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792" yWindow="-180" windowWidth="19320" windowHeight="7812"/>
  </bookViews>
  <sheets>
    <sheet name="Evaluación Técnica" sheetId="16" r:id="rId1"/>
    <sheet name="Reactivos" sheetId="1" r:id="rId2"/>
    <sheet name="Vidrieria" sheetId="2" r:id="rId3"/>
    <sheet name="Especiales" sheetId="3" r:id="rId4"/>
    <sheet name="Repuestos" sheetId="4" r:id="rId5"/>
    <sheet name="Subítems adjudicados" sheetId="15" r:id="rId6"/>
    <sheet name="No cotizados" sheetId="12" r:id="rId7"/>
  </sheets>
  <definedNames>
    <definedName name="_xlnm._FilterDatabase" localSheetId="3" hidden="1">Especiales!$A$8:$BF$121</definedName>
    <definedName name="_xlnm._FilterDatabase" localSheetId="1" hidden="1">Reactivos!$A$5:$CG$733</definedName>
    <definedName name="_xlnm._FilterDatabase" localSheetId="4" hidden="1">Repuestos!$A$8:$CH$272</definedName>
    <definedName name="_xlnm._FilterDatabase" localSheetId="2" hidden="1">Vidrieria!$A$5:$CR$429</definedName>
  </definedNames>
  <calcPr calcId="145621"/>
</workbook>
</file>

<file path=xl/calcChain.xml><?xml version="1.0" encoding="utf-8"?>
<calcChain xmlns="http://schemas.openxmlformats.org/spreadsheetml/2006/main">
  <c r="CE9" i="1" l="1"/>
  <c r="BZ9" i="1"/>
  <c r="BA10" i="1"/>
  <c r="BB10" i="1" s="1"/>
  <c r="BA11" i="1"/>
  <c r="BB11" i="1" s="1"/>
  <c r="BA14" i="1"/>
  <c r="BC14" i="1" s="1"/>
  <c r="BA15" i="1"/>
  <c r="BC15" i="1" s="1"/>
  <c r="BA17" i="1"/>
  <c r="BC17" i="1" s="1"/>
  <c r="BA18" i="1"/>
  <c r="BC18" i="1" s="1"/>
  <c r="BA19" i="1"/>
  <c r="BC19" i="1" s="1"/>
  <c r="BA20" i="1"/>
  <c r="BC20" i="1" s="1"/>
  <c r="BA21" i="1"/>
  <c r="BC21" i="1" s="1"/>
  <c r="BA22" i="1"/>
  <c r="BC22" i="1" s="1"/>
  <c r="BA23" i="1"/>
  <c r="BC23" i="1" s="1"/>
  <c r="BA24" i="1"/>
  <c r="BC24" i="1" s="1"/>
  <c r="BA25" i="1"/>
  <c r="BC25" i="1" s="1"/>
  <c r="BA28" i="1"/>
  <c r="BC28" i="1" s="1"/>
  <c r="BA30" i="1"/>
  <c r="BC30" i="1" s="1"/>
  <c r="BA31" i="1"/>
  <c r="BC31" i="1" s="1"/>
  <c r="BA32" i="1"/>
  <c r="BC32" i="1" s="1"/>
  <c r="BA33" i="1"/>
  <c r="BC33" i="1" s="1"/>
  <c r="BA34" i="1"/>
  <c r="BC34" i="1" s="1"/>
  <c r="BA35" i="1"/>
  <c r="BC35" i="1" s="1"/>
  <c r="BA36" i="1"/>
  <c r="BC36" i="1" s="1"/>
  <c r="BA37" i="1"/>
  <c r="BC37" i="1" s="1"/>
  <c r="BA40" i="1"/>
  <c r="BC40" i="1" s="1"/>
  <c r="BA41" i="1"/>
  <c r="BC41" i="1" s="1"/>
  <c r="BA42" i="1"/>
  <c r="BC42" i="1" s="1"/>
  <c r="BA43" i="1"/>
  <c r="BC43" i="1" s="1"/>
  <c r="BA45" i="1"/>
  <c r="BC45" i="1" s="1"/>
  <c r="BA46" i="1"/>
  <c r="BC46" i="1" s="1"/>
  <c r="BA47" i="1"/>
  <c r="BC47" i="1" s="1"/>
  <c r="BA48" i="1"/>
  <c r="BC48" i="1" s="1"/>
  <c r="BA49" i="1"/>
  <c r="BC49" i="1" s="1"/>
  <c r="BA51" i="1"/>
  <c r="BC51" i="1" s="1"/>
  <c r="BA52" i="1"/>
  <c r="BB52" i="1" s="1"/>
  <c r="BA53" i="1"/>
  <c r="BB53" i="1" s="1"/>
  <c r="BC53" i="1"/>
  <c r="BA54" i="1"/>
  <c r="BB54" i="1" s="1"/>
  <c r="BC54" i="1"/>
  <c r="BA55" i="1"/>
  <c r="BB55" i="1" s="1"/>
  <c r="BA56" i="1"/>
  <c r="BB56" i="1" s="1"/>
  <c r="BA57" i="1"/>
  <c r="BB57" i="1" s="1"/>
  <c r="BA58" i="1"/>
  <c r="BB58" i="1" s="1"/>
  <c r="BA59" i="1"/>
  <c r="BB59" i="1" s="1"/>
  <c r="BA60" i="1"/>
  <c r="BB60" i="1" s="1"/>
  <c r="BA63" i="1"/>
  <c r="BA64" i="1"/>
  <c r="BA65" i="1"/>
  <c r="BA66" i="1"/>
  <c r="BA67" i="1"/>
  <c r="BA68" i="1"/>
  <c r="BA69" i="1"/>
  <c r="BA70" i="1"/>
  <c r="BA72" i="1"/>
  <c r="BA73" i="1"/>
  <c r="BA74" i="1"/>
  <c r="BA77" i="1"/>
  <c r="BA78" i="1"/>
  <c r="BA79" i="1"/>
  <c r="BA80" i="1"/>
  <c r="BA81" i="1"/>
  <c r="BA84" i="1"/>
  <c r="BA85" i="1"/>
  <c r="BA86" i="1"/>
  <c r="BA87" i="1"/>
  <c r="BA88" i="1"/>
  <c r="BA90" i="1"/>
  <c r="BA91" i="1"/>
  <c r="BA92" i="1"/>
  <c r="BA93" i="1"/>
  <c r="BA94" i="1"/>
  <c r="BC94" i="1"/>
  <c r="BA95" i="1"/>
  <c r="BC95" i="1"/>
  <c r="BA97" i="1"/>
  <c r="BC97" i="1"/>
  <c r="BA99" i="1"/>
  <c r="BC99" i="1"/>
  <c r="BA100" i="1"/>
  <c r="BC100" i="1"/>
  <c r="BA101" i="1"/>
  <c r="BC101" i="1"/>
  <c r="BA102" i="1"/>
  <c r="BC102" i="1"/>
  <c r="BA103" i="1"/>
  <c r="BC103" i="1"/>
  <c r="BA105" i="1"/>
  <c r="BC105" i="1"/>
  <c r="BA106" i="1"/>
  <c r="BC106" i="1"/>
  <c r="BA107" i="1"/>
  <c r="BC107" i="1"/>
  <c r="BA108" i="1"/>
  <c r="BC108" i="1"/>
  <c r="BA109" i="1"/>
  <c r="BC109" i="1"/>
  <c r="BA110" i="1"/>
  <c r="BC110" i="1"/>
  <c r="BA111" i="1"/>
  <c r="BC111" i="1"/>
  <c r="BA112" i="1"/>
  <c r="BC112" i="1"/>
  <c r="BA113" i="1"/>
  <c r="BC113" i="1"/>
  <c r="BA114" i="1"/>
  <c r="BC114" i="1"/>
  <c r="BA115" i="1"/>
  <c r="BC115" i="1"/>
  <c r="BA116" i="1"/>
  <c r="BC116" i="1"/>
  <c r="BA117" i="1"/>
  <c r="BC117" i="1"/>
  <c r="BA118" i="1"/>
  <c r="BC118" i="1"/>
  <c r="BA119" i="1"/>
  <c r="BC119" i="1"/>
  <c r="BA120" i="1"/>
  <c r="BB120" i="1" s="1"/>
  <c r="BC120" i="1"/>
  <c r="BD120" i="1"/>
  <c r="BA121" i="1"/>
  <c r="BB121" i="1" s="1"/>
  <c r="BA123" i="1"/>
  <c r="BB123" i="1" s="1"/>
  <c r="BA124" i="1"/>
  <c r="BB124" i="1" s="1"/>
  <c r="BA125" i="1"/>
  <c r="BB125" i="1" s="1"/>
  <c r="BA126" i="1"/>
  <c r="BB126" i="1" s="1"/>
  <c r="BA127" i="1"/>
  <c r="BB127" i="1" s="1"/>
  <c r="BA129" i="1"/>
  <c r="BB129" i="1" s="1"/>
  <c r="BA130" i="1"/>
  <c r="BB130" i="1" s="1"/>
  <c r="BA131" i="1"/>
  <c r="BB131" i="1" s="1"/>
  <c r="BA132" i="1"/>
  <c r="BB132" i="1" s="1"/>
  <c r="BA133" i="1"/>
  <c r="BB133" i="1" s="1"/>
  <c r="BA134" i="1"/>
  <c r="BB134" i="1" s="1"/>
  <c r="BA135" i="1"/>
  <c r="BB135" i="1" s="1"/>
  <c r="BA137" i="1"/>
  <c r="BB137" i="1" s="1"/>
  <c r="BA138" i="1"/>
  <c r="BB138" i="1" s="1"/>
  <c r="BA139" i="1"/>
  <c r="BB139" i="1" s="1"/>
  <c r="BA140" i="1"/>
  <c r="BB140" i="1" s="1"/>
  <c r="BA141" i="1"/>
  <c r="BB141" i="1" s="1"/>
  <c r="BA143" i="1"/>
  <c r="BB143" i="1" s="1"/>
  <c r="BA146" i="1"/>
  <c r="BB146" i="1" s="1"/>
  <c r="BA147" i="1"/>
  <c r="BB147" i="1" s="1"/>
  <c r="BA148" i="1"/>
  <c r="BB148" i="1" s="1"/>
  <c r="BA149" i="1"/>
  <c r="BB149" i="1" s="1"/>
  <c r="BA150" i="1"/>
  <c r="BB150" i="1" s="1"/>
  <c r="BA152" i="1"/>
  <c r="BB152" i="1" s="1"/>
  <c r="BA153" i="1"/>
  <c r="BB153" i="1" s="1"/>
  <c r="BA154" i="1"/>
  <c r="BB154" i="1" s="1"/>
  <c r="BA155" i="1"/>
  <c r="BB155" i="1" s="1"/>
  <c r="BA156" i="1"/>
  <c r="BB156" i="1" s="1"/>
  <c r="BA157" i="1"/>
  <c r="BB157" i="1" s="1"/>
  <c r="BA158" i="1"/>
  <c r="BB158" i="1" s="1"/>
  <c r="BA159" i="1"/>
  <c r="BC159" i="1" s="1"/>
  <c r="BA160" i="1"/>
  <c r="BC160" i="1" s="1"/>
  <c r="BA161" i="1"/>
  <c r="BA162" i="1"/>
  <c r="BA163" i="1"/>
  <c r="BA167" i="1"/>
  <c r="BA168" i="1"/>
  <c r="BA170" i="1"/>
  <c r="BA171" i="1"/>
  <c r="BA172" i="1"/>
  <c r="BA173" i="1"/>
  <c r="BA174" i="1"/>
  <c r="BA175" i="1"/>
  <c r="BA176" i="1"/>
  <c r="BA178" i="1"/>
  <c r="BA179" i="1"/>
  <c r="BA181" i="1"/>
  <c r="BA182" i="1"/>
  <c r="BA183" i="1"/>
  <c r="BA184" i="1"/>
  <c r="BA185" i="1"/>
  <c r="BC185" i="1" s="1"/>
  <c r="BA186" i="1"/>
  <c r="BC186" i="1" s="1"/>
  <c r="BA187" i="1"/>
  <c r="BC187" i="1" s="1"/>
  <c r="BA188" i="1"/>
  <c r="BC188" i="1" s="1"/>
  <c r="BA189" i="1"/>
  <c r="BC189" i="1" s="1"/>
  <c r="BA190" i="1"/>
  <c r="BC190" i="1" s="1"/>
  <c r="BA191" i="1"/>
  <c r="BC191" i="1" s="1"/>
  <c r="BA192" i="1"/>
  <c r="BC192" i="1" s="1"/>
  <c r="BA193" i="1"/>
  <c r="BC193" i="1" s="1"/>
  <c r="BA195" i="1"/>
  <c r="BC195" i="1" s="1"/>
  <c r="BA196" i="1"/>
  <c r="BC196" i="1" s="1"/>
  <c r="BA197" i="1"/>
  <c r="BC197" i="1" s="1"/>
  <c r="BA198" i="1"/>
  <c r="BC198" i="1" s="1"/>
  <c r="BA199" i="1"/>
  <c r="BC199" i="1" s="1"/>
  <c r="BA200" i="1"/>
  <c r="BC200" i="1" s="1"/>
  <c r="BA201" i="1"/>
  <c r="BC201" i="1" s="1"/>
  <c r="BA202" i="1"/>
  <c r="BC202" i="1" s="1"/>
  <c r="BA205" i="1"/>
  <c r="BC205" i="1" s="1"/>
  <c r="BA206" i="1"/>
  <c r="BC206" i="1" s="1"/>
  <c r="BA207" i="1"/>
  <c r="BC207" i="1" s="1"/>
  <c r="BA208" i="1"/>
  <c r="BC208" i="1" s="1"/>
  <c r="BA209" i="1"/>
  <c r="BC209" i="1" s="1"/>
  <c r="BA210" i="1"/>
  <c r="BC210" i="1" s="1"/>
  <c r="BA211" i="1"/>
  <c r="BC211" i="1" s="1"/>
  <c r="BA212" i="1"/>
  <c r="BC212" i="1" s="1"/>
  <c r="BA213" i="1"/>
  <c r="BC213" i="1" s="1"/>
  <c r="BA214" i="1"/>
  <c r="BC214" i="1" s="1"/>
  <c r="BA215" i="1"/>
  <c r="BC215" i="1" s="1"/>
  <c r="BA216" i="1"/>
  <c r="BC216" i="1" s="1"/>
  <c r="BA217" i="1"/>
  <c r="BC217" i="1" s="1"/>
  <c r="BA218" i="1"/>
  <c r="BC218" i="1" s="1"/>
  <c r="BA220" i="1"/>
  <c r="BC220" i="1" s="1"/>
  <c r="BA221" i="1"/>
  <c r="BC221" i="1" s="1"/>
  <c r="BA223" i="1"/>
  <c r="BC223" i="1" s="1"/>
  <c r="BA224" i="1"/>
  <c r="BC224" i="1" s="1"/>
  <c r="BA225" i="1"/>
  <c r="BA226" i="1"/>
  <c r="BA228" i="1"/>
  <c r="BA229" i="1"/>
  <c r="BA230" i="1"/>
  <c r="BA231" i="1"/>
  <c r="BA232" i="1"/>
  <c r="BA233" i="1"/>
  <c r="BA234" i="1"/>
  <c r="BA235" i="1"/>
  <c r="BA241" i="1"/>
  <c r="BA243" i="1"/>
  <c r="BA247" i="1"/>
  <c r="BB247" i="1" s="1"/>
  <c r="BA248" i="1"/>
  <c r="BC248" i="1" s="1"/>
  <c r="BA249" i="1"/>
  <c r="BC249" i="1" s="1"/>
  <c r="BA252" i="1"/>
  <c r="BC252" i="1" s="1"/>
  <c r="BA253" i="1"/>
  <c r="BC253" i="1" s="1"/>
  <c r="BA254" i="1"/>
  <c r="BC254" i="1" s="1"/>
  <c r="BA255" i="1"/>
  <c r="BC255" i="1" s="1"/>
  <c r="BA256" i="1"/>
  <c r="BC256" i="1" s="1"/>
  <c r="BA258" i="1"/>
  <c r="BC258" i="1" s="1"/>
  <c r="BA259" i="1"/>
  <c r="BC259" i="1" s="1"/>
  <c r="BA261" i="1"/>
  <c r="BC261" i="1" s="1"/>
  <c r="BA262" i="1"/>
  <c r="BC262" i="1" s="1"/>
  <c r="BA264" i="1"/>
  <c r="BC264" i="1" s="1"/>
  <c r="BA265" i="1"/>
  <c r="BC265" i="1" s="1"/>
  <c r="BA270" i="1"/>
  <c r="BC270" i="1" s="1"/>
  <c r="BA271" i="1"/>
  <c r="BC271" i="1" s="1"/>
  <c r="BA272" i="1"/>
  <c r="BC272" i="1" s="1"/>
  <c r="BA273" i="1"/>
  <c r="BC273" i="1" s="1"/>
  <c r="BA274" i="1"/>
  <c r="BC274" i="1" s="1"/>
  <c r="BA275" i="1"/>
  <c r="BC275" i="1" s="1"/>
  <c r="BA276" i="1"/>
  <c r="BC276" i="1" s="1"/>
  <c r="BA277" i="1"/>
  <c r="BC277" i="1" s="1"/>
  <c r="BA278" i="1"/>
  <c r="BC278" i="1" s="1"/>
  <c r="BA279" i="1"/>
  <c r="BC279" i="1" s="1"/>
  <c r="BA281" i="1"/>
  <c r="BC281" i="1" s="1"/>
  <c r="BA282" i="1"/>
  <c r="BC282" i="1" s="1"/>
  <c r="BA284" i="1"/>
  <c r="BC284" i="1" s="1"/>
  <c r="BA285" i="1"/>
  <c r="BC285" i="1" s="1"/>
  <c r="BA286" i="1"/>
  <c r="BC286" i="1" s="1"/>
  <c r="BA288" i="1"/>
  <c r="BC288" i="1" s="1"/>
  <c r="BA289" i="1"/>
  <c r="BC289" i="1" s="1"/>
  <c r="BA292" i="1"/>
  <c r="BC292" i="1" s="1"/>
  <c r="BA293" i="1"/>
  <c r="BC293" i="1" s="1"/>
  <c r="BA294" i="1"/>
  <c r="BC294" i="1" s="1"/>
  <c r="BA296" i="1"/>
  <c r="BC296" i="1" s="1"/>
  <c r="BA297" i="1"/>
  <c r="BA298" i="1"/>
  <c r="BA301" i="1"/>
  <c r="BA302" i="1"/>
  <c r="BA306" i="1"/>
  <c r="BC306" i="1" s="1"/>
  <c r="BA308" i="1"/>
  <c r="BC308" i="1" s="1"/>
  <c r="BA311" i="1"/>
  <c r="BC311" i="1" s="1"/>
  <c r="BA312" i="1"/>
  <c r="BC312" i="1" s="1"/>
  <c r="BA314" i="1"/>
  <c r="BC314" i="1" s="1"/>
  <c r="BA315" i="1"/>
  <c r="BC315" i="1" s="1"/>
  <c r="BA316" i="1"/>
  <c r="BC316" i="1" s="1"/>
  <c r="BA318" i="1"/>
  <c r="BC318" i="1" s="1"/>
  <c r="BA319" i="1"/>
  <c r="BC319" i="1" s="1"/>
  <c r="BA321" i="1"/>
  <c r="BC321" i="1" s="1"/>
  <c r="BA322" i="1"/>
  <c r="BC322" i="1" s="1"/>
  <c r="BA324" i="1"/>
  <c r="BC324" i="1" s="1"/>
  <c r="BA325" i="1"/>
  <c r="BC325" i="1" s="1"/>
  <c r="BA326" i="1"/>
  <c r="BC326" i="1" s="1"/>
  <c r="BA328" i="1"/>
  <c r="BC328" i="1" s="1"/>
  <c r="BA329" i="1"/>
  <c r="BC329" i="1" s="1"/>
  <c r="BA330" i="1"/>
  <c r="BC330" i="1" s="1"/>
  <c r="BA341" i="1"/>
  <c r="BC341" i="1" s="1"/>
  <c r="BA342" i="1"/>
  <c r="BC342" i="1" s="1"/>
  <c r="BA345" i="1"/>
  <c r="BC345" i="1" s="1"/>
  <c r="BA346" i="1"/>
  <c r="BC346" i="1" s="1"/>
  <c r="BA353" i="1"/>
  <c r="BC353" i="1" s="1"/>
  <c r="BA354" i="1"/>
  <c r="BC354" i="1" s="1"/>
  <c r="BA361" i="1"/>
  <c r="BC361" i="1" s="1"/>
  <c r="BA363" i="1"/>
  <c r="BC363" i="1" s="1"/>
  <c r="BA364" i="1"/>
  <c r="BC364" i="1" s="1"/>
  <c r="BA365" i="1"/>
  <c r="BC365" i="1" s="1"/>
  <c r="BA366" i="1"/>
  <c r="BC366" i="1" s="1"/>
  <c r="BA367" i="1"/>
  <c r="BC367" i="1" s="1"/>
  <c r="BA368" i="1"/>
  <c r="BC368" i="1" s="1"/>
  <c r="BA369" i="1"/>
  <c r="BC369" i="1" s="1"/>
  <c r="BA370" i="1"/>
  <c r="BC370" i="1" s="1"/>
  <c r="BA372" i="1"/>
  <c r="BC372" i="1" s="1"/>
  <c r="BA373" i="1"/>
  <c r="BC373" i="1" s="1"/>
  <c r="BA374" i="1"/>
  <c r="BC374" i="1" s="1"/>
  <c r="BA375" i="1"/>
  <c r="BC375" i="1" s="1"/>
  <c r="BA376" i="1"/>
  <c r="BC376" i="1" s="1"/>
  <c r="BA378" i="1"/>
  <c r="BC378" i="1" s="1"/>
  <c r="BA379" i="1"/>
  <c r="BC379" i="1" s="1"/>
  <c r="BA380" i="1"/>
  <c r="BC380" i="1" s="1"/>
  <c r="BA381" i="1"/>
  <c r="BC381" i="1" s="1"/>
  <c r="BA382" i="1"/>
  <c r="BC382" i="1" s="1"/>
  <c r="BA383" i="1"/>
  <c r="BC383" i="1" s="1"/>
  <c r="BA384" i="1"/>
  <c r="BC384" i="1" s="1"/>
  <c r="BA385" i="1"/>
  <c r="BC385" i="1" s="1"/>
  <c r="BA387" i="1"/>
  <c r="BC387" i="1" s="1"/>
  <c r="BA388" i="1"/>
  <c r="BC388" i="1" s="1"/>
  <c r="BA390" i="1"/>
  <c r="BC390" i="1" s="1"/>
  <c r="BA391" i="1"/>
  <c r="BC391" i="1" s="1"/>
  <c r="BA394" i="1"/>
  <c r="BC394" i="1" s="1"/>
  <c r="BA395" i="1"/>
  <c r="BC395" i="1" s="1"/>
  <c r="BA396" i="1"/>
  <c r="BC396" i="1" s="1"/>
  <c r="BA398" i="1"/>
  <c r="BC398" i="1" s="1"/>
  <c r="BA399" i="1"/>
  <c r="BC399" i="1" s="1"/>
  <c r="BA400" i="1"/>
  <c r="BC400" i="1" s="1"/>
  <c r="BA401" i="1"/>
  <c r="BC401" i="1" s="1"/>
  <c r="BA402" i="1"/>
  <c r="BC402" i="1" s="1"/>
  <c r="BA403" i="1"/>
  <c r="BC403" i="1" s="1"/>
  <c r="BA404" i="1"/>
  <c r="BC404" i="1" s="1"/>
  <c r="BA405" i="1"/>
  <c r="BC405" i="1" s="1"/>
  <c r="BA406" i="1"/>
  <c r="BC406" i="1" s="1"/>
  <c r="BA407" i="1"/>
  <c r="BC407" i="1" s="1"/>
  <c r="BA410" i="1"/>
  <c r="BC410" i="1" s="1"/>
  <c r="BA411" i="1"/>
  <c r="BC411" i="1" s="1"/>
  <c r="BA412" i="1"/>
  <c r="BC412" i="1" s="1"/>
  <c r="BA413" i="1"/>
  <c r="BC413" i="1" s="1"/>
  <c r="BA414" i="1"/>
  <c r="BC414" i="1" s="1"/>
  <c r="BA417" i="1"/>
  <c r="BC417" i="1" s="1"/>
  <c r="BA418" i="1"/>
  <c r="BC418" i="1" s="1"/>
  <c r="BA419" i="1"/>
  <c r="BC419" i="1" s="1"/>
  <c r="BA420" i="1"/>
  <c r="BC420" i="1" s="1"/>
  <c r="BA421" i="1"/>
  <c r="BC421" i="1" s="1"/>
  <c r="BA424" i="1"/>
  <c r="BC424" i="1" s="1"/>
  <c r="BA425" i="1"/>
  <c r="BC425" i="1" s="1"/>
  <c r="BA427" i="1"/>
  <c r="BC427" i="1" s="1"/>
  <c r="BA429" i="1"/>
  <c r="BC429" i="1" s="1"/>
  <c r="BA430" i="1"/>
  <c r="BC430" i="1" s="1"/>
  <c r="BA431" i="1"/>
  <c r="BC431" i="1" s="1"/>
  <c r="BA432" i="1"/>
  <c r="BC432" i="1" s="1"/>
  <c r="BA436" i="1"/>
  <c r="BC436" i="1" s="1"/>
  <c r="BA437" i="1"/>
  <c r="BC437" i="1" s="1"/>
  <c r="BA439" i="1"/>
  <c r="BC439" i="1" s="1"/>
  <c r="BA440" i="1"/>
  <c r="BC440" i="1" s="1"/>
  <c r="BA441" i="1"/>
  <c r="BC441" i="1" s="1"/>
  <c r="BA442" i="1"/>
  <c r="BC442" i="1" s="1"/>
  <c r="BA443" i="1"/>
  <c r="BC443" i="1" s="1"/>
  <c r="BA444" i="1"/>
  <c r="BC444" i="1" s="1"/>
  <c r="BA445" i="1"/>
  <c r="BC445" i="1" s="1"/>
  <c r="BA446" i="1"/>
  <c r="BC446" i="1" s="1"/>
  <c r="BA448" i="1"/>
  <c r="BB448" i="1"/>
  <c r="BC448" i="1"/>
  <c r="BD448" i="1"/>
  <c r="BA449" i="1"/>
  <c r="BB449" i="1"/>
  <c r="BC449" i="1"/>
  <c r="BD449" i="1"/>
  <c r="BA450" i="1"/>
  <c r="BB450" i="1"/>
  <c r="BC450" i="1"/>
  <c r="BD450" i="1"/>
  <c r="BA452" i="1"/>
  <c r="BB452" i="1"/>
  <c r="BC452" i="1"/>
  <c r="BD452" i="1"/>
  <c r="BA453" i="1"/>
  <c r="BB453" i="1"/>
  <c r="BC453" i="1"/>
  <c r="BD453" i="1"/>
  <c r="BA454" i="1"/>
  <c r="BB454" i="1"/>
  <c r="BC454" i="1"/>
  <c r="BD454" i="1"/>
  <c r="BA455" i="1"/>
  <c r="BB455" i="1"/>
  <c r="BC455" i="1"/>
  <c r="BD455" i="1"/>
  <c r="BA457" i="1"/>
  <c r="BB457" i="1"/>
  <c r="BC457" i="1"/>
  <c r="BD457" i="1"/>
  <c r="BA458" i="1"/>
  <c r="BB458" i="1"/>
  <c r="BC458" i="1"/>
  <c r="BD458" i="1"/>
  <c r="BA459" i="1"/>
  <c r="BB459" i="1"/>
  <c r="BC459" i="1"/>
  <c r="BD459" i="1"/>
  <c r="BA461" i="1"/>
  <c r="BB461" i="1"/>
  <c r="BC461" i="1"/>
  <c r="BD461" i="1"/>
  <c r="BA462" i="1"/>
  <c r="BB462" i="1"/>
  <c r="BC462" i="1"/>
  <c r="BD462" i="1"/>
  <c r="BA464" i="1"/>
  <c r="BB464" i="1"/>
  <c r="BC464" i="1"/>
  <c r="BD464" i="1"/>
  <c r="BA465" i="1"/>
  <c r="BB465" i="1"/>
  <c r="BC465" i="1"/>
  <c r="BD465" i="1"/>
  <c r="BA466" i="1"/>
  <c r="BB466" i="1"/>
  <c r="BC466" i="1"/>
  <c r="BD466" i="1"/>
  <c r="BA467" i="1"/>
  <c r="BB467" i="1"/>
  <c r="BC467" i="1"/>
  <c r="BD467" i="1"/>
  <c r="BA468" i="1"/>
  <c r="BB468" i="1"/>
  <c r="BC468" i="1"/>
  <c r="BD468" i="1"/>
  <c r="BA470" i="1"/>
  <c r="BB470" i="1"/>
  <c r="BC470" i="1"/>
  <c r="BD470" i="1"/>
  <c r="BA471" i="1"/>
  <c r="BB471" i="1"/>
  <c r="BC471" i="1"/>
  <c r="BD471" i="1"/>
  <c r="BA473" i="1"/>
  <c r="BB473" i="1"/>
  <c r="BC473" i="1"/>
  <c r="BD473" i="1"/>
  <c r="BA474" i="1"/>
  <c r="BB474" i="1"/>
  <c r="BC474" i="1"/>
  <c r="BD474" i="1"/>
  <c r="BA475" i="1"/>
  <c r="BB475" i="1"/>
  <c r="BC475" i="1"/>
  <c r="BD475" i="1"/>
  <c r="BA476" i="1"/>
  <c r="BB476" i="1"/>
  <c r="BC476" i="1"/>
  <c r="BD476" i="1"/>
  <c r="BA481" i="1"/>
  <c r="BB481" i="1"/>
  <c r="BC481" i="1"/>
  <c r="BD481" i="1"/>
  <c r="BA482" i="1"/>
  <c r="BB482" i="1"/>
  <c r="BC482" i="1"/>
  <c r="BD482" i="1"/>
  <c r="BA483" i="1"/>
  <c r="BB483" i="1"/>
  <c r="BC483" i="1"/>
  <c r="BD483" i="1"/>
  <c r="BA484" i="1"/>
  <c r="BB484" i="1"/>
  <c r="BC484" i="1"/>
  <c r="BD484" i="1"/>
  <c r="BA488" i="1"/>
  <c r="BB488" i="1"/>
  <c r="BC488" i="1"/>
  <c r="BD488" i="1"/>
  <c r="BA490" i="1"/>
  <c r="BB490" i="1"/>
  <c r="BC490" i="1"/>
  <c r="BD490" i="1"/>
  <c r="BA491" i="1"/>
  <c r="BB491" i="1"/>
  <c r="BC491" i="1"/>
  <c r="BD491" i="1"/>
  <c r="BA492" i="1"/>
  <c r="BB492" i="1"/>
  <c r="BC492" i="1"/>
  <c r="BD492" i="1"/>
  <c r="BA493" i="1"/>
  <c r="BB493" i="1"/>
  <c r="BC493" i="1"/>
  <c r="BD493" i="1"/>
  <c r="BA494" i="1"/>
  <c r="BB494" i="1"/>
  <c r="BC494" i="1"/>
  <c r="BD494" i="1"/>
  <c r="BA497" i="1"/>
  <c r="BB497" i="1"/>
  <c r="BC497" i="1"/>
  <c r="BD497" i="1"/>
  <c r="BA498" i="1"/>
  <c r="BB498" i="1"/>
  <c r="BC498" i="1"/>
  <c r="BD498" i="1"/>
  <c r="BA499" i="1"/>
  <c r="BB499" i="1"/>
  <c r="BC499" i="1"/>
  <c r="BD499" i="1"/>
  <c r="BA500" i="1"/>
  <c r="BB500" i="1"/>
  <c r="BC500" i="1"/>
  <c r="BD500" i="1"/>
  <c r="BA501" i="1"/>
  <c r="BB501" i="1"/>
  <c r="BC501" i="1"/>
  <c r="BD501" i="1"/>
  <c r="BA502" i="1"/>
  <c r="BB502" i="1"/>
  <c r="BC502" i="1"/>
  <c r="BD502" i="1"/>
  <c r="BA503" i="1"/>
  <c r="BB503" i="1"/>
  <c r="BC503" i="1"/>
  <c r="BD503" i="1"/>
  <c r="BA504" i="1"/>
  <c r="BB504" i="1"/>
  <c r="BC504" i="1"/>
  <c r="BD504" i="1"/>
  <c r="BA505" i="1"/>
  <c r="BB505" i="1"/>
  <c r="BC505" i="1"/>
  <c r="BD505" i="1"/>
  <c r="BA506" i="1"/>
  <c r="BB506" i="1"/>
  <c r="BC506" i="1"/>
  <c r="BD506" i="1"/>
  <c r="BA507" i="1"/>
  <c r="BB507" i="1"/>
  <c r="BC507" i="1"/>
  <c r="BD507" i="1"/>
  <c r="BA508" i="1"/>
  <c r="BB508" i="1"/>
  <c r="BC508" i="1"/>
  <c r="BD508" i="1"/>
  <c r="BA509" i="1"/>
  <c r="BB509" i="1"/>
  <c r="BC509" i="1"/>
  <c r="BD509" i="1"/>
  <c r="BA510" i="1"/>
  <c r="BB510" i="1"/>
  <c r="BC510" i="1"/>
  <c r="BD510" i="1"/>
  <c r="BA512" i="1"/>
  <c r="BB512" i="1"/>
  <c r="BC512" i="1"/>
  <c r="BD512" i="1"/>
  <c r="BA514" i="1"/>
  <c r="BB514" i="1" s="1"/>
  <c r="BC514" i="1"/>
  <c r="BD514" i="1"/>
  <c r="BA515" i="1"/>
  <c r="BB515" i="1" s="1"/>
  <c r="BC515" i="1"/>
  <c r="BA516" i="1"/>
  <c r="BB516" i="1" s="1"/>
  <c r="BC516" i="1"/>
  <c r="BA517" i="1"/>
  <c r="BB517" i="1" s="1"/>
  <c r="BC517" i="1"/>
  <c r="BA518" i="1"/>
  <c r="BB518" i="1" s="1"/>
  <c r="BC518" i="1"/>
  <c r="BA519" i="1"/>
  <c r="BB519" i="1" s="1"/>
  <c r="BC519" i="1"/>
  <c r="BA520" i="1"/>
  <c r="BB520" i="1" s="1"/>
  <c r="BC520" i="1"/>
  <c r="BA521" i="1"/>
  <c r="BB521" i="1" s="1"/>
  <c r="BC521" i="1"/>
  <c r="BA522" i="1"/>
  <c r="BB522" i="1" s="1"/>
  <c r="BC522" i="1"/>
  <c r="BA523" i="1"/>
  <c r="BB523" i="1" s="1"/>
  <c r="BC523" i="1"/>
  <c r="BA524" i="1"/>
  <c r="BB524" i="1" s="1"/>
  <c r="BC524" i="1"/>
  <c r="BA526" i="1"/>
  <c r="BB526" i="1" s="1"/>
  <c r="BC526" i="1"/>
  <c r="BA527" i="1"/>
  <c r="BB527" i="1" s="1"/>
  <c r="BC527" i="1"/>
  <c r="BA528" i="1"/>
  <c r="BB528" i="1" s="1"/>
  <c r="BC528" i="1"/>
  <c r="BA530" i="1"/>
  <c r="BC530" i="1" s="1"/>
  <c r="BA531" i="1"/>
  <c r="BC531" i="1" s="1"/>
  <c r="BA532" i="1"/>
  <c r="BC532" i="1" s="1"/>
  <c r="BA533" i="1"/>
  <c r="BC533" i="1" s="1"/>
  <c r="BA534" i="1"/>
  <c r="BC534" i="1" s="1"/>
  <c r="BA535" i="1"/>
  <c r="BC535" i="1" s="1"/>
  <c r="BA536" i="1"/>
  <c r="BC536" i="1" s="1"/>
  <c r="BA537" i="1"/>
  <c r="BC537" i="1" s="1"/>
  <c r="BA538" i="1"/>
  <c r="BC538" i="1" s="1"/>
  <c r="BA539" i="1"/>
  <c r="BC539" i="1" s="1"/>
  <c r="BA540" i="1"/>
  <c r="BC540" i="1" s="1"/>
  <c r="BA541" i="1"/>
  <c r="BC541" i="1" s="1"/>
  <c r="BA542" i="1"/>
  <c r="BC542" i="1" s="1"/>
  <c r="BA543" i="1"/>
  <c r="BC543" i="1" s="1"/>
  <c r="BA544" i="1"/>
  <c r="BC544" i="1" s="1"/>
  <c r="BA545" i="1"/>
  <c r="BC545" i="1" s="1"/>
  <c r="BA546" i="1"/>
  <c r="BC546" i="1" s="1"/>
  <c r="BA551" i="1"/>
  <c r="BC551" i="1" s="1"/>
  <c r="BA553" i="1"/>
  <c r="BC553" i="1" s="1"/>
  <c r="BA554" i="1"/>
  <c r="BC554" i="1" s="1"/>
  <c r="BA556" i="1"/>
  <c r="BC556" i="1" s="1"/>
  <c r="BA557" i="1"/>
  <c r="BC557" i="1" s="1"/>
  <c r="BA558" i="1"/>
  <c r="BC558" i="1" s="1"/>
  <c r="BA563" i="1"/>
  <c r="BC563" i="1" s="1"/>
  <c r="BA567" i="1"/>
  <c r="BC567" i="1" s="1"/>
  <c r="BA569" i="1"/>
  <c r="BC569" i="1" s="1"/>
  <c r="BA571" i="1"/>
  <c r="BC571" i="1" s="1"/>
  <c r="BA573" i="1"/>
  <c r="BC573" i="1" s="1"/>
  <c r="BA574" i="1"/>
  <c r="BC574" i="1" s="1"/>
  <c r="BA575" i="1"/>
  <c r="BB575" i="1" s="1"/>
  <c r="BC575" i="1"/>
  <c r="BA576" i="1"/>
  <c r="BB576" i="1" s="1"/>
  <c r="BC576" i="1"/>
  <c r="BA578" i="1"/>
  <c r="BB578" i="1" s="1"/>
  <c r="BA581" i="1"/>
  <c r="BB581" i="1" s="1"/>
  <c r="BA582" i="1"/>
  <c r="BB582" i="1" s="1"/>
  <c r="BA583" i="1"/>
  <c r="BB583" i="1" s="1"/>
  <c r="BA584" i="1"/>
  <c r="BB584" i="1" s="1"/>
  <c r="BA585" i="1"/>
  <c r="BB585" i="1" s="1"/>
  <c r="BA587" i="1"/>
  <c r="BB587" i="1" s="1"/>
  <c r="BA588" i="1"/>
  <c r="BB588" i="1" s="1"/>
  <c r="BA590" i="1"/>
  <c r="BB590" i="1" s="1"/>
  <c r="BA591" i="1"/>
  <c r="BB591" i="1" s="1"/>
  <c r="BA592" i="1"/>
  <c r="BB592" i="1" s="1"/>
  <c r="BA593" i="1"/>
  <c r="BB593" i="1" s="1"/>
  <c r="BA594" i="1"/>
  <c r="BB594" i="1" s="1"/>
  <c r="BA595" i="1"/>
  <c r="BB595" i="1" s="1"/>
  <c r="BA596" i="1"/>
  <c r="BB596" i="1" s="1"/>
  <c r="BA599" i="1"/>
  <c r="BB599" i="1" s="1"/>
  <c r="BA601" i="1"/>
  <c r="BB601" i="1" s="1"/>
  <c r="BA603" i="1"/>
  <c r="BA604" i="1"/>
  <c r="BA605" i="1"/>
  <c r="BA607" i="1"/>
  <c r="BA608" i="1"/>
  <c r="BA609" i="1"/>
  <c r="BA611" i="1"/>
  <c r="BA612" i="1"/>
  <c r="BA613" i="1"/>
  <c r="BA614" i="1"/>
  <c r="BA616" i="1"/>
  <c r="BA617" i="1"/>
  <c r="BA618" i="1"/>
  <c r="BA620" i="1"/>
  <c r="BA621" i="1"/>
  <c r="BA622" i="1"/>
  <c r="BA625" i="1"/>
  <c r="BA626" i="1"/>
  <c r="BA627" i="1"/>
  <c r="BA628" i="1"/>
  <c r="BA629" i="1"/>
  <c r="BA630" i="1"/>
  <c r="BA631" i="1"/>
  <c r="BA632" i="1"/>
  <c r="BA633" i="1"/>
  <c r="BA635" i="1"/>
  <c r="BA636" i="1"/>
  <c r="BA637" i="1"/>
  <c r="BA638" i="1"/>
  <c r="BA639" i="1"/>
  <c r="BA641" i="1"/>
  <c r="BA642" i="1"/>
  <c r="BA643" i="1"/>
  <c r="BA644" i="1"/>
  <c r="BA645" i="1"/>
  <c r="BA646" i="1"/>
  <c r="BA647" i="1"/>
  <c r="BA648" i="1"/>
  <c r="BA649" i="1"/>
  <c r="BA650" i="1"/>
  <c r="BA651" i="1"/>
  <c r="BA652" i="1"/>
  <c r="BA653" i="1"/>
  <c r="BA654" i="1"/>
  <c r="BB654" i="1" s="1"/>
  <c r="BA656" i="1"/>
  <c r="BB656" i="1" s="1"/>
  <c r="BA657" i="1"/>
  <c r="BB657" i="1" s="1"/>
  <c r="BA660" i="1"/>
  <c r="BB660" i="1" s="1"/>
  <c r="BA661" i="1"/>
  <c r="BB661" i="1" s="1"/>
  <c r="BA663" i="1"/>
  <c r="BB663" i="1" s="1"/>
  <c r="BA664" i="1"/>
  <c r="BB664" i="1" s="1"/>
  <c r="BA665" i="1"/>
  <c r="BB665" i="1" s="1"/>
  <c r="BA667" i="1"/>
  <c r="BB667" i="1" s="1"/>
  <c r="BA668" i="1"/>
  <c r="BB668" i="1" s="1"/>
  <c r="BA669" i="1"/>
  <c r="BB669" i="1" s="1"/>
  <c r="BC669" i="1"/>
  <c r="BA670" i="1"/>
  <c r="BB670" i="1" s="1"/>
  <c r="BC670" i="1"/>
  <c r="BA671" i="1"/>
  <c r="BB671" i="1" s="1"/>
  <c r="BC671" i="1"/>
  <c r="BA672" i="1"/>
  <c r="BB672" i="1" s="1"/>
  <c r="BA673" i="1"/>
  <c r="BB673" i="1" s="1"/>
  <c r="BA674" i="1"/>
  <c r="BB674" i="1" s="1"/>
  <c r="BA675" i="1"/>
  <c r="BB675" i="1" s="1"/>
  <c r="BA676" i="1"/>
  <c r="BB676" i="1" s="1"/>
  <c r="BA679" i="1"/>
  <c r="BB679" i="1" s="1"/>
  <c r="BA682" i="1"/>
  <c r="BB682" i="1" s="1"/>
  <c r="BA683" i="1"/>
  <c r="BB683" i="1" s="1"/>
  <c r="BA685" i="1"/>
  <c r="BB685" i="1" s="1"/>
  <c r="BA688" i="1"/>
  <c r="BB688" i="1" s="1"/>
  <c r="BA689" i="1"/>
  <c r="BB689" i="1" s="1"/>
  <c r="BA690" i="1"/>
  <c r="BB690" i="1" s="1"/>
  <c r="BA691" i="1"/>
  <c r="BB691" i="1" s="1"/>
  <c r="BA693" i="1"/>
  <c r="BB693" i="1" s="1"/>
  <c r="BA694" i="1"/>
  <c r="BB694" i="1" s="1"/>
  <c r="BA695" i="1"/>
  <c r="BB695" i="1" s="1"/>
  <c r="BA696" i="1"/>
  <c r="BB696" i="1" s="1"/>
  <c r="BA697" i="1"/>
  <c r="BB697" i="1" s="1"/>
  <c r="BA698" i="1"/>
  <c r="BB698" i="1" s="1"/>
  <c r="BA699" i="1"/>
  <c r="BB699" i="1" s="1"/>
  <c r="BA700" i="1"/>
  <c r="BB700" i="1" s="1"/>
  <c r="BA701" i="1"/>
  <c r="BB701" i="1" s="1"/>
  <c r="BA702" i="1"/>
  <c r="BB702" i="1" s="1"/>
  <c r="BA703" i="1"/>
  <c r="BB703" i="1" s="1"/>
  <c r="BA704" i="1"/>
  <c r="BB704" i="1" s="1"/>
  <c r="BA705" i="1"/>
  <c r="BB705" i="1" s="1"/>
  <c r="BA706" i="1"/>
  <c r="BB706" i="1" s="1"/>
  <c r="BA707" i="1"/>
  <c r="BB707" i="1" s="1"/>
  <c r="BA712" i="1"/>
  <c r="BB712" i="1" s="1"/>
  <c r="BC712" i="1"/>
  <c r="BA713" i="1"/>
  <c r="BB713" i="1" s="1"/>
  <c r="BC713" i="1"/>
  <c r="BA714" i="1"/>
  <c r="BB714" i="1" s="1"/>
  <c r="BC714" i="1"/>
  <c r="BA715" i="1"/>
  <c r="BB715" i="1" s="1"/>
  <c r="BC715" i="1"/>
  <c r="BA716" i="1"/>
  <c r="BB716" i="1" s="1"/>
  <c r="BC716" i="1"/>
  <c r="BA717" i="1"/>
  <c r="BB717" i="1" s="1"/>
  <c r="BA718" i="1"/>
  <c r="BB718" i="1" s="1"/>
  <c r="BA719" i="1"/>
  <c r="BB719" i="1" s="1"/>
  <c r="BA720" i="1"/>
  <c r="BB720" i="1" s="1"/>
  <c r="BA721" i="1"/>
  <c r="BB721" i="1" s="1"/>
  <c r="BA723" i="1"/>
  <c r="BB723" i="1" s="1"/>
  <c r="BA724" i="1"/>
  <c r="BB724" i="1" s="1"/>
  <c r="BC724" i="1"/>
  <c r="BA725" i="1"/>
  <c r="BB725" i="1" s="1"/>
  <c r="BC725" i="1"/>
  <c r="BA726" i="1"/>
  <c r="BB726" i="1" s="1"/>
  <c r="BA727" i="1"/>
  <c r="BB727" i="1" s="1"/>
  <c r="BA728" i="1"/>
  <c r="BB728" i="1" s="1"/>
  <c r="BA729" i="1"/>
  <c r="BB729" i="1" s="1"/>
  <c r="BA730" i="1"/>
  <c r="BB730" i="1" s="1"/>
  <c r="BA731" i="1"/>
  <c r="BB731" i="1" s="1"/>
  <c r="BA732" i="1"/>
  <c r="BB732" i="1" s="1"/>
  <c r="BB9" i="1"/>
  <c r="BA9" i="1"/>
  <c r="BC601" i="1" l="1"/>
  <c r="BC599" i="1"/>
  <c r="BC596" i="1"/>
  <c r="BC595" i="1"/>
  <c r="BC594" i="1"/>
  <c r="BC593" i="1"/>
  <c r="BC592" i="1"/>
  <c r="BC591" i="1"/>
  <c r="BC590" i="1"/>
  <c r="BC588" i="1"/>
  <c r="BC587" i="1"/>
  <c r="BC585" i="1"/>
  <c r="BC584" i="1"/>
  <c r="BC583" i="1"/>
  <c r="BC582" i="1"/>
  <c r="BC581" i="1"/>
  <c r="BC578" i="1"/>
  <c r="BD576" i="1"/>
  <c r="BD575" i="1"/>
  <c r="BB574" i="1"/>
  <c r="BD574" i="1"/>
  <c r="BB573" i="1"/>
  <c r="BD573" i="1"/>
  <c r="BB571" i="1"/>
  <c r="BD571" i="1"/>
  <c r="BB569" i="1"/>
  <c r="BD569" i="1"/>
  <c r="BB567" i="1"/>
  <c r="BD567" i="1"/>
  <c r="BB563" i="1"/>
  <c r="BD563" i="1"/>
  <c r="BB558" i="1"/>
  <c r="BD558" i="1"/>
  <c r="BB557" i="1"/>
  <c r="BD557" i="1"/>
  <c r="BB556" i="1"/>
  <c r="BD556" i="1"/>
  <c r="BB554" i="1"/>
  <c r="BD554" i="1"/>
  <c r="BB553" i="1"/>
  <c r="BD553" i="1"/>
  <c r="BB551" i="1"/>
  <c r="BD551" i="1"/>
  <c r="BB546" i="1"/>
  <c r="BD546" i="1"/>
  <c r="BB545" i="1"/>
  <c r="BD545" i="1"/>
  <c r="BB544" i="1"/>
  <c r="BD544" i="1"/>
  <c r="BB543" i="1"/>
  <c r="BD543" i="1"/>
  <c r="BB542" i="1"/>
  <c r="BD542" i="1"/>
  <c r="BB541" i="1"/>
  <c r="BD541" i="1"/>
  <c r="BB540" i="1"/>
  <c r="BD540" i="1"/>
  <c r="BB539" i="1"/>
  <c r="BD539" i="1"/>
  <c r="BB538" i="1"/>
  <c r="BD538" i="1"/>
  <c r="BB537" i="1"/>
  <c r="BD537" i="1"/>
  <c r="BB536" i="1"/>
  <c r="BD536" i="1"/>
  <c r="BB535" i="1"/>
  <c r="BD535" i="1"/>
  <c r="BB534" i="1"/>
  <c r="BD534" i="1"/>
  <c r="BB533" i="1"/>
  <c r="BD533" i="1"/>
  <c r="BB532" i="1"/>
  <c r="BD532" i="1"/>
  <c r="BB531" i="1"/>
  <c r="BD531" i="1"/>
  <c r="BB530" i="1"/>
  <c r="BD530" i="1"/>
  <c r="BD528" i="1"/>
  <c r="BD527" i="1"/>
  <c r="BD526" i="1"/>
  <c r="BD524" i="1"/>
  <c r="BD523" i="1"/>
  <c r="BD522" i="1"/>
  <c r="BD521" i="1"/>
  <c r="BD520" i="1"/>
  <c r="BD519" i="1"/>
  <c r="BD518" i="1"/>
  <c r="BD517" i="1"/>
  <c r="BD516" i="1"/>
  <c r="BD515" i="1"/>
  <c r="BC158" i="1"/>
  <c r="BC157" i="1"/>
  <c r="BC156" i="1"/>
  <c r="BC155" i="1"/>
  <c r="BC154" i="1"/>
  <c r="BC153" i="1"/>
  <c r="BC152" i="1"/>
  <c r="BC150" i="1"/>
  <c r="BC149" i="1"/>
  <c r="BD148" i="1"/>
  <c r="BC147" i="1"/>
  <c r="BC146" i="1"/>
  <c r="BC143" i="1"/>
  <c r="BC141" i="1"/>
  <c r="BC140" i="1"/>
  <c r="BC139" i="1"/>
  <c r="BC138" i="1"/>
  <c r="BC137" i="1"/>
  <c r="BC135" i="1"/>
  <c r="BC134" i="1"/>
  <c r="BC133" i="1"/>
  <c r="BC132" i="1"/>
  <c r="BC131" i="1"/>
  <c r="BC130" i="1"/>
  <c r="BC129" i="1"/>
  <c r="BC127" i="1"/>
  <c r="BC126" i="1"/>
  <c r="BC125" i="1"/>
  <c r="BC124" i="1"/>
  <c r="BC123" i="1"/>
  <c r="BC121" i="1"/>
  <c r="BC60" i="1"/>
  <c r="BC59" i="1"/>
  <c r="BC58" i="1"/>
  <c r="BC57" i="1"/>
  <c r="BC56" i="1"/>
  <c r="BC55" i="1"/>
  <c r="BC732" i="1"/>
  <c r="BC730" i="1"/>
  <c r="BC728" i="1"/>
  <c r="BC726" i="1"/>
  <c r="BC723" i="1"/>
  <c r="BC721" i="1"/>
  <c r="BC719" i="1"/>
  <c r="BC717" i="1"/>
  <c r="BC706" i="1"/>
  <c r="BC705" i="1"/>
  <c r="BC702" i="1"/>
  <c r="BC700" i="1"/>
  <c r="BC699" i="1"/>
  <c r="BC697" i="1"/>
  <c r="BC695" i="1"/>
  <c r="BC693" i="1"/>
  <c r="BC691" i="1"/>
  <c r="BC689" i="1"/>
  <c r="BC685" i="1"/>
  <c r="BC683" i="1"/>
  <c r="BC679" i="1"/>
  <c r="BC675" i="1"/>
  <c r="BC673" i="1"/>
  <c r="BC668" i="1"/>
  <c r="BC664" i="1"/>
  <c r="BC660" i="1"/>
  <c r="BC657" i="1"/>
  <c r="BB652" i="1"/>
  <c r="BD652" i="1"/>
  <c r="BB650" i="1"/>
  <c r="BD650" i="1"/>
  <c r="BB649" i="1"/>
  <c r="BD649" i="1"/>
  <c r="BB647" i="1"/>
  <c r="BD647" i="1"/>
  <c r="BB646" i="1"/>
  <c r="BD646" i="1"/>
  <c r="BB645" i="1"/>
  <c r="BD645" i="1"/>
  <c r="BB644" i="1"/>
  <c r="BD644" i="1"/>
  <c r="BB643" i="1"/>
  <c r="BD643" i="1"/>
  <c r="BB642" i="1"/>
  <c r="BD642" i="1"/>
  <c r="BB641" i="1"/>
  <c r="BD641" i="1"/>
  <c r="BB639" i="1"/>
  <c r="BD639" i="1"/>
  <c r="BB638" i="1"/>
  <c r="BD638" i="1"/>
  <c r="BB637" i="1"/>
  <c r="BD637" i="1"/>
  <c r="BB636" i="1"/>
  <c r="BD636" i="1"/>
  <c r="BB635" i="1"/>
  <c r="BD635" i="1"/>
  <c r="BB633" i="1"/>
  <c r="BD633" i="1"/>
  <c r="BB632" i="1"/>
  <c r="BD632" i="1"/>
  <c r="BB631" i="1"/>
  <c r="BD631" i="1"/>
  <c r="BB630" i="1"/>
  <c r="BD630" i="1"/>
  <c r="BB629" i="1"/>
  <c r="BD629" i="1"/>
  <c r="BB628" i="1"/>
  <c r="BD628" i="1"/>
  <c r="BB627" i="1"/>
  <c r="BD627" i="1"/>
  <c r="BB626" i="1"/>
  <c r="BD626" i="1"/>
  <c r="BB625" i="1"/>
  <c r="BD625" i="1"/>
  <c r="BB622" i="1"/>
  <c r="BD622" i="1"/>
  <c r="BB621" i="1"/>
  <c r="BD621" i="1"/>
  <c r="BB620" i="1"/>
  <c r="BD620" i="1"/>
  <c r="BB618" i="1"/>
  <c r="BD618" i="1"/>
  <c r="BB617" i="1"/>
  <c r="BD617" i="1"/>
  <c r="BB616" i="1"/>
  <c r="BD616" i="1"/>
  <c r="BB614" i="1"/>
  <c r="BD614" i="1"/>
  <c r="BB613" i="1"/>
  <c r="BD613" i="1"/>
  <c r="BB612" i="1"/>
  <c r="BD612" i="1"/>
  <c r="BB611" i="1"/>
  <c r="BD611" i="1"/>
  <c r="BB609" i="1"/>
  <c r="BD609" i="1"/>
  <c r="BB608" i="1"/>
  <c r="BD608" i="1"/>
  <c r="BB607" i="1"/>
  <c r="BD607" i="1"/>
  <c r="BB605" i="1"/>
  <c r="BD605" i="1"/>
  <c r="BB604" i="1"/>
  <c r="BD604" i="1"/>
  <c r="BB603" i="1"/>
  <c r="BD603" i="1"/>
  <c r="BC731" i="1"/>
  <c r="BC729" i="1"/>
  <c r="BC727" i="1"/>
  <c r="BC720" i="1"/>
  <c r="BC718" i="1"/>
  <c r="BC707" i="1"/>
  <c r="BC704" i="1"/>
  <c r="BC703" i="1"/>
  <c r="BC701" i="1"/>
  <c r="BC698" i="1"/>
  <c r="BC696" i="1"/>
  <c r="BC694" i="1"/>
  <c r="BC690" i="1"/>
  <c r="BC688" i="1"/>
  <c r="BC682" i="1"/>
  <c r="BC676" i="1"/>
  <c r="BC674" i="1"/>
  <c r="BC672" i="1"/>
  <c r="BC667" i="1"/>
  <c r="BC665" i="1"/>
  <c r="BC663" i="1"/>
  <c r="BC661" i="1"/>
  <c r="BC656" i="1"/>
  <c r="BC654" i="1"/>
  <c r="BB653" i="1"/>
  <c r="BD653" i="1"/>
  <c r="BB651" i="1"/>
  <c r="BD651" i="1"/>
  <c r="BB648" i="1"/>
  <c r="BD648" i="1"/>
  <c r="BD732" i="1"/>
  <c r="BD731" i="1"/>
  <c r="BD730" i="1"/>
  <c r="BD729" i="1"/>
  <c r="BD728" i="1"/>
  <c r="BD727" i="1"/>
  <c r="BD726" i="1"/>
  <c r="BD725" i="1"/>
  <c r="BD724" i="1"/>
  <c r="BD723" i="1"/>
  <c r="BD721" i="1"/>
  <c r="BD720" i="1"/>
  <c r="BD719" i="1"/>
  <c r="BD718" i="1"/>
  <c r="BD717" i="1"/>
  <c r="BD716" i="1"/>
  <c r="BD715" i="1"/>
  <c r="BD714" i="1"/>
  <c r="BD713" i="1"/>
  <c r="BD712" i="1"/>
  <c r="BD707" i="1"/>
  <c r="BD706" i="1"/>
  <c r="BD705" i="1"/>
  <c r="BD704" i="1"/>
  <c r="BD703" i="1"/>
  <c r="BD702" i="1"/>
  <c r="BD701" i="1"/>
  <c r="BD700" i="1"/>
  <c r="BD699" i="1"/>
  <c r="BD698" i="1"/>
  <c r="BD697" i="1"/>
  <c r="BD696" i="1"/>
  <c r="BD695" i="1"/>
  <c r="BD694" i="1"/>
  <c r="BD693" i="1"/>
  <c r="BD691" i="1"/>
  <c r="BD690" i="1"/>
  <c r="BD689" i="1"/>
  <c r="BD688" i="1"/>
  <c r="BD685" i="1"/>
  <c r="BD683" i="1"/>
  <c r="BD682" i="1"/>
  <c r="BD679" i="1"/>
  <c r="BD676" i="1"/>
  <c r="BD675" i="1"/>
  <c r="BD674" i="1"/>
  <c r="BD673" i="1"/>
  <c r="BD672" i="1"/>
  <c r="BD671" i="1"/>
  <c r="BD670" i="1"/>
  <c r="BD669" i="1"/>
  <c r="BD668" i="1"/>
  <c r="BD667" i="1"/>
  <c r="BD665" i="1"/>
  <c r="BD664" i="1"/>
  <c r="BD663" i="1"/>
  <c r="BD661" i="1"/>
  <c r="BD660" i="1"/>
  <c r="BD657" i="1"/>
  <c r="BD656" i="1"/>
  <c r="BD654" i="1"/>
  <c r="BC653" i="1"/>
  <c r="BC652" i="1"/>
  <c r="BC651" i="1"/>
  <c r="BC650" i="1"/>
  <c r="BC649" i="1"/>
  <c r="BC648" i="1"/>
  <c r="BC647" i="1"/>
  <c r="BC646" i="1"/>
  <c r="BC645" i="1"/>
  <c r="BC644" i="1"/>
  <c r="BC643" i="1"/>
  <c r="BC642" i="1"/>
  <c r="BC641" i="1"/>
  <c r="BC639" i="1"/>
  <c r="BC638" i="1"/>
  <c r="BC637" i="1"/>
  <c r="BC636" i="1"/>
  <c r="BC635" i="1"/>
  <c r="BC633" i="1"/>
  <c r="BC632" i="1"/>
  <c r="BC631" i="1"/>
  <c r="BC630" i="1"/>
  <c r="BC629" i="1"/>
  <c r="BC628" i="1"/>
  <c r="BC627" i="1"/>
  <c r="BC626" i="1"/>
  <c r="BC625" i="1"/>
  <c r="BC622" i="1"/>
  <c r="BC621" i="1"/>
  <c r="BC620" i="1"/>
  <c r="BC618" i="1"/>
  <c r="BC617" i="1"/>
  <c r="BC616" i="1"/>
  <c r="BC614" i="1"/>
  <c r="BC613" i="1"/>
  <c r="BC612" i="1"/>
  <c r="BC611" i="1"/>
  <c r="BC609" i="1"/>
  <c r="BC608" i="1"/>
  <c r="BC607" i="1"/>
  <c r="BC605" i="1"/>
  <c r="BC604" i="1"/>
  <c r="BC603" i="1"/>
  <c r="BC247" i="1"/>
  <c r="BB234" i="1"/>
  <c r="BC234" i="1"/>
  <c r="BB232" i="1"/>
  <c r="BC232" i="1"/>
  <c r="BB230" i="1"/>
  <c r="BC230" i="1"/>
  <c r="BB228" i="1"/>
  <c r="BC228" i="1"/>
  <c r="BB226" i="1"/>
  <c r="BC226" i="1"/>
  <c r="BB184" i="1"/>
  <c r="BD184" i="1"/>
  <c r="BD601" i="1"/>
  <c r="BD599" i="1"/>
  <c r="BD596" i="1"/>
  <c r="BD595" i="1"/>
  <c r="BD594" i="1"/>
  <c r="BD593" i="1"/>
  <c r="BD592" i="1"/>
  <c r="BD591" i="1"/>
  <c r="BD590" i="1"/>
  <c r="BD588" i="1"/>
  <c r="BD587" i="1"/>
  <c r="BD585" i="1"/>
  <c r="BD584" i="1"/>
  <c r="BD583" i="1"/>
  <c r="BD582" i="1"/>
  <c r="BD581" i="1"/>
  <c r="BD578" i="1"/>
  <c r="BB243" i="1"/>
  <c r="BC243" i="1"/>
  <c r="BB241" i="1"/>
  <c r="BC241" i="1"/>
  <c r="BB235" i="1"/>
  <c r="BC235" i="1"/>
  <c r="BB233" i="1"/>
  <c r="BC233" i="1"/>
  <c r="BB231" i="1"/>
  <c r="BC231" i="1"/>
  <c r="BB229" i="1"/>
  <c r="BC229" i="1"/>
  <c r="BB225" i="1"/>
  <c r="BC225" i="1"/>
  <c r="BB224" i="1"/>
  <c r="BD224" i="1"/>
  <c r="BB223" i="1"/>
  <c r="BD223" i="1"/>
  <c r="BB221" i="1"/>
  <c r="BD221" i="1"/>
  <c r="BB220" i="1"/>
  <c r="BD220" i="1"/>
  <c r="BB218" i="1"/>
  <c r="BD218" i="1"/>
  <c r="BB217" i="1"/>
  <c r="BD217" i="1"/>
  <c r="BB216" i="1"/>
  <c r="BD216" i="1"/>
  <c r="BB215" i="1"/>
  <c r="BD215" i="1"/>
  <c r="BB214" i="1"/>
  <c r="BD214" i="1"/>
  <c r="BB213" i="1"/>
  <c r="BD213" i="1"/>
  <c r="BB212" i="1"/>
  <c r="BD212" i="1"/>
  <c r="BB211" i="1"/>
  <c r="BD211" i="1"/>
  <c r="BB210" i="1"/>
  <c r="BD210" i="1"/>
  <c r="BB209" i="1"/>
  <c r="BD209" i="1"/>
  <c r="BB208" i="1"/>
  <c r="BD208" i="1"/>
  <c r="BB207" i="1"/>
  <c r="BD207" i="1"/>
  <c r="BB206" i="1"/>
  <c r="BD206" i="1"/>
  <c r="BB205" i="1"/>
  <c r="BD205" i="1"/>
  <c r="BB202" i="1"/>
  <c r="BD202" i="1"/>
  <c r="BB201" i="1"/>
  <c r="BD201" i="1"/>
  <c r="BB200" i="1"/>
  <c r="BD200" i="1"/>
  <c r="BB199" i="1"/>
  <c r="BD199" i="1"/>
  <c r="BB198" i="1"/>
  <c r="BD198" i="1"/>
  <c r="BB197" i="1"/>
  <c r="BD197" i="1"/>
  <c r="BB196" i="1"/>
  <c r="BD196" i="1"/>
  <c r="BB195" i="1"/>
  <c r="BD195" i="1"/>
  <c r="BB193" i="1"/>
  <c r="BD193" i="1"/>
  <c r="BB192" i="1"/>
  <c r="BD192" i="1"/>
  <c r="BB191" i="1"/>
  <c r="BD191" i="1"/>
  <c r="BB190" i="1"/>
  <c r="BD190" i="1"/>
  <c r="BB189" i="1"/>
  <c r="BD189" i="1"/>
  <c r="BB188" i="1"/>
  <c r="BD188" i="1"/>
  <c r="BB187" i="1"/>
  <c r="BD187" i="1"/>
  <c r="BB186" i="1"/>
  <c r="BD186" i="1"/>
  <c r="BB185" i="1"/>
  <c r="BD185" i="1"/>
  <c r="BC148" i="1"/>
  <c r="BD147" i="1"/>
  <c r="BD146" i="1"/>
  <c r="BD143" i="1"/>
  <c r="BD141" i="1"/>
  <c r="BD140" i="1"/>
  <c r="BD139" i="1"/>
  <c r="BD138" i="1"/>
  <c r="BD137" i="1"/>
  <c r="BD135" i="1"/>
  <c r="BD134" i="1"/>
  <c r="BD133" i="1"/>
  <c r="BD132" i="1"/>
  <c r="BD131" i="1"/>
  <c r="BD130" i="1"/>
  <c r="BD129" i="1"/>
  <c r="BD127" i="1"/>
  <c r="BD126" i="1"/>
  <c r="BD125" i="1"/>
  <c r="BD124" i="1"/>
  <c r="BD123" i="1"/>
  <c r="BD121" i="1"/>
  <c r="BB119" i="1"/>
  <c r="BD119" i="1"/>
  <c r="BB118" i="1"/>
  <c r="BD118" i="1"/>
  <c r="BB117" i="1"/>
  <c r="BD117" i="1"/>
  <c r="BB116" i="1"/>
  <c r="BD116" i="1"/>
  <c r="BB115" i="1"/>
  <c r="BD115" i="1"/>
  <c r="BB114" i="1"/>
  <c r="BD114" i="1"/>
  <c r="BB113" i="1"/>
  <c r="BD113" i="1"/>
  <c r="BB112" i="1"/>
  <c r="BD112" i="1"/>
  <c r="BB111" i="1"/>
  <c r="BD111" i="1"/>
  <c r="BB110" i="1"/>
  <c r="BD110" i="1"/>
  <c r="BB109" i="1"/>
  <c r="BD109" i="1"/>
  <c r="BB108" i="1"/>
  <c r="BD108" i="1"/>
  <c r="BB107" i="1"/>
  <c r="BD107" i="1"/>
  <c r="BB106" i="1"/>
  <c r="BD106" i="1"/>
  <c r="BB105" i="1"/>
  <c r="BD105" i="1"/>
  <c r="BB103" i="1"/>
  <c r="BD103" i="1"/>
  <c r="BB102" i="1"/>
  <c r="BD102" i="1"/>
  <c r="BB101" i="1"/>
  <c r="BD101" i="1"/>
  <c r="BB100" i="1"/>
  <c r="BD100" i="1"/>
  <c r="BB99" i="1"/>
  <c r="BD99" i="1"/>
  <c r="BB97" i="1"/>
  <c r="BD97" i="1"/>
  <c r="BB95" i="1"/>
  <c r="BD95" i="1"/>
  <c r="BB94" i="1"/>
  <c r="BD94" i="1"/>
  <c r="BB92" i="1"/>
  <c r="BD92" i="1"/>
  <c r="BC92" i="1"/>
  <c r="BB90" i="1"/>
  <c r="BD90" i="1"/>
  <c r="BC90" i="1"/>
  <c r="BB88" i="1"/>
  <c r="BD88" i="1"/>
  <c r="BC88" i="1"/>
  <c r="BB86" i="1"/>
  <c r="BD86" i="1"/>
  <c r="BC86" i="1"/>
  <c r="BB84" i="1"/>
  <c r="BD84" i="1"/>
  <c r="BC84" i="1"/>
  <c r="BB80" i="1"/>
  <c r="BD80" i="1"/>
  <c r="BC80" i="1"/>
  <c r="BB78" i="1"/>
  <c r="BD78" i="1"/>
  <c r="BC78" i="1"/>
  <c r="BB74" i="1"/>
  <c r="BD74" i="1"/>
  <c r="BC74" i="1"/>
  <c r="BB93" i="1"/>
  <c r="BD93" i="1"/>
  <c r="BC93" i="1"/>
  <c r="BB91" i="1"/>
  <c r="BD91" i="1"/>
  <c r="BC91" i="1"/>
  <c r="BB87" i="1"/>
  <c r="BD87" i="1"/>
  <c r="BC87" i="1"/>
  <c r="BB85" i="1"/>
  <c r="BD85" i="1"/>
  <c r="BC85" i="1"/>
  <c r="BB81" i="1"/>
  <c r="BD81" i="1"/>
  <c r="BC81" i="1"/>
  <c r="BB79" i="1"/>
  <c r="BD79" i="1"/>
  <c r="BC79" i="1"/>
  <c r="BB77" i="1"/>
  <c r="BD77" i="1"/>
  <c r="BC77" i="1"/>
  <c r="BB73" i="1"/>
  <c r="BD73" i="1"/>
  <c r="BB72" i="1"/>
  <c r="BD72" i="1"/>
  <c r="BB70" i="1"/>
  <c r="BD70" i="1"/>
  <c r="BB69" i="1"/>
  <c r="BD69" i="1"/>
  <c r="BB68" i="1"/>
  <c r="BD68" i="1"/>
  <c r="BB67" i="1"/>
  <c r="BD67" i="1"/>
  <c r="BB66" i="1"/>
  <c r="BD66" i="1"/>
  <c r="BB65" i="1"/>
  <c r="BD65" i="1"/>
  <c r="BB64" i="1"/>
  <c r="BD64" i="1"/>
  <c r="BB63" i="1"/>
  <c r="BD63" i="1"/>
  <c r="BC73" i="1"/>
  <c r="BC72" i="1"/>
  <c r="BC70" i="1"/>
  <c r="BC69" i="1"/>
  <c r="BC68" i="1"/>
  <c r="BC67" i="1"/>
  <c r="BC66" i="1"/>
  <c r="BC65" i="1"/>
  <c r="BC64" i="1"/>
  <c r="BC63" i="1"/>
  <c r="BD60" i="1"/>
  <c r="BD59" i="1"/>
  <c r="BD58" i="1"/>
  <c r="BD57" i="1"/>
  <c r="BD56" i="1"/>
  <c r="BD55" i="1"/>
  <c r="BD54" i="1"/>
  <c r="BD53" i="1"/>
  <c r="BD52" i="1"/>
  <c r="BC11" i="1"/>
  <c r="BC10" i="1"/>
  <c r="BB301" i="1"/>
  <c r="BD301" i="1"/>
  <c r="BC301" i="1"/>
  <c r="BB297" i="1"/>
  <c r="BD297" i="1"/>
  <c r="BC297" i="1"/>
  <c r="BB446" i="1"/>
  <c r="BD446" i="1"/>
  <c r="BB445" i="1"/>
  <c r="BD445" i="1"/>
  <c r="BB444" i="1"/>
  <c r="BD444" i="1"/>
  <c r="BB443" i="1"/>
  <c r="BD443" i="1"/>
  <c r="BB442" i="1"/>
  <c r="BD442" i="1"/>
  <c r="BB441" i="1"/>
  <c r="BD441" i="1"/>
  <c r="BB440" i="1"/>
  <c r="BD440" i="1"/>
  <c r="BB439" i="1"/>
  <c r="BD439" i="1"/>
  <c r="BB437" i="1"/>
  <c r="BD437" i="1"/>
  <c r="BB436" i="1"/>
  <c r="BD436" i="1"/>
  <c r="BB432" i="1"/>
  <c r="BD432" i="1"/>
  <c r="BB431" i="1"/>
  <c r="BD431" i="1"/>
  <c r="BB430" i="1"/>
  <c r="BD430" i="1"/>
  <c r="BB429" i="1"/>
  <c r="BD429" i="1"/>
  <c r="BB427" i="1"/>
  <c r="BD427" i="1"/>
  <c r="BB425" i="1"/>
  <c r="BD425" i="1"/>
  <c r="BB424" i="1"/>
  <c r="BD424" i="1"/>
  <c r="BB421" i="1"/>
  <c r="BD421" i="1"/>
  <c r="BB420" i="1"/>
  <c r="BD420" i="1"/>
  <c r="BB419" i="1"/>
  <c r="BD419" i="1"/>
  <c r="BB418" i="1"/>
  <c r="BD418" i="1"/>
  <c r="BB417" i="1"/>
  <c r="BD417" i="1"/>
  <c r="BB414" i="1"/>
  <c r="BD414" i="1"/>
  <c r="BB413" i="1"/>
  <c r="BD413" i="1"/>
  <c r="BB412" i="1"/>
  <c r="BD412" i="1"/>
  <c r="BB411" i="1"/>
  <c r="BD411" i="1"/>
  <c r="BB410" i="1"/>
  <c r="BD410" i="1"/>
  <c r="BB407" i="1"/>
  <c r="BD407" i="1"/>
  <c r="BB406" i="1"/>
  <c r="BD406" i="1"/>
  <c r="BB405" i="1"/>
  <c r="BD405" i="1"/>
  <c r="BB404" i="1"/>
  <c r="BD404" i="1"/>
  <c r="BB403" i="1"/>
  <c r="BD403" i="1"/>
  <c r="BB402" i="1"/>
  <c r="BD402" i="1"/>
  <c r="BB401" i="1"/>
  <c r="BD401" i="1"/>
  <c r="BB400" i="1"/>
  <c r="BD400" i="1"/>
  <c r="BB399" i="1"/>
  <c r="BD399" i="1"/>
  <c r="BB398" i="1"/>
  <c r="BD398" i="1"/>
  <c r="BB396" i="1"/>
  <c r="BD396" i="1"/>
  <c r="BB395" i="1"/>
  <c r="BD395" i="1"/>
  <c r="BB394" i="1"/>
  <c r="BD394" i="1"/>
  <c r="BB391" i="1"/>
  <c r="BD391" i="1"/>
  <c r="BB390" i="1"/>
  <c r="BD390" i="1"/>
  <c r="BB388" i="1"/>
  <c r="BD388" i="1"/>
  <c r="BB387" i="1"/>
  <c r="BD387" i="1"/>
  <c r="BB385" i="1"/>
  <c r="BD385" i="1"/>
  <c r="BB384" i="1"/>
  <c r="BD384" i="1"/>
  <c r="BB383" i="1"/>
  <c r="BD383" i="1"/>
  <c r="BB382" i="1"/>
  <c r="BD382" i="1"/>
  <c r="BB381" i="1"/>
  <c r="BD381" i="1"/>
  <c r="BB380" i="1"/>
  <c r="BD380" i="1"/>
  <c r="BB379" i="1"/>
  <c r="BD379" i="1"/>
  <c r="BB378" i="1"/>
  <c r="BD378" i="1"/>
  <c r="BB376" i="1"/>
  <c r="BD376" i="1"/>
  <c r="BB375" i="1"/>
  <c r="BD375" i="1"/>
  <c r="BB374" i="1"/>
  <c r="BD374" i="1"/>
  <c r="BB373" i="1"/>
  <c r="BD373" i="1"/>
  <c r="BB372" i="1"/>
  <c r="BD372" i="1"/>
  <c r="BB370" i="1"/>
  <c r="BD370" i="1"/>
  <c r="BB369" i="1"/>
  <c r="BD369" i="1"/>
  <c r="BB368" i="1"/>
  <c r="BD368" i="1"/>
  <c r="BB367" i="1"/>
  <c r="BD367" i="1"/>
  <c r="BB366" i="1"/>
  <c r="BD366" i="1"/>
  <c r="BB365" i="1"/>
  <c r="BD365" i="1"/>
  <c r="BB364" i="1"/>
  <c r="BD364" i="1"/>
  <c r="BB363" i="1"/>
  <c r="BD363" i="1"/>
  <c r="BB361" i="1"/>
  <c r="BD361" i="1"/>
  <c r="BB354" i="1"/>
  <c r="BD354" i="1"/>
  <c r="BB353" i="1"/>
  <c r="BD353" i="1"/>
  <c r="BB346" i="1"/>
  <c r="BD346" i="1"/>
  <c r="BB345" i="1"/>
  <c r="BD345" i="1"/>
  <c r="BB342" i="1"/>
  <c r="BD342" i="1"/>
  <c r="BB341" i="1"/>
  <c r="BD341" i="1"/>
  <c r="BB330" i="1"/>
  <c r="BD330" i="1"/>
  <c r="BB329" i="1"/>
  <c r="BD329" i="1"/>
  <c r="BB328" i="1"/>
  <c r="BD328" i="1"/>
  <c r="BB326" i="1"/>
  <c r="BD326" i="1"/>
  <c r="BB325" i="1"/>
  <c r="BD325" i="1"/>
  <c r="BB324" i="1"/>
  <c r="BD324" i="1"/>
  <c r="BB322" i="1"/>
  <c r="BD322" i="1"/>
  <c r="BB321" i="1"/>
  <c r="BD321" i="1"/>
  <c r="BB319" i="1"/>
  <c r="BD319" i="1"/>
  <c r="BB318" i="1"/>
  <c r="BD318" i="1"/>
  <c r="BB316" i="1"/>
  <c r="BD316" i="1"/>
  <c r="BB315" i="1"/>
  <c r="BD315" i="1"/>
  <c r="BB314" i="1"/>
  <c r="BD314" i="1"/>
  <c r="BB312" i="1"/>
  <c r="BD312" i="1"/>
  <c r="BB311" i="1"/>
  <c r="BD311" i="1"/>
  <c r="BB308" i="1"/>
  <c r="BD308" i="1"/>
  <c r="BB306" i="1"/>
  <c r="BD306" i="1"/>
  <c r="BB302" i="1"/>
  <c r="BD302" i="1"/>
  <c r="BC302" i="1"/>
  <c r="BB298" i="1"/>
  <c r="BD298" i="1"/>
  <c r="BC298" i="1"/>
  <c r="BB296" i="1"/>
  <c r="BD296" i="1"/>
  <c r="BB294" i="1"/>
  <c r="BD294" i="1"/>
  <c r="BB293" i="1"/>
  <c r="BD293" i="1"/>
  <c r="BB292" i="1"/>
  <c r="BD292" i="1"/>
  <c r="BB289" i="1"/>
  <c r="BD289" i="1"/>
  <c r="BB288" i="1"/>
  <c r="BD288" i="1"/>
  <c r="BB286" i="1"/>
  <c r="BD286" i="1"/>
  <c r="BB285" i="1"/>
  <c r="BD285" i="1"/>
  <c r="BB284" i="1"/>
  <c r="BD284" i="1"/>
  <c r="BB282" i="1"/>
  <c r="BD282" i="1"/>
  <c r="BB281" i="1"/>
  <c r="BD281" i="1"/>
  <c r="BB279" i="1"/>
  <c r="BD279" i="1"/>
  <c r="BB278" i="1"/>
  <c r="BD278" i="1"/>
  <c r="BB277" i="1"/>
  <c r="BD277" i="1"/>
  <c r="BB276" i="1"/>
  <c r="BD276" i="1"/>
  <c r="BB275" i="1"/>
  <c r="BD275" i="1"/>
  <c r="BB274" i="1"/>
  <c r="BD274" i="1"/>
  <c r="BB273" i="1"/>
  <c r="BD273" i="1"/>
  <c r="BB272" i="1"/>
  <c r="BD272" i="1"/>
  <c r="BB271" i="1"/>
  <c r="BD271" i="1"/>
  <c r="BB270" i="1"/>
  <c r="BD270" i="1"/>
  <c r="BB265" i="1"/>
  <c r="BD265" i="1"/>
  <c r="BB264" i="1"/>
  <c r="BD264" i="1"/>
  <c r="BB262" i="1"/>
  <c r="BD262" i="1"/>
  <c r="BB261" i="1"/>
  <c r="BD261" i="1"/>
  <c r="BB259" i="1"/>
  <c r="BD259" i="1"/>
  <c r="BB258" i="1"/>
  <c r="BD258" i="1"/>
  <c r="BB256" i="1"/>
  <c r="BD256" i="1"/>
  <c r="BB255" i="1"/>
  <c r="BD255" i="1"/>
  <c r="BB254" i="1"/>
  <c r="BD254" i="1"/>
  <c r="BB253" i="1"/>
  <c r="BD253" i="1"/>
  <c r="BB252" i="1"/>
  <c r="BD252" i="1"/>
  <c r="BB249" i="1"/>
  <c r="BD249" i="1"/>
  <c r="BB248" i="1"/>
  <c r="BD248" i="1"/>
  <c r="BD247" i="1"/>
  <c r="BD243" i="1"/>
  <c r="BD241" i="1"/>
  <c r="BD235" i="1"/>
  <c r="BD234" i="1"/>
  <c r="BD233" i="1"/>
  <c r="BD232" i="1"/>
  <c r="BD231" i="1"/>
  <c r="BD230" i="1"/>
  <c r="BD229" i="1"/>
  <c r="BD228" i="1"/>
  <c r="BD226" i="1"/>
  <c r="BD225" i="1"/>
  <c r="BB183" i="1"/>
  <c r="BD183" i="1"/>
  <c r="BB182" i="1"/>
  <c r="BD182" i="1"/>
  <c r="BB181" i="1"/>
  <c r="BD181" i="1"/>
  <c r="BB179" i="1"/>
  <c r="BD179" i="1"/>
  <c r="BB178" i="1"/>
  <c r="BD178" i="1"/>
  <c r="BB176" i="1"/>
  <c r="BD176" i="1"/>
  <c r="BB175" i="1"/>
  <c r="BD175" i="1"/>
  <c r="BB174" i="1"/>
  <c r="BD174" i="1"/>
  <c r="BB173" i="1"/>
  <c r="BD173" i="1"/>
  <c r="BB172" i="1"/>
  <c r="BD172" i="1"/>
  <c r="BB171" i="1"/>
  <c r="BD171" i="1"/>
  <c r="BB170" i="1"/>
  <c r="BD170" i="1"/>
  <c r="BB168" i="1"/>
  <c r="BD168" i="1"/>
  <c r="BB167" i="1"/>
  <c r="BD167" i="1"/>
  <c r="BB163" i="1"/>
  <c r="BD163" i="1"/>
  <c r="BB162" i="1"/>
  <c r="BD162" i="1"/>
  <c r="BB161" i="1"/>
  <c r="BD161" i="1"/>
  <c r="BB160" i="1"/>
  <c r="BD160" i="1"/>
  <c r="BB159" i="1"/>
  <c r="BD159" i="1"/>
  <c r="BC184" i="1"/>
  <c r="BC183" i="1"/>
  <c r="BC182" i="1"/>
  <c r="BC181" i="1"/>
  <c r="BC179" i="1"/>
  <c r="BC178" i="1"/>
  <c r="BC176" i="1"/>
  <c r="BC175" i="1"/>
  <c r="BC174" i="1"/>
  <c r="BC173" i="1"/>
  <c r="BC172" i="1"/>
  <c r="BC171" i="1"/>
  <c r="BC170" i="1"/>
  <c r="BC168" i="1"/>
  <c r="BC167" i="1"/>
  <c r="BC163" i="1"/>
  <c r="BC162" i="1"/>
  <c r="BC161" i="1"/>
  <c r="BC52" i="1"/>
  <c r="BD158" i="1"/>
  <c r="BD157" i="1"/>
  <c r="BD156" i="1"/>
  <c r="BD155" i="1"/>
  <c r="BD154" i="1"/>
  <c r="BD153" i="1"/>
  <c r="BD152" i="1"/>
  <c r="BD150" i="1"/>
  <c r="BD149" i="1"/>
  <c r="BB51" i="1"/>
  <c r="BD51" i="1"/>
  <c r="BB49" i="1"/>
  <c r="BD49" i="1"/>
  <c r="BB48" i="1"/>
  <c r="BD48" i="1"/>
  <c r="BB47" i="1"/>
  <c r="BD47" i="1"/>
  <c r="BB46" i="1"/>
  <c r="BD46" i="1"/>
  <c r="BB45" i="1"/>
  <c r="BD45" i="1"/>
  <c r="BB43" i="1"/>
  <c r="BD43" i="1"/>
  <c r="BB42" i="1"/>
  <c r="BD42" i="1"/>
  <c r="BB41" i="1"/>
  <c r="BD41" i="1"/>
  <c r="BB40" i="1"/>
  <c r="BD40" i="1"/>
  <c r="BB37" i="1"/>
  <c r="BD37" i="1"/>
  <c r="BB36" i="1"/>
  <c r="BD36" i="1"/>
  <c r="BB35" i="1"/>
  <c r="BD35" i="1"/>
  <c r="BB34" i="1"/>
  <c r="BD34" i="1"/>
  <c r="BB33" i="1"/>
  <c r="BD33" i="1"/>
  <c r="BB32" i="1"/>
  <c r="BD32" i="1"/>
  <c r="BB31" i="1"/>
  <c r="BD31" i="1"/>
  <c r="BB30" i="1"/>
  <c r="BD30" i="1"/>
  <c r="BB28" i="1"/>
  <c r="BD28" i="1"/>
  <c r="BB25" i="1"/>
  <c r="BD25" i="1"/>
  <c r="BB24" i="1"/>
  <c r="BD24" i="1"/>
  <c r="BB23" i="1"/>
  <c r="BD23" i="1"/>
  <c r="BB22" i="1"/>
  <c r="BD22" i="1"/>
  <c r="BB21" i="1"/>
  <c r="BD21" i="1"/>
  <c r="BB20" i="1"/>
  <c r="BD20" i="1"/>
  <c r="BB19" i="1"/>
  <c r="BD19" i="1"/>
  <c r="BB18" i="1"/>
  <c r="BD18" i="1"/>
  <c r="BB17" i="1"/>
  <c r="BD17" i="1"/>
  <c r="BB15" i="1"/>
  <c r="BD15" i="1"/>
  <c r="BB14" i="1"/>
  <c r="BD14" i="1"/>
  <c r="BD11" i="1"/>
  <c r="BD10" i="1"/>
  <c r="BG16" i="3" l="1"/>
  <c r="BI16" i="3" s="1"/>
  <c r="BG70" i="3"/>
  <c r="BH70" i="3"/>
  <c r="BI70" i="3"/>
  <c r="BJ70" i="3"/>
  <c r="BG71" i="3"/>
  <c r="BH71" i="3"/>
  <c r="BI71" i="3"/>
  <c r="BJ71" i="3"/>
  <c r="BG77" i="3"/>
  <c r="BH77" i="3"/>
  <c r="BI77" i="3"/>
  <c r="BJ77" i="3"/>
  <c r="BG79" i="3"/>
  <c r="BH79" i="3"/>
  <c r="BI79" i="3"/>
  <c r="BJ79" i="3"/>
  <c r="BG97" i="3"/>
  <c r="BH97" i="3" s="1"/>
  <c r="BI97" i="3"/>
  <c r="BG108" i="3"/>
  <c r="BG109" i="3"/>
  <c r="BG115" i="3"/>
  <c r="CO10" i="2"/>
  <c r="CP10" i="2" s="1"/>
  <c r="CQ10" i="2"/>
  <c r="CO11" i="2"/>
  <c r="CP11" i="2" s="1"/>
  <c r="CQ11" i="2"/>
  <c r="CO12" i="2"/>
  <c r="CP12" i="2" s="1"/>
  <c r="CQ12" i="2"/>
  <c r="CO13" i="2"/>
  <c r="CQ13" i="2" s="1"/>
  <c r="CO14" i="2"/>
  <c r="CQ14" i="2" s="1"/>
  <c r="CO15" i="2"/>
  <c r="CQ15" i="2" s="1"/>
  <c r="CO16" i="2"/>
  <c r="CQ16" i="2" s="1"/>
  <c r="CO17" i="2"/>
  <c r="CQ17" i="2" s="1"/>
  <c r="CO18" i="2"/>
  <c r="CQ18" i="2" s="1"/>
  <c r="CO19" i="2"/>
  <c r="CQ19" i="2" s="1"/>
  <c r="CO20" i="2"/>
  <c r="CQ20" i="2" s="1"/>
  <c r="CO21" i="2"/>
  <c r="CQ21" i="2" s="1"/>
  <c r="CO22" i="2"/>
  <c r="CQ22" i="2" s="1"/>
  <c r="CO23" i="2"/>
  <c r="CQ23" i="2" s="1"/>
  <c r="CO24" i="2"/>
  <c r="CQ24" i="2" s="1"/>
  <c r="CO25" i="2"/>
  <c r="CQ25" i="2" s="1"/>
  <c r="CO26" i="2"/>
  <c r="CQ26" i="2" s="1"/>
  <c r="CO27" i="2"/>
  <c r="CQ27" i="2" s="1"/>
  <c r="CO28" i="2"/>
  <c r="CQ28" i="2" s="1"/>
  <c r="CO29" i="2"/>
  <c r="CQ29" i="2" s="1"/>
  <c r="CO30" i="2"/>
  <c r="CQ30" i="2" s="1"/>
  <c r="CO31" i="2"/>
  <c r="CQ31" i="2" s="1"/>
  <c r="CO32" i="2"/>
  <c r="CQ32" i="2" s="1"/>
  <c r="CO33" i="2"/>
  <c r="CQ33" i="2" s="1"/>
  <c r="CO34" i="2"/>
  <c r="CQ34" i="2" s="1"/>
  <c r="CO35" i="2"/>
  <c r="CQ35" i="2" s="1"/>
  <c r="CO36" i="2"/>
  <c r="CQ36" i="2" s="1"/>
  <c r="CO37" i="2"/>
  <c r="CQ37" i="2" s="1"/>
  <c r="CO38" i="2"/>
  <c r="CQ38" i="2" s="1"/>
  <c r="CO39" i="2"/>
  <c r="CQ39" i="2" s="1"/>
  <c r="CO40" i="2"/>
  <c r="CQ40" i="2" s="1"/>
  <c r="CO41" i="2"/>
  <c r="CQ41" i="2" s="1"/>
  <c r="CO42" i="2"/>
  <c r="CQ42" i="2" s="1"/>
  <c r="CO43" i="2"/>
  <c r="CQ43" i="2" s="1"/>
  <c r="CO44" i="2"/>
  <c r="CQ44" i="2" s="1"/>
  <c r="CO45" i="2"/>
  <c r="CQ45" i="2" s="1"/>
  <c r="CO46" i="2"/>
  <c r="CQ46" i="2" s="1"/>
  <c r="CO47" i="2"/>
  <c r="CQ47" i="2" s="1"/>
  <c r="CO48" i="2"/>
  <c r="CQ48" i="2" s="1"/>
  <c r="CO49" i="2"/>
  <c r="CQ49" i="2" s="1"/>
  <c r="CO50" i="2"/>
  <c r="CQ50" i="2" s="1"/>
  <c r="CO51" i="2"/>
  <c r="CQ51" i="2" s="1"/>
  <c r="CO52" i="2"/>
  <c r="CP52" i="2" s="1"/>
  <c r="CR52" i="2"/>
  <c r="CO53" i="2"/>
  <c r="CP53" i="2"/>
  <c r="CQ53" i="2"/>
  <c r="CR53" i="2"/>
  <c r="CO54" i="2"/>
  <c r="CP54" i="2"/>
  <c r="CQ54" i="2"/>
  <c r="CR54" i="2"/>
  <c r="CO55" i="2"/>
  <c r="CP55" i="2"/>
  <c r="CQ55" i="2"/>
  <c r="CR55" i="2"/>
  <c r="CO56" i="2"/>
  <c r="CP56" i="2"/>
  <c r="CQ56" i="2"/>
  <c r="CR56" i="2"/>
  <c r="CO57" i="2"/>
  <c r="CP57" i="2"/>
  <c r="CQ57" i="2"/>
  <c r="CR57" i="2"/>
  <c r="CO58" i="2"/>
  <c r="CP58" i="2"/>
  <c r="CQ58" i="2"/>
  <c r="CR58" i="2"/>
  <c r="CO59" i="2"/>
  <c r="CP59" i="2"/>
  <c r="CQ59" i="2"/>
  <c r="CR59" i="2"/>
  <c r="CO60" i="2"/>
  <c r="CP60" i="2"/>
  <c r="CQ60" i="2"/>
  <c r="CR60" i="2"/>
  <c r="CO61" i="2"/>
  <c r="CP61" i="2"/>
  <c r="CQ61" i="2"/>
  <c r="CR61" i="2"/>
  <c r="CO62" i="2"/>
  <c r="CP62" i="2"/>
  <c r="CQ62" i="2"/>
  <c r="CR62" i="2"/>
  <c r="CO63" i="2"/>
  <c r="CP63" i="2"/>
  <c r="CQ63" i="2"/>
  <c r="CR63" i="2"/>
  <c r="CO64" i="2"/>
  <c r="CP64" i="2"/>
  <c r="CQ64" i="2"/>
  <c r="CR64" i="2"/>
  <c r="CO65" i="2"/>
  <c r="CP65" i="2"/>
  <c r="CQ65" i="2"/>
  <c r="CR65" i="2"/>
  <c r="CO66" i="2"/>
  <c r="CP66" i="2"/>
  <c r="CQ66" i="2"/>
  <c r="CR66" i="2"/>
  <c r="CO67" i="2"/>
  <c r="CP67" i="2"/>
  <c r="CQ67" i="2"/>
  <c r="CR67" i="2"/>
  <c r="CO68" i="2"/>
  <c r="CP68" i="2"/>
  <c r="CQ68" i="2"/>
  <c r="CR68" i="2"/>
  <c r="CO69" i="2"/>
  <c r="CP69" i="2"/>
  <c r="CQ69" i="2"/>
  <c r="CR69" i="2"/>
  <c r="CO70" i="2"/>
  <c r="CP70" i="2"/>
  <c r="CQ70" i="2"/>
  <c r="CR70" i="2"/>
  <c r="CO71" i="2"/>
  <c r="CP71" i="2"/>
  <c r="CQ71" i="2"/>
  <c r="CR71" i="2"/>
  <c r="CO72" i="2"/>
  <c r="CP72" i="2"/>
  <c r="CQ72" i="2"/>
  <c r="CR72" i="2"/>
  <c r="CO73" i="2"/>
  <c r="CP73" i="2"/>
  <c r="CQ73" i="2"/>
  <c r="CR73" i="2"/>
  <c r="CO74" i="2"/>
  <c r="CP74" i="2"/>
  <c r="CQ74" i="2"/>
  <c r="CR74" i="2"/>
  <c r="CO75" i="2"/>
  <c r="CP75" i="2"/>
  <c r="CQ75" i="2"/>
  <c r="CR75" i="2"/>
  <c r="CO76" i="2"/>
  <c r="CP76" i="2"/>
  <c r="CQ76" i="2"/>
  <c r="CR76" i="2"/>
  <c r="CO77" i="2"/>
  <c r="CP77" i="2"/>
  <c r="CQ77" i="2"/>
  <c r="CR77" i="2"/>
  <c r="CO78" i="2"/>
  <c r="CP78" i="2"/>
  <c r="CQ78" i="2"/>
  <c r="CR78" i="2"/>
  <c r="CO79" i="2"/>
  <c r="CP79" i="2"/>
  <c r="CQ79" i="2"/>
  <c r="CR79" i="2"/>
  <c r="CO80" i="2"/>
  <c r="CP80" i="2"/>
  <c r="CQ80" i="2"/>
  <c r="CR80" i="2"/>
  <c r="CO81" i="2"/>
  <c r="CP81" i="2"/>
  <c r="CQ81" i="2"/>
  <c r="CR81" i="2"/>
  <c r="CO82" i="2"/>
  <c r="CP82" i="2"/>
  <c r="CQ82" i="2"/>
  <c r="CR82" i="2"/>
  <c r="CO83" i="2"/>
  <c r="CP83" i="2"/>
  <c r="CQ83" i="2"/>
  <c r="CR83" i="2"/>
  <c r="CO84" i="2"/>
  <c r="CP84" i="2"/>
  <c r="CQ84" i="2"/>
  <c r="CR84" i="2"/>
  <c r="CO85" i="2"/>
  <c r="CP85" i="2"/>
  <c r="CQ85" i="2"/>
  <c r="CR85" i="2"/>
  <c r="CO86" i="2"/>
  <c r="CP86" i="2"/>
  <c r="CQ86" i="2"/>
  <c r="CR86" i="2"/>
  <c r="CO87" i="2"/>
  <c r="CP87" i="2"/>
  <c r="CQ87" i="2"/>
  <c r="CR87" i="2"/>
  <c r="CO88" i="2"/>
  <c r="CP88" i="2"/>
  <c r="CQ88" i="2"/>
  <c r="CR88" i="2"/>
  <c r="CO89" i="2"/>
  <c r="CP89" i="2"/>
  <c r="CQ89" i="2"/>
  <c r="CR89" i="2"/>
  <c r="CO90" i="2"/>
  <c r="CP90" i="2"/>
  <c r="CQ90" i="2"/>
  <c r="CR90" i="2"/>
  <c r="CO91" i="2"/>
  <c r="CP91" i="2"/>
  <c r="CQ91" i="2"/>
  <c r="CR91" i="2"/>
  <c r="CO92" i="2"/>
  <c r="CP92" i="2"/>
  <c r="CQ92" i="2"/>
  <c r="CR92" i="2"/>
  <c r="CO93" i="2"/>
  <c r="CP93" i="2"/>
  <c r="CQ93" i="2"/>
  <c r="CR93" i="2"/>
  <c r="CO94" i="2"/>
  <c r="CP94" i="2"/>
  <c r="CQ94" i="2"/>
  <c r="CR94" i="2"/>
  <c r="CO95" i="2"/>
  <c r="CP95" i="2"/>
  <c r="CQ95" i="2"/>
  <c r="CR95" i="2"/>
  <c r="CO96" i="2"/>
  <c r="CP96" i="2"/>
  <c r="CQ96" i="2"/>
  <c r="CR96" i="2"/>
  <c r="CO97" i="2"/>
  <c r="CP97" i="2"/>
  <c r="CQ97" i="2"/>
  <c r="CR97" i="2"/>
  <c r="CO98" i="2"/>
  <c r="CP98" i="2"/>
  <c r="CQ98" i="2"/>
  <c r="CR98" i="2"/>
  <c r="CO99" i="2"/>
  <c r="CP99" i="2"/>
  <c r="CQ99" i="2"/>
  <c r="CR99" i="2"/>
  <c r="CO100" i="2"/>
  <c r="CP100" i="2"/>
  <c r="CQ100" i="2"/>
  <c r="CR100" i="2"/>
  <c r="CO101" i="2"/>
  <c r="CP101" i="2"/>
  <c r="CQ101" i="2"/>
  <c r="CR101" i="2"/>
  <c r="CO102" i="2"/>
  <c r="CP102" i="2"/>
  <c r="CQ102" i="2"/>
  <c r="CR102" i="2"/>
  <c r="CO103" i="2"/>
  <c r="CP103" i="2"/>
  <c r="CQ103" i="2"/>
  <c r="CR103" i="2"/>
  <c r="CO104" i="2"/>
  <c r="CP104" i="2"/>
  <c r="CQ104" i="2"/>
  <c r="CR104" i="2"/>
  <c r="CO105" i="2"/>
  <c r="CP105" i="2"/>
  <c r="CQ105" i="2"/>
  <c r="CR105" i="2"/>
  <c r="CO106" i="2"/>
  <c r="CP106" i="2"/>
  <c r="CQ106" i="2"/>
  <c r="CR106" i="2"/>
  <c r="CO107" i="2"/>
  <c r="CP107" i="2"/>
  <c r="CQ107" i="2"/>
  <c r="CR107" i="2"/>
  <c r="CO108" i="2"/>
  <c r="CP108" i="2"/>
  <c r="CQ108" i="2"/>
  <c r="CR108" i="2"/>
  <c r="CO109" i="2"/>
  <c r="CP109" i="2"/>
  <c r="CQ109" i="2"/>
  <c r="CR109" i="2"/>
  <c r="CO110" i="2"/>
  <c r="CP110" i="2"/>
  <c r="CQ110" i="2"/>
  <c r="CR110" i="2"/>
  <c r="CO111" i="2"/>
  <c r="CP111" i="2"/>
  <c r="CQ111" i="2"/>
  <c r="CR111" i="2"/>
  <c r="CO112" i="2"/>
  <c r="CP112" i="2"/>
  <c r="CQ112" i="2"/>
  <c r="CR112" i="2"/>
  <c r="CO113" i="2"/>
  <c r="CP113" i="2"/>
  <c r="CQ113" i="2"/>
  <c r="CR113" i="2"/>
  <c r="CO114" i="2"/>
  <c r="CP114" i="2"/>
  <c r="CQ114" i="2"/>
  <c r="CR114" i="2"/>
  <c r="CO115" i="2"/>
  <c r="CP115" i="2"/>
  <c r="CQ115" i="2"/>
  <c r="CR115" i="2"/>
  <c r="CO116" i="2"/>
  <c r="CP116" i="2"/>
  <c r="CQ116" i="2"/>
  <c r="CR116" i="2"/>
  <c r="CO117" i="2"/>
  <c r="CP117" i="2"/>
  <c r="CQ117" i="2"/>
  <c r="CR117" i="2"/>
  <c r="CO118" i="2"/>
  <c r="CP118" i="2"/>
  <c r="CQ118" i="2"/>
  <c r="CR118" i="2"/>
  <c r="CO119" i="2"/>
  <c r="CP119" i="2"/>
  <c r="CQ119" i="2"/>
  <c r="CR119" i="2"/>
  <c r="CO120" i="2"/>
  <c r="CP120" i="2"/>
  <c r="CQ120" i="2"/>
  <c r="CR120" i="2"/>
  <c r="CO121" i="2"/>
  <c r="CP121" i="2"/>
  <c r="CQ121" i="2"/>
  <c r="CR121" i="2"/>
  <c r="CO122" i="2"/>
  <c r="CP122" i="2"/>
  <c r="CQ122" i="2"/>
  <c r="CR122" i="2"/>
  <c r="CO123" i="2"/>
  <c r="CP123" i="2"/>
  <c r="CQ123" i="2"/>
  <c r="CR123" i="2"/>
  <c r="CO125" i="2"/>
  <c r="CP125" i="2"/>
  <c r="CQ125" i="2"/>
  <c r="CR125" i="2"/>
  <c r="CO126" i="2"/>
  <c r="CP126" i="2"/>
  <c r="CQ126" i="2"/>
  <c r="CR126" i="2"/>
  <c r="CO127" i="2"/>
  <c r="CP127" i="2"/>
  <c r="CQ127" i="2"/>
  <c r="CR127" i="2"/>
  <c r="CO128" i="2"/>
  <c r="CP128" i="2"/>
  <c r="CQ128" i="2"/>
  <c r="CR128" i="2"/>
  <c r="CO129" i="2"/>
  <c r="CP129" i="2"/>
  <c r="CQ129" i="2"/>
  <c r="CR129" i="2"/>
  <c r="CO130" i="2"/>
  <c r="CP130" i="2"/>
  <c r="CQ130" i="2"/>
  <c r="CR130" i="2"/>
  <c r="CO131" i="2"/>
  <c r="CP131" i="2"/>
  <c r="CQ131" i="2"/>
  <c r="CR131" i="2"/>
  <c r="CO132" i="2"/>
  <c r="CP132" i="2"/>
  <c r="CQ132" i="2"/>
  <c r="CR132" i="2"/>
  <c r="CO133" i="2"/>
  <c r="CP133" i="2"/>
  <c r="CQ133" i="2"/>
  <c r="CR133" i="2"/>
  <c r="CO134" i="2"/>
  <c r="CP134" i="2"/>
  <c r="CQ134" i="2"/>
  <c r="CR134" i="2"/>
  <c r="CO135" i="2"/>
  <c r="CP135" i="2"/>
  <c r="CQ135" i="2"/>
  <c r="CR135" i="2"/>
  <c r="CO136" i="2"/>
  <c r="CP136" i="2"/>
  <c r="CQ136" i="2"/>
  <c r="CR136" i="2"/>
  <c r="CO137" i="2"/>
  <c r="CP137" i="2"/>
  <c r="CQ137" i="2"/>
  <c r="CR137" i="2"/>
  <c r="CO138" i="2"/>
  <c r="CP138" i="2"/>
  <c r="CQ138" i="2"/>
  <c r="CR138" i="2"/>
  <c r="CO139" i="2"/>
  <c r="CP139" i="2"/>
  <c r="CQ139" i="2"/>
  <c r="CR139" i="2"/>
  <c r="CO140" i="2"/>
  <c r="CP140" i="2"/>
  <c r="CQ140" i="2"/>
  <c r="CR140" i="2"/>
  <c r="CO141" i="2"/>
  <c r="CP141" i="2"/>
  <c r="CQ141" i="2"/>
  <c r="CR141" i="2"/>
  <c r="CO142" i="2"/>
  <c r="CP142" i="2"/>
  <c r="CQ142" i="2"/>
  <c r="CR142" i="2"/>
  <c r="CO143" i="2"/>
  <c r="CP143" i="2"/>
  <c r="CQ143" i="2"/>
  <c r="CR143" i="2"/>
  <c r="CO144" i="2"/>
  <c r="CP144" i="2"/>
  <c r="CQ144" i="2"/>
  <c r="CR144" i="2"/>
  <c r="CO145" i="2"/>
  <c r="CP145" i="2"/>
  <c r="CQ145" i="2"/>
  <c r="CR145" i="2"/>
  <c r="CO146" i="2"/>
  <c r="CP146" i="2"/>
  <c r="CQ146" i="2"/>
  <c r="CR146" i="2"/>
  <c r="CO147" i="2"/>
  <c r="CP147" i="2"/>
  <c r="CQ147" i="2"/>
  <c r="CR147" i="2"/>
  <c r="CO148" i="2"/>
  <c r="CP148" i="2"/>
  <c r="CQ148" i="2"/>
  <c r="CR148" i="2"/>
  <c r="CO149" i="2"/>
  <c r="CP149" i="2"/>
  <c r="CQ149" i="2"/>
  <c r="CR149" i="2"/>
  <c r="CO150" i="2"/>
  <c r="CP150" i="2"/>
  <c r="CQ150" i="2"/>
  <c r="CR150" i="2"/>
  <c r="CO151" i="2"/>
  <c r="CP151" i="2"/>
  <c r="CQ151" i="2"/>
  <c r="CR151" i="2"/>
  <c r="CO152" i="2"/>
  <c r="CP152" i="2"/>
  <c r="CQ152" i="2"/>
  <c r="CR152" i="2"/>
  <c r="CO153" i="2"/>
  <c r="CP153" i="2"/>
  <c r="CQ153" i="2"/>
  <c r="CR153" i="2"/>
  <c r="CO154" i="2"/>
  <c r="CP154" i="2"/>
  <c r="CQ154" i="2"/>
  <c r="CR154" i="2"/>
  <c r="CO155" i="2"/>
  <c r="CP155" i="2"/>
  <c r="CQ155" i="2"/>
  <c r="CR155" i="2"/>
  <c r="CO156" i="2"/>
  <c r="CP156" i="2"/>
  <c r="CQ156" i="2"/>
  <c r="CR156" i="2"/>
  <c r="CO157" i="2"/>
  <c r="CP157" i="2"/>
  <c r="CQ157" i="2"/>
  <c r="CR157" i="2"/>
  <c r="CO158" i="2"/>
  <c r="CP158" i="2"/>
  <c r="CQ158" i="2"/>
  <c r="CR158" i="2"/>
  <c r="CO159" i="2"/>
  <c r="CP159" i="2"/>
  <c r="CQ159" i="2"/>
  <c r="CR159" i="2"/>
  <c r="CO160" i="2"/>
  <c r="CP160" i="2"/>
  <c r="CQ160" i="2"/>
  <c r="CR160" i="2"/>
  <c r="CO161" i="2"/>
  <c r="CP161" i="2"/>
  <c r="CQ161" i="2"/>
  <c r="CR161" i="2"/>
  <c r="CO162" i="2"/>
  <c r="CP162" i="2"/>
  <c r="CQ162" i="2"/>
  <c r="CR162" i="2"/>
  <c r="CO163" i="2"/>
  <c r="CP163" i="2"/>
  <c r="CQ163" i="2"/>
  <c r="CR163" i="2"/>
  <c r="CO164" i="2"/>
  <c r="CP164" i="2"/>
  <c r="CQ164" i="2"/>
  <c r="CR164" i="2"/>
  <c r="CO165" i="2"/>
  <c r="CP165" i="2"/>
  <c r="CQ165" i="2"/>
  <c r="CR165" i="2"/>
  <c r="CO166" i="2"/>
  <c r="CP166" i="2"/>
  <c r="CQ166" i="2"/>
  <c r="CR166" i="2"/>
  <c r="CO167" i="2"/>
  <c r="CP167" i="2"/>
  <c r="CQ167" i="2"/>
  <c r="CR167" i="2"/>
  <c r="CO168" i="2"/>
  <c r="CP168" i="2"/>
  <c r="CQ168" i="2"/>
  <c r="CR168" i="2"/>
  <c r="CO169" i="2"/>
  <c r="CP169" i="2"/>
  <c r="CQ169" i="2"/>
  <c r="CR169" i="2"/>
  <c r="CO170" i="2"/>
  <c r="CP170" i="2"/>
  <c r="CQ170" i="2"/>
  <c r="CR170" i="2"/>
  <c r="CO171" i="2"/>
  <c r="CP171" i="2"/>
  <c r="CQ171" i="2"/>
  <c r="CR171" i="2"/>
  <c r="CO172" i="2"/>
  <c r="CP172" i="2"/>
  <c r="CQ172" i="2"/>
  <c r="CR172" i="2"/>
  <c r="CO173" i="2"/>
  <c r="CP173" i="2"/>
  <c r="CQ173" i="2"/>
  <c r="CR173" i="2"/>
  <c r="CO174" i="2"/>
  <c r="CP174" i="2"/>
  <c r="CQ174" i="2"/>
  <c r="CR174" i="2"/>
  <c r="CO175" i="2"/>
  <c r="CP175" i="2"/>
  <c r="CQ175" i="2"/>
  <c r="CR175" i="2"/>
  <c r="CO176" i="2"/>
  <c r="CP176" i="2"/>
  <c r="CQ176" i="2"/>
  <c r="CR176" i="2"/>
  <c r="CO177" i="2"/>
  <c r="CP177" i="2"/>
  <c r="CQ177" i="2"/>
  <c r="CR177" i="2"/>
  <c r="CO178" i="2"/>
  <c r="CP178" i="2"/>
  <c r="CQ178" i="2"/>
  <c r="CR178" i="2"/>
  <c r="CO179" i="2"/>
  <c r="CP179" i="2"/>
  <c r="CQ179" i="2"/>
  <c r="CR179" i="2"/>
  <c r="CO180" i="2"/>
  <c r="CP180" i="2"/>
  <c r="CQ180" i="2"/>
  <c r="CR180" i="2"/>
  <c r="CO181" i="2"/>
  <c r="CP181" i="2"/>
  <c r="CQ181" i="2"/>
  <c r="CR181" i="2"/>
  <c r="CO182" i="2"/>
  <c r="CP182" i="2"/>
  <c r="CQ182" i="2"/>
  <c r="CR182" i="2"/>
  <c r="CO183" i="2"/>
  <c r="CP183" i="2"/>
  <c r="CQ183" i="2"/>
  <c r="CR183" i="2"/>
  <c r="CO184" i="2"/>
  <c r="CP184" i="2"/>
  <c r="CQ184" i="2"/>
  <c r="CR184" i="2"/>
  <c r="CO185" i="2"/>
  <c r="CP185" i="2"/>
  <c r="CQ185" i="2"/>
  <c r="CR185" i="2"/>
  <c r="CO186" i="2"/>
  <c r="CP186" i="2"/>
  <c r="CQ186" i="2"/>
  <c r="CR186" i="2"/>
  <c r="CO187" i="2"/>
  <c r="CP187" i="2"/>
  <c r="CQ187" i="2"/>
  <c r="CR187" i="2"/>
  <c r="CO188" i="2"/>
  <c r="CP188" i="2"/>
  <c r="CQ188" i="2"/>
  <c r="CR188" i="2"/>
  <c r="CO189" i="2"/>
  <c r="CP189" i="2"/>
  <c r="CQ189" i="2"/>
  <c r="CR189" i="2"/>
  <c r="CO190" i="2"/>
  <c r="CP190" i="2"/>
  <c r="CQ190" i="2"/>
  <c r="CR190" i="2"/>
  <c r="CO191" i="2"/>
  <c r="CP191" i="2"/>
  <c r="CQ191" i="2"/>
  <c r="CR191" i="2"/>
  <c r="CO192" i="2"/>
  <c r="CP192" i="2"/>
  <c r="CQ192" i="2"/>
  <c r="CR192" i="2"/>
  <c r="CO193" i="2"/>
  <c r="CP193" i="2"/>
  <c r="CQ193" i="2"/>
  <c r="CR193" i="2"/>
  <c r="CO194" i="2"/>
  <c r="CP194" i="2"/>
  <c r="CQ194" i="2"/>
  <c r="CR194" i="2"/>
  <c r="CO195" i="2"/>
  <c r="CP195" i="2"/>
  <c r="CQ195" i="2"/>
  <c r="CR195" i="2"/>
  <c r="CO196" i="2"/>
  <c r="CP196" i="2"/>
  <c r="CQ196" i="2"/>
  <c r="CR196" i="2"/>
  <c r="CO197" i="2"/>
  <c r="CP197" i="2"/>
  <c r="CQ197" i="2"/>
  <c r="CR197" i="2"/>
  <c r="CO198" i="2"/>
  <c r="CP198" i="2"/>
  <c r="CQ198" i="2"/>
  <c r="CR198" i="2"/>
  <c r="CO199" i="2"/>
  <c r="CP199" i="2"/>
  <c r="CQ199" i="2"/>
  <c r="CR199" i="2"/>
  <c r="CO200" i="2"/>
  <c r="CP200" i="2"/>
  <c r="CQ200" i="2"/>
  <c r="CR200" i="2"/>
  <c r="CO201" i="2"/>
  <c r="CP201" i="2"/>
  <c r="CQ201" i="2"/>
  <c r="CR201" i="2"/>
  <c r="CO202" i="2"/>
  <c r="CP202" i="2"/>
  <c r="CQ202" i="2"/>
  <c r="CR202" i="2"/>
  <c r="CO203" i="2"/>
  <c r="CP203" i="2"/>
  <c r="CQ203" i="2"/>
  <c r="CR203" i="2"/>
  <c r="CO204" i="2"/>
  <c r="CP204" i="2"/>
  <c r="CQ204" i="2"/>
  <c r="CR204" i="2"/>
  <c r="CO205" i="2"/>
  <c r="CP205" i="2"/>
  <c r="CQ205" i="2"/>
  <c r="CR205" i="2"/>
  <c r="CO206" i="2"/>
  <c r="CP206" i="2"/>
  <c r="CQ206" i="2"/>
  <c r="CR206" i="2"/>
  <c r="CO207" i="2"/>
  <c r="CP207" i="2"/>
  <c r="CQ207" i="2"/>
  <c r="CR207" i="2"/>
  <c r="CO208" i="2"/>
  <c r="CP208" i="2" s="1"/>
  <c r="CQ208" i="2"/>
  <c r="CR208" i="2"/>
  <c r="CO209" i="2"/>
  <c r="CP209" i="2"/>
  <c r="CQ209" i="2"/>
  <c r="CR209" i="2"/>
  <c r="CO210" i="2"/>
  <c r="CP210" i="2" s="1"/>
  <c r="CQ210" i="2"/>
  <c r="CR210" i="2"/>
  <c r="CO211" i="2"/>
  <c r="CP211" i="2" s="1"/>
  <c r="CQ211" i="2"/>
  <c r="CO212" i="2"/>
  <c r="CP212" i="2" s="1"/>
  <c r="CQ212" i="2"/>
  <c r="CO213" i="2"/>
  <c r="CP213" i="2" s="1"/>
  <c r="CQ213" i="2"/>
  <c r="CO214" i="2"/>
  <c r="CP214" i="2" s="1"/>
  <c r="CQ214" i="2"/>
  <c r="CO215" i="2"/>
  <c r="CP215" i="2" s="1"/>
  <c r="CQ215" i="2"/>
  <c r="CO216" i="2"/>
  <c r="CP216" i="2" s="1"/>
  <c r="CQ216" i="2"/>
  <c r="CO217" i="2"/>
  <c r="CP217" i="2" s="1"/>
  <c r="CQ217" i="2"/>
  <c r="CO218" i="2"/>
  <c r="CQ218" i="2"/>
  <c r="CO219" i="2"/>
  <c r="CQ219" i="2"/>
  <c r="CO220" i="2"/>
  <c r="CQ220" i="2"/>
  <c r="CO221" i="2"/>
  <c r="CQ221" i="2"/>
  <c r="CO222" i="2"/>
  <c r="CQ222" i="2"/>
  <c r="CO223" i="2"/>
  <c r="CQ223" i="2"/>
  <c r="CO224" i="2"/>
  <c r="CQ224" i="2"/>
  <c r="CO225" i="2"/>
  <c r="CQ225" i="2"/>
  <c r="CO226" i="2"/>
  <c r="CQ226" i="2"/>
  <c r="CO227" i="2"/>
  <c r="CQ227" i="2"/>
  <c r="CO228" i="2"/>
  <c r="CQ228" i="2"/>
  <c r="CO229" i="2"/>
  <c r="CQ229" i="2"/>
  <c r="CO230" i="2"/>
  <c r="CQ230" i="2"/>
  <c r="CO231" i="2"/>
  <c r="CQ231" i="2"/>
  <c r="CO232" i="2"/>
  <c r="CO233" i="2"/>
  <c r="CO234" i="2"/>
  <c r="CO235" i="2"/>
  <c r="CO236" i="2"/>
  <c r="CO237" i="2"/>
  <c r="CO238" i="2"/>
  <c r="CO239" i="2"/>
  <c r="CO240" i="2"/>
  <c r="CO241" i="2"/>
  <c r="CO242" i="2"/>
  <c r="CO243" i="2"/>
  <c r="CO244" i="2"/>
  <c r="CO245" i="2"/>
  <c r="CO246" i="2"/>
  <c r="CP246" i="2" s="1"/>
  <c r="CQ246" i="2"/>
  <c r="CO247" i="2"/>
  <c r="CP247" i="2" s="1"/>
  <c r="CQ247" i="2"/>
  <c r="CO248" i="2"/>
  <c r="CP248" i="2" s="1"/>
  <c r="CQ248" i="2"/>
  <c r="CO249" i="2"/>
  <c r="CP249" i="2" s="1"/>
  <c r="CQ249" i="2"/>
  <c r="CO250" i="2"/>
  <c r="CP250" i="2" s="1"/>
  <c r="CQ250" i="2"/>
  <c r="CO251" i="2"/>
  <c r="CP251" i="2" s="1"/>
  <c r="CQ251" i="2"/>
  <c r="CO252" i="2"/>
  <c r="CP252" i="2" s="1"/>
  <c r="CQ252" i="2"/>
  <c r="CO253" i="2"/>
  <c r="CP253" i="2" s="1"/>
  <c r="CQ253" i="2"/>
  <c r="CO254" i="2"/>
  <c r="CP254" i="2" s="1"/>
  <c r="CQ254" i="2"/>
  <c r="CO255" i="2"/>
  <c r="CO256" i="2"/>
  <c r="CO257" i="2"/>
  <c r="CO258" i="2"/>
  <c r="CO259" i="2"/>
  <c r="CO260" i="2"/>
  <c r="CO261" i="2"/>
  <c r="CO262" i="2"/>
  <c r="CO263" i="2"/>
  <c r="CO264" i="2"/>
  <c r="CO265" i="2"/>
  <c r="CO266" i="2"/>
  <c r="CO267" i="2"/>
  <c r="CO268" i="2"/>
  <c r="CO269" i="2"/>
  <c r="CO270" i="2"/>
  <c r="CO271" i="2"/>
  <c r="CO272" i="2"/>
  <c r="CO273" i="2"/>
  <c r="CO274" i="2"/>
  <c r="CO275" i="2"/>
  <c r="CO276" i="2"/>
  <c r="CO277" i="2"/>
  <c r="CO278" i="2"/>
  <c r="CO279" i="2"/>
  <c r="CO280" i="2"/>
  <c r="CO281" i="2"/>
  <c r="CO282" i="2"/>
  <c r="CO283" i="2"/>
  <c r="CO284" i="2"/>
  <c r="CO285" i="2"/>
  <c r="CO286" i="2"/>
  <c r="CO287" i="2"/>
  <c r="CO288" i="2"/>
  <c r="CO289" i="2"/>
  <c r="CO290" i="2"/>
  <c r="CO291" i="2"/>
  <c r="CO292" i="2"/>
  <c r="CO293" i="2"/>
  <c r="CO294" i="2"/>
  <c r="CO295" i="2"/>
  <c r="CO296" i="2"/>
  <c r="CO297" i="2"/>
  <c r="CO298" i="2"/>
  <c r="CO299" i="2"/>
  <c r="CO300" i="2"/>
  <c r="CO301" i="2"/>
  <c r="CO302" i="2"/>
  <c r="CO303" i="2"/>
  <c r="CO304" i="2"/>
  <c r="CO305" i="2"/>
  <c r="CO306" i="2"/>
  <c r="CO307" i="2"/>
  <c r="CO308" i="2"/>
  <c r="CO309" i="2"/>
  <c r="CO310" i="2"/>
  <c r="CO311" i="2"/>
  <c r="CO312" i="2"/>
  <c r="CO313" i="2"/>
  <c r="CO314" i="2"/>
  <c r="CO315" i="2"/>
  <c r="CO316" i="2"/>
  <c r="CO317" i="2"/>
  <c r="CO318" i="2"/>
  <c r="CO319" i="2"/>
  <c r="CO320" i="2"/>
  <c r="CO321" i="2"/>
  <c r="CO322" i="2"/>
  <c r="CO323" i="2"/>
  <c r="CO324" i="2"/>
  <c r="CP324" i="2" s="1"/>
  <c r="CO325" i="2"/>
  <c r="CP325" i="2" s="1"/>
  <c r="CO326" i="2"/>
  <c r="CP326" i="2" s="1"/>
  <c r="CO327" i="2"/>
  <c r="CP327" i="2" s="1"/>
  <c r="CO328" i="2"/>
  <c r="CP328" i="2" s="1"/>
  <c r="CO329" i="2"/>
  <c r="CP329" i="2" s="1"/>
  <c r="CO330" i="2"/>
  <c r="CP330" i="2" s="1"/>
  <c r="CO331" i="2"/>
  <c r="CP331" i="2" s="1"/>
  <c r="CO332" i="2"/>
  <c r="CP332" i="2" s="1"/>
  <c r="CO333" i="2"/>
  <c r="CP333" i="2" s="1"/>
  <c r="CO334" i="2"/>
  <c r="CP334" i="2" s="1"/>
  <c r="CO335" i="2"/>
  <c r="CP335" i="2" s="1"/>
  <c r="CO336" i="2"/>
  <c r="CP336" i="2" s="1"/>
  <c r="CO337" i="2"/>
  <c r="CP337" i="2" s="1"/>
  <c r="CO338" i="2"/>
  <c r="CP338" i="2" s="1"/>
  <c r="CO339" i="2"/>
  <c r="CP339" i="2" s="1"/>
  <c r="CO340" i="2"/>
  <c r="CP340" i="2" s="1"/>
  <c r="CO341" i="2"/>
  <c r="CP341" i="2" s="1"/>
  <c r="CO342" i="2"/>
  <c r="CP342" i="2" s="1"/>
  <c r="CO343" i="2"/>
  <c r="CP343" i="2" s="1"/>
  <c r="CQ343" i="2"/>
  <c r="CO344" i="2"/>
  <c r="CP344" i="2" s="1"/>
  <c r="CO345" i="2"/>
  <c r="CP345" i="2" s="1"/>
  <c r="CO346" i="2"/>
  <c r="CP346" i="2" s="1"/>
  <c r="CQ346" i="2"/>
  <c r="CO347" i="2"/>
  <c r="CP347" i="2" s="1"/>
  <c r="CQ347" i="2"/>
  <c r="CO348" i="2"/>
  <c r="CP348" i="2" s="1"/>
  <c r="CO349" i="2"/>
  <c r="CP349" i="2" s="1"/>
  <c r="CO350" i="2"/>
  <c r="CP350" i="2" s="1"/>
  <c r="CO351" i="2"/>
  <c r="CP351" i="2" s="1"/>
  <c r="CO352" i="2"/>
  <c r="CP352" i="2" s="1"/>
  <c r="CO353" i="2"/>
  <c r="CP353" i="2" s="1"/>
  <c r="CO354" i="2"/>
  <c r="CP354" i="2" s="1"/>
  <c r="CO355" i="2"/>
  <c r="CP355" i="2" s="1"/>
  <c r="CO356" i="2"/>
  <c r="CP356" i="2" s="1"/>
  <c r="CQ356" i="2"/>
  <c r="CO357" i="2"/>
  <c r="CP357" i="2" s="1"/>
  <c r="CQ357" i="2"/>
  <c r="CO358" i="2"/>
  <c r="CP358" i="2" s="1"/>
  <c r="CQ358" i="2"/>
  <c r="CO359" i="2"/>
  <c r="CP359" i="2" s="1"/>
  <c r="CQ359" i="2"/>
  <c r="CO360" i="2"/>
  <c r="CP360" i="2" s="1"/>
  <c r="CO361" i="2"/>
  <c r="CP361" i="2" s="1"/>
  <c r="CO362" i="2"/>
  <c r="CP362" i="2" s="1"/>
  <c r="CO363" i="2"/>
  <c r="CP363" i="2" s="1"/>
  <c r="CO364" i="2"/>
  <c r="CP364" i="2" s="1"/>
  <c r="CO365" i="2"/>
  <c r="CP365" i="2" s="1"/>
  <c r="CO366" i="2"/>
  <c r="CP366" i="2" s="1"/>
  <c r="CO367" i="2"/>
  <c r="CP367" i="2" s="1"/>
  <c r="CO368" i="2"/>
  <c r="CP368" i="2" s="1"/>
  <c r="CO369" i="2"/>
  <c r="CP369" i="2" s="1"/>
  <c r="CO370" i="2"/>
  <c r="CP370" i="2" s="1"/>
  <c r="CO371" i="2"/>
  <c r="CP371" i="2" s="1"/>
  <c r="CO372" i="2"/>
  <c r="CP372" i="2" s="1"/>
  <c r="CO373" i="2"/>
  <c r="CP373" i="2" s="1"/>
  <c r="CO374" i="2"/>
  <c r="CP374" i="2" s="1"/>
  <c r="CO375" i="2"/>
  <c r="CP375" i="2" s="1"/>
  <c r="CQ375" i="2"/>
  <c r="CO376" i="2"/>
  <c r="CP376" i="2" s="1"/>
  <c r="CQ376" i="2"/>
  <c r="CO377" i="2"/>
  <c r="CP377" i="2" s="1"/>
  <c r="CO378" i="2"/>
  <c r="CP378" i="2" s="1"/>
  <c r="CO379" i="2"/>
  <c r="CP379" i="2" s="1"/>
  <c r="CQ379" i="2"/>
  <c r="CO380" i="2"/>
  <c r="CP380" i="2" s="1"/>
  <c r="CO381" i="2"/>
  <c r="CP381" i="2" s="1"/>
  <c r="CO382" i="2"/>
  <c r="CP382" i="2" s="1"/>
  <c r="CQ382" i="2"/>
  <c r="CO383" i="2"/>
  <c r="CP383" i="2" s="1"/>
  <c r="CO384" i="2"/>
  <c r="CP384" i="2" s="1"/>
  <c r="CO385" i="2"/>
  <c r="CP385" i="2" s="1"/>
  <c r="CQ385" i="2"/>
  <c r="CO386" i="2"/>
  <c r="CP386" i="2" s="1"/>
  <c r="CO387" i="2"/>
  <c r="CP387" i="2" s="1"/>
  <c r="CO388" i="2"/>
  <c r="CP388" i="2" s="1"/>
  <c r="CO389" i="2"/>
  <c r="CP389" i="2" s="1"/>
  <c r="CO390" i="2"/>
  <c r="CP390" i="2" s="1"/>
  <c r="CO391" i="2"/>
  <c r="CP391" i="2" s="1"/>
  <c r="CO392" i="2"/>
  <c r="CP392" i="2" s="1"/>
  <c r="CO393" i="2"/>
  <c r="CP393" i="2" s="1"/>
  <c r="CO394" i="2"/>
  <c r="CP394" i="2" s="1"/>
  <c r="CO395" i="2"/>
  <c r="CP395" i="2" s="1"/>
  <c r="CO396" i="2"/>
  <c r="CP396" i="2" s="1"/>
  <c r="CO397" i="2"/>
  <c r="CP397" i="2" s="1"/>
  <c r="CO398" i="2"/>
  <c r="CP398" i="2" s="1"/>
  <c r="CO399" i="2"/>
  <c r="CP399" i="2" s="1"/>
  <c r="CO400" i="2"/>
  <c r="CP400" i="2" s="1"/>
  <c r="CO401" i="2"/>
  <c r="CP401" i="2" s="1"/>
  <c r="CO402" i="2"/>
  <c r="CP402" i="2" s="1"/>
  <c r="CO403" i="2"/>
  <c r="CP403" i="2" s="1"/>
  <c r="CO404" i="2"/>
  <c r="CP404" i="2" s="1"/>
  <c r="CQ404" i="2"/>
  <c r="CO405" i="2"/>
  <c r="CP405" i="2" s="1"/>
  <c r="CQ405" i="2"/>
  <c r="CO406" i="2"/>
  <c r="CP406" i="2" s="1"/>
  <c r="CO407" i="2"/>
  <c r="CP407" i="2" s="1"/>
  <c r="CO408" i="2"/>
  <c r="CP408" i="2" s="1"/>
  <c r="CO409" i="2"/>
  <c r="CP409" i="2" s="1"/>
  <c r="CO410" i="2"/>
  <c r="CP410" i="2" s="1"/>
  <c r="CO411" i="2"/>
  <c r="CP411" i="2" s="1"/>
  <c r="CO412" i="2"/>
  <c r="CP412" i="2" s="1"/>
  <c r="CO413" i="2"/>
  <c r="CP413" i="2" s="1"/>
  <c r="CO414" i="2"/>
  <c r="CP414" i="2" s="1"/>
  <c r="CQ414" i="2"/>
  <c r="CO415" i="2"/>
  <c r="CP415" i="2" s="1"/>
  <c r="CO416" i="2"/>
  <c r="CP416" i="2" s="1"/>
  <c r="CO417" i="2"/>
  <c r="CP417" i="2" s="1"/>
  <c r="CO418" i="2"/>
  <c r="CP418" i="2" s="1"/>
  <c r="CO419" i="2"/>
  <c r="CP419" i="2" s="1"/>
  <c r="CO420" i="2"/>
  <c r="CP420" i="2" s="1"/>
  <c r="CO421" i="2"/>
  <c r="CP421" i="2" s="1"/>
  <c r="CO422" i="2"/>
  <c r="CP422" i="2" s="1"/>
  <c r="CO423" i="2"/>
  <c r="CP423" i="2" s="1"/>
  <c r="CO424" i="2"/>
  <c r="CP424" i="2" s="1"/>
  <c r="CO425" i="2"/>
  <c r="CP425" i="2" s="1"/>
  <c r="CO426" i="2"/>
  <c r="CP426" i="2" s="1"/>
  <c r="CO427" i="2"/>
  <c r="CP427" i="2" s="1"/>
  <c r="CO428" i="2"/>
  <c r="CP428" i="2" s="1"/>
  <c r="CR9" i="2"/>
  <c r="CQ9" i="2"/>
  <c r="CP9" i="2"/>
  <c r="CO9" i="2"/>
  <c r="CK12" i="2"/>
  <c r="CL12" i="2" s="1"/>
  <c r="CK14" i="2"/>
  <c r="CL14" i="2" s="1"/>
  <c r="CK18" i="2"/>
  <c r="CM18" i="2" s="1"/>
  <c r="CK20" i="2"/>
  <c r="CM20" i="2" s="1"/>
  <c r="CK22" i="2"/>
  <c r="CM22" i="2" s="1"/>
  <c r="CK24" i="2"/>
  <c r="CM24" i="2" s="1"/>
  <c r="CK27" i="2"/>
  <c r="CM27" i="2" s="1"/>
  <c r="CK29" i="2"/>
  <c r="CM29" i="2" s="1"/>
  <c r="CK31" i="2"/>
  <c r="CM31" i="2" s="1"/>
  <c r="CK32" i="2"/>
  <c r="CM32" i="2" s="1"/>
  <c r="CK39" i="2"/>
  <c r="CM39" i="2" s="1"/>
  <c r="CK51" i="2"/>
  <c r="CM51" i="2" s="1"/>
  <c r="CK52" i="2"/>
  <c r="CL52" i="2" s="1"/>
  <c r="CK53" i="2"/>
  <c r="CK54" i="2"/>
  <c r="CK55" i="2"/>
  <c r="CK56" i="2"/>
  <c r="CK57" i="2"/>
  <c r="CK58" i="2"/>
  <c r="CK61" i="2"/>
  <c r="CK62" i="2"/>
  <c r="CK63" i="2"/>
  <c r="CK64" i="2"/>
  <c r="CK67" i="2"/>
  <c r="CK68" i="2"/>
  <c r="CK69" i="2"/>
  <c r="CK72" i="2"/>
  <c r="CK73" i="2"/>
  <c r="CK74" i="2"/>
  <c r="CK75" i="2"/>
  <c r="CK76" i="2"/>
  <c r="CK77" i="2"/>
  <c r="CK78" i="2"/>
  <c r="CK79" i="2"/>
  <c r="CK80" i="2"/>
  <c r="CK81" i="2"/>
  <c r="CK82" i="2"/>
  <c r="CK83" i="2"/>
  <c r="CK89" i="2"/>
  <c r="CK94" i="2"/>
  <c r="CM94" i="2" s="1"/>
  <c r="CK95" i="2"/>
  <c r="CM95" i="2" s="1"/>
  <c r="CK96" i="2"/>
  <c r="CM96" i="2" s="1"/>
  <c r="CK97" i="2"/>
  <c r="CM97" i="2" s="1"/>
  <c r="CK99" i="2"/>
  <c r="CM99" i="2" s="1"/>
  <c r="CK100" i="2"/>
  <c r="CM100" i="2" s="1"/>
  <c r="CK101" i="2"/>
  <c r="CM101" i="2" s="1"/>
  <c r="CK102" i="2"/>
  <c r="CM102" i="2" s="1"/>
  <c r="CK104" i="2"/>
  <c r="CM104" i="2" s="1"/>
  <c r="CK105" i="2"/>
  <c r="CM105" i="2" s="1"/>
  <c r="CK111" i="2"/>
  <c r="CM111" i="2" s="1"/>
  <c r="CK116" i="2"/>
  <c r="CM116" i="2" s="1"/>
  <c r="CK117" i="2"/>
  <c r="CM117" i="2" s="1"/>
  <c r="CK119" i="2"/>
  <c r="CK120" i="2"/>
  <c r="CK121" i="2"/>
  <c r="CK123" i="2"/>
  <c r="CK125" i="2"/>
  <c r="CK126" i="2"/>
  <c r="CK127" i="2"/>
  <c r="CK128" i="2"/>
  <c r="CK129" i="2"/>
  <c r="CK131" i="2"/>
  <c r="CK133" i="2"/>
  <c r="CK135" i="2"/>
  <c r="CK136" i="2"/>
  <c r="CK137" i="2"/>
  <c r="CK143" i="2"/>
  <c r="CK152" i="2"/>
  <c r="CK153" i="2"/>
  <c r="CK154" i="2"/>
  <c r="CK156" i="2"/>
  <c r="CK157" i="2"/>
  <c r="CK158" i="2"/>
  <c r="CK159" i="2"/>
  <c r="CK160" i="2"/>
  <c r="CK161" i="2"/>
  <c r="CK162" i="2"/>
  <c r="CK168" i="2"/>
  <c r="CK169" i="2"/>
  <c r="CK170" i="2"/>
  <c r="CK177" i="2"/>
  <c r="CK178" i="2"/>
  <c r="CK179" i="2"/>
  <c r="CK180" i="2"/>
  <c r="CK181" i="2"/>
  <c r="CK182" i="2"/>
  <c r="CK183" i="2"/>
  <c r="CK185" i="2"/>
  <c r="CK187" i="2"/>
  <c r="CK188" i="2"/>
  <c r="CK191" i="2"/>
  <c r="CK192" i="2"/>
  <c r="CK193" i="2"/>
  <c r="CK194" i="2"/>
  <c r="CK195" i="2"/>
  <c r="CK196" i="2"/>
  <c r="CK197" i="2"/>
  <c r="CK198" i="2"/>
  <c r="CK199" i="2"/>
  <c r="CK200" i="2"/>
  <c r="CK202" i="2"/>
  <c r="CK204" i="2"/>
  <c r="CK205" i="2"/>
  <c r="CK206" i="2"/>
  <c r="CK207" i="2"/>
  <c r="CK213" i="2"/>
  <c r="CK214" i="2"/>
  <c r="CK216" i="2"/>
  <c r="CK217" i="2"/>
  <c r="CK218" i="2"/>
  <c r="CK220" i="2"/>
  <c r="CK221" i="2"/>
  <c r="CL221" i="2" s="1"/>
  <c r="CK222" i="2"/>
  <c r="CL222" i="2" s="1"/>
  <c r="CM222" i="2"/>
  <c r="CK229" i="2"/>
  <c r="CL229" i="2" s="1"/>
  <c r="CM229" i="2"/>
  <c r="CK230" i="2"/>
  <c r="CL230" i="2" s="1"/>
  <c r="CM230" i="2"/>
  <c r="CK231" i="2"/>
  <c r="CL231" i="2" s="1"/>
  <c r="CM231" i="2"/>
  <c r="CK233" i="2"/>
  <c r="CL233" i="2" s="1"/>
  <c r="CM233" i="2"/>
  <c r="CK234" i="2"/>
  <c r="CL234" i="2" s="1"/>
  <c r="CM234" i="2"/>
  <c r="CK235" i="2"/>
  <c r="CL235" i="2" s="1"/>
  <c r="CM235" i="2"/>
  <c r="CK236" i="2"/>
  <c r="CL236" i="2" s="1"/>
  <c r="CM236" i="2"/>
  <c r="CK237" i="2"/>
  <c r="CL237" i="2" s="1"/>
  <c r="CM237" i="2"/>
  <c r="CK238" i="2"/>
  <c r="CL238" i="2" s="1"/>
  <c r="CM238" i="2"/>
  <c r="CK239" i="2"/>
  <c r="CL239" i="2" s="1"/>
  <c r="CM239" i="2"/>
  <c r="CK240" i="2"/>
  <c r="CL240" i="2" s="1"/>
  <c r="CM240" i="2"/>
  <c r="CK242" i="2"/>
  <c r="CL242" i="2" s="1"/>
  <c r="CK244" i="2"/>
  <c r="CL244" i="2" s="1"/>
  <c r="CK247" i="2"/>
  <c r="CL247" i="2" s="1"/>
  <c r="CK249" i="2"/>
  <c r="CL249" i="2" s="1"/>
  <c r="CK252" i="2"/>
  <c r="CL252" i="2" s="1"/>
  <c r="CK255" i="2"/>
  <c r="CL255" i="2" s="1"/>
  <c r="CK258" i="2"/>
  <c r="CM258" i="2" s="1"/>
  <c r="CK259" i="2"/>
  <c r="CM259" i="2" s="1"/>
  <c r="CK260" i="2"/>
  <c r="CM260" i="2" s="1"/>
  <c r="CK268" i="2"/>
  <c r="CM268" i="2" s="1"/>
  <c r="CK269" i="2"/>
  <c r="CM269" i="2" s="1"/>
  <c r="CK270" i="2"/>
  <c r="CM270" i="2" s="1"/>
  <c r="CK271" i="2"/>
  <c r="CM271" i="2" s="1"/>
  <c r="CK272" i="2"/>
  <c r="CM272" i="2" s="1"/>
  <c r="CK273" i="2"/>
  <c r="CM273" i="2" s="1"/>
  <c r="CK274" i="2"/>
  <c r="CM274" i="2" s="1"/>
  <c r="CK275" i="2"/>
  <c r="CM275" i="2" s="1"/>
  <c r="CK276" i="2"/>
  <c r="CM276" i="2" s="1"/>
  <c r="CK277" i="2"/>
  <c r="CL277" i="2" s="1"/>
  <c r="CK278" i="2"/>
  <c r="CL278" i="2" s="1"/>
  <c r="CK279" i="2"/>
  <c r="CL279" i="2" s="1"/>
  <c r="CK280" i="2"/>
  <c r="CL280" i="2" s="1"/>
  <c r="CK281" i="2"/>
  <c r="CL281" i="2" s="1"/>
  <c r="CK283" i="2"/>
  <c r="CL283" i="2" s="1"/>
  <c r="CK284" i="2"/>
  <c r="CL284" i="2" s="1"/>
  <c r="CK285" i="2"/>
  <c r="CL285" i="2" s="1"/>
  <c r="CK286" i="2"/>
  <c r="CL286" i="2" s="1"/>
  <c r="CK290" i="2"/>
  <c r="CL290" i="2" s="1"/>
  <c r="CK291" i="2"/>
  <c r="CL291" i="2" s="1"/>
  <c r="CK293" i="2"/>
  <c r="CL293" i="2" s="1"/>
  <c r="CK294" i="2"/>
  <c r="CL294" i="2" s="1"/>
  <c r="CK295" i="2"/>
  <c r="CL295" i="2" s="1"/>
  <c r="CK296" i="2"/>
  <c r="CL296" i="2" s="1"/>
  <c r="CK297" i="2"/>
  <c r="CL297" i="2" s="1"/>
  <c r="CK298" i="2"/>
  <c r="CL298" i="2" s="1"/>
  <c r="CK299" i="2"/>
  <c r="CL299" i="2" s="1"/>
  <c r="CK300" i="2"/>
  <c r="CL300" i="2" s="1"/>
  <c r="CK301" i="2"/>
  <c r="CL301" i="2" s="1"/>
  <c r="CK302" i="2"/>
  <c r="CL302" i="2" s="1"/>
  <c r="CK303" i="2"/>
  <c r="CL303" i="2" s="1"/>
  <c r="CK304" i="2"/>
  <c r="CL304" i="2" s="1"/>
  <c r="CK307" i="2"/>
  <c r="CL307" i="2" s="1"/>
  <c r="CK310" i="2"/>
  <c r="CL310" i="2" s="1"/>
  <c r="CK311" i="2"/>
  <c r="CL311" i="2" s="1"/>
  <c r="CK312" i="2"/>
  <c r="CL312" i="2" s="1"/>
  <c r="CK314" i="2"/>
  <c r="CL314" i="2" s="1"/>
  <c r="CK315" i="2"/>
  <c r="CL315" i="2" s="1"/>
  <c r="CK316" i="2"/>
  <c r="CL316" i="2" s="1"/>
  <c r="CK317" i="2"/>
  <c r="CL317" i="2" s="1"/>
  <c r="CK318" i="2"/>
  <c r="CL318" i="2" s="1"/>
  <c r="CK319" i="2"/>
  <c r="CL319" i="2" s="1"/>
  <c r="CK320" i="2"/>
  <c r="CL320" i="2" s="1"/>
  <c r="CK321" i="2"/>
  <c r="CL321" i="2" s="1"/>
  <c r="CK322" i="2"/>
  <c r="CL322" i="2" s="1"/>
  <c r="CK323" i="2"/>
  <c r="CL323" i="2" s="1"/>
  <c r="CK324" i="2"/>
  <c r="CL324" i="2" s="1"/>
  <c r="CK325" i="2"/>
  <c r="CL325" i="2" s="1"/>
  <c r="CK328" i="2"/>
  <c r="CL328" i="2" s="1"/>
  <c r="CK329" i="2"/>
  <c r="CL329" i="2" s="1"/>
  <c r="CK330" i="2"/>
  <c r="CL330" i="2" s="1"/>
  <c r="CK331" i="2"/>
  <c r="CL331" i="2" s="1"/>
  <c r="CK332" i="2"/>
  <c r="CL332" i="2" s="1"/>
  <c r="CK333" i="2"/>
  <c r="CL333" i="2" s="1"/>
  <c r="CK334" i="2"/>
  <c r="CL334" i="2" s="1"/>
  <c r="CK335" i="2"/>
  <c r="CL335" i="2" s="1"/>
  <c r="CK336" i="2"/>
  <c r="CL336" i="2" s="1"/>
  <c r="CK338" i="2"/>
  <c r="CL338" i="2" s="1"/>
  <c r="CK339" i="2"/>
  <c r="CL339" i="2" s="1"/>
  <c r="CK342" i="2"/>
  <c r="CL342" i="2" s="1"/>
  <c r="CK343" i="2"/>
  <c r="CL343" i="2" s="1"/>
  <c r="CK344" i="2"/>
  <c r="CL344" i="2" s="1"/>
  <c r="CK345" i="2"/>
  <c r="CL345" i="2" s="1"/>
  <c r="CK357" i="2"/>
  <c r="CL357" i="2" s="1"/>
  <c r="CK358" i="2"/>
  <c r="CL358" i="2" s="1"/>
  <c r="CK360" i="2"/>
  <c r="CL360" i="2" s="1"/>
  <c r="CK374" i="2"/>
  <c r="CM374" i="2" s="1"/>
  <c r="CK375" i="2"/>
  <c r="CM375" i="2" s="1"/>
  <c r="CK376" i="2"/>
  <c r="CM376" i="2" s="1"/>
  <c r="CK377" i="2"/>
  <c r="CM377" i="2" s="1"/>
  <c r="CK378" i="2"/>
  <c r="CM378" i="2" s="1"/>
  <c r="CK379" i="2"/>
  <c r="CM379" i="2" s="1"/>
  <c r="CK380" i="2"/>
  <c r="CM380" i="2" s="1"/>
  <c r="CK381" i="2"/>
  <c r="CM381" i="2" s="1"/>
  <c r="CK383" i="2"/>
  <c r="CM383" i="2" s="1"/>
  <c r="CK385" i="2"/>
  <c r="CM385" i="2" s="1"/>
  <c r="CK386" i="2"/>
  <c r="CM386" i="2" s="1"/>
  <c r="CK390" i="2"/>
  <c r="CM390" i="2" s="1"/>
  <c r="CK392" i="2"/>
  <c r="CM392" i="2" s="1"/>
  <c r="CK393" i="2"/>
  <c r="CM393" i="2" s="1"/>
  <c r="CK400" i="2"/>
  <c r="CM400" i="2" s="1"/>
  <c r="CK401" i="2"/>
  <c r="CM401" i="2" s="1"/>
  <c r="CK402" i="2"/>
  <c r="CM402" i="2" s="1"/>
  <c r="CK403" i="2"/>
  <c r="CM403" i="2" s="1"/>
  <c r="CK406" i="2"/>
  <c r="CM406" i="2" s="1"/>
  <c r="CK407" i="2"/>
  <c r="CM407" i="2" s="1"/>
  <c r="CK408" i="2"/>
  <c r="CM408" i="2" s="1"/>
  <c r="CK410" i="2"/>
  <c r="CM410" i="2" s="1"/>
  <c r="CK411" i="2"/>
  <c r="CM411" i="2" s="1"/>
  <c r="CK412" i="2"/>
  <c r="CM412" i="2" s="1"/>
  <c r="CK421" i="2"/>
  <c r="CM421" i="2" s="1"/>
  <c r="CK423" i="2"/>
  <c r="CM423" i="2" s="1"/>
  <c r="CK424" i="2"/>
  <c r="CM424" i="2" s="1"/>
  <c r="CK425" i="2"/>
  <c r="CM425" i="2" s="1"/>
  <c r="CK426" i="2"/>
  <c r="CM426" i="2" s="1"/>
  <c r="CK428" i="2"/>
  <c r="CM428" i="2" s="1"/>
  <c r="BY18" i="2"/>
  <c r="BY19" i="2"/>
  <c r="BY24" i="2"/>
  <c r="BY26" i="2"/>
  <c r="BY69" i="2"/>
  <c r="BY76" i="2"/>
  <c r="BY77" i="2"/>
  <c r="BY78" i="2"/>
  <c r="BY79" i="2"/>
  <c r="BY80" i="2"/>
  <c r="BY82" i="2"/>
  <c r="BY84" i="2"/>
  <c r="BY89" i="2"/>
  <c r="BY92" i="2"/>
  <c r="BY100" i="2"/>
  <c r="BY101" i="2"/>
  <c r="BY103" i="2"/>
  <c r="BY105" i="2"/>
  <c r="BY116" i="2"/>
  <c r="BY117" i="2"/>
  <c r="BY119" i="2"/>
  <c r="BY169" i="2"/>
  <c r="BY171" i="2"/>
  <c r="BY173" i="2"/>
  <c r="BY175" i="2"/>
  <c r="BY187" i="2"/>
  <c r="BY188" i="2"/>
  <c r="BY189" i="2"/>
  <c r="BY193" i="2"/>
  <c r="BY194" i="2"/>
  <c r="BY196" i="2"/>
  <c r="BY197" i="2"/>
  <c r="BY198" i="2"/>
  <c r="BY203" i="2"/>
  <c r="BY215" i="2"/>
  <c r="BY248" i="2"/>
  <c r="BY250" i="2"/>
  <c r="BY263" i="2"/>
  <c r="BY272" i="2"/>
  <c r="BY274" i="2"/>
  <c r="BY287" i="2"/>
  <c r="BY288" i="2"/>
  <c r="BY294" i="2"/>
  <c r="BY295" i="2"/>
  <c r="BY304" i="2"/>
  <c r="BY323" i="2"/>
  <c r="BY324" i="2"/>
  <c r="BY325" i="2"/>
  <c r="BY326" i="2"/>
  <c r="BY327" i="2"/>
  <c r="BY328" i="2"/>
  <c r="BY329" i="2"/>
  <c r="BY330" i="2"/>
  <c r="BY331" i="2"/>
  <c r="BY333" i="2"/>
  <c r="BY334" i="2"/>
  <c r="BY335" i="2"/>
  <c r="BY337" i="2"/>
  <c r="BY347" i="2"/>
  <c r="BY380" i="2"/>
  <c r="BY404" i="2"/>
  <c r="BY406" i="2"/>
  <c r="BY416" i="2"/>
  <c r="BY422" i="2"/>
  <c r="BY423" i="2"/>
  <c r="BX12" i="2"/>
  <c r="Z12" i="2"/>
  <c r="BH115" i="3" l="1"/>
  <c r="BJ115" i="3"/>
  <c r="BH109" i="3"/>
  <c r="BJ109" i="3"/>
  <c r="BH108" i="3"/>
  <c r="BJ108" i="3"/>
  <c r="BI115" i="3"/>
  <c r="BI109" i="3"/>
  <c r="BI108" i="3"/>
  <c r="BJ97" i="3"/>
  <c r="BH16" i="3"/>
  <c r="BJ16" i="3"/>
  <c r="CQ427" i="2"/>
  <c r="CQ425" i="2"/>
  <c r="CQ423" i="2"/>
  <c r="CQ421" i="2"/>
  <c r="CQ419" i="2"/>
  <c r="CQ417" i="2"/>
  <c r="CQ412" i="2"/>
  <c r="CQ410" i="2"/>
  <c r="CQ408" i="2"/>
  <c r="CQ406" i="2"/>
  <c r="CQ402" i="2"/>
  <c r="CQ400" i="2"/>
  <c r="CQ398" i="2"/>
  <c r="CQ396" i="2"/>
  <c r="CQ394" i="2"/>
  <c r="CQ392" i="2"/>
  <c r="CQ390" i="2"/>
  <c r="CQ388" i="2"/>
  <c r="CQ386" i="2"/>
  <c r="CQ384" i="2"/>
  <c r="CQ381" i="2"/>
  <c r="CQ378" i="2"/>
  <c r="CQ374" i="2"/>
  <c r="CQ372" i="2"/>
  <c r="CQ370" i="2"/>
  <c r="CQ368" i="2"/>
  <c r="CQ366" i="2"/>
  <c r="CQ364" i="2"/>
  <c r="CQ362" i="2"/>
  <c r="CQ360" i="2"/>
  <c r="CQ355" i="2"/>
  <c r="CQ353" i="2"/>
  <c r="CQ351" i="2"/>
  <c r="CQ349" i="2"/>
  <c r="CQ344" i="2"/>
  <c r="CQ340" i="2"/>
  <c r="CQ338" i="2"/>
  <c r="CQ336" i="2"/>
  <c r="CQ334" i="2"/>
  <c r="CQ332" i="2"/>
  <c r="CQ330" i="2"/>
  <c r="CQ328" i="2"/>
  <c r="CQ326" i="2"/>
  <c r="CQ324" i="2"/>
  <c r="CP323" i="2"/>
  <c r="CR323" i="2"/>
  <c r="CP321" i="2"/>
  <c r="CR321" i="2"/>
  <c r="CP319" i="2"/>
  <c r="CR319" i="2"/>
  <c r="CP317" i="2"/>
  <c r="CR317" i="2"/>
  <c r="CP315" i="2"/>
  <c r="CR315" i="2"/>
  <c r="CP314" i="2"/>
  <c r="CR314" i="2"/>
  <c r="CP312" i="2"/>
  <c r="CR312" i="2"/>
  <c r="CP311" i="2"/>
  <c r="CR311" i="2"/>
  <c r="CP310" i="2"/>
  <c r="CR310" i="2"/>
  <c r="CP309" i="2"/>
  <c r="CR309" i="2"/>
  <c r="CP308" i="2"/>
  <c r="CR308" i="2"/>
  <c r="CP307" i="2"/>
  <c r="CR307" i="2"/>
  <c r="CP306" i="2"/>
  <c r="CR306" i="2"/>
  <c r="CP305" i="2"/>
  <c r="CR305" i="2"/>
  <c r="CP304" i="2"/>
  <c r="CR304" i="2"/>
  <c r="CP303" i="2"/>
  <c r="CR303" i="2"/>
  <c r="CP302" i="2"/>
  <c r="CR302" i="2"/>
  <c r="CP301" i="2"/>
  <c r="CR301" i="2"/>
  <c r="CP300" i="2"/>
  <c r="CR300" i="2"/>
  <c r="CP299" i="2"/>
  <c r="CR299" i="2"/>
  <c r="CP298" i="2"/>
  <c r="CR298" i="2"/>
  <c r="CP297" i="2"/>
  <c r="CR297" i="2"/>
  <c r="CP296" i="2"/>
  <c r="CR296" i="2"/>
  <c r="CP295" i="2"/>
  <c r="CR295" i="2"/>
  <c r="CP294" i="2"/>
  <c r="CR294" i="2"/>
  <c r="CP293" i="2"/>
  <c r="CR293" i="2"/>
  <c r="CP292" i="2"/>
  <c r="CR292" i="2"/>
  <c r="CP291" i="2"/>
  <c r="CR291" i="2"/>
  <c r="CP290" i="2"/>
  <c r="CR290" i="2"/>
  <c r="CP289" i="2"/>
  <c r="CR289" i="2"/>
  <c r="CP288" i="2"/>
  <c r="CR288" i="2"/>
  <c r="CP287" i="2"/>
  <c r="CR287" i="2"/>
  <c r="CP286" i="2"/>
  <c r="CR286" i="2"/>
  <c r="CP285" i="2"/>
  <c r="CR285" i="2"/>
  <c r="CP284" i="2"/>
  <c r="CR284" i="2"/>
  <c r="CP283" i="2"/>
  <c r="CR283" i="2"/>
  <c r="CP282" i="2"/>
  <c r="CR282" i="2"/>
  <c r="CP281" i="2"/>
  <c r="CR281" i="2"/>
  <c r="CP280" i="2"/>
  <c r="CR280" i="2"/>
  <c r="CP279" i="2"/>
  <c r="CR279" i="2"/>
  <c r="CP278" i="2"/>
  <c r="CR278" i="2"/>
  <c r="CP277" i="2"/>
  <c r="CR277" i="2"/>
  <c r="CP276" i="2"/>
  <c r="CR276" i="2"/>
  <c r="CP275" i="2"/>
  <c r="CR275" i="2"/>
  <c r="CP274" i="2"/>
  <c r="CR274" i="2"/>
  <c r="CP273" i="2"/>
  <c r="CR273" i="2"/>
  <c r="CP272" i="2"/>
  <c r="CR272" i="2"/>
  <c r="CP271" i="2"/>
  <c r="CR271" i="2"/>
  <c r="CP270" i="2"/>
  <c r="CR270" i="2"/>
  <c r="CP269" i="2"/>
  <c r="CR269" i="2"/>
  <c r="CP268" i="2"/>
  <c r="CR268" i="2"/>
  <c r="CP267" i="2"/>
  <c r="CR267" i="2"/>
  <c r="CP266" i="2"/>
  <c r="CR266" i="2"/>
  <c r="CP265" i="2"/>
  <c r="CR265" i="2"/>
  <c r="CP264" i="2"/>
  <c r="CR264" i="2"/>
  <c r="CP263" i="2"/>
  <c r="CR263" i="2"/>
  <c r="CP262" i="2"/>
  <c r="CR262" i="2"/>
  <c r="CP261" i="2"/>
  <c r="CR261" i="2"/>
  <c r="CP260" i="2"/>
  <c r="CR260" i="2"/>
  <c r="CP259" i="2"/>
  <c r="CR259" i="2"/>
  <c r="CP258" i="2"/>
  <c r="CR258" i="2"/>
  <c r="CP257" i="2"/>
  <c r="CR257" i="2"/>
  <c r="CP256" i="2"/>
  <c r="CR256" i="2"/>
  <c r="CP255" i="2"/>
  <c r="CR255" i="2"/>
  <c r="CQ428" i="2"/>
  <c r="CQ426" i="2"/>
  <c r="CQ424" i="2"/>
  <c r="CQ422" i="2"/>
  <c r="CQ420" i="2"/>
  <c r="CQ418" i="2"/>
  <c r="CQ416" i="2"/>
  <c r="CQ415" i="2"/>
  <c r="CQ413" i="2"/>
  <c r="CQ411" i="2"/>
  <c r="CQ409" i="2"/>
  <c r="CQ407" i="2"/>
  <c r="CQ403" i="2"/>
  <c r="CQ401" i="2"/>
  <c r="CQ399" i="2"/>
  <c r="CQ397" i="2"/>
  <c r="CQ395" i="2"/>
  <c r="CQ393" i="2"/>
  <c r="CQ391" i="2"/>
  <c r="CQ389" i="2"/>
  <c r="CQ387" i="2"/>
  <c r="CQ383" i="2"/>
  <c r="CQ380" i="2"/>
  <c r="CQ377" i="2"/>
  <c r="CQ373" i="2"/>
  <c r="CQ371" i="2"/>
  <c r="CQ369" i="2"/>
  <c r="CQ367" i="2"/>
  <c r="CQ365" i="2"/>
  <c r="CQ363" i="2"/>
  <c r="CQ361" i="2"/>
  <c r="CQ354" i="2"/>
  <c r="CQ352" i="2"/>
  <c r="CQ350" i="2"/>
  <c r="CQ348" i="2"/>
  <c r="CQ345" i="2"/>
  <c r="CQ342" i="2"/>
  <c r="CQ341" i="2"/>
  <c r="CQ339" i="2"/>
  <c r="CQ337" i="2"/>
  <c r="CQ335" i="2"/>
  <c r="CQ333" i="2"/>
  <c r="CQ331" i="2"/>
  <c r="CQ329" i="2"/>
  <c r="CQ327" i="2"/>
  <c r="CQ325" i="2"/>
  <c r="CP322" i="2"/>
  <c r="CR322" i="2"/>
  <c r="CP320" i="2"/>
  <c r="CR320" i="2"/>
  <c r="CP318" i="2"/>
  <c r="CR318" i="2"/>
  <c r="CP316" i="2"/>
  <c r="CR316" i="2"/>
  <c r="CP313" i="2"/>
  <c r="CR313" i="2"/>
  <c r="CR428" i="2"/>
  <c r="CR427" i="2"/>
  <c r="CR426" i="2"/>
  <c r="CR425" i="2"/>
  <c r="CR424" i="2"/>
  <c r="CR423" i="2"/>
  <c r="CR422" i="2"/>
  <c r="CR421" i="2"/>
  <c r="CR420" i="2"/>
  <c r="CR419" i="2"/>
  <c r="CR418" i="2"/>
  <c r="CR417" i="2"/>
  <c r="CR416" i="2"/>
  <c r="CR415" i="2"/>
  <c r="CR414" i="2"/>
  <c r="CR413" i="2"/>
  <c r="CR412" i="2"/>
  <c r="CR411" i="2"/>
  <c r="CR410" i="2"/>
  <c r="CR409" i="2"/>
  <c r="CR408" i="2"/>
  <c r="CR407" i="2"/>
  <c r="CR406" i="2"/>
  <c r="CR405" i="2"/>
  <c r="CR404" i="2"/>
  <c r="CR403" i="2"/>
  <c r="CR402" i="2"/>
  <c r="CR401" i="2"/>
  <c r="CR400" i="2"/>
  <c r="CR399" i="2"/>
  <c r="CR398" i="2"/>
  <c r="CR397" i="2"/>
  <c r="CR396" i="2"/>
  <c r="CR395" i="2"/>
  <c r="CR394" i="2"/>
  <c r="CR393" i="2"/>
  <c r="CR392" i="2"/>
  <c r="CR391" i="2"/>
  <c r="CR390" i="2"/>
  <c r="CR389" i="2"/>
  <c r="CR388" i="2"/>
  <c r="CR387" i="2"/>
  <c r="CR386" i="2"/>
  <c r="CR385" i="2"/>
  <c r="CR384" i="2"/>
  <c r="CR383" i="2"/>
  <c r="CR382" i="2"/>
  <c r="CR381" i="2"/>
  <c r="CR380" i="2"/>
  <c r="CR379" i="2"/>
  <c r="CR378" i="2"/>
  <c r="CR377" i="2"/>
  <c r="CR376" i="2"/>
  <c r="CR375" i="2"/>
  <c r="CR374" i="2"/>
  <c r="CR373" i="2"/>
  <c r="CR372" i="2"/>
  <c r="CR371" i="2"/>
  <c r="CR370" i="2"/>
  <c r="CR369" i="2"/>
  <c r="CR368" i="2"/>
  <c r="CR367" i="2"/>
  <c r="CR366" i="2"/>
  <c r="CR365" i="2"/>
  <c r="CR364" i="2"/>
  <c r="CR363" i="2"/>
  <c r="CR362" i="2"/>
  <c r="CR361" i="2"/>
  <c r="CR360" i="2"/>
  <c r="CR359" i="2"/>
  <c r="CR358" i="2"/>
  <c r="CR357" i="2"/>
  <c r="CR356" i="2"/>
  <c r="CR355" i="2"/>
  <c r="CR354" i="2"/>
  <c r="CR353" i="2"/>
  <c r="CR352" i="2"/>
  <c r="CR351" i="2"/>
  <c r="CR350" i="2"/>
  <c r="CR349" i="2"/>
  <c r="CR348" i="2"/>
  <c r="CR347" i="2"/>
  <c r="CR346" i="2"/>
  <c r="CR345" i="2"/>
  <c r="CR344" i="2"/>
  <c r="CR343" i="2"/>
  <c r="CR342" i="2"/>
  <c r="CR341" i="2"/>
  <c r="CR340" i="2"/>
  <c r="CR339" i="2"/>
  <c r="CR338" i="2"/>
  <c r="CR337" i="2"/>
  <c r="CR336" i="2"/>
  <c r="CR335" i="2"/>
  <c r="CR334" i="2"/>
  <c r="CR333" i="2"/>
  <c r="CR332" i="2"/>
  <c r="CR331" i="2"/>
  <c r="CR330" i="2"/>
  <c r="CR329" i="2"/>
  <c r="CR328" i="2"/>
  <c r="CR327" i="2"/>
  <c r="CR326" i="2"/>
  <c r="CR325" i="2"/>
  <c r="CR324" i="2"/>
  <c r="CQ323" i="2"/>
  <c r="CQ322" i="2"/>
  <c r="CQ321" i="2"/>
  <c r="CQ320" i="2"/>
  <c r="CQ319" i="2"/>
  <c r="CQ318" i="2"/>
  <c r="CQ317" i="2"/>
  <c r="CQ316" i="2"/>
  <c r="CQ315" i="2"/>
  <c r="CQ314" i="2"/>
  <c r="CQ313" i="2"/>
  <c r="CQ312" i="2"/>
  <c r="CQ311" i="2"/>
  <c r="CQ310" i="2"/>
  <c r="CQ309" i="2"/>
  <c r="CQ308" i="2"/>
  <c r="CQ307" i="2"/>
  <c r="CQ306" i="2"/>
  <c r="CQ305" i="2"/>
  <c r="CQ304" i="2"/>
  <c r="CQ303" i="2"/>
  <c r="CQ302" i="2"/>
  <c r="CQ301" i="2"/>
  <c r="CQ300" i="2"/>
  <c r="CQ299" i="2"/>
  <c r="CQ298" i="2"/>
  <c r="CQ297" i="2"/>
  <c r="CQ296" i="2"/>
  <c r="CQ295" i="2"/>
  <c r="CQ294" i="2"/>
  <c r="CQ293" i="2"/>
  <c r="CQ292" i="2"/>
  <c r="CQ291" i="2"/>
  <c r="CQ290" i="2"/>
  <c r="CQ289" i="2"/>
  <c r="CQ288" i="2"/>
  <c r="CQ287" i="2"/>
  <c r="CQ286" i="2"/>
  <c r="CQ285" i="2"/>
  <c r="CQ284" i="2"/>
  <c r="CQ283" i="2"/>
  <c r="CQ282" i="2"/>
  <c r="CQ281" i="2"/>
  <c r="CQ280" i="2"/>
  <c r="CQ279" i="2"/>
  <c r="CQ278" i="2"/>
  <c r="CQ277" i="2"/>
  <c r="CQ276" i="2"/>
  <c r="CQ275" i="2"/>
  <c r="CQ274" i="2"/>
  <c r="CQ273" i="2"/>
  <c r="CQ272" i="2"/>
  <c r="CQ271" i="2"/>
  <c r="CQ270" i="2"/>
  <c r="CQ269" i="2"/>
  <c r="CQ268" i="2"/>
  <c r="CQ267" i="2"/>
  <c r="CQ266" i="2"/>
  <c r="CQ265" i="2"/>
  <c r="CQ264" i="2"/>
  <c r="CQ263" i="2"/>
  <c r="CQ262" i="2"/>
  <c r="CQ261" i="2"/>
  <c r="CQ260" i="2"/>
  <c r="CQ259" i="2"/>
  <c r="CQ258" i="2"/>
  <c r="CQ257" i="2"/>
  <c r="CQ256" i="2"/>
  <c r="CQ255" i="2"/>
  <c r="CP245" i="2"/>
  <c r="CR245" i="2"/>
  <c r="CP244" i="2"/>
  <c r="CR244" i="2"/>
  <c r="CP243" i="2"/>
  <c r="CR243" i="2"/>
  <c r="CP242" i="2"/>
  <c r="CR242" i="2"/>
  <c r="CP241" i="2"/>
  <c r="CR241" i="2"/>
  <c r="CP240" i="2"/>
  <c r="CR240" i="2"/>
  <c r="CP239" i="2"/>
  <c r="CR239" i="2"/>
  <c r="CP238" i="2"/>
  <c r="CR238" i="2"/>
  <c r="CP237" i="2"/>
  <c r="CR237" i="2"/>
  <c r="CP236" i="2"/>
  <c r="CR236" i="2"/>
  <c r="CP235" i="2"/>
  <c r="CR235" i="2"/>
  <c r="CP234" i="2"/>
  <c r="CR234" i="2"/>
  <c r="CP233" i="2"/>
  <c r="CR233" i="2"/>
  <c r="CP232" i="2"/>
  <c r="CR232" i="2"/>
  <c r="CP231" i="2"/>
  <c r="CR231" i="2"/>
  <c r="CP230" i="2"/>
  <c r="CR230" i="2"/>
  <c r="CP229" i="2"/>
  <c r="CR229" i="2"/>
  <c r="CP228" i="2"/>
  <c r="CR228" i="2"/>
  <c r="CP227" i="2"/>
  <c r="CR227" i="2"/>
  <c r="CP226" i="2"/>
  <c r="CR226" i="2"/>
  <c r="CP225" i="2"/>
  <c r="CR225" i="2"/>
  <c r="CP224" i="2"/>
  <c r="CR224" i="2"/>
  <c r="CP223" i="2"/>
  <c r="CR223" i="2"/>
  <c r="CP222" i="2"/>
  <c r="CR222" i="2"/>
  <c r="CP221" i="2"/>
  <c r="CR221" i="2"/>
  <c r="CP220" i="2"/>
  <c r="CR220" i="2"/>
  <c r="CP219" i="2"/>
  <c r="CR219" i="2"/>
  <c r="CP218" i="2"/>
  <c r="CR218" i="2"/>
  <c r="CR254" i="2"/>
  <c r="CR253" i="2"/>
  <c r="CR252" i="2"/>
  <c r="CR251" i="2"/>
  <c r="CR250" i="2"/>
  <c r="CR249" i="2"/>
  <c r="CR248" i="2"/>
  <c r="CR247" i="2"/>
  <c r="CR246" i="2"/>
  <c r="CQ245" i="2"/>
  <c r="CQ244" i="2"/>
  <c r="CQ243" i="2"/>
  <c r="CQ242" i="2"/>
  <c r="CQ241" i="2"/>
  <c r="CQ240" i="2"/>
  <c r="CQ239" i="2"/>
  <c r="CQ238" i="2"/>
  <c r="CQ237" i="2"/>
  <c r="CQ236" i="2"/>
  <c r="CQ235" i="2"/>
  <c r="CQ234" i="2"/>
  <c r="CQ233" i="2"/>
  <c r="CQ232" i="2"/>
  <c r="CQ52" i="2"/>
  <c r="CR217" i="2"/>
  <c r="CR216" i="2"/>
  <c r="CR215" i="2"/>
  <c r="CR214" i="2"/>
  <c r="CR213" i="2"/>
  <c r="CR212" i="2"/>
  <c r="CR211" i="2"/>
  <c r="CP51" i="2"/>
  <c r="CR51" i="2"/>
  <c r="CP50" i="2"/>
  <c r="CR50" i="2"/>
  <c r="CP49" i="2"/>
  <c r="CR49" i="2"/>
  <c r="CP48" i="2"/>
  <c r="CR48" i="2"/>
  <c r="CP47" i="2"/>
  <c r="CR47" i="2"/>
  <c r="CP46" i="2"/>
  <c r="CR46" i="2"/>
  <c r="CP45" i="2"/>
  <c r="CR45" i="2"/>
  <c r="CP44" i="2"/>
  <c r="CR44" i="2"/>
  <c r="CP43" i="2"/>
  <c r="CR43" i="2"/>
  <c r="CP42" i="2"/>
  <c r="CR42" i="2"/>
  <c r="CP41" i="2"/>
  <c r="CR41" i="2"/>
  <c r="CP40" i="2"/>
  <c r="CR40" i="2"/>
  <c r="CP39" i="2"/>
  <c r="CR39" i="2"/>
  <c r="CP38" i="2"/>
  <c r="CR38" i="2"/>
  <c r="CP37" i="2"/>
  <c r="CR37" i="2"/>
  <c r="CP36" i="2"/>
  <c r="CR36" i="2"/>
  <c r="CP35" i="2"/>
  <c r="CR35" i="2"/>
  <c r="CP34" i="2"/>
  <c r="CR34" i="2"/>
  <c r="CP33" i="2"/>
  <c r="CR33" i="2"/>
  <c r="CP32" i="2"/>
  <c r="CR32" i="2"/>
  <c r="CP31" i="2"/>
  <c r="CR31" i="2"/>
  <c r="CP30" i="2"/>
  <c r="CR30" i="2"/>
  <c r="CP29" i="2"/>
  <c r="CR29" i="2"/>
  <c r="CP28" i="2"/>
  <c r="CR28" i="2"/>
  <c r="CP27" i="2"/>
  <c r="CR27" i="2"/>
  <c r="CP26" i="2"/>
  <c r="CR26" i="2"/>
  <c r="CP25" i="2"/>
  <c r="CR25" i="2"/>
  <c r="CP24" i="2"/>
  <c r="CR24" i="2"/>
  <c r="CP23" i="2"/>
  <c r="CR23" i="2"/>
  <c r="CP22" i="2"/>
  <c r="CR22" i="2"/>
  <c r="CP21" i="2"/>
  <c r="CR21" i="2"/>
  <c r="CP20" i="2"/>
  <c r="CR20" i="2"/>
  <c r="CP19" i="2"/>
  <c r="CR19" i="2"/>
  <c r="CP18" i="2"/>
  <c r="CR18" i="2"/>
  <c r="CP17" i="2"/>
  <c r="CR17" i="2"/>
  <c r="CP16" i="2"/>
  <c r="CR16" i="2"/>
  <c r="CP15" i="2"/>
  <c r="CR15" i="2"/>
  <c r="CP14" i="2"/>
  <c r="CR14" i="2"/>
  <c r="CP13" i="2"/>
  <c r="CR13" i="2"/>
  <c r="CR12" i="2"/>
  <c r="CR11" i="2"/>
  <c r="CR10" i="2"/>
  <c r="CM322" i="2"/>
  <c r="CM321" i="2"/>
  <c r="CM320" i="2"/>
  <c r="CM319" i="2"/>
  <c r="CM318" i="2"/>
  <c r="CM317" i="2"/>
  <c r="CM316" i="2"/>
  <c r="CM315" i="2"/>
  <c r="CM314" i="2"/>
  <c r="CM312" i="2"/>
  <c r="CM311" i="2"/>
  <c r="CM310" i="2"/>
  <c r="CM307" i="2"/>
  <c r="CM304" i="2"/>
  <c r="CM303" i="2"/>
  <c r="CM302" i="2"/>
  <c r="CM301" i="2"/>
  <c r="CM300" i="2"/>
  <c r="CM299" i="2"/>
  <c r="CM298" i="2"/>
  <c r="CM297" i="2"/>
  <c r="CM296" i="2"/>
  <c r="CM295" i="2"/>
  <c r="CM294" i="2"/>
  <c r="CM293" i="2"/>
  <c r="CN291" i="2"/>
  <c r="CM290" i="2"/>
  <c r="CM286" i="2"/>
  <c r="CM285" i="2"/>
  <c r="CM284" i="2"/>
  <c r="CM283" i="2"/>
  <c r="CM281" i="2"/>
  <c r="CM280" i="2"/>
  <c r="CM279" i="2"/>
  <c r="CM278" i="2"/>
  <c r="CM255" i="2"/>
  <c r="CM252" i="2"/>
  <c r="CM249" i="2"/>
  <c r="CM247" i="2"/>
  <c r="CM244" i="2"/>
  <c r="CM242" i="2"/>
  <c r="CN240" i="2"/>
  <c r="CN239" i="2"/>
  <c r="CN238" i="2"/>
  <c r="CN237" i="2"/>
  <c r="CN236" i="2"/>
  <c r="CN235" i="2"/>
  <c r="CN234" i="2"/>
  <c r="CN233" i="2"/>
  <c r="CN231" i="2"/>
  <c r="CN230" i="2"/>
  <c r="CN229" i="2"/>
  <c r="CN222" i="2"/>
  <c r="CN221" i="2"/>
  <c r="CM291" i="2"/>
  <c r="CN290" i="2"/>
  <c r="CN286" i="2"/>
  <c r="CN285" i="2"/>
  <c r="CN284" i="2"/>
  <c r="CN283" i="2"/>
  <c r="CN281" i="2"/>
  <c r="CN280" i="2"/>
  <c r="CN279" i="2"/>
  <c r="CN278" i="2"/>
  <c r="CN277" i="2"/>
  <c r="CL220" i="2"/>
  <c r="CN220" i="2"/>
  <c r="CL218" i="2"/>
  <c r="CN218" i="2"/>
  <c r="CL217" i="2"/>
  <c r="CN217" i="2"/>
  <c r="CL216" i="2"/>
  <c r="CN216" i="2"/>
  <c r="CL214" i="2"/>
  <c r="CN214" i="2"/>
  <c r="CL213" i="2"/>
  <c r="CN213" i="2"/>
  <c r="CL207" i="2"/>
  <c r="CN207" i="2"/>
  <c r="CL206" i="2"/>
  <c r="CN206" i="2"/>
  <c r="CL205" i="2"/>
  <c r="CN205" i="2"/>
  <c r="CL204" i="2"/>
  <c r="CN204" i="2"/>
  <c r="CL202" i="2"/>
  <c r="CN202" i="2"/>
  <c r="CL200" i="2"/>
  <c r="CN200" i="2"/>
  <c r="CL199" i="2"/>
  <c r="CN199" i="2"/>
  <c r="CL198" i="2"/>
  <c r="CN198" i="2"/>
  <c r="CL197" i="2"/>
  <c r="CN197" i="2"/>
  <c r="CL196" i="2"/>
  <c r="CN196" i="2"/>
  <c r="CL195" i="2"/>
  <c r="CN195" i="2"/>
  <c r="CL194" i="2"/>
  <c r="CN194" i="2"/>
  <c r="CL193" i="2"/>
  <c r="CN193" i="2"/>
  <c r="CL192" i="2"/>
  <c r="CN192" i="2"/>
  <c r="CL191" i="2"/>
  <c r="CN191" i="2"/>
  <c r="CL133" i="2"/>
  <c r="CM133" i="2"/>
  <c r="CL131" i="2"/>
  <c r="CM131" i="2"/>
  <c r="CL129" i="2"/>
  <c r="CM129" i="2"/>
  <c r="CL127" i="2"/>
  <c r="CM127" i="2"/>
  <c r="CL125" i="2"/>
  <c r="CM125" i="2"/>
  <c r="CL123" i="2"/>
  <c r="CM123" i="2"/>
  <c r="CL121" i="2"/>
  <c r="CM121" i="2"/>
  <c r="CL119" i="2"/>
  <c r="CM119" i="2"/>
  <c r="CL57" i="2"/>
  <c r="CM57" i="2"/>
  <c r="CL55" i="2"/>
  <c r="CM55" i="2"/>
  <c r="CL53" i="2"/>
  <c r="CM53" i="2"/>
  <c r="CM360" i="2"/>
  <c r="CM358" i="2"/>
  <c r="CM357" i="2"/>
  <c r="CM345" i="2"/>
  <c r="CM344" i="2"/>
  <c r="CM343" i="2"/>
  <c r="CM342" i="2"/>
  <c r="CM339" i="2"/>
  <c r="CM338" i="2"/>
  <c r="CM336" i="2"/>
  <c r="CM335" i="2"/>
  <c r="CM334" i="2"/>
  <c r="CM333" i="2"/>
  <c r="CM332" i="2"/>
  <c r="CM331" i="2"/>
  <c r="CM330" i="2"/>
  <c r="CM329" i="2"/>
  <c r="CM328" i="2"/>
  <c r="CM325" i="2"/>
  <c r="CM324" i="2"/>
  <c r="CM323" i="2"/>
  <c r="CM221" i="2"/>
  <c r="CM220" i="2"/>
  <c r="CM218" i="2"/>
  <c r="CM217" i="2"/>
  <c r="CM216" i="2"/>
  <c r="CM214" i="2"/>
  <c r="CM213" i="2"/>
  <c r="CM207" i="2"/>
  <c r="CM206" i="2"/>
  <c r="CM205" i="2"/>
  <c r="CM204" i="2"/>
  <c r="CM202" i="2"/>
  <c r="CM200" i="2"/>
  <c r="CM199" i="2"/>
  <c r="CM198" i="2"/>
  <c r="CM197" i="2"/>
  <c r="CM196" i="2"/>
  <c r="CM195" i="2"/>
  <c r="CM194" i="2"/>
  <c r="CM193" i="2"/>
  <c r="CM192" i="2"/>
  <c r="CM191" i="2"/>
  <c r="CL128" i="2"/>
  <c r="CM128" i="2"/>
  <c r="CL126" i="2"/>
  <c r="CM126" i="2"/>
  <c r="CL120" i="2"/>
  <c r="CM120" i="2"/>
  <c r="CL58" i="2"/>
  <c r="CM58" i="2"/>
  <c r="CL56" i="2"/>
  <c r="CM56" i="2"/>
  <c r="CL54" i="2"/>
  <c r="CM54" i="2"/>
  <c r="BY12" i="2"/>
  <c r="CL428" i="2"/>
  <c r="CN428" i="2"/>
  <c r="CL426" i="2"/>
  <c r="CN426" i="2"/>
  <c r="CL425" i="2"/>
  <c r="CN425" i="2"/>
  <c r="CL424" i="2"/>
  <c r="CN424" i="2"/>
  <c r="CL423" i="2"/>
  <c r="CN423" i="2"/>
  <c r="CL421" i="2"/>
  <c r="CN421" i="2"/>
  <c r="CL412" i="2"/>
  <c r="CN412" i="2"/>
  <c r="CL411" i="2"/>
  <c r="CN411" i="2"/>
  <c r="CL410" i="2"/>
  <c r="CN410" i="2"/>
  <c r="CL408" i="2"/>
  <c r="CN408" i="2"/>
  <c r="CL407" i="2"/>
  <c r="CN407" i="2"/>
  <c r="CL406" i="2"/>
  <c r="CN406" i="2"/>
  <c r="CL403" i="2"/>
  <c r="CN403" i="2"/>
  <c r="CL402" i="2"/>
  <c r="CN402" i="2"/>
  <c r="CL401" i="2"/>
  <c r="CN401" i="2"/>
  <c r="CL400" i="2"/>
  <c r="CN400" i="2"/>
  <c r="CL393" i="2"/>
  <c r="CN393" i="2"/>
  <c r="CL392" i="2"/>
  <c r="CN392" i="2"/>
  <c r="CL390" i="2"/>
  <c r="CN390" i="2"/>
  <c r="CL386" i="2"/>
  <c r="CN386" i="2"/>
  <c r="CL385" i="2"/>
  <c r="CN385" i="2"/>
  <c r="CL383" i="2"/>
  <c r="CN383" i="2"/>
  <c r="CL381" i="2"/>
  <c r="CN381" i="2"/>
  <c r="CL380" i="2"/>
  <c r="CN380" i="2"/>
  <c r="CL379" i="2"/>
  <c r="CN379" i="2"/>
  <c r="CL378" i="2"/>
  <c r="CN378" i="2"/>
  <c r="CL377" i="2"/>
  <c r="CN377" i="2"/>
  <c r="CL376" i="2"/>
  <c r="CN376" i="2"/>
  <c r="CL375" i="2"/>
  <c r="CN375" i="2"/>
  <c r="CL374" i="2"/>
  <c r="CN374" i="2"/>
  <c r="CN360" i="2"/>
  <c r="CN358" i="2"/>
  <c r="CN357" i="2"/>
  <c r="CN345" i="2"/>
  <c r="CN344" i="2"/>
  <c r="CN343" i="2"/>
  <c r="CN342" i="2"/>
  <c r="CN339" i="2"/>
  <c r="CN338" i="2"/>
  <c r="CN336" i="2"/>
  <c r="CN335" i="2"/>
  <c r="CN334" i="2"/>
  <c r="CN333" i="2"/>
  <c r="CN332" i="2"/>
  <c r="CN331" i="2"/>
  <c r="CN330" i="2"/>
  <c r="CN329" i="2"/>
  <c r="CN328" i="2"/>
  <c r="CN325" i="2"/>
  <c r="CN324" i="2"/>
  <c r="CN323" i="2"/>
  <c r="CN322" i="2"/>
  <c r="CN321" i="2"/>
  <c r="CN320" i="2"/>
  <c r="CN319" i="2"/>
  <c r="CN318" i="2"/>
  <c r="CN317" i="2"/>
  <c r="CN316" i="2"/>
  <c r="CN315" i="2"/>
  <c r="CN314" i="2"/>
  <c r="CN312" i="2"/>
  <c r="CN311" i="2"/>
  <c r="CN310" i="2"/>
  <c r="CN307" i="2"/>
  <c r="CN304" i="2"/>
  <c r="CN303" i="2"/>
  <c r="CN302" i="2"/>
  <c r="CN301" i="2"/>
  <c r="CN300" i="2"/>
  <c r="CN299" i="2"/>
  <c r="CN298" i="2"/>
  <c r="CN297" i="2"/>
  <c r="CN296" i="2"/>
  <c r="CN295" i="2"/>
  <c r="CN294" i="2"/>
  <c r="CN293" i="2"/>
  <c r="CL188" i="2"/>
  <c r="CN188" i="2"/>
  <c r="CL187" i="2"/>
  <c r="CN187" i="2"/>
  <c r="CL185" i="2"/>
  <c r="CN185" i="2"/>
  <c r="CL183" i="2"/>
  <c r="CN183" i="2"/>
  <c r="CL182" i="2"/>
  <c r="CN182" i="2"/>
  <c r="CL181" i="2"/>
  <c r="CN181" i="2"/>
  <c r="CL180" i="2"/>
  <c r="CN180" i="2"/>
  <c r="CL179" i="2"/>
  <c r="CN179" i="2"/>
  <c r="CL178" i="2"/>
  <c r="CN178" i="2"/>
  <c r="CL177" i="2"/>
  <c r="CN177" i="2"/>
  <c r="CL170" i="2"/>
  <c r="CN170" i="2"/>
  <c r="CL169" i="2"/>
  <c r="CN169" i="2"/>
  <c r="CL168" i="2"/>
  <c r="CN168" i="2"/>
  <c r="CL162" i="2"/>
  <c r="CN162" i="2"/>
  <c r="CL161" i="2"/>
  <c r="CN161" i="2"/>
  <c r="CL160" i="2"/>
  <c r="CN160" i="2"/>
  <c r="CL159" i="2"/>
  <c r="CN159" i="2"/>
  <c r="CL158" i="2"/>
  <c r="CN158" i="2"/>
  <c r="CL157" i="2"/>
  <c r="CN157" i="2"/>
  <c r="CL156" i="2"/>
  <c r="CN156" i="2"/>
  <c r="CL154" i="2"/>
  <c r="CN154" i="2"/>
  <c r="CL153" i="2"/>
  <c r="CN153" i="2"/>
  <c r="CL152" i="2"/>
  <c r="CN152" i="2"/>
  <c r="CL143" i="2"/>
  <c r="CN143" i="2"/>
  <c r="CL137" i="2"/>
  <c r="CN137" i="2"/>
  <c r="CL136" i="2"/>
  <c r="CN136" i="2"/>
  <c r="CL135" i="2"/>
  <c r="CN135" i="2"/>
  <c r="CM188" i="2"/>
  <c r="CM187" i="2"/>
  <c r="CM185" i="2"/>
  <c r="CM183" i="2"/>
  <c r="CM182" i="2"/>
  <c r="CM181" i="2"/>
  <c r="CM180" i="2"/>
  <c r="CM179" i="2"/>
  <c r="CM178" i="2"/>
  <c r="CM177" i="2"/>
  <c r="CM170" i="2"/>
  <c r="CM169" i="2"/>
  <c r="CM168" i="2"/>
  <c r="CM162" i="2"/>
  <c r="CM161" i="2"/>
  <c r="CM160" i="2"/>
  <c r="CM159" i="2"/>
  <c r="CM158" i="2"/>
  <c r="CM157" i="2"/>
  <c r="CM156" i="2"/>
  <c r="CM154" i="2"/>
  <c r="CM153" i="2"/>
  <c r="CM152" i="2"/>
  <c r="CM143" i="2"/>
  <c r="CM137" i="2"/>
  <c r="CM136" i="2"/>
  <c r="CM135" i="2"/>
  <c r="CN133" i="2"/>
  <c r="CN131" i="2"/>
  <c r="CN129" i="2"/>
  <c r="CN128" i="2"/>
  <c r="CN127" i="2"/>
  <c r="CN126" i="2"/>
  <c r="CN125" i="2"/>
  <c r="CN123" i="2"/>
  <c r="CN121" i="2"/>
  <c r="CN120" i="2"/>
  <c r="CN119" i="2"/>
  <c r="CL117" i="2"/>
  <c r="CN117" i="2"/>
  <c r="CL116" i="2"/>
  <c r="CN116" i="2"/>
  <c r="CL111" i="2"/>
  <c r="CN111" i="2"/>
  <c r="CL105" i="2"/>
  <c r="CN105" i="2"/>
  <c r="CL104" i="2"/>
  <c r="CN104" i="2"/>
  <c r="CL102" i="2"/>
  <c r="CN102" i="2"/>
  <c r="CL101" i="2"/>
  <c r="CN101" i="2"/>
  <c r="CL100" i="2"/>
  <c r="CN100" i="2"/>
  <c r="CL99" i="2"/>
  <c r="CN99" i="2"/>
  <c r="CL97" i="2"/>
  <c r="CN97" i="2"/>
  <c r="CL96" i="2"/>
  <c r="CN96" i="2"/>
  <c r="CL95" i="2"/>
  <c r="CN95" i="2"/>
  <c r="CL94" i="2"/>
  <c r="CN94" i="2"/>
  <c r="CL89" i="2"/>
  <c r="CN89" i="2"/>
  <c r="CL83" i="2"/>
  <c r="CN83" i="2"/>
  <c r="CL82" i="2"/>
  <c r="CN82" i="2"/>
  <c r="CL81" i="2"/>
  <c r="CN81" i="2"/>
  <c r="CL80" i="2"/>
  <c r="CN80" i="2"/>
  <c r="CL79" i="2"/>
  <c r="CN79" i="2"/>
  <c r="CL78" i="2"/>
  <c r="CN78" i="2"/>
  <c r="CL77" i="2"/>
  <c r="CN77" i="2"/>
  <c r="CL76" i="2"/>
  <c r="CN76" i="2"/>
  <c r="CL75" i="2"/>
  <c r="CN75" i="2"/>
  <c r="CL74" i="2"/>
  <c r="CN74" i="2"/>
  <c r="CL73" i="2"/>
  <c r="CN73" i="2"/>
  <c r="CL72" i="2"/>
  <c r="CN72" i="2"/>
  <c r="CL69" i="2"/>
  <c r="CN69" i="2"/>
  <c r="CL68" i="2"/>
  <c r="CN68" i="2"/>
  <c r="CL67" i="2"/>
  <c r="CN67" i="2"/>
  <c r="CL64" i="2"/>
  <c r="CN64" i="2"/>
  <c r="CL63" i="2"/>
  <c r="CN63" i="2"/>
  <c r="CL62" i="2"/>
  <c r="CN62" i="2"/>
  <c r="CL61" i="2"/>
  <c r="CN61" i="2"/>
  <c r="CM89" i="2"/>
  <c r="CM83" i="2"/>
  <c r="CM82" i="2"/>
  <c r="CM81" i="2"/>
  <c r="CM80" i="2"/>
  <c r="CM79" i="2"/>
  <c r="CM78" i="2"/>
  <c r="CM77" i="2"/>
  <c r="CM76" i="2"/>
  <c r="CM75" i="2"/>
  <c r="CM74" i="2"/>
  <c r="CM73" i="2"/>
  <c r="CM72" i="2"/>
  <c r="CM69" i="2"/>
  <c r="CM68" i="2"/>
  <c r="CM67" i="2"/>
  <c r="CM64" i="2"/>
  <c r="CM63" i="2"/>
  <c r="CM62" i="2"/>
  <c r="CM61" i="2"/>
  <c r="CN58" i="2"/>
  <c r="CN57" i="2"/>
  <c r="CN56" i="2"/>
  <c r="CN55" i="2"/>
  <c r="CN54" i="2"/>
  <c r="CN53" i="2"/>
  <c r="CN52" i="2"/>
  <c r="CM14" i="2"/>
  <c r="CM12" i="2"/>
  <c r="CM277" i="2"/>
  <c r="CL276" i="2"/>
  <c r="CN276" i="2"/>
  <c r="CL275" i="2"/>
  <c r="CN275" i="2"/>
  <c r="CL274" i="2"/>
  <c r="CN274" i="2"/>
  <c r="CL273" i="2"/>
  <c r="CN273" i="2"/>
  <c r="CL272" i="2"/>
  <c r="CN272" i="2"/>
  <c r="CL271" i="2"/>
  <c r="CN271" i="2"/>
  <c r="CL270" i="2"/>
  <c r="CN270" i="2"/>
  <c r="CL269" i="2"/>
  <c r="CN269" i="2"/>
  <c r="CL268" i="2"/>
  <c r="CN268" i="2"/>
  <c r="CL260" i="2"/>
  <c r="CN260" i="2"/>
  <c r="CL259" i="2"/>
  <c r="CN259" i="2"/>
  <c r="CL258" i="2"/>
  <c r="CN258" i="2"/>
  <c r="CM52" i="2"/>
  <c r="CN255" i="2"/>
  <c r="CN252" i="2"/>
  <c r="CN249" i="2"/>
  <c r="CN247" i="2"/>
  <c r="CN244" i="2"/>
  <c r="CN242" i="2"/>
  <c r="CL51" i="2"/>
  <c r="CN51" i="2"/>
  <c r="CL39" i="2"/>
  <c r="CN39" i="2"/>
  <c r="CL32" i="2"/>
  <c r="CN32" i="2"/>
  <c r="CL31" i="2"/>
  <c r="CN31" i="2"/>
  <c r="CL29" i="2"/>
  <c r="CN29" i="2"/>
  <c r="CL27" i="2"/>
  <c r="CN27" i="2"/>
  <c r="CL24" i="2"/>
  <c r="CN24" i="2"/>
  <c r="CL22" i="2"/>
  <c r="CN22" i="2"/>
  <c r="CL20" i="2"/>
  <c r="CN20" i="2"/>
  <c r="CL18" i="2"/>
  <c r="CN18" i="2"/>
  <c r="CN14" i="2"/>
  <c r="CN12" i="2"/>
  <c r="BZ12" i="2"/>
  <c r="CA12" i="2"/>
  <c r="CH10" i="4" l="1"/>
  <c r="CH11" i="4"/>
  <c r="CH12" i="4"/>
  <c r="CH13" i="4"/>
  <c r="CH14" i="4"/>
  <c r="CH15" i="4"/>
  <c r="CH16" i="4"/>
  <c r="CH17" i="4"/>
  <c r="CH18" i="4"/>
  <c r="CH19" i="4"/>
  <c r="CH20" i="4"/>
  <c r="CH21" i="4"/>
  <c r="CH22" i="4"/>
  <c r="CH23" i="4"/>
  <c r="CH24" i="4"/>
  <c r="CH25" i="4"/>
  <c r="CH26" i="4"/>
  <c r="CH27" i="4"/>
  <c r="CH28" i="4"/>
  <c r="CH29" i="4"/>
  <c r="CH30" i="4"/>
  <c r="CH31" i="4"/>
  <c r="CH32" i="4"/>
  <c r="CH33" i="4"/>
  <c r="CH34" i="4"/>
  <c r="CH35" i="4"/>
  <c r="CH36" i="4"/>
  <c r="CH37" i="4"/>
  <c r="CH38" i="4"/>
  <c r="CH39" i="4"/>
  <c r="CH40" i="4"/>
  <c r="CH41" i="4"/>
  <c r="CH42" i="4"/>
  <c r="CH43" i="4"/>
  <c r="CH44" i="4"/>
  <c r="CH45" i="4"/>
  <c r="CH46" i="4"/>
  <c r="CH47" i="4"/>
  <c r="CH48" i="4"/>
  <c r="CH49" i="4"/>
  <c r="CH50" i="4"/>
  <c r="CH51" i="4"/>
  <c r="CH52" i="4"/>
  <c r="CH53" i="4"/>
  <c r="CH54" i="4"/>
  <c r="CH55" i="4"/>
  <c r="CH56" i="4"/>
  <c r="CH57" i="4"/>
  <c r="CH58" i="4"/>
  <c r="CH59" i="4"/>
  <c r="CH60" i="4"/>
  <c r="CH61" i="4"/>
  <c r="CH62" i="4"/>
  <c r="CH63" i="4"/>
  <c r="CH64" i="4"/>
  <c r="CH65" i="4"/>
  <c r="CH66" i="4"/>
  <c r="CH67" i="4"/>
  <c r="CH68" i="4"/>
  <c r="CH69" i="4"/>
  <c r="CH70" i="4"/>
  <c r="CH71" i="4"/>
  <c r="CH72" i="4"/>
  <c r="CH73" i="4"/>
  <c r="CH74" i="4"/>
  <c r="CH75" i="4"/>
  <c r="CH76" i="4"/>
  <c r="CH77" i="4"/>
  <c r="CH78" i="4"/>
  <c r="CH79" i="4"/>
  <c r="CH80" i="4"/>
  <c r="CH81" i="4"/>
  <c r="CH82" i="4"/>
  <c r="CH83" i="4"/>
  <c r="CH84" i="4"/>
  <c r="CH85" i="4"/>
  <c r="CH86" i="4"/>
  <c r="CH87" i="4"/>
  <c r="CH88" i="4"/>
  <c r="CH89" i="4"/>
  <c r="CH90" i="4"/>
  <c r="CH91" i="4"/>
  <c r="CH92" i="4"/>
  <c r="CH93" i="4"/>
  <c r="CH94" i="4"/>
  <c r="CH95" i="4"/>
  <c r="CH96" i="4"/>
  <c r="CH97" i="4"/>
  <c r="CH98" i="4"/>
  <c r="CH99" i="4"/>
  <c r="CH100" i="4"/>
  <c r="CH101" i="4"/>
  <c r="CH102" i="4"/>
  <c r="CH103" i="4"/>
  <c r="CH104" i="4"/>
  <c r="CH105" i="4"/>
  <c r="CH106" i="4"/>
  <c r="CH107" i="4"/>
  <c r="CH108" i="4"/>
  <c r="CH109" i="4"/>
  <c r="CH110" i="4"/>
  <c r="CH111" i="4"/>
  <c r="CH112" i="4"/>
  <c r="CH113" i="4"/>
  <c r="CH114" i="4"/>
  <c r="CH115" i="4"/>
  <c r="CH116" i="4"/>
  <c r="CH117" i="4"/>
  <c r="CH118" i="4"/>
  <c r="CH119" i="4"/>
  <c r="CH120" i="4"/>
  <c r="CH121" i="4"/>
  <c r="CH122" i="4"/>
  <c r="CH123" i="4"/>
  <c r="CH124" i="4"/>
  <c r="CH125" i="4"/>
  <c r="CH126" i="4"/>
  <c r="CH127" i="4"/>
  <c r="CH128" i="4"/>
  <c r="CH129" i="4"/>
  <c r="CH130" i="4"/>
  <c r="CH131" i="4"/>
  <c r="CH132" i="4"/>
  <c r="CH133" i="4"/>
  <c r="CH134" i="4"/>
  <c r="CH135" i="4"/>
  <c r="CH136" i="4"/>
  <c r="CH137" i="4"/>
  <c r="CH138" i="4"/>
  <c r="CH139" i="4"/>
  <c r="CH140" i="4"/>
  <c r="CH141" i="4"/>
  <c r="CH142" i="4"/>
  <c r="CH143" i="4"/>
  <c r="CH144" i="4"/>
  <c r="CH145" i="4"/>
  <c r="CH146" i="4"/>
  <c r="CH147" i="4"/>
  <c r="CH148" i="4"/>
  <c r="CH149" i="4"/>
  <c r="CH150" i="4"/>
  <c r="CH151" i="4"/>
  <c r="CH152" i="4"/>
  <c r="CH153" i="4"/>
  <c r="CH154" i="4"/>
  <c r="CH155" i="4"/>
  <c r="CH156" i="4"/>
  <c r="CH157" i="4"/>
  <c r="CH158" i="4"/>
  <c r="CH159" i="4"/>
  <c r="CH160" i="4"/>
  <c r="CH161" i="4"/>
  <c r="CH162" i="4"/>
  <c r="CH163" i="4"/>
  <c r="CH164" i="4"/>
  <c r="CH165" i="4"/>
  <c r="CH166" i="4"/>
  <c r="CH167" i="4"/>
  <c r="CH168" i="4"/>
  <c r="CH169" i="4"/>
  <c r="CH170" i="4"/>
  <c r="CH171" i="4"/>
  <c r="CH172" i="4"/>
  <c r="CH173" i="4"/>
  <c r="CH174" i="4"/>
  <c r="CH175" i="4"/>
  <c r="CH176" i="4"/>
  <c r="CH177" i="4"/>
  <c r="CH178" i="4"/>
  <c r="CH179" i="4"/>
  <c r="CH180" i="4"/>
  <c r="CH181" i="4"/>
  <c r="CH182" i="4"/>
  <c r="CH183" i="4"/>
  <c r="CH184" i="4"/>
  <c r="CH185" i="4"/>
  <c r="CH186" i="4"/>
  <c r="CH187" i="4"/>
  <c r="CH188" i="4"/>
  <c r="CH189" i="4"/>
  <c r="CH190" i="4"/>
  <c r="CH191" i="4"/>
  <c r="CH192" i="4"/>
  <c r="CH193" i="4"/>
  <c r="CH194" i="4"/>
  <c r="CH195" i="4"/>
  <c r="CH196" i="4"/>
  <c r="CH197" i="4"/>
  <c r="CH198" i="4"/>
  <c r="CH199" i="4"/>
  <c r="CH200" i="4"/>
  <c r="CH201" i="4"/>
  <c r="CH202" i="4"/>
  <c r="CH203" i="4"/>
  <c r="CH204" i="4"/>
  <c r="CH205" i="4"/>
  <c r="CH206" i="4"/>
  <c r="CH207" i="4"/>
  <c r="CH208" i="4"/>
  <c r="CH209" i="4"/>
  <c r="CH210" i="4"/>
  <c r="CH211" i="4"/>
  <c r="CH212" i="4"/>
  <c r="CH213" i="4"/>
  <c r="CH214" i="4"/>
  <c r="CH215" i="4"/>
  <c r="CH216" i="4"/>
  <c r="CH217" i="4"/>
  <c r="CH218" i="4"/>
  <c r="CH219" i="4"/>
  <c r="CH220" i="4"/>
  <c r="CH221" i="4"/>
  <c r="CH222" i="4"/>
  <c r="CH223" i="4"/>
  <c r="CH224" i="4"/>
  <c r="CH225" i="4"/>
  <c r="CH226" i="4"/>
  <c r="CH227" i="4"/>
  <c r="CH228" i="4"/>
  <c r="CH229" i="4"/>
  <c r="CH230" i="4"/>
  <c r="CH231" i="4"/>
  <c r="CH232" i="4"/>
  <c r="CH233" i="4"/>
  <c r="CH234" i="4"/>
  <c r="CH235" i="4"/>
  <c r="CH236" i="4"/>
  <c r="CH237" i="4"/>
  <c r="CH238" i="4"/>
  <c r="CH239" i="4"/>
  <c r="CH240" i="4"/>
  <c r="CH241" i="4"/>
  <c r="CH242" i="4"/>
  <c r="CH243" i="4"/>
  <c r="CH244" i="4"/>
  <c r="CH245" i="4"/>
  <c r="CH246" i="4"/>
  <c r="CH247" i="4"/>
  <c r="CH248" i="4"/>
  <c r="CH249" i="4"/>
  <c r="CH250" i="4"/>
  <c r="CH251" i="4"/>
  <c r="CH252" i="4"/>
  <c r="CH253" i="4"/>
  <c r="CH254" i="4"/>
  <c r="CH255" i="4"/>
  <c r="CH256" i="4"/>
  <c r="CH257" i="4"/>
  <c r="CH258" i="4"/>
  <c r="CH259" i="4"/>
  <c r="CH260" i="4"/>
  <c r="CH261" i="4"/>
  <c r="CH262" i="4"/>
  <c r="CH263" i="4"/>
  <c r="CH264" i="4"/>
  <c r="CH265" i="4"/>
  <c r="CH266" i="4"/>
  <c r="CH267" i="4"/>
  <c r="CH268" i="4"/>
  <c r="CH269" i="4"/>
  <c r="CH270" i="4"/>
  <c r="CH271" i="4"/>
  <c r="CH9" i="4"/>
  <c r="CD10" i="4" l="1"/>
  <c r="CE10" i="4" s="1"/>
  <c r="CD178" i="4"/>
  <c r="CE178" i="4" s="1"/>
  <c r="CD243" i="4"/>
  <c r="CE243" i="4" s="1"/>
  <c r="BW11" i="4"/>
  <c r="BY11" i="4" s="1"/>
  <c r="BW12" i="4"/>
  <c r="BY12" i="4" s="1"/>
  <c r="BW17" i="4"/>
  <c r="BY17" i="4" s="1"/>
  <c r="BW20" i="4"/>
  <c r="BY20" i="4" s="1"/>
  <c r="BW23" i="4"/>
  <c r="BY23" i="4" s="1"/>
  <c r="BW24" i="4"/>
  <c r="BY24" i="4" s="1"/>
  <c r="BW25" i="4"/>
  <c r="BY25" i="4" s="1"/>
  <c r="BW26" i="4"/>
  <c r="BY26" i="4" s="1"/>
  <c r="BW27" i="4"/>
  <c r="BY27" i="4" s="1"/>
  <c r="BW28" i="4"/>
  <c r="BY28" i="4" s="1"/>
  <c r="BW29" i="4"/>
  <c r="BY29" i="4" s="1"/>
  <c r="BW30" i="4"/>
  <c r="BY30" i="4" s="1"/>
  <c r="BW32" i="4"/>
  <c r="BY32" i="4" s="1"/>
  <c r="BW33" i="4"/>
  <c r="BY33" i="4" s="1"/>
  <c r="BW34" i="4"/>
  <c r="BY34" i="4" s="1"/>
  <c r="BW35" i="4"/>
  <c r="BY35" i="4" s="1"/>
  <c r="BW36" i="4"/>
  <c r="BY36" i="4" s="1"/>
  <c r="BW37" i="4"/>
  <c r="BY37" i="4" s="1"/>
  <c r="BW38" i="4"/>
  <c r="BY38" i="4" s="1"/>
  <c r="BW41" i="4"/>
  <c r="BY41" i="4" s="1"/>
  <c r="BW42" i="4"/>
  <c r="BY42" i="4" s="1"/>
  <c r="BW43" i="4"/>
  <c r="BY43" i="4" s="1"/>
  <c r="BW47" i="4"/>
  <c r="BY47" i="4" s="1"/>
  <c r="BW48" i="4"/>
  <c r="BY48" i="4" s="1"/>
  <c r="BW50" i="4"/>
  <c r="BY50" i="4" s="1"/>
  <c r="BW51" i="4"/>
  <c r="BY51" i="4" s="1"/>
  <c r="BW52" i="4"/>
  <c r="BY52" i="4" s="1"/>
  <c r="BW54" i="4"/>
  <c r="BY54" i="4" s="1"/>
  <c r="BW55" i="4"/>
  <c r="BY55" i="4" s="1"/>
  <c r="BW56" i="4"/>
  <c r="BY56" i="4" s="1"/>
  <c r="BW57" i="4"/>
  <c r="BY57" i="4" s="1"/>
  <c r="BW67" i="4"/>
  <c r="BW69" i="4"/>
  <c r="BW71" i="4"/>
  <c r="BW72" i="4"/>
  <c r="BW73" i="4"/>
  <c r="BW75" i="4"/>
  <c r="BW76" i="4"/>
  <c r="BW77" i="4"/>
  <c r="BW78" i="4"/>
  <c r="BW80" i="4"/>
  <c r="BW86" i="4"/>
  <c r="BW87" i="4"/>
  <c r="BW88" i="4"/>
  <c r="BW89" i="4"/>
  <c r="BW90" i="4"/>
  <c r="BW91" i="4"/>
  <c r="BW93" i="4"/>
  <c r="BW94" i="4"/>
  <c r="BW95" i="4"/>
  <c r="BW96" i="4"/>
  <c r="BW97" i="4"/>
  <c r="BW98" i="4"/>
  <c r="BW99" i="4"/>
  <c r="BW104" i="4"/>
  <c r="BW105" i="4"/>
  <c r="BW106" i="4"/>
  <c r="BW114" i="4"/>
  <c r="BW115" i="4"/>
  <c r="BW116" i="4"/>
  <c r="BW118" i="4"/>
  <c r="BW119" i="4"/>
  <c r="BW130" i="4"/>
  <c r="CD130" i="4" s="1"/>
  <c r="BW131" i="4"/>
  <c r="BW132" i="4"/>
  <c r="BW133" i="4"/>
  <c r="BW134" i="4"/>
  <c r="BW135" i="4"/>
  <c r="CD135" i="4" s="1"/>
  <c r="BW137" i="4"/>
  <c r="BW138" i="4"/>
  <c r="BW140" i="4"/>
  <c r="CD140" i="4" s="1"/>
  <c r="BW158" i="4"/>
  <c r="BW170" i="4"/>
  <c r="BW172" i="4"/>
  <c r="BW173" i="4"/>
  <c r="BW174" i="4"/>
  <c r="BW176" i="4"/>
  <c r="BW177" i="4"/>
  <c r="BW182" i="4"/>
  <c r="BW183" i="4"/>
  <c r="BW184" i="4"/>
  <c r="BW185" i="4"/>
  <c r="BW188" i="4"/>
  <c r="CD188" i="4" s="1"/>
  <c r="BW191" i="4"/>
  <c r="CD191" i="4" s="1"/>
  <c r="BW192" i="4"/>
  <c r="BW193" i="4"/>
  <c r="CD193" i="4" s="1"/>
  <c r="BW200" i="4"/>
  <c r="BW201" i="4"/>
  <c r="CD201" i="4" s="1"/>
  <c r="BW202" i="4"/>
  <c r="BW203" i="4"/>
  <c r="CD203" i="4" s="1"/>
  <c r="BW206" i="4"/>
  <c r="CD206" i="4" s="1"/>
  <c r="BW207" i="4"/>
  <c r="CD207" i="4" s="1"/>
  <c r="BW208" i="4"/>
  <c r="CD208" i="4" s="1"/>
  <c r="BW209" i="4"/>
  <c r="CD209" i="4" s="1"/>
  <c r="BW210" i="4"/>
  <c r="CD210" i="4" s="1"/>
  <c r="BW211" i="4"/>
  <c r="BW217" i="4"/>
  <c r="BW233" i="4"/>
  <c r="BY233" i="4" s="1"/>
  <c r="BW236" i="4"/>
  <c r="BY236" i="4" s="1"/>
  <c r="BW237" i="4"/>
  <c r="BY237" i="4" s="1"/>
  <c r="BW238" i="4"/>
  <c r="BY238" i="4" s="1"/>
  <c r="BW239" i="4"/>
  <c r="BY239" i="4" s="1"/>
  <c r="BW240" i="4"/>
  <c r="BY240" i="4" s="1"/>
  <c r="BW241" i="4"/>
  <c r="BY241" i="4" s="1"/>
  <c r="BW244" i="4"/>
  <c r="CD244" i="4" s="1"/>
  <c r="BW245" i="4"/>
  <c r="BY245" i="4" s="1"/>
  <c r="BW246" i="4"/>
  <c r="BY246" i="4" s="1"/>
  <c r="BW247" i="4"/>
  <c r="BY247" i="4" s="1"/>
  <c r="BW248" i="4"/>
  <c r="BY248" i="4" s="1"/>
  <c r="BW249" i="4"/>
  <c r="BY249" i="4" s="1"/>
  <c r="BW250" i="4"/>
  <c r="BY250" i="4" s="1"/>
  <c r="BW251" i="4"/>
  <c r="BY251" i="4" s="1"/>
  <c r="BW252" i="4"/>
  <c r="BY252" i="4" s="1"/>
  <c r="BW253" i="4"/>
  <c r="BY253" i="4" s="1"/>
  <c r="BW254" i="4"/>
  <c r="BY254" i="4" s="1"/>
  <c r="BW258" i="4"/>
  <c r="BY258" i="4" s="1"/>
  <c r="BW267" i="4"/>
  <c r="BY267" i="4" s="1"/>
  <c r="BW269" i="4"/>
  <c r="BY269" i="4" s="1"/>
  <c r="AX12" i="4"/>
  <c r="AZ12" i="4" s="1"/>
  <c r="AX13" i="4"/>
  <c r="AZ13" i="4" s="1"/>
  <c r="AX14" i="4"/>
  <c r="AZ14" i="4" s="1"/>
  <c r="AX15" i="4"/>
  <c r="AZ15" i="4" s="1"/>
  <c r="AX16" i="4"/>
  <c r="AZ16" i="4" s="1"/>
  <c r="AX17" i="4"/>
  <c r="AZ17" i="4" s="1"/>
  <c r="AX18" i="4"/>
  <c r="AZ18" i="4" s="1"/>
  <c r="AX19" i="4"/>
  <c r="AZ19" i="4" s="1"/>
  <c r="AX20" i="4"/>
  <c r="AZ20" i="4" s="1"/>
  <c r="AX24" i="4"/>
  <c r="AZ24" i="4" s="1"/>
  <c r="AX25" i="4"/>
  <c r="AZ25" i="4" s="1"/>
  <c r="AX26" i="4"/>
  <c r="AZ26" i="4" s="1"/>
  <c r="AX27" i="4"/>
  <c r="AZ27" i="4" s="1"/>
  <c r="AX28" i="4"/>
  <c r="AZ28" i="4" s="1"/>
  <c r="AX29" i="4"/>
  <c r="AZ29" i="4" s="1"/>
  <c r="AX31" i="4"/>
  <c r="AZ31" i="4" s="1"/>
  <c r="AX32" i="4"/>
  <c r="AZ32" i="4" s="1"/>
  <c r="AX33" i="4"/>
  <c r="AZ33" i="4" s="1"/>
  <c r="AX34" i="4"/>
  <c r="AZ34" i="4" s="1"/>
  <c r="AX37" i="4"/>
  <c r="AZ37" i="4" s="1"/>
  <c r="AX39" i="4"/>
  <c r="AZ39" i="4" s="1"/>
  <c r="AX40" i="4"/>
  <c r="AZ40" i="4" s="1"/>
  <c r="AX41" i="4"/>
  <c r="AZ41" i="4" s="1"/>
  <c r="AX43" i="4"/>
  <c r="AX44" i="4"/>
  <c r="AX45" i="4"/>
  <c r="AX46" i="4"/>
  <c r="AX47" i="4"/>
  <c r="AX48" i="4"/>
  <c r="AX49" i="4"/>
  <c r="AX50" i="4"/>
  <c r="AX51" i="4"/>
  <c r="AX52" i="4"/>
  <c r="AX53" i="4"/>
  <c r="AX57" i="4"/>
  <c r="AX58" i="4"/>
  <c r="AX59" i="4"/>
  <c r="AX60" i="4"/>
  <c r="AX61" i="4"/>
  <c r="AX62" i="4"/>
  <c r="AX63" i="4"/>
  <c r="AX64" i="4"/>
  <c r="AX65" i="4"/>
  <c r="AX66" i="4"/>
  <c r="AX67" i="4"/>
  <c r="AX68" i="4"/>
  <c r="AX71" i="4"/>
  <c r="AX72" i="4"/>
  <c r="AX73" i="4"/>
  <c r="AX75" i="4"/>
  <c r="AX76" i="4"/>
  <c r="AY76" i="4" s="1"/>
  <c r="BA76" i="4"/>
  <c r="AX77" i="4"/>
  <c r="AY77" i="4"/>
  <c r="AZ77" i="4"/>
  <c r="BA77" i="4"/>
  <c r="AX78" i="4"/>
  <c r="AY78" i="4"/>
  <c r="AZ78" i="4"/>
  <c r="BA78" i="4"/>
  <c r="AX80" i="4"/>
  <c r="AY80" i="4"/>
  <c r="AZ80" i="4"/>
  <c r="BA80" i="4"/>
  <c r="AX86" i="4"/>
  <c r="AY86" i="4"/>
  <c r="AZ86" i="4"/>
  <c r="BA86" i="4"/>
  <c r="AX87" i="4"/>
  <c r="AY87" i="4"/>
  <c r="AZ87" i="4"/>
  <c r="BA87" i="4"/>
  <c r="AX90" i="4"/>
  <c r="AY90" i="4"/>
  <c r="AZ90" i="4"/>
  <c r="BA90" i="4"/>
  <c r="AX91" i="4"/>
  <c r="AY91" i="4"/>
  <c r="AZ91" i="4"/>
  <c r="BA91" i="4"/>
  <c r="AX93" i="4"/>
  <c r="AY93" i="4"/>
  <c r="AZ93" i="4"/>
  <c r="BA93" i="4"/>
  <c r="AX95" i="4"/>
  <c r="AY95" i="4"/>
  <c r="AZ95" i="4"/>
  <c r="BA95" i="4"/>
  <c r="AX97" i="4"/>
  <c r="AY97" i="4"/>
  <c r="AZ97" i="4"/>
  <c r="BA97" i="4"/>
  <c r="AX99" i="4"/>
  <c r="AY99" i="4"/>
  <c r="AZ99" i="4"/>
  <c r="BA99" i="4"/>
  <c r="AX100" i="4"/>
  <c r="CD100" i="4" s="1"/>
  <c r="AY100" i="4"/>
  <c r="AZ100" i="4"/>
  <c r="BA100" i="4"/>
  <c r="AX101" i="4"/>
  <c r="CD101" i="4" s="1"/>
  <c r="AY101" i="4"/>
  <c r="AZ101" i="4"/>
  <c r="BA101" i="4"/>
  <c r="AX102" i="4"/>
  <c r="CD102" i="4" s="1"/>
  <c r="AY102" i="4"/>
  <c r="AZ102" i="4"/>
  <c r="BA102" i="4"/>
  <c r="AX103" i="4"/>
  <c r="CD103" i="4" s="1"/>
  <c r="AY103" i="4"/>
  <c r="AZ103" i="4"/>
  <c r="BA103" i="4"/>
  <c r="AX104" i="4"/>
  <c r="AY104" i="4"/>
  <c r="AZ104" i="4"/>
  <c r="BA104" i="4"/>
  <c r="AX105" i="4"/>
  <c r="AY105" i="4"/>
  <c r="AZ105" i="4"/>
  <c r="BA105" i="4"/>
  <c r="AX106" i="4"/>
  <c r="AY106" i="4"/>
  <c r="AZ106" i="4"/>
  <c r="BA106" i="4"/>
  <c r="AX107" i="4"/>
  <c r="CD107" i="4" s="1"/>
  <c r="AY107" i="4"/>
  <c r="AZ107" i="4"/>
  <c r="BA107" i="4"/>
  <c r="AX108" i="4"/>
  <c r="CD108" i="4" s="1"/>
  <c r="AY108" i="4"/>
  <c r="AZ108" i="4"/>
  <c r="BA108" i="4"/>
  <c r="AX109" i="4"/>
  <c r="CD109" i="4" s="1"/>
  <c r="AY109" i="4"/>
  <c r="AZ109" i="4"/>
  <c r="BA109" i="4"/>
  <c r="AX110" i="4"/>
  <c r="CD110" i="4" s="1"/>
  <c r="AZ110" i="4"/>
  <c r="BA110" i="4"/>
  <c r="AX111" i="4"/>
  <c r="CD111" i="4" s="1"/>
  <c r="AX112" i="4"/>
  <c r="CD112" i="4" s="1"/>
  <c r="AX113" i="4"/>
  <c r="CD113" i="4" s="1"/>
  <c r="AX114" i="4"/>
  <c r="AY114" i="4" s="1"/>
  <c r="AX115" i="4"/>
  <c r="AY115" i="4" s="1"/>
  <c r="AX116" i="4"/>
  <c r="AY116" i="4" s="1"/>
  <c r="AX117" i="4"/>
  <c r="AY117" i="4" s="1"/>
  <c r="AX118" i="4"/>
  <c r="AZ118" i="4" s="1"/>
  <c r="AX119" i="4"/>
  <c r="AZ119" i="4" s="1"/>
  <c r="AX120" i="4"/>
  <c r="AZ120" i="4" s="1"/>
  <c r="AX121" i="4"/>
  <c r="AZ121" i="4" s="1"/>
  <c r="AX122" i="4"/>
  <c r="AZ122" i="4" s="1"/>
  <c r="AX123" i="4"/>
  <c r="AZ123" i="4" s="1"/>
  <c r="AX125" i="4"/>
  <c r="AZ125" i="4" s="1"/>
  <c r="AX126" i="4"/>
  <c r="AZ126" i="4" s="1"/>
  <c r="AX127" i="4"/>
  <c r="AZ127" i="4" s="1"/>
  <c r="AX128" i="4"/>
  <c r="AZ128" i="4" s="1"/>
  <c r="AX129" i="4"/>
  <c r="AZ129" i="4" s="1"/>
  <c r="AX131" i="4"/>
  <c r="AZ131" i="4" s="1"/>
  <c r="AX132" i="4"/>
  <c r="AZ132" i="4" s="1"/>
  <c r="AX133" i="4"/>
  <c r="AZ133" i="4" s="1"/>
  <c r="AX134" i="4"/>
  <c r="AZ134" i="4" s="1"/>
  <c r="AX137" i="4"/>
  <c r="AZ137" i="4" s="1"/>
  <c r="AX138" i="4"/>
  <c r="AZ138" i="4" s="1"/>
  <c r="AX141" i="4"/>
  <c r="AZ141" i="4" s="1"/>
  <c r="AX142" i="4"/>
  <c r="AZ142" i="4" s="1"/>
  <c r="AX143" i="4"/>
  <c r="AZ143" i="4" s="1"/>
  <c r="AX144" i="4"/>
  <c r="AZ144" i="4" s="1"/>
  <c r="AX145" i="4"/>
  <c r="AZ145" i="4" s="1"/>
  <c r="AX146" i="4"/>
  <c r="AZ146" i="4" s="1"/>
  <c r="AX147" i="4"/>
  <c r="AZ147" i="4" s="1"/>
  <c r="AX148" i="4"/>
  <c r="AZ148" i="4" s="1"/>
  <c r="AX149" i="4"/>
  <c r="AZ149" i="4" s="1"/>
  <c r="AX150" i="4"/>
  <c r="AZ150" i="4" s="1"/>
  <c r="AX151" i="4"/>
  <c r="AZ151" i="4" s="1"/>
  <c r="AX152" i="4"/>
  <c r="AZ152" i="4" s="1"/>
  <c r="AX153" i="4"/>
  <c r="AZ153" i="4" s="1"/>
  <c r="AX154" i="4"/>
  <c r="AZ154" i="4" s="1"/>
  <c r="AX155" i="4"/>
  <c r="AZ155" i="4" s="1"/>
  <c r="AX156" i="4"/>
  <c r="AZ156" i="4" s="1"/>
  <c r="AX157" i="4"/>
  <c r="AZ157" i="4" s="1"/>
  <c r="AX158" i="4"/>
  <c r="AZ158" i="4" s="1"/>
  <c r="AX159" i="4"/>
  <c r="CD159" i="4" s="1"/>
  <c r="AZ159" i="4"/>
  <c r="AX161" i="4"/>
  <c r="CD161" i="4" s="1"/>
  <c r="AZ161" i="4"/>
  <c r="AX162" i="4"/>
  <c r="CD162" i="4" s="1"/>
  <c r="AZ162" i="4"/>
  <c r="AX163" i="4"/>
  <c r="CD163" i="4" s="1"/>
  <c r="AZ163" i="4"/>
  <c r="AX164" i="4"/>
  <c r="CD164" i="4" s="1"/>
  <c r="AZ164" i="4"/>
  <c r="AX166" i="4"/>
  <c r="CD166" i="4" s="1"/>
  <c r="AZ166" i="4"/>
  <c r="AX167" i="4"/>
  <c r="CD167" i="4" s="1"/>
  <c r="AZ167" i="4"/>
  <c r="AX168" i="4"/>
  <c r="CD168" i="4" s="1"/>
  <c r="AZ168" i="4"/>
  <c r="AX170" i="4"/>
  <c r="AY170" i="4" s="1"/>
  <c r="AZ170" i="4"/>
  <c r="AX172" i="4"/>
  <c r="AY172" i="4" s="1"/>
  <c r="AZ172" i="4"/>
  <c r="AX173" i="4"/>
  <c r="AY173" i="4" s="1"/>
  <c r="AZ173" i="4"/>
  <c r="AX174" i="4"/>
  <c r="AY174" i="4" s="1"/>
  <c r="AZ174" i="4"/>
  <c r="AX175" i="4"/>
  <c r="CD175" i="4" s="1"/>
  <c r="AZ175" i="4"/>
  <c r="AX176" i="4"/>
  <c r="AY176" i="4" s="1"/>
  <c r="AZ176" i="4"/>
  <c r="AX177" i="4"/>
  <c r="AY177" i="4" s="1"/>
  <c r="AZ177" i="4"/>
  <c r="AX179" i="4"/>
  <c r="CD179" i="4" s="1"/>
  <c r="AZ179" i="4"/>
  <c r="AX180" i="4"/>
  <c r="CD180" i="4" s="1"/>
  <c r="AZ180" i="4"/>
  <c r="AX181" i="4"/>
  <c r="AY181" i="4" s="1"/>
  <c r="AZ181" i="4"/>
  <c r="AX182" i="4"/>
  <c r="AY182" i="4" s="1"/>
  <c r="AZ182" i="4"/>
  <c r="AX183" i="4"/>
  <c r="AY183" i="4" s="1"/>
  <c r="AZ183" i="4"/>
  <c r="AX184" i="4"/>
  <c r="AY184" i="4" s="1"/>
  <c r="AZ184" i="4"/>
  <c r="AX186" i="4"/>
  <c r="CD186" i="4" s="1"/>
  <c r="AZ186" i="4"/>
  <c r="AX187" i="4"/>
  <c r="CD187" i="4" s="1"/>
  <c r="AZ187" i="4"/>
  <c r="AX189" i="4"/>
  <c r="CD189" i="4" s="1"/>
  <c r="AZ189" i="4"/>
  <c r="AX190" i="4"/>
  <c r="CD190" i="4" s="1"/>
  <c r="AZ190" i="4"/>
  <c r="AX192" i="4"/>
  <c r="AY192" i="4" s="1"/>
  <c r="AZ192" i="4"/>
  <c r="AX194" i="4"/>
  <c r="AZ194" i="4" s="1"/>
  <c r="BA194" i="4"/>
  <c r="AX195" i="4"/>
  <c r="AZ195" i="4" s="1"/>
  <c r="AX196" i="4"/>
  <c r="AZ196" i="4" s="1"/>
  <c r="AX197" i="4"/>
  <c r="AZ197" i="4" s="1"/>
  <c r="AX198" i="4"/>
  <c r="AZ198" i="4" s="1"/>
  <c r="AX199" i="4"/>
  <c r="AZ199" i="4" s="1"/>
  <c r="AX200" i="4"/>
  <c r="AY200" i="4" s="1"/>
  <c r="AX202" i="4"/>
  <c r="AY202" i="4" s="1"/>
  <c r="AX205" i="4"/>
  <c r="AZ205" i="4" s="1"/>
  <c r="AX211" i="4"/>
  <c r="AY211" i="4" s="1"/>
  <c r="AX212" i="4"/>
  <c r="AX213" i="4"/>
  <c r="AX214" i="4"/>
  <c r="AX215" i="4"/>
  <c r="AX216" i="4"/>
  <c r="AX217" i="4"/>
  <c r="AZ217" i="4" s="1"/>
  <c r="AX223" i="4"/>
  <c r="AX224" i="4"/>
  <c r="AX225" i="4"/>
  <c r="AX226" i="4"/>
  <c r="AX227" i="4"/>
  <c r="AX228" i="4"/>
  <c r="AX229" i="4"/>
  <c r="AX230" i="4"/>
  <c r="AX231" i="4"/>
  <c r="AX232" i="4"/>
  <c r="AX233" i="4"/>
  <c r="AZ233" i="4" s="1"/>
  <c r="AX234" i="4"/>
  <c r="AX235" i="4"/>
  <c r="AX236" i="4"/>
  <c r="AZ236" i="4" s="1"/>
  <c r="AX237" i="4"/>
  <c r="AZ237" i="4" s="1"/>
  <c r="AX238" i="4"/>
  <c r="AZ238" i="4" s="1"/>
  <c r="AX239" i="4"/>
  <c r="AZ239" i="4" s="1"/>
  <c r="AX240" i="4"/>
  <c r="AZ240" i="4" s="1"/>
  <c r="AX241" i="4"/>
  <c r="AZ241" i="4" s="1"/>
  <c r="AX245" i="4"/>
  <c r="AZ245" i="4" s="1"/>
  <c r="AX246" i="4"/>
  <c r="AZ246" i="4" s="1"/>
  <c r="AX247" i="4"/>
  <c r="AZ247" i="4" s="1"/>
  <c r="AX248" i="4"/>
  <c r="AY248" i="4" s="1"/>
  <c r="AX249" i="4"/>
  <c r="AY249" i="4" s="1"/>
  <c r="AX250" i="4"/>
  <c r="AY250" i="4" s="1"/>
  <c r="AX252" i="4"/>
  <c r="AY252" i="4" s="1"/>
  <c r="AX254" i="4"/>
  <c r="AY254" i="4" s="1"/>
  <c r="AX255" i="4"/>
  <c r="AY255" i="4" s="1"/>
  <c r="AX256" i="4"/>
  <c r="AY256" i="4" s="1"/>
  <c r="AX258" i="4"/>
  <c r="AY258" i="4" s="1"/>
  <c r="AX259" i="4"/>
  <c r="AY259" i="4" s="1"/>
  <c r="AX260" i="4"/>
  <c r="AY260" i="4" s="1"/>
  <c r="AX261" i="4"/>
  <c r="AY261" i="4" s="1"/>
  <c r="AX262" i="4"/>
  <c r="AY262" i="4" s="1"/>
  <c r="AX265" i="4"/>
  <c r="AY265" i="4" s="1"/>
  <c r="AX266" i="4"/>
  <c r="AY266" i="4" s="1"/>
  <c r="AX267" i="4"/>
  <c r="AY267" i="4" s="1"/>
  <c r="AX269" i="4"/>
  <c r="AY269" i="4" s="1"/>
  <c r="AX270" i="4"/>
  <c r="AY270" i="4" s="1"/>
  <c r="AX271" i="4"/>
  <c r="AY271" i="4" s="1"/>
  <c r="Y12" i="4"/>
  <c r="Z12" i="4" s="1"/>
  <c r="AX9" i="4"/>
  <c r="AZ12" i="3"/>
  <c r="AZ13" i="3"/>
  <c r="AZ14" i="3"/>
  <c r="AZ15" i="3"/>
  <c r="AZ17" i="3"/>
  <c r="AZ18" i="3"/>
  <c r="AZ22" i="3"/>
  <c r="AZ24" i="3"/>
  <c r="AZ25" i="3"/>
  <c r="BG25" i="3" s="1"/>
  <c r="AZ26" i="3"/>
  <c r="BG26" i="3" s="1"/>
  <c r="AZ27" i="3"/>
  <c r="BG27" i="3" s="1"/>
  <c r="AZ28" i="3"/>
  <c r="BG28" i="3" s="1"/>
  <c r="AZ29" i="3"/>
  <c r="BG29" i="3" s="1"/>
  <c r="AZ30" i="3"/>
  <c r="BG30" i="3" s="1"/>
  <c r="AZ31" i="3"/>
  <c r="BG31" i="3" s="1"/>
  <c r="AZ36" i="3"/>
  <c r="AZ37" i="3"/>
  <c r="AZ42" i="3"/>
  <c r="AZ44" i="3"/>
  <c r="AZ45" i="3"/>
  <c r="AZ46" i="3"/>
  <c r="AZ47" i="3"/>
  <c r="AZ48" i="3"/>
  <c r="AZ49" i="3"/>
  <c r="BG49" i="3" s="1"/>
  <c r="AZ50" i="3"/>
  <c r="AZ56" i="3"/>
  <c r="BB56" i="3"/>
  <c r="AZ57" i="3"/>
  <c r="BB57" i="3"/>
  <c r="AZ58" i="3"/>
  <c r="BG58" i="3" s="1"/>
  <c r="BB58" i="3"/>
  <c r="AZ59" i="3"/>
  <c r="BB59" i="3"/>
  <c r="AZ60" i="3"/>
  <c r="BB60" i="3"/>
  <c r="AZ61" i="3"/>
  <c r="BB61" i="3"/>
  <c r="AZ62" i="3"/>
  <c r="BB62" i="3"/>
  <c r="AZ63" i="3"/>
  <c r="BB63" i="3"/>
  <c r="AZ64" i="3"/>
  <c r="BB64" i="3"/>
  <c r="AZ65" i="3"/>
  <c r="BB65" i="3"/>
  <c r="AZ66" i="3"/>
  <c r="BB66" i="3"/>
  <c r="AZ67" i="3"/>
  <c r="BB67" i="3"/>
  <c r="AZ69" i="3"/>
  <c r="BG69" i="3" s="1"/>
  <c r="BB69" i="3"/>
  <c r="AZ72" i="3"/>
  <c r="BG72" i="3" s="1"/>
  <c r="BB72" i="3"/>
  <c r="AZ73" i="3"/>
  <c r="BB73" i="3"/>
  <c r="AZ74" i="3"/>
  <c r="BB74" i="3"/>
  <c r="AZ76" i="3"/>
  <c r="BB76" i="3"/>
  <c r="AZ78" i="3"/>
  <c r="BB78" i="3"/>
  <c r="AZ81" i="3"/>
  <c r="BB81" i="3"/>
  <c r="AZ82" i="3"/>
  <c r="BB82" i="3"/>
  <c r="AZ83" i="3"/>
  <c r="BG83" i="3" s="1"/>
  <c r="BB83" i="3"/>
  <c r="AZ86" i="3"/>
  <c r="BB86" i="3"/>
  <c r="AZ88" i="3"/>
  <c r="BB88" i="3"/>
  <c r="AZ89" i="3"/>
  <c r="BB89" i="3"/>
  <c r="AZ90" i="3"/>
  <c r="BB90" i="3"/>
  <c r="AZ91" i="3"/>
  <c r="BG91" i="3" s="1"/>
  <c r="BB91" i="3"/>
  <c r="AZ92" i="3"/>
  <c r="BG92" i="3" s="1"/>
  <c r="BB92" i="3"/>
  <c r="AZ93" i="3"/>
  <c r="BG93" i="3" s="1"/>
  <c r="BB93" i="3"/>
  <c r="AZ94" i="3"/>
  <c r="BB94" i="3"/>
  <c r="AZ95" i="3"/>
  <c r="BG95" i="3" s="1"/>
  <c r="BB95" i="3"/>
  <c r="AZ96" i="3"/>
  <c r="BB96" i="3"/>
  <c r="AZ98" i="3"/>
  <c r="BG98" i="3" s="1"/>
  <c r="BB98" i="3"/>
  <c r="AZ100" i="3"/>
  <c r="BG100" i="3" s="1"/>
  <c r="BB100" i="3"/>
  <c r="AZ101" i="3"/>
  <c r="BB101" i="3"/>
  <c r="AZ102" i="3"/>
  <c r="BG102" i="3" s="1"/>
  <c r="BB102" i="3"/>
  <c r="AZ103" i="3"/>
  <c r="BG103" i="3" s="1"/>
  <c r="BB103" i="3"/>
  <c r="AZ104" i="3"/>
  <c r="BG104" i="3" s="1"/>
  <c r="BB104" i="3"/>
  <c r="AZ105" i="3"/>
  <c r="BG105" i="3" s="1"/>
  <c r="BB105" i="3"/>
  <c r="AZ106" i="3"/>
  <c r="BG106" i="3" s="1"/>
  <c r="BB106" i="3"/>
  <c r="AZ107" i="3"/>
  <c r="BG107" i="3" s="1"/>
  <c r="BB107" i="3"/>
  <c r="AZ110" i="3"/>
  <c r="BG110" i="3" s="1"/>
  <c r="BB110" i="3"/>
  <c r="AZ112" i="3"/>
  <c r="BG112" i="3" s="1"/>
  <c r="BB112" i="3"/>
  <c r="AZ116" i="3"/>
  <c r="BG116" i="3" s="1"/>
  <c r="BB116" i="3"/>
  <c r="AZ117" i="3"/>
  <c r="BG117" i="3" s="1"/>
  <c r="BB117" i="3"/>
  <c r="AZ119" i="3"/>
  <c r="BG119" i="3" s="1"/>
  <c r="BB119" i="3"/>
  <c r="BA9" i="3"/>
  <c r="AZ9" i="3"/>
  <c r="AA10" i="3"/>
  <c r="AA11" i="3"/>
  <c r="AA12" i="3"/>
  <c r="AC12" i="3" s="1"/>
  <c r="AA13" i="3"/>
  <c r="AC13" i="3" s="1"/>
  <c r="AA14" i="3"/>
  <c r="AC14" i="3" s="1"/>
  <c r="AA15" i="3"/>
  <c r="AC15" i="3" s="1"/>
  <c r="AA17" i="3"/>
  <c r="AC17" i="3" s="1"/>
  <c r="AA18" i="3"/>
  <c r="AC18" i="3" s="1"/>
  <c r="AA19" i="3"/>
  <c r="AA20" i="3"/>
  <c r="AA21" i="3"/>
  <c r="AA22" i="3"/>
  <c r="AC22" i="3" s="1"/>
  <c r="AA23" i="3"/>
  <c r="AA24" i="3"/>
  <c r="AC24" i="3" s="1"/>
  <c r="AA32" i="3"/>
  <c r="AA33" i="3"/>
  <c r="AA34" i="3"/>
  <c r="AA35" i="3"/>
  <c r="AA36" i="3"/>
  <c r="AC36" i="3" s="1"/>
  <c r="AA37" i="3"/>
  <c r="AC37" i="3" s="1"/>
  <c r="AA38" i="3"/>
  <c r="AA39" i="3"/>
  <c r="AA40" i="3"/>
  <c r="AA41" i="3"/>
  <c r="AA42" i="3"/>
  <c r="AC42" i="3" s="1"/>
  <c r="AA43" i="3"/>
  <c r="AA44" i="3"/>
  <c r="AC44" i="3" s="1"/>
  <c r="AA45" i="3"/>
  <c r="AC45" i="3" s="1"/>
  <c r="AA46" i="3"/>
  <c r="AC46" i="3" s="1"/>
  <c r="AA47" i="3"/>
  <c r="AC47" i="3" s="1"/>
  <c r="AA48" i="3"/>
  <c r="AC48" i="3" s="1"/>
  <c r="AA50" i="3"/>
  <c r="AC50" i="3" s="1"/>
  <c r="AA51" i="3"/>
  <c r="AA52" i="3"/>
  <c r="AA53" i="3"/>
  <c r="AA54" i="3"/>
  <c r="AA55" i="3"/>
  <c r="AA56" i="3"/>
  <c r="AC56" i="3" s="1"/>
  <c r="AA57" i="3"/>
  <c r="AC57" i="3" s="1"/>
  <c r="AA59" i="3"/>
  <c r="AC59" i="3" s="1"/>
  <c r="AA60" i="3"/>
  <c r="AC60" i="3" s="1"/>
  <c r="AA61" i="3"/>
  <c r="AC61" i="3" s="1"/>
  <c r="AA62" i="3"/>
  <c r="AC62" i="3" s="1"/>
  <c r="AA63" i="3"/>
  <c r="AC63" i="3" s="1"/>
  <c r="AA64" i="3"/>
  <c r="AC64" i="3" s="1"/>
  <c r="AA65" i="3"/>
  <c r="AC65" i="3" s="1"/>
  <c r="AA66" i="3"/>
  <c r="AC66" i="3" s="1"/>
  <c r="AA67" i="3"/>
  <c r="AC67" i="3" s="1"/>
  <c r="AA68" i="3"/>
  <c r="AA73" i="3"/>
  <c r="AC73" i="3" s="1"/>
  <c r="AA74" i="3"/>
  <c r="AC74" i="3" s="1"/>
  <c r="AA75" i="3"/>
  <c r="AA76" i="3"/>
  <c r="AC76" i="3" s="1"/>
  <c r="AA78" i="3"/>
  <c r="AC78" i="3" s="1"/>
  <c r="AA80" i="3"/>
  <c r="AA81" i="3"/>
  <c r="AC81" i="3" s="1"/>
  <c r="AA82" i="3"/>
  <c r="AC82" i="3" s="1"/>
  <c r="AA84" i="3"/>
  <c r="AA85" i="3"/>
  <c r="AA86" i="3"/>
  <c r="AC86" i="3" s="1"/>
  <c r="AA87" i="3"/>
  <c r="AA88" i="3"/>
  <c r="AC88" i="3" s="1"/>
  <c r="AA89" i="3"/>
  <c r="AC89" i="3" s="1"/>
  <c r="AA90" i="3"/>
  <c r="AC90" i="3" s="1"/>
  <c r="AA94" i="3"/>
  <c r="AC94" i="3" s="1"/>
  <c r="AA95" i="3"/>
  <c r="AC95" i="3" s="1"/>
  <c r="AA96" i="3"/>
  <c r="AC96" i="3" s="1"/>
  <c r="AA98" i="3"/>
  <c r="AC98" i="3" s="1"/>
  <c r="AA99" i="3"/>
  <c r="AA100" i="3"/>
  <c r="AC100" i="3" s="1"/>
  <c r="AA101" i="3"/>
  <c r="AC101" i="3" s="1"/>
  <c r="AA102" i="3"/>
  <c r="AB102" i="3" s="1"/>
  <c r="AD102" i="3"/>
  <c r="AA104" i="3"/>
  <c r="AB104" i="3"/>
  <c r="AC104" i="3"/>
  <c r="AD104" i="3"/>
  <c r="AA105" i="3"/>
  <c r="AB105" i="3"/>
  <c r="AC105" i="3"/>
  <c r="AD105" i="3"/>
  <c r="AA106" i="3"/>
  <c r="AB106" i="3"/>
  <c r="AC106" i="3"/>
  <c r="AD106" i="3"/>
  <c r="AA107" i="3"/>
  <c r="AB107" i="3"/>
  <c r="AC107" i="3"/>
  <c r="AD107" i="3"/>
  <c r="AA110" i="3"/>
  <c r="AB110" i="3"/>
  <c r="AC110" i="3"/>
  <c r="AD110" i="3"/>
  <c r="AA111" i="3"/>
  <c r="BG111" i="3" s="1"/>
  <c r="AB111" i="3"/>
  <c r="AC111" i="3"/>
  <c r="AD111" i="3"/>
  <c r="AA113" i="3"/>
  <c r="BG113" i="3" s="1"/>
  <c r="AB113" i="3"/>
  <c r="AC113" i="3"/>
  <c r="AD113" i="3"/>
  <c r="AA114" i="3"/>
  <c r="BG114" i="3" s="1"/>
  <c r="AB114" i="3"/>
  <c r="AC114" i="3"/>
  <c r="AD114" i="3"/>
  <c r="AA116" i="3"/>
  <c r="AB116" i="3"/>
  <c r="AC116" i="3"/>
  <c r="AD116" i="3"/>
  <c r="AA117" i="3"/>
  <c r="AB117" i="3"/>
  <c r="AC117" i="3"/>
  <c r="AD117" i="3"/>
  <c r="AA118" i="3"/>
  <c r="BG118" i="3" s="1"/>
  <c r="AB118" i="3"/>
  <c r="AC118" i="3"/>
  <c r="AD118" i="3"/>
  <c r="BC9" i="3"/>
  <c r="AA9" i="3"/>
  <c r="AD9" i="3" s="1"/>
  <c r="BZ18" i="2"/>
  <c r="CA18" i="2"/>
  <c r="BZ19" i="2"/>
  <c r="CA19" i="2"/>
  <c r="BZ24" i="2"/>
  <c r="CA24" i="2"/>
  <c r="BZ26" i="2"/>
  <c r="CA26" i="2"/>
  <c r="BZ69" i="2"/>
  <c r="CA69" i="2"/>
  <c r="BZ76" i="2"/>
  <c r="CA76" i="2"/>
  <c r="BZ77" i="2"/>
  <c r="CA77" i="2"/>
  <c r="BZ78" i="2"/>
  <c r="CA78" i="2"/>
  <c r="BZ79" i="2"/>
  <c r="CA79" i="2"/>
  <c r="BZ80" i="2"/>
  <c r="CA80" i="2"/>
  <c r="BZ82" i="2"/>
  <c r="CA82" i="2"/>
  <c r="BZ84" i="2"/>
  <c r="CA84" i="2"/>
  <c r="BZ89" i="2"/>
  <c r="CA89" i="2"/>
  <c r="BZ92" i="2"/>
  <c r="CA92" i="2"/>
  <c r="BZ100" i="2"/>
  <c r="CA100" i="2"/>
  <c r="BZ101" i="2"/>
  <c r="CA101" i="2"/>
  <c r="BZ103" i="2"/>
  <c r="CA103" i="2"/>
  <c r="BZ105" i="2"/>
  <c r="CA105" i="2"/>
  <c r="BZ116" i="2"/>
  <c r="CA116" i="2"/>
  <c r="BZ117" i="2"/>
  <c r="CA117" i="2"/>
  <c r="BZ119" i="2"/>
  <c r="CA119" i="2"/>
  <c r="BZ169" i="2"/>
  <c r="CA169" i="2"/>
  <c r="BZ171" i="2"/>
  <c r="CA171" i="2"/>
  <c r="BZ173" i="2"/>
  <c r="CA173" i="2"/>
  <c r="BZ175" i="2"/>
  <c r="CA175" i="2"/>
  <c r="BZ187" i="2"/>
  <c r="CA187" i="2"/>
  <c r="BZ188" i="2"/>
  <c r="CA188" i="2"/>
  <c r="BZ189" i="2"/>
  <c r="CA189" i="2"/>
  <c r="BZ193" i="2"/>
  <c r="CA193" i="2"/>
  <c r="BZ194" i="2"/>
  <c r="CA194" i="2"/>
  <c r="BZ196" i="2"/>
  <c r="CA196" i="2"/>
  <c r="BZ197" i="2"/>
  <c r="CA197" i="2"/>
  <c r="BZ198" i="2"/>
  <c r="CA198" i="2"/>
  <c r="BZ203" i="2"/>
  <c r="CA203" i="2"/>
  <c r="BZ215" i="2"/>
  <c r="CA215" i="2"/>
  <c r="BZ248" i="2"/>
  <c r="CA248" i="2"/>
  <c r="BZ250" i="2"/>
  <c r="CA250" i="2"/>
  <c r="BZ263" i="2"/>
  <c r="CA263" i="2"/>
  <c r="BZ272" i="2"/>
  <c r="CA272" i="2"/>
  <c r="BZ274" i="2"/>
  <c r="CA274" i="2"/>
  <c r="BZ287" i="2"/>
  <c r="CA287" i="2"/>
  <c r="BZ288" i="2"/>
  <c r="CA288" i="2"/>
  <c r="BZ294" i="2"/>
  <c r="CA294" i="2"/>
  <c r="BZ295" i="2"/>
  <c r="CA295" i="2"/>
  <c r="BZ304" i="2"/>
  <c r="CA304" i="2"/>
  <c r="BZ323" i="2"/>
  <c r="CA323" i="2"/>
  <c r="BZ324" i="2"/>
  <c r="CA324" i="2"/>
  <c r="BZ325" i="2"/>
  <c r="CA325" i="2"/>
  <c r="BZ326" i="2"/>
  <c r="CA326" i="2"/>
  <c r="BZ327" i="2"/>
  <c r="CA327" i="2"/>
  <c r="BZ328" i="2"/>
  <c r="CA328" i="2"/>
  <c r="BZ329" i="2"/>
  <c r="CA329" i="2"/>
  <c r="BZ330" i="2"/>
  <c r="CA330" i="2"/>
  <c r="BZ331" i="2"/>
  <c r="CA331" i="2"/>
  <c r="BZ333" i="2"/>
  <c r="CA333" i="2"/>
  <c r="BZ334" i="2"/>
  <c r="CA334" i="2"/>
  <c r="BZ335" i="2"/>
  <c r="CA335" i="2"/>
  <c r="BZ337" i="2"/>
  <c r="CA337" i="2"/>
  <c r="BZ347" i="2"/>
  <c r="CA347" i="2"/>
  <c r="BZ380" i="2"/>
  <c r="CA380" i="2"/>
  <c r="BZ404" i="2"/>
  <c r="CA404" i="2"/>
  <c r="BZ406" i="2"/>
  <c r="CA406" i="2"/>
  <c r="BZ416" i="2"/>
  <c r="CA416" i="2"/>
  <c r="BZ422" i="2"/>
  <c r="CA422" i="2"/>
  <c r="BZ423" i="2"/>
  <c r="CA423" i="2"/>
  <c r="BA19" i="2"/>
  <c r="BB19" i="2"/>
  <c r="BA23" i="2"/>
  <c r="BB23" i="2"/>
  <c r="BA24" i="2"/>
  <c r="BB24" i="2"/>
  <c r="BA26" i="2"/>
  <c r="BB26" i="2"/>
  <c r="BA30" i="2"/>
  <c r="BB30" i="2"/>
  <c r="BA33" i="2"/>
  <c r="BB33" i="2"/>
  <c r="BA34" i="2"/>
  <c r="BB34" i="2"/>
  <c r="BA37" i="2"/>
  <c r="BB37" i="2"/>
  <c r="BA38" i="2"/>
  <c r="BB38" i="2"/>
  <c r="BA40" i="2"/>
  <c r="BB40" i="2"/>
  <c r="BA41" i="2"/>
  <c r="BB41" i="2"/>
  <c r="BA43" i="2"/>
  <c r="BB43" i="2"/>
  <c r="BA44" i="2"/>
  <c r="BB44" i="2"/>
  <c r="BA45" i="2"/>
  <c r="BB45" i="2"/>
  <c r="BA46" i="2"/>
  <c r="BB46" i="2"/>
  <c r="BA47" i="2"/>
  <c r="BB47" i="2"/>
  <c r="BA48" i="2"/>
  <c r="BB48" i="2"/>
  <c r="BA49" i="2"/>
  <c r="BB49" i="2"/>
  <c r="BA50" i="2"/>
  <c r="BB50" i="2"/>
  <c r="BA65" i="2"/>
  <c r="BB65" i="2"/>
  <c r="BA66" i="2"/>
  <c r="BB66" i="2"/>
  <c r="BA68" i="2"/>
  <c r="BB68" i="2"/>
  <c r="BA69" i="2"/>
  <c r="BB69" i="2"/>
  <c r="BA70" i="2"/>
  <c r="BB70" i="2"/>
  <c r="BA71" i="2"/>
  <c r="BB71" i="2"/>
  <c r="BA76" i="2"/>
  <c r="BB76" i="2"/>
  <c r="BA84" i="2"/>
  <c r="BB84" i="2"/>
  <c r="BA86" i="2"/>
  <c r="BB86" i="2"/>
  <c r="BA87" i="2"/>
  <c r="BB87" i="2"/>
  <c r="BA88" i="2"/>
  <c r="BB88" i="2"/>
  <c r="BA89" i="2"/>
  <c r="BB89" i="2"/>
  <c r="BA90" i="2"/>
  <c r="BB90" i="2"/>
  <c r="BA91" i="2"/>
  <c r="BB91" i="2"/>
  <c r="BA92" i="2"/>
  <c r="BB92" i="2"/>
  <c r="BA105" i="2"/>
  <c r="BB105" i="2"/>
  <c r="BA106" i="2"/>
  <c r="BB106" i="2"/>
  <c r="BA107" i="2"/>
  <c r="BB107" i="2"/>
  <c r="BA108" i="2"/>
  <c r="BB108" i="2"/>
  <c r="BA109" i="2"/>
  <c r="BB109" i="2"/>
  <c r="BA110" i="2"/>
  <c r="BB110" i="2"/>
  <c r="BA112" i="2"/>
  <c r="BB112" i="2"/>
  <c r="BA113" i="2"/>
  <c r="BB113" i="2"/>
  <c r="BA114" i="2"/>
  <c r="BB114" i="2"/>
  <c r="BA115" i="2"/>
  <c r="BB115" i="2"/>
  <c r="BA118" i="2"/>
  <c r="BB118" i="2"/>
  <c r="BA120" i="2"/>
  <c r="BB120" i="2"/>
  <c r="BA122" i="2"/>
  <c r="BB122" i="2"/>
  <c r="BA124" i="2"/>
  <c r="BB124" i="2"/>
  <c r="BA125" i="2"/>
  <c r="BB125" i="2"/>
  <c r="BA130" i="2"/>
  <c r="BB130" i="2"/>
  <c r="BA132" i="2"/>
  <c r="BB132" i="2"/>
  <c r="BA134" i="2"/>
  <c r="BB134" i="2"/>
  <c r="BA135" i="2"/>
  <c r="BB135" i="2"/>
  <c r="BA138" i="2"/>
  <c r="BB138" i="2"/>
  <c r="BA139" i="2"/>
  <c r="BB139" i="2"/>
  <c r="BA140" i="2"/>
  <c r="BB140" i="2"/>
  <c r="BA141" i="2"/>
  <c r="BB141" i="2"/>
  <c r="BA142" i="2"/>
  <c r="BB142" i="2"/>
  <c r="BA143" i="2"/>
  <c r="BB143" i="2"/>
  <c r="BA144" i="2"/>
  <c r="BB144" i="2"/>
  <c r="BA145" i="2"/>
  <c r="BB145" i="2"/>
  <c r="BA146" i="2"/>
  <c r="BB146" i="2"/>
  <c r="BA150" i="2"/>
  <c r="BB150" i="2"/>
  <c r="BA155" i="2"/>
  <c r="BB155" i="2"/>
  <c r="BA163" i="2"/>
  <c r="BB163" i="2"/>
  <c r="BA165" i="2"/>
  <c r="BB165" i="2"/>
  <c r="BA169" i="2"/>
  <c r="BB169" i="2"/>
  <c r="BA171" i="2"/>
  <c r="BB171" i="2"/>
  <c r="BA172" i="2"/>
  <c r="BB172" i="2"/>
  <c r="BA173" i="2"/>
  <c r="BB173" i="2"/>
  <c r="BA174" i="2"/>
  <c r="BB174" i="2"/>
  <c r="BA176" i="2"/>
  <c r="BB176" i="2"/>
  <c r="BA182" i="2"/>
  <c r="BB182" i="2"/>
  <c r="BA184" i="2"/>
  <c r="BB184" i="2"/>
  <c r="BA189" i="2"/>
  <c r="BB189" i="2"/>
  <c r="BA190" i="2"/>
  <c r="BB190" i="2"/>
  <c r="BA192" i="2"/>
  <c r="BB192" i="2"/>
  <c r="BA201" i="2"/>
  <c r="BB201" i="2"/>
  <c r="BA202" i="2"/>
  <c r="BB202" i="2"/>
  <c r="BA208" i="2"/>
  <c r="BB208" i="2"/>
  <c r="BA209" i="2"/>
  <c r="BB209" i="2"/>
  <c r="BA210" i="2"/>
  <c r="BB210" i="2"/>
  <c r="BA224" i="2"/>
  <c r="BB224" i="2"/>
  <c r="BA225" i="2"/>
  <c r="BB225" i="2"/>
  <c r="BA226" i="2"/>
  <c r="BB226" i="2"/>
  <c r="BA227" i="2"/>
  <c r="BB227" i="2"/>
  <c r="BA228" i="2"/>
  <c r="BB228" i="2"/>
  <c r="BA232" i="2"/>
  <c r="BB232" i="2"/>
  <c r="BA237" i="2"/>
  <c r="BB237" i="2"/>
  <c r="BA241" i="2"/>
  <c r="BB241" i="2"/>
  <c r="BA243" i="2"/>
  <c r="BB243" i="2"/>
  <c r="BA246" i="2"/>
  <c r="BB246" i="2"/>
  <c r="BA247" i="2"/>
  <c r="BB247" i="2"/>
  <c r="BA250" i="2"/>
  <c r="BB250" i="2"/>
  <c r="BA251" i="2"/>
  <c r="BB251" i="2"/>
  <c r="BA252" i="2"/>
  <c r="BB252" i="2"/>
  <c r="BA253" i="2"/>
  <c r="BB253" i="2"/>
  <c r="BA254" i="2"/>
  <c r="BB254" i="2"/>
  <c r="BA255" i="2"/>
  <c r="BB255" i="2"/>
  <c r="BA256" i="2"/>
  <c r="BB256" i="2"/>
  <c r="BA257" i="2"/>
  <c r="BB257" i="2"/>
  <c r="BA258" i="2"/>
  <c r="BB258" i="2"/>
  <c r="BA259" i="2"/>
  <c r="BB259" i="2"/>
  <c r="BA260" i="2"/>
  <c r="BB260" i="2"/>
  <c r="BA263" i="2"/>
  <c r="BB263" i="2"/>
  <c r="BA264" i="2"/>
  <c r="BB264" i="2"/>
  <c r="BA265" i="2"/>
  <c r="BB265" i="2"/>
  <c r="BA267" i="2"/>
  <c r="BB267" i="2"/>
  <c r="BA274" i="2"/>
  <c r="BB274" i="2"/>
  <c r="BA280" i="2"/>
  <c r="BB280" i="2"/>
  <c r="BA282" i="2"/>
  <c r="BB282" i="2"/>
  <c r="BA286" i="2"/>
  <c r="BB286" i="2"/>
  <c r="BA287" i="2"/>
  <c r="BB287" i="2"/>
  <c r="BA288" i="2"/>
  <c r="BB288" i="2"/>
  <c r="BA289" i="2"/>
  <c r="BB289" i="2"/>
  <c r="BA292" i="2"/>
  <c r="BB292" i="2"/>
  <c r="BA296" i="2"/>
  <c r="BB296" i="2"/>
  <c r="BA298" i="2"/>
  <c r="BB298" i="2"/>
  <c r="BA308" i="2"/>
  <c r="BB308" i="2"/>
  <c r="BA313" i="2"/>
  <c r="BB313" i="2"/>
  <c r="BA320" i="2"/>
  <c r="BB320" i="2"/>
  <c r="BA327" i="2"/>
  <c r="BB327" i="2"/>
  <c r="BA336" i="2"/>
  <c r="BB336" i="2"/>
  <c r="BA339" i="2"/>
  <c r="BB339" i="2"/>
  <c r="BA346" i="2"/>
  <c r="BB346" i="2"/>
  <c r="BA347" i="2"/>
  <c r="BB347" i="2"/>
  <c r="BA348" i="2"/>
  <c r="BB348" i="2"/>
  <c r="BA349" i="2"/>
  <c r="BB349" i="2"/>
  <c r="BA350" i="2"/>
  <c r="BB350" i="2"/>
  <c r="BA351" i="2"/>
  <c r="BB351" i="2"/>
  <c r="BA352" i="2"/>
  <c r="BB352" i="2"/>
  <c r="BA353" i="2"/>
  <c r="BB353" i="2"/>
  <c r="BA354" i="2"/>
  <c r="BB354" i="2"/>
  <c r="BA355" i="2"/>
  <c r="BB355" i="2"/>
  <c r="BA356" i="2"/>
  <c r="BB356" i="2"/>
  <c r="BA357" i="2"/>
  <c r="BB357" i="2"/>
  <c r="BA359" i="2"/>
  <c r="BB359" i="2"/>
  <c r="BA361" i="2"/>
  <c r="BB361" i="2"/>
  <c r="BA362" i="2"/>
  <c r="BB362" i="2"/>
  <c r="BA363" i="2"/>
  <c r="BB363" i="2"/>
  <c r="BA364" i="2"/>
  <c r="BB364" i="2"/>
  <c r="BA365" i="2"/>
  <c r="BB365" i="2"/>
  <c r="BA366" i="2"/>
  <c r="BB366" i="2"/>
  <c r="BA367" i="2"/>
  <c r="BB367" i="2"/>
  <c r="BA368" i="2"/>
  <c r="BB368" i="2"/>
  <c r="BA369" i="2"/>
  <c r="BB369" i="2"/>
  <c r="BA370" i="2"/>
  <c r="BB370" i="2"/>
  <c r="BA371" i="2"/>
  <c r="BB371" i="2"/>
  <c r="BA372" i="2"/>
  <c r="BB372" i="2"/>
  <c r="BA373" i="2"/>
  <c r="BB373" i="2"/>
  <c r="BA374" i="2"/>
  <c r="BB374" i="2"/>
  <c r="BA376" i="2"/>
  <c r="BB376" i="2"/>
  <c r="BA379" i="2"/>
  <c r="BB379" i="2"/>
  <c r="BA380" i="2"/>
  <c r="BB380" i="2"/>
  <c r="BA381" i="2"/>
  <c r="BB381" i="2"/>
  <c r="BA382" i="2"/>
  <c r="BB382" i="2"/>
  <c r="BA386" i="2"/>
  <c r="BB386" i="2"/>
  <c r="BA387" i="2"/>
  <c r="BB387" i="2"/>
  <c r="BA388" i="2"/>
  <c r="BB388" i="2"/>
  <c r="BA389" i="2"/>
  <c r="BB389" i="2"/>
  <c r="BA390" i="2"/>
  <c r="BB390" i="2"/>
  <c r="BA391" i="2"/>
  <c r="BB391" i="2"/>
  <c r="BA392" i="2"/>
  <c r="BB392" i="2"/>
  <c r="BA393" i="2"/>
  <c r="BB393" i="2"/>
  <c r="BA394" i="2"/>
  <c r="BB394" i="2"/>
  <c r="BA395" i="2"/>
  <c r="BB395" i="2"/>
  <c r="BA396" i="2"/>
  <c r="BB396" i="2"/>
  <c r="BA397" i="2"/>
  <c r="BB397" i="2"/>
  <c r="BA399" i="2"/>
  <c r="BB399" i="2"/>
  <c r="BA405" i="2"/>
  <c r="BB405" i="2"/>
  <c r="BA409" i="2"/>
  <c r="BB409" i="2"/>
  <c r="BA414" i="2"/>
  <c r="BB414" i="2"/>
  <c r="BA417" i="2"/>
  <c r="BB417" i="2"/>
  <c r="BA419" i="2"/>
  <c r="BB419" i="2"/>
  <c r="BA420" i="2"/>
  <c r="BB420" i="2"/>
  <c r="BA427" i="2"/>
  <c r="BB427" i="2"/>
  <c r="BA10" i="2"/>
  <c r="BB10" i="2"/>
  <c r="BA11" i="2"/>
  <c r="BB11" i="2"/>
  <c r="BA13" i="2"/>
  <c r="BB13" i="2"/>
  <c r="BB9" i="2"/>
  <c r="BA9" i="2"/>
  <c r="AB13" i="2"/>
  <c r="AC13" i="2"/>
  <c r="AB19" i="2"/>
  <c r="AC19" i="2"/>
  <c r="AB20" i="2"/>
  <c r="AC20" i="2"/>
  <c r="AB21" i="2"/>
  <c r="AC21" i="2"/>
  <c r="AB24" i="2"/>
  <c r="AC24" i="2"/>
  <c r="AB25" i="2"/>
  <c r="AC25" i="2"/>
  <c r="AB26" i="2"/>
  <c r="AC26" i="2"/>
  <c r="AB30" i="2"/>
  <c r="AC30" i="2"/>
  <c r="AB33" i="2"/>
  <c r="AC33" i="2"/>
  <c r="AB34" i="2"/>
  <c r="AC34" i="2"/>
  <c r="AB35" i="2"/>
  <c r="AC35" i="2"/>
  <c r="AB37" i="2"/>
  <c r="AC37" i="2"/>
  <c r="AB38" i="2"/>
  <c r="AC38" i="2"/>
  <c r="AB40" i="2"/>
  <c r="AC40" i="2"/>
  <c r="AB43" i="2"/>
  <c r="AC43" i="2"/>
  <c r="AB44" i="2"/>
  <c r="AC44" i="2"/>
  <c r="AB45" i="2"/>
  <c r="AC45" i="2"/>
  <c r="AB46" i="2"/>
  <c r="AC46" i="2"/>
  <c r="AB47" i="2"/>
  <c r="AC47" i="2"/>
  <c r="AB48" i="2"/>
  <c r="AC48" i="2"/>
  <c r="AB49" i="2"/>
  <c r="AC49" i="2"/>
  <c r="AB50" i="2"/>
  <c r="AC50" i="2"/>
  <c r="AB55" i="2"/>
  <c r="AC55" i="2"/>
  <c r="AB65" i="2"/>
  <c r="AC65" i="2"/>
  <c r="AB66" i="2"/>
  <c r="AC66" i="2"/>
  <c r="AB68" i="2"/>
  <c r="AC68" i="2"/>
  <c r="AB69" i="2"/>
  <c r="AC69" i="2"/>
  <c r="AB70" i="2"/>
  <c r="AC70" i="2"/>
  <c r="AB71" i="2"/>
  <c r="AC71" i="2"/>
  <c r="AB77" i="2"/>
  <c r="AC77" i="2"/>
  <c r="AB81" i="2"/>
  <c r="AC81" i="2"/>
  <c r="AB82" i="2"/>
  <c r="AC82" i="2"/>
  <c r="AB84" i="2"/>
  <c r="AC84" i="2"/>
  <c r="AB86" i="2"/>
  <c r="AC86" i="2"/>
  <c r="AB87" i="2"/>
  <c r="AC87" i="2"/>
  <c r="AB88" i="2"/>
  <c r="AC88" i="2"/>
  <c r="AB89" i="2"/>
  <c r="AC89" i="2"/>
  <c r="AB90" i="2"/>
  <c r="AC90" i="2"/>
  <c r="AB91" i="2"/>
  <c r="AC91" i="2"/>
  <c r="AB92" i="2"/>
  <c r="AC92" i="2"/>
  <c r="AB97" i="2"/>
  <c r="AC97" i="2"/>
  <c r="AB103" i="2"/>
  <c r="AC103" i="2"/>
  <c r="AB105" i="2"/>
  <c r="AC105" i="2"/>
  <c r="AB106" i="2"/>
  <c r="AC106" i="2"/>
  <c r="AB107" i="2"/>
  <c r="AC107" i="2"/>
  <c r="AB108" i="2"/>
  <c r="AC108" i="2"/>
  <c r="AB109" i="2"/>
  <c r="AC109" i="2"/>
  <c r="AB110" i="2"/>
  <c r="AC110" i="2"/>
  <c r="AB111" i="2"/>
  <c r="AC111" i="2"/>
  <c r="AB112" i="2"/>
  <c r="AC112" i="2"/>
  <c r="AB113" i="2"/>
  <c r="AC113" i="2"/>
  <c r="AB114" i="2"/>
  <c r="AC114" i="2"/>
  <c r="AB115" i="2"/>
  <c r="AC115" i="2"/>
  <c r="AB118" i="2"/>
  <c r="AC118" i="2"/>
  <c r="AB119" i="2"/>
  <c r="AC119" i="2"/>
  <c r="AB120" i="2"/>
  <c r="AC120" i="2"/>
  <c r="AB126" i="2"/>
  <c r="AC126" i="2"/>
  <c r="AB130" i="2"/>
  <c r="AC130" i="2"/>
  <c r="AB131" i="2"/>
  <c r="AC131" i="2"/>
  <c r="AB133" i="2"/>
  <c r="AC133" i="2"/>
  <c r="AB134" i="2"/>
  <c r="AC134" i="2"/>
  <c r="AB135" i="2"/>
  <c r="AC135" i="2"/>
  <c r="AB144" i="2"/>
  <c r="AC144" i="2"/>
  <c r="AB145" i="2"/>
  <c r="AC145" i="2"/>
  <c r="AB146" i="2"/>
  <c r="AC146" i="2"/>
  <c r="AB163" i="2"/>
  <c r="AC163" i="2"/>
  <c r="AB171" i="2"/>
  <c r="AC171" i="2"/>
  <c r="AB172" i="2"/>
  <c r="AC172" i="2"/>
  <c r="AB173" i="2"/>
  <c r="AC173" i="2"/>
  <c r="AB174" i="2"/>
  <c r="AC174" i="2"/>
  <c r="AB175" i="2"/>
  <c r="AC175" i="2"/>
  <c r="AB176" i="2"/>
  <c r="AC176" i="2"/>
  <c r="AB181" i="2"/>
  <c r="AC181" i="2"/>
  <c r="AB182" i="2"/>
  <c r="AC182" i="2"/>
  <c r="AB250" i="2"/>
  <c r="AC250" i="2"/>
  <c r="AB251" i="2"/>
  <c r="AC251" i="2"/>
  <c r="AB261" i="2"/>
  <c r="AC261" i="2"/>
  <c r="CD12" i="1"/>
  <c r="CE12" i="1" s="1"/>
  <c r="CD16" i="1"/>
  <c r="CE16" i="1" s="1"/>
  <c r="CD26" i="1"/>
  <c r="CE26" i="1" s="1"/>
  <c r="CD83" i="1"/>
  <c r="CE83" i="1" s="1"/>
  <c r="CD98" i="1"/>
  <c r="CE98" i="1" s="1"/>
  <c r="CD142" i="1"/>
  <c r="CE142" i="1" s="1"/>
  <c r="CD151" i="1"/>
  <c r="CE151" i="1" s="1"/>
  <c r="CD164" i="1"/>
  <c r="CE164" i="1" s="1"/>
  <c r="CD165" i="1"/>
  <c r="CE165" i="1" s="1"/>
  <c r="CD166" i="1"/>
  <c r="CE166" i="1" s="1"/>
  <c r="CD180" i="1"/>
  <c r="CE180" i="1" s="1"/>
  <c r="CD238" i="1"/>
  <c r="CE238" i="1" s="1"/>
  <c r="CD244" i="1"/>
  <c r="CE244" i="1" s="1"/>
  <c r="CD245" i="1"/>
  <c r="CE245" i="1" s="1"/>
  <c r="CD260" i="1"/>
  <c r="CE260" i="1" s="1"/>
  <c r="CD267" i="1"/>
  <c r="CE267" i="1" s="1"/>
  <c r="CD290" i="1"/>
  <c r="CE290" i="1" s="1"/>
  <c r="CD291" i="1"/>
  <c r="CE291" i="1" s="1"/>
  <c r="CD299" i="1"/>
  <c r="CE299" i="1" s="1"/>
  <c r="CD303" i="1"/>
  <c r="CE303" i="1" s="1"/>
  <c r="CD307" i="1"/>
  <c r="CE307" i="1" s="1"/>
  <c r="CD340" i="1"/>
  <c r="CE340" i="1" s="1"/>
  <c r="CD371" i="1"/>
  <c r="CE371" i="1" s="1"/>
  <c r="CD433" i="1"/>
  <c r="CE433" i="1" s="1"/>
  <c r="CD438" i="1"/>
  <c r="CE438" i="1" s="1"/>
  <c r="CD447" i="1"/>
  <c r="CE447" i="1" s="1"/>
  <c r="CD472" i="1"/>
  <c r="CE472" i="1" s="1"/>
  <c r="CD477" i="1"/>
  <c r="CE477" i="1" s="1"/>
  <c r="CD478" i="1"/>
  <c r="CE478" i="1" s="1"/>
  <c r="CD479" i="1"/>
  <c r="CE479" i="1" s="1"/>
  <c r="CD485" i="1"/>
  <c r="CE485" i="1" s="1"/>
  <c r="CD486" i="1"/>
  <c r="CE486" i="1" s="1"/>
  <c r="CD489" i="1"/>
  <c r="CE489" i="1" s="1"/>
  <c r="CD513" i="1"/>
  <c r="CE513" i="1" s="1"/>
  <c r="CD548" i="1"/>
  <c r="CE548" i="1" s="1"/>
  <c r="CD552" i="1"/>
  <c r="CE552" i="1" s="1"/>
  <c r="CD564" i="1"/>
  <c r="CE564" i="1" s="1"/>
  <c r="CD568" i="1"/>
  <c r="CE568" i="1" s="1"/>
  <c r="CD572" i="1"/>
  <c r="CE572" i="1" s="1"/>
  <c r="CD577" i="1"/>
  <c r="CE577" i="1" s="1"/>
  <c r="CD579" i="1"/>
  <c r="CE579" i="1" s="1"/>
  <c r="CD597" i="1"/>
  <c r="CE597" i="1" s="1"/>
  <c r="CD606" i="1"/>
  <c r="CE606" i="1" s="1"/>
  <c r="CD619" i="1"/>
  <c r="CE619" i="1" s="1"/>
  <c r="CD623" i="1"/>
  <c r="CE623" i="1" s="1"/>
  <c r="CD634" i="1"/>
  <c r="CE634" i="1" s="1"/>
  <c r="CF634" i="1" s="1"/>
  <c r="CG634" i="1" s="1"/>
  <c r="CD655" i="1"/>
  <c r="CE655" i="1" s="1"/>
  <c r="CF655" i="1" s="1"/>
  <c r="CG655" i="1" s="1"/>
  <c r="CD658" i="1"/>
  <c r="CE658" i="1" s="1"/>
  <c r="CF658" i="1" s="1"/>
  <c r="CG658" i="1" s="1"/>
  <c r="CD684" i="1"/>
  <c r="CE684" i="1" s="1"/>
  <c r="CF684" i="1" s="1"/>
  <c r="CG684" i="1" s="1"/>
  <c r="CD687" i="1"/>
  <c r="CE687" i="1" s="1"/>
  <c r="CD708" i="1"/>
  <c r="CE708" i="1" s="1"/>
  <c r="CB11" i="1"/>
  <c r="CC11" i="1"/>
  <c r="CB12" i="1"/>
  <c r="CC12" i="1"/>
  <c r="CB16" i="1"/>
  <c r="CC16" i="1"/>
  <c r="CB26" i="1"/>
  <c r="CC26" i="1"/>
  <c r="CB29" i="1"/>
  <c r="CC29" i="1"/>
  <c r="CB83" i="1"/>
  <c r="CC83" i="1"/>
  <c r="CB87" i="1"/>
  <c r="CC87" i="1"/>
  <c r="CB98" i="1"/>
  <c r="CC98" i="1"/>
  <c r="CB114" i="1"/>
  <c r="CC114" i="1"/>
  <c r="CB118" i="1"/>
  <c r="CC118" i="1"/>
  <c r="CB142" i="1"/>
  <c r="CC142" i="1"/>
  <c r="CB143" i="1"/>
  <c r="CC143" i="1"/>
  <c r="CB151" i="1"/>
  <c r="CC151" i="1"/>
  <c r="CB152" i="1"/>
  <c r="CC152" i="1"/>
  <c r="CB164" i="1"/>
  <c r="CC164" i="1"/>
  <c r="CB165" i="1"/>
  <c r="CC165" i="1"/>
  <c r="CB166" i="1"/>
  <c r="CC166" i="1"/>
  <c r="CB167" i="1"/>
  <c r="CC167" i="1"/>
  <c r="CB175" i="1"/>
  <c r="CC175" i="1"/>
  <c r="CB177" i="1"/>
  <c r="CC177" i="1"/>
  <c r="CB180" i="1"/>
  <c r="CC180" i="1"/>
  <c r="CB195" i="1"/>
  <c r="CC195" i="1"/>
  <c r="CB204" i="1"/>
  <c r="CC204" i="1"/>
  <c r="CB206" i="1"/>
  <c r="CC206" i="1"/>
  <c r="CB207" i="1"/>
  <c r="CC207" i="1"/>
  <c r="CB209" i="1"/>
  <c r="CC209" i="1"/>
  <c r="CB212" i="1"/>
  <c r="CC212" i="1"/>
  <c r="CB220" i="1"/>
  <c r="CC220" i="1"/>
  <c r="CB222" i="1"/>
  <c r="CC222" i="1"/>
  <c r="CB238" i="1"/>
  <c r="CC238" i="1"/>
  <c r="CB244" i="1"/>
  <c r="CC244" i="1"/>
  <c r="CB245" i="1"/>
  <c r="CC245" i="1"/>
  <c r="CB248" i="1"/>
  <c r="CC248" i="1"/>
  <c r="CB251" i="1"/>
  <c r="CC251" i="1"/>
  <c r="CB258" i="1"/>
  <c r="CC258" i="1"/>
  <c r="CB260" i="1"/>
  <c r="CC260" i="1"/>
  <c r="CB266" i="1"/>
  <c r="CC266" i="1"/>
  <c r="CB267" i="1"/>
  <c r="CC267" i="1"/>
  <c r="CB268" i="1"/>
  <c r="CC268" i="1"/>
  <c r="CB276" i="1"/>
  <c r="CC276" i="1"/>
  <c r="CB277" i="1"/>
  <c r="CC277" i="1"/>
  <c r="CB278" i="1"/>
  <c r="CC278" i="1"/>
  <c r="CB290" i="1"/>
  <c r="CC290" i="1"/>
  <c r="CB291" i="1"/>
  <c r="CC291" i="1"/>
  <c r="CB293" i="1"/>
  <c r="CC293" i="1"/>
  <c r="CB299" i="1"/>
  <c r="CC299" i="1"/>
  <c r="CB303" i="1"/>
  <c r="CC303" i="1"/>
  <c r="CB306" i="1"/>
  <c r="CC306" i="1"/>
  <c r="CB307" i="1"/>
  <c r="CC307" i="1"/>
  <c r="CB308" i="1"/>
  <c r="CC308" i="1"/>
  <c r="CB319" i="1"/>
  <c r="CC319" i="1"/>
  <c r="CB329" i="1"/>
  <c r="CC329" i="1"/>
  <c r="CB330" i="1"/>
  <c r="CC330" i="1"/>
  <c r="CB340" i="1"/>
  <c r="CC340" i="1"/>
  <c r="CB342" i="1"/>
  <c r="CC342" i="1"/>
  <c r="CB345" i="1"/>
  <c r="CC345" i="1"/>
  <c r="CB346" i="1"/>
  <c r="CC346" i="1"/>
  <c r="CB353" i="1"/>
  <c r="CC353" i="1"/>
  <c r="CB354" i="1"/>
  <c r="CC354" i="1"/>
  <c r="CB361" i="1"/>
  <c r="CC361" i="1"/>
  <c r="CB363" i="1"/>
  <c r="CC363" i="1"/>
  <c r="CB364" i="1"/>
  <c r="CC364" i="1"/>
  <c r="CB365" i="1"/>
  <c r="CC365" i="1"/>
  <c r="CB366" i="1"/>
  <c r="CC366" i="1"/>
  <c r="CB367" i="1"/>
  <c r="CC367" i="1"/>
  <c r="CB368" i="1"/>
  <c r="CC368" i="1"/>
  <c r="CB369" i="1"/>
  <c r="CC369" i="1"/>
  <c r="CB370" i="1"/>
  <c r="CC370" i="1"/>
  <c r="CB371" i="1"/>
  <c r="CC371" i="1"/>
  <c r="CB380" i="1"/>
  <c r="CC380" i="1"/>
  <c r="CB384" i="1"/>
  <c r="CC384" i="1"/>
  <c r="CB388" i="1"/>
  <c r="CC388" i="1"/>
  <c r="CB398" i="1"/>
  <c r="CC398" i="1"/>
  <c r="CB404" i="1"/>
  <c r="CC404" i="1"/>
  <c r="CB427" i="1"/>
  <c r="CC427" i="1"/>
  <c r="CB433" i="1"/>
  <c r="CC433" i="1"/>
  <c r="CB435" i="1"/>
  <c r="CC435" i="1"/>
  <c r="CB438" i="1"/>
  <c r="CC438" i="1"/>
  <c r="CB442" i="1"/>
  <c r="CC442" i="1"/>
  <c r="CB443" i="1"/>
  <c r="CC443" i="1"/>
  <c r="CB444" i="1"/>
  <c r="CC444" i="1"/>
  <c r="CB445" i="1"/>
  <c r="CC445" i="1"/>
  <c r="CB446" i="1"/>
  <c r="CC446" i="1"/>
  <c r="CB447" i="1"/>
  <c r="CC447" i="1"/>
  <c r="CB450" i="1"/>
  <c r="CC450" i="1"/>
  <c r="CB452" i="1"/>
  <c r="CC452" i="1"/>
  <c r="CB459" i="1"/>
  <c r="CC459" i="1"/>
  <c r="CB462" i="1"/>
  <c r="CC462" i="1"/>
  <c r="CB472" i="1"/>
  <c r="CC472" i="1"/>
  <c r="CB476" i="1"/>
  <c r="CC476" i="1"/>
  <c r="CB477" i="1"/>
  <c r="CC477" i="1"/>
  <c r="CB478" i="1"/>
  <c r="CC478" i="1"/>
  <c r="CB479" i="1"/>
  <c r="CC479" i="1"/>
  <c r="CB481" i="1"/>
  <c r="CC481" i="1"/>
  <c r="CB484" i="1"/>
  <c r="CC484" i="1"/>
  <c r="CB485" i="1"/>
  <c r="CC485" i="1"/>
  <c r="CB486" i="1"/>
  <c r="CC486" i="1"/>
  <c r="CB489" i="1"/>
  <c r="CC489" i="1"/>
  <c r="CB490" i="1"/>
  <c r="CC490" i="1"/>
  <c r="CB491" i="1"/>
  <c r="CC491" i="1"/>
  <c r="CB492" i="1"/>
  <c r="CC492" i="1"/>
  <c r="CB493" i="1"/>
  <c r="CC493" i="1"/>
  <c r="CB494" i="1"/>
  <c r="CC494" i="1"/>
  <c r="CB499" i="1"/>
  <c r="CC499" i="1"/>
  <c r="CB500" i="1"/>
  <c r="CC500" i="1"/>
  <c r="CB501" i="1"/>
  <c r="CC501" i="1"/>
  <c r="CB506" i="1"/>
  <c r="CC506" i="1"/>
  <c r="CB511" i="1"/>
  <c r="CC511" i="1"/>
  <c r="CB512" i="1"/>
  <c r="CC512" i="1"/>
  <c r="CB513" i="1"/>
  <c r="CC513" i="1"/>
  <c r="CB522" i="1"/>
  <c r="CC522" i="1"/>
  <c r="CB532" i="1"/>
  <c r="CC532" i="1"/>
  <c r="CB547" i="1"/>
  <c r="CC547" i="1"/>
  <c r="CB548" i="1"/>
  <c r="CC548" i="1"/>
  <c r="CB551" i="1"/>
  <c r="CC551" i="1"/>
  <c r="CB552" i="1"/>
  <c r="CC552" i="1"/>
  <c r="CB554" i="1"/>
  <c r="CC554" i="1"/>
  <c r="CB562" i="1"/>
  <c r="CC562" i="1"/>
  <c r="CB564" i="1"/>
  <c r="CC564" i="1"/>
  <c r="CB568" i="1"/>
  <c r="CC568" i="1"/>
  <c r="CB569" i="1"/>
  <c r="CC569" i="1"/>
  <c r="CB572" i="1"/>
  <c r="CC572" i="1"/>
  <c r="CB574" i="1"/>
  <c r="CC574" i="1"/>
  <c r="CB577" i="1"/>
  <c r="CC577" i="1"/>
  <c r="CB579" i="1"/>
  <c r="CC579" i="1"/>
  <c r="CB581" i="1"/>
  <c r="CC581" i="1"/>
  <c r="CB597" i="1"/>
  <c r="CC597" i="1"/>
  <c r="CB601" i="1"/>
  <c r="CC601" i="1"/>
  <c r="CB606" i="1"/>
  <c r="CC606" i="1"/>
  <c r="CB616" i="1"/>
  <c r="CC616" i="1"/>
  <c r="CB619" i="1"/>
  <c r="CC619" i="1"/>
  <c r="CB620" i="1"/>
  <c r="CC620" i="1"/>
  <c r="CB623" i="1"/>
  <c r="CC623" i="1"/>
  <c r="CB629" i="1"/>
  <c r="CC629" i="1"/>
  <c r="CB652" i="1"/>
  <c r="CC652" i="1"/>
  <c r="CB670" i="1"/>
  <c r="CC670" i="1"/>
  <c r="CB687" i="1"/>
  <c r="CC687" i="1"/>
  <c r="CB696" i="1"/>
  <c r="CC696" i="1"/>
  <c r="CB708" i="1"/>
  <c r="CC708" i="1"/>
  <c r="CB710" i="1"/>
  <c r="CC710" i="1"/>
  <c r="CB716" i="1"/>
  <c r="CC716" i="1"/>
  <c r="BZ10" i="1"/>
  <c r="CB10" i="1" s="1"/>
  <c r="BD9" i="1"/>
  <c r="AB554" i="1"/>
  <c r="AE554" i="1" s="1"/>
  <c r="AB14" i="1"/>
  <c r="AB9" i="1"/>
  <c r="AD9" i="1" s="1"/>
  <c r="AY75" i="4" l="1"/>
  <c r="BA75" i="4"/>
  <c r="AY73" i="4"/>
  <c r="BA73" i="4"/>
  <c r="AY72" i="4"/>
  <c r="BA72" i="4"/>
  <c r="AY71" i="4"/>
  <c r="BA71" i="4"/>
  <c r="CD68" i="4"/>
  <c r="CF68" i="4" s="1"/>
  <c r="AY68" i="4"/>
  <c r="BA68" i="4"/>
  <c r="AY67" i="4"/>
  <c r="BA67" i="4"/>
  <c r="CD66" i="4"/>
  <c r="AY66" i="4"/>
  <c r="CE66" i="4" s="1"/>
  <c r="BA66" i="4"/>
  <c r="CD65" i="4"/>
  <c r="CF65" i="4" s="1"/>
  <c r="AY65" i="4"/>
  <c r="BA65" i="4"/>
  <c r="CD64" i="4"/>
  <c r="AY64" i="4"/>
  <c r="CE64" i="4" s="1"/>
  <c r="BA64" i="4"/>
  <c r="CD63" i="4"/>
  <c r="CF63" i="4" s="1"/>
  <c r="AY63" i="4"/>
  <c r="BA63" i="4"/>
  <c r="CD62" i="4"/>
  <c r="AY62" i="4"/>
  <c r="CE62" i="4" s="1"/>
  <c r="BA62" i="4"/>
  <c r="CD61" i="4"/>
  <c r="CF61" i="4" s="1"/>
  <c r="AY61" i="4"/>
  <c r="BA61" i="4"/>
  <c r="CD60" i="4"/>
  <c r="AY60" i="4"/>
  <c r="CE60" i="4" s="1"/>
  <c r="BA60" i="4"/>
  <c r="CD59" i="4"/>
  <c r="CF59" i="4" s="1"/>
  <c r="AY59" i="4"/>
  <c r="BA59" i="4"/>
  <c r="CD58" i="4"/>
  <c r="AY58" i="4"/>
  <c r="CE58" i="4" s="1"/>
  <c r="BA58" i="4"/>
  <c r="AY57" i="4"/>
  <c r="BA57" i="4"/>
  <c r="AY53" i="4"/>
  <c r="BA53" i="4"/>
  <c r="AY52" i="4"/>
  <c r="BA52" i="4"/>
  <c r="AY51" i="4"/>
  <c r="BA51" i="4"/>
  <c r="AY50" i="4"/>
  <c r="BA50" i="4"/>
  <c r="CD49" i="4"/>
  <c r="CF49" i="4" s="1"/>
  <c r="AY49" i="4"/>
  <c r="BA49" i="4"/>
  <c r="AY48" i="4"/>
  <c r="BA48" i="4"/>
  <c r="AY47" i="4"/>
  <c r="BA47" i="4"/>
  <c r="CD46" i="4"/>
  <c r="AY46" i="4"/>
  <c r="CE46" i="4" s="1"/>
  <c r="BA46" i="4"/>
  <c r="CD45" i="4"/>
  <c r="CF45" i="4" s="1"/>
  <c r="AY45" i="4"/>
  <c r="BA45" i="4"/>
  <c r="CD44" i="4"/>
  <c r="AY44" i="4"/>
  <c r="CE44" i="4" s="1"/>
  <c r="BA44" i="4"/>
  <c r="AY43" i="4"/>
  <c r="BA43" i="4"/>
  <c r="AZ117" i="4"/>
  <c r="AZ116" i="4"/>
  <c r="AZ115" i="4"/>
  <c r="AZ114" i="4"/>
  <c r="AZ113" i="4"/>
  <c r="AZ112" i="4"/>
  <c r="AZ111" i="4"/>
  <c r="AZ76" i="4"/>
  <c r="AZ75" i="4"/>
  <c r="AZ73" i="4"/>
  <c r="AZ72" i="4"/>
  <c r="AZ71" i="4"/>
  <c r="AZ68" i="4"/>
  <c r="AZ67" i="4"/>
  <c r="AZ66" i="4"/>
  <c r="AZ65" i="4"/>
  <c r="AZ64" i="4"/>
  <c r="AZ63" i="4"/>
  <c r="AZ62" i="4"/>
  <c r="AZ61" i="4"/>
  <c r="AZ60" i="4"/>
  <c r="AZ59" i="4"/>
  <c r="AZ58" i="4"/>
  <c r="AZ57" i="4"/>
  <c r="AZ53" i="4"/>
  <c r="AZ52" i="4"/>
  <c r="AZ51" i="4"/>
  <c r="AZ50" i="4"/>
  <c r="AZ49" i="4"/>
  <c r="AZ48" i="4"/>
  <c r="AZ47" i="4"/>
  <c r="AZ46" i="4"/>
  <c r="AZ45" i="4"/>
  <c r="AZ44" i="4"/>
  <c r="AZ43" i="4"/>
  <c r="BA192" i="4"/>
  <c r="BA190" i="4"/>
  <c r="AY190" i="4"/>
  <c r="BA189" i="4"/>
  <c r="CG189" i="4" s="1"/>
  <c r="AY189" i="4"/>
  <c r="BA187" i="4"/>
  <c r="AY187" i="4"/>
  <c r="BA186" i="4"/>
  <c r="CG186" i="4" s="1"/>
  <c r="AY186" i="4"/>
  <c r="BA184" i="4"/>
  <c r="BA183" i="4"/>
  <c r="BA182" i="4"/>
  <c r="BA181" i="4"/>
  <c r="BA180" i="4"/>
  <c r="AY180" i="4"/>
  <c r="BA179" i="4"/>
  <c r="CG179" i="4" s="1"/>
  <c r="AY179" i="4"/>
  <c r="BA177" i="4"/>
  <c r="BA176" i="4"/>
  <c r="BA175" i="4"/>
  <c r="AY175" i="4"/>
  <c r="BA174" i="4"/>
  <c r="BA173" i="4"/>
  <c r="BA172" i="4"/>
  <c r="BA170" i="4"/>
  <c r="BA168" i="4"/>
  <c r="CG168" i="4" s="1"/>
  <c r="AY168" i="4"/>
  <c r="BA167" i="4"/>
  <c r="AY167" i="4"/>
  <c r="BA166" i="4"/>
  <c r="CG166" i="4" s="1"/>
  <c r="AY166" i="4"/>
  <c r="BA164" i="4"/>
  <c r="AY164" i="4"/>
  <c r="BA163" i="4"/>
  <c r="CG163" i="4" s="1"/>
  <c r="AY163" i="4"/>
  <c r="BA162" i="4"/>
  <c r="AY162" i="4"/>
  <c r="BA161" i="4"/>
  <c r="CG161" i="4" s="1"/>
  <c r="AY161" i="4"/>
  <c r="BA159" i="4"/>
  <c r="AY159" i="4"/>
  <c r="AY158" i="4"/>
  <c r="BA158" i="4"/>
  <c r="CD157" i="4"/>
  <c r="CG157" i="4" s="1"/>
  <c r="AY157" i="4"/>
  <c r="BA157" i="4"/>
  <c r="CD156" i="4"/>
  <c r="AY156" i="4"/>
  <c r="CE156" i="4" s="1"/>
  <c r="BA156" i="4"/>
  <c r="CD155" i="4"/>
  <c r="CG155" i="4" s="1"/>
  <c r="AY155" i="4"/>
  <c r="BA155" i="4"/>
  <c r="CD154" i="4"/>
  <c r="AY154" i="4"/>
  <c r="CE154" i="4" s="1"/>
  <c r="BA154" i="4"/>
  <c r="CD153" i="4"/>
  <c r="CG153" i="4" s="1"/>
  <c r="AY153" i="4"/>
  <c r="BA153" i="4"/>
  <c r="CD152" i="4"/>
  <c r="AY152" i="4"/>
  <c r="CE152" i="4" s="1"/>
  <c r="BA152" i="4"/>
  <c r="CD151" i="4"/>
  <c r="CG151" i="4" s="1"/>
  <c r="AY151" i="4"/>
  <c r="BA151" i="4"/>
  <c r="CD150" i="4"/>
  <c r="AY150" i="4"/>
  <c r="CE150" i="4" s="1"/>
  <c r="BA150" i="4"/>
  <c r="CD149" i="4"/>
  <c r="CG149" i="4" s="1"/>
  <c r="AY149" i="4"/>
  <c r="BA149" i="4"/>
  <c r="CD148" i="4"/>
  <c r="AY148" i="4"/>
  <c r="CE148" i="4" s="1"/>
  <c r="BA148" i="4"/>
  <c r="CD147" i="4"/>
  <c r="CG147" i="4" s="1"/>
  <c r="AY147" i="4"/>
  <c r="BA147" i="4"/>
  <c r="CD146" i="4"/>
  <c r="AY146" i="4"/>
  <c r="CE146" i="4" s="1"/>
  <c r="BA146" i="4"/>
  <c r="CD145" i="4"/>
  <c r="CG145" i="4" s="1"/>
  <c r="AY145" i="4"/>
  <c r="BA145" i="4"/>
  <c r="CD144" i="4"/>
  <c r="AY144" i="4"/>
  <c r="CE144" i="4" s="1"/>
  <c r="BA144" i="4"/>
  <c r="CD143" i="4"/>
  <c r="CG143" i="4" s="1"/>
  <c r="AY143" i="4"/>
  <c r="BA143" i="4"/>
  <c r="CD142" i="4"/>
  <c r="AY142" i="4"/>
  <c r="CE142" i="4" s="1"/>
  <c r="BA142" i="4"/>
  <c r="CD141" i="4"/>
  <c r="CG141" i="4" s="1"/>
  <c r="AY141" i="4"/>
  <c r="BA141" i="4"/>
  <c r="AY138" i="4"/>
  <c r="BA138" i="4"/>
  <c r="AY137" i="4"/>
  <c r="BA137" i="4"/>
  <c r="AY134" i="4"/>
  <c r="BA134" i="4"/>
  <c r="AY133" i="4"/>
  <c r="BA133" i="4"/>
  <c r="AY132" i="4"/>
  <c r="BA132" i="4"/>
  <c r="AY131" i="4"/>
  <c r="BA131" i="4"/>
  <c r="CD129" i="4"/>
  <c r="AY129" i="4"/>
  <c r="CE129" i="4" s="1"/>
  <c r="BA129" i="4"/>
  <c r="CD128" i="4"/>
  <c r="CG128" i="4" s="1"/>
  <c r="AY128" i="4"/>
  <c r="BA128" i="4"/>
  <c r="CD127" i="4"/>
  <c r="AY127" i="4"/>
  <c r="CE127" i="4" s="1"/>
  <c r="BA127" i="4"/>
  <c r="CD126" i="4"/>
  <c r="CG126" i="4" s="1"/>
  <c r="AY126" i="4"/>
  <c r="BA126" i="4"/>
  <c r="CD125" i="4"/>
  <c r="AY125" i="4"/>
  <c r="CE125" i="4" s="1"/>
  <c r="BA125" i="4"/>
  <c r="CD123" i="4"/>
  <c r="CG123" i="4" s="1"/>
  <c r="AY123" i="4"/>
  <c r="BA123" i="4"/>
  <c r="CD122" i="4"/>
  <c r="AY122" i="4"/>
  <c r="CE122" i="4" s="1"/>
  <c r="BA122" i="4"/>
  <c r="CD121" i="4"/>
  <c r="CG121" i="4" s="1"/>
  <c r="AY121" i="4"/>
  <c r="BA121" i="4"/>
  <c r="CD120" i="4"/>
  <c r="AY120" i="4"/>
  <c r="CE120" i="4" s="1"/>
  <c r="BA120" i="4"/>
  <c r="AY119" i="4"/>
  <c r="BA119" i="4"/>
  <c r="AY118" i="4"/>
  <c r="BA118" i="4"/>
  <c r="AY41" i="4"/>
  <c r="BA41" i="4"/>
  <c r="CD40" i="4"/>
  <c r="CF40" i="4" s="1"/>
  <c r="AY40" i="4"/>
  <c r="BA40" i="4"/>
  <c r="AY39" i="4"/>
  <c r="BA39" i="4"/>
  <c r="AY37" i="4"/>
  <c r="BA37" i="4"/>
  <c r="AY34" i="4"/>
  <c r="BA34" i="4"/>
  <c r="AY33" i="4"/>
  <c r="BA33" i="4"/>
  <c r="AY32" i="4"/>
  <c r="BA32" i="4"/>
  <c r="CD31" i="4"/>
  <c r="AY31" i="4"/>
  <c r="CE31" i="4" s="1"/>
  <c r="BA31" i="4"/>
  <c r="AY29" i="4"/>
  <c r="BA29" i="4"/>
  <c r="AY28" i="4"/>
  <c r="BA28" i="4"/>
  <c r="AY27" i="4"/>
  <c r="BA27" i="4"/>
  <c r="AY26" i="4"/>
  <c r="BA26" i="4"/>
  <c r="AY25" i="4"/>
  <c r="BA25" i="4"/>
  <c r="AY24" i="4"/>
  <c r="BA24" i="4"/>
  <c r="AY20" i="4"/>
  <c r="BA20" i="4"/>
  <c r="AY19" i="4"/>
  <c r="BA19" i="4"/>
  <c r="AY18" i="4"/>
  <c r="BA18" i="4"/>
  <c r="AY17" i="4"/>
  <c r="BA17" i="4"/>
  <c r="CD16" i="4"/>
  <c r="CF16" i="4" s="1"/>
  <c r="AY16" i="4"/>
  <c r="BA16" i="4"/>
  <c r="CD15" i="4"/>
  <c r="AY15" i="4"/>
  <c r="CE15" i="4" s="1"/>
  <c r="BA15" i="4"/>
  <c r="CD14" i="4"/>
  <c r="CF14" i="4" s="1"/>
  <c r="AY14" i="4"/>
  <c r="BA14" i="4"/>
  <c r="CD13" i="4"/>
  <c r="AY13" i="4"/>
  <c r="CE13" i="4" s="1"/>
  <c r="BA13" i="4"/>
  <c r="AY12" i="4"/>
  <c r="BA12" i="4"/>
  <c r="BX269" i="4"/>
  <c r="BZ269" i="4"/>
  <c r="BX267" i="4"/>
  <c r="CE267" i="4" s="1"/>
  <c r="BZ267" i="4"/>
  <c r="BX258" i="4"/>
  <c r="BZ258" i="4"/>
  <c r="BX254" i="4"/>
  <c r="BZ254" i="4"/>
  <c r="BX253" i="4"/>
  <c r="BZ253" i="4"/>
  <c r="BX252" i="4"/>
  <c r="BZ252" i="4"/>
  <c r="CD251" i="4"/>
  <c r="CG251" i="4" s="1"/>
  <c r="BX251" i="4"/>
  <c r="BZ251" i="4"/>
  <c r="BA117" i="4"/>
  <c r="BA116" i="4"/>
  <c r="BA115" i="4"/>
  <c r="BA114" i="4"/>
  <c r="BA113" i="4"/>
  <c r="AY113" i="4"/>
  <c r="BA112" i="4"/>
  <c r="AY112" i="4"/>
  <c r="CE112" i="4" s="1"/>
  <c r="BA111" i="4"/>
  <c r="AY111" i="4"/>
  <c r="AY110" i="4"/>
  <c r="BY244" i="4"/>
  <c r="CF243" i="4"/>
  <c r="CF178" i="4"/>
  <c r="CF10" i="4"/>
  <c r="AZ9" i="4"/>
  <c r="CD9" i="4"/>
  <c r="CD269" i="4"/>
  <c r="CG269" i="4" s="1"/>
  <c r="CD267" i="4"/>
  <c r="CD250" i="4"/>
  <c r="CE250" i="4" s="1"/>
  <c r="CD249" i="4"/>
  <c r="CD248" i="4"/>
  <c r="CE248" i="4" s="1"/>
  <c r="CD247" i="4"/>
  <c r="CD246" i="4"/>
  <c r="CF246" i="4" s="1"/>
  <c r="CG243" i="4"/>
  <c r="CG178" i="4"/>
  <c r="CG10" i="4"/>
  <c r="AC99" i="3"/>
  <c r="BG99" i="3"/>
  <c r="AC87" i="3"/>
  <c r="BG87" i="3"/>
  <c r="AC85" i="3"/>
  <c r="BG85" i="3"/>
  <c r="AC80" i="3"/>
  <c r="BG80" i="3"/>
  <c r="AC68" i="3"/>
  <c r="BG68" i="3"/>
  <c r="AC55" i="3"/>
  <c r="BG55" i="3"/>
  <c r="AC53" i="3"/>
  <c r="BG53" i="3"/>
  <c r="AC51" i="3"/>
  <c r="BG51" i="3"/>
  <c r="AC40" i="3"/>
  <c r="BG40" i="3"/>
  <c r="AC38" i="3"/>
  <c r="BG38" i="3"/>
  <c r="AC34" i="3"/>
  <c r="BG34" i="3"/>
  <c r="AC32" i="3"/>
  <c r="BG32" i="3"/>
  <c r="AC23" i="3"/>
  <c r="BG23" i="3"/>
  <c r="AC21" i="3"/>
  <c r="BG21" i="3"/>
  <c r="AC19" i="3"/>
  <c r="BG19" i="3"/>
  <c r="AC10" i="3"/>
  <c r="BG10" i="3"/>
  <c r="BI119" i="3"/>
  <c r="BI117" i="3"/>
  <c r="BI116" i="3"/>
  <c r="BI112" i="3"/>
  <c r="BI110" i="3"/>
  <c r="BI107" i="3"/>
  <c r="BI106" i="3"/>
  <c r="BI105" i="3"/>
  <c r="BI104" i="3"/>
  <c r="BI103" i="3"/>
  <c r="BH102" i="3"/>
  <c r="BJ102" i="3"/>
  <c r="BG101" i="3"/>
  <c r="BI100" i="3"/>
  <c r="BI98" i="3"/>
  <c r="BG96" i="3"/>
  <c r="BI95" i="3"/>
  <c r="BG94" i="3"/>
  <c r="BI93" i="3"/>
  <c r="BI92" i="3"/>
  <c r="BI91" i="3"/>
  <c r="BG90" i="3"/>
  <c r="BG89" i="3"/>
  <c r="BG88" i="3"/>
  <c r="BG86" i="3"/>
  <c r="BI83" i="3"/>
  <c r="BG82" i="3"/>
  <c r="BG81" i="3"/>
  <c r="BG78" i="3"/>
  <c r="BG76" i="3"/>
  <c r="BG74" i="3"/>
  <c r="BG73" i="3"/>
  <c r="BI72" i="3"/>
  <c r="BI69" i="3"/>
  <c r="BG67" i="3"/>
  <c r="BG66" i="3"/>
  <c r="BG65" i="3"/>
  <c r="BG64" i="3"/>
  <c r="BG63" i="3"/>
  <c r="BG62" i="3"/>
  <c r="BG61" i="3"/>
  <c r="BG60" i="3"/>
  <c r="BG59" i="3"/>
  <c r="BI58" i="3"/>
  <c r="BG57" i="3"/>
  <c r="BG56" i="3"/>
  <c r="BG47" i="3"/>
  <c r="BG45" i="3"/>
  <c r="BG42" i="3"/>
  <c r="BG36" i="3"/>
  <c r="BG24" i="3"/>
  <c r="BG18" i="3"/>
  <c r="BG15" i="3"/>
  <c r="BG13" i="3"/>
  <c r="BH118" i="3"/>
  <c r="BJ118" i="3"/>
  <c r="BI118" i="3"/>
  <c r="BH114" i="3"/>
  <c r="BJ114" i="3"/>
  <c r="BI114" i="3"/>
  <c r="BH113" i="3"/>
  <c r="BJ113" i="3"/>
  <c r="BI113" i="3"/>
  <c r="BH111" i="3"/>
  <c r="BJ111" i="3"/>
  <c r="BI111" i="3"/>
  <c r="AC84" i="3"/>
  <c r="BG84" i="3"/>
  <c r="AC75" i="3"/>
  <c r="BG75" i="3"/>
  <c r="AC54" i="3"/>
  <c r="BG54" i="3"/>
  <c r="AC52" i="3"/>
  <c r="BG52" i="3"/>
  <c r="AC43" i="3"/>
  <c r="BG43" i="3"/>
  <c r="AC41" i="3"/>
  <c r="BG41" i="3"/>
  <c r="AC39" i="3"/>
  <c r="BG39" i="3"/>
  <c r="AC35" i="3"/>
  <c r="BG35" i="3"/>
  <c r="AC33" i="3"/>
  <c r="BG33" i="3"/>
  <c r="AC20" i="3"/>
  <c r="BG20" i="3"/>
  <c r="AC11" i="3"/>
  <c r="BG11" i="3"/>
  <c r="BG9" i="3"/>
  <c r="BC119" i="3"/>
  <c r="BJ119" i="3" s="1"/>
  <c r="BA119" i="3"/>
  <c r="BH119" i="3" s="1"/>
  <c r="BC117" i="3"/>
  <c r="BJ117" i="3" s="1"/>
  <c r="BA117" i="3"/>
  <c r="BH117" i="3" s="1"/>
  <c r="BC116" i="3"/>
  <c r="BJ116" i="3" s="1"/>
  <c r="BA116" i="3"/>
  <c r="BH116" i="3" s="1"/>
  <c r="BC112" i="3"/>
  <c r="BJ112" i="3" s="1"/>
  <c r="BA112" i="3"/>
  <c r="BH112" i="3" s="1"/>
  <c r="BC110" i="3"/>
  <c r="BJ110" i="3" s="1"/>
  <c r="BA110" i="3"/>
  <c r="BH110" i="3" s="1"/>
  <c r="BC107" i="3"/>
  <c r="BJ107" i="3" s="1"/>
  <c r="BA107" i="3"/>
  <c r="BH107" i="3" s="1"/>
  <c r="BC106" i="3"/>
  <c r="BJ106" i="3" s="1"/>
  <c r="BA106" i="3"/>
  <c r="BH106" i="3" s="1"/>
  <c r="BC105" i="3"/>
  <c r="BJ105" i="3" s="1"/>
  <c r="BA105" i="3"/>
  <c r="BH105" i="3" s="1"/>
  <c r="BC104" i="3"/>
  <c r="BJ104" i="3" s="1"/>
  <c r="BA104" i="3"/>
  <c r="BH104" i="3" s="1"/>
  <c r="BC103" i="3"/>
  <c r="BJ103" i="3" s="1"/>
  <c r="BA103" i="3"/>
  <c r="BH103" i="3" s="1"/>
  <c r="BC102" i="3"/>
  <c r="BA102" i="3"/>
  <c r="BC101" i="3"/>
  <c r="BA101" i="3"/>
  <c r="BC100" i="3"/>
  <c r="BJ100" i="3" s="1"/>
  <c r="BA100" i="3"/>
  <c r="BH100" i="3" s="1"/>
  <c r="BC98" i="3"/>
  <c r="BA98" i="3"/>
  <c r="BC96" i="3"/>
  <c r="BA96" i="3"/>
  <c r="BC95" i="3"/>
  <c r="BJ95" i="3" s="1"/>
  <c r="BA95" i="3"/>
  <c r="BH95" i="3" s="1"/>
  <c r="BC94" i="3"/>
  <c r="BA94" i="3"/>
  <c r="BC93" i="3"/>
  <c r="BJ93" i="3" s="1"/>
  <c r="BA93" i="3"/>
  <c r="BH93" i="3" s="1"/>
  <c r="BC92" i="3"/>
  <c r="BJ92" i="3" s="1"/>
  <c r="BA92" i="3"/>
  <c r="BH92" i="3" s="1"/>
  <c r="BC91" i="3"/>
  <c r="BJ91" i="3" s="1"/>
  <c r="BA91" i="3"/>
  <c r="BH91" i="3" s="1"/>
  <c r="BC90" i="3"/>
  <c r="BA90" i="3"/>
  <c r="BC89" i="3"/>
  <c r="BA89" i="3"/>
  <c r="BC88" i="3"/>
  <c r="BA88" i="3"/>
  <c r="BC86" i="3"/>
  <c r="BA86" i="3"/>
  <c r="BC83" i="3"/>
  <c r="BJ83" i="3" s="1"/>
  <c r="BA83" i="3"/>
  <c r="BH83" i="3" s="1"/>
  <c r="BC82" i="3"/>
  <c r="BA82" i="3"/>
  <c r="BC81" i="3"/>
  <c r="BA81" i="3"/>
  <c r="BC78" i="3"/>
  <c r="BA78" i="3"/>
  <c r="BC76" i="3"/>
  <c r="BA76" i="3"/>
  <c r="BC74" i="3"/>
  <c r="BA74" i="3"/>
  <c r="BC73" i="3"/>
  <c r="BA73" i="3"/>
  <c r="BC72" i="3"/>
  <c r="BJ72" i="3" s="1"/>
  <c r="BA72" i="3"/>
  <c r="BH72" i="3" s="1"/>
  <c r="BC69" i="3"/>
  <c r="BJ69" i="3" s="1"/>
  <c r="BA69" i="3"/>
  <c r="BH69" i="3" s="1"/>
  <c r="BC67" i="3"/>
  <c r="BA67" i="3"/>
  <c r="BC66" i="3"/>
  <c r="BA66" i="3"/>
  <c r="BC65" i="3"/>
  <c r="BA65" i="3"/>
  <c r="BC64" i="3"/>
  <c r="BA64" i="3"/>
  <c r="BC63" i="3"/>
  <c r="BA63" i="3"/>
  <c r="BC62" i="3"/>
  <c r="BA62" i="3"/>
  <c r="BC61" i="3"/>
  <c r="BA61" i="3"/>
  <c r="BC60" i="3"/>
  <c r="BA60" i="3"/>
  <c r="BC59" i="3"/>
  <c r="BA59" i="3"/>
  <c r="BC58" i="3"/>
  <c r="BJ58" i="3" s="1"/>
  <c r="BA58" i="3"/>
  <c r="BH58" i="3" s="1"/>
  <c r="BC57" i="3"/>
  <c r="BA57" i="3"/>
  <c r="BC56" i="3"/>
  <c r="BA56" i="3"/>
  <c r="BG50" i="3"/>
  <c r="BG48" i="3"/>
  <c r="BG46" i="3"/>
  <c r="BG44" i="3"/>
  <c r="BG37" i="3"/>
  <c r="BG22" i="3"/>
  <c r="BG17" i="3"/>
  <c r="BG14" i="3"/>
  <c r="BG12" i="3"/>
  <c r="AB9" i="3"/>
  <c r="AC102" i="3"/>
  <c r="BI102" i="3" s="1"/>
  <c r="CE269" i="4"/>
  <c r="CF269" i="4"/>
  <c r="CG267" i="4"/>
  <c r="CF267" i="4"/>
  <c r="CE251" i="4"/>
  <c r="CF251" i="4"/>
  <c r="CG250" i="4"/>
  <c r="CE249" i="4"/>
  <c r="CG249" i="4"/>
  <c r="CF249" i="4"/>
  <c r="CG248" i="4"/>
  <c r="CF247" i="4"/>
  <c r="AC9" i="3"/>
  <c r="AB101" i="3"/>
  <c r="AD101" i="3"/>
  <c r="AB100" i="3"/>
  <c r="AD100" i="3"/>
  <c r="AB99" i="3"/>
  <c r="AD99" i="3"/>
  <c r="AB98" i="3"/>
  <c r="BH98" i="3" s="1"/>
  <c r="AD98" i="3"/>
  <c r="BJ98" i="3" s="1"/>
  <c r="AB96" i="3"/>
  <c r="AD96" i="3"/>
  <c r="AB95" i="3"/>
  <c r="AD95" i="3"/>
  <c r="AB94" i="3"/>
  <c r="AD94" i="3"/>
  <c r="AB90" i="3"/>
  <c r="AD90" i="3"/>
  <c r="AB89" i="3"/>
  <c r="AD89" i="3"/>
  <c r="AB88" i="3"/>
  <c r="AD88" i="3"/>
  <c r="AB87" i="3"/>
  <c r="AD87" i="3"/>
  <c r="AB86" i="3"/>
  <c r="AD86" i="3"/>
  <c r="AB85" i="3"/>
  <c r="AD85" i="3"/>
  <c r="AB84" i="3"/>
  <c r="AD84" i="3"/>
  <c r="AB82" i="3"/>
  <c r="AD82" i="3"/>
  <c r="AB81" i="3"/>
  <c r="AD81" i="3"/>
  <c r="AB80" i="3"/>
  <c r="AD80" i="3"/>
  <c r="AB78" i="3"/>
  <c r="AD78" i="3"/>
  <c r="AB76" i="3"/>
  <c r="AD76" i="3"/>
  <c r="AB75" i="3"/>
  <c r="AD75" i="3"/>
  <c r="AB74" i="3"/>
  <c r="AD74" i="3"/>
  <c r="AB73" i="3"/>
  <c r="AD73" i="3"/>
  <c r="AB68" i="3"/>
  <c r="AD68" i="3"/>
  <c r="AB67" i="3"/>
  <c r="AD67" i="3"/>
  <c r="AB66" i="3"/>
  <c r="AD66" i="3"/>
  <c r="AB65" i="3"/>
  <c r="AD65" i="3"/>
  <c r="AB64" i="3"/>
  <c r="AD64" i="3"/>
  <c r="AB63" i="3"/>
  <c r="AD63" i="3"/>
  <c r="AB62" i="3"/>
  <c r="AD62" i="3"/>
  <c r="AB61" i="3"/>
  <c r="AD61" i="3"/>
  <c r="AB60" i="3"/>
  <c r="AD60" i="3"/>
  <c r="AB59" i="3"/>
  <c r="AD59" i="3"/>
  <c r="AB57" i="3"/>
  <c r="AD57" i="3"/>
  <c r="AB56" i="3"/>
  <c r="AD56" i="3"/>
  <c r="AB55" i="3"/>
  <c r="AD55" i="3"/>
  <c r="AB54" i="3"/>
  <c r="AD54" i="3"/>
  <c r="AB53" i="3"/>
  <c r="AD53" i="3"/>
  <c r="AB52" i="3"/>
  <c r="AD52" i="3"/>
  <c r="AB51" i="3"/>
  <c r="AD51" i="3"/>
  <c r="AB50" i="3"/>
  <c r="AD50" i="3"/>
  <c r="AB48" i="3"/>
  <c r="AD48" i="3"/>
  <c r="AB47" i="3"/>
  <c r="AD47" i="3"/>
  <c r="AB46" i="3"/>
  <c r="AD46" i="3"/>
  <c r="AB45" i="3"/>
  <c r="AD45" i="3"/>
  <c r="AB44" i="3"/>
  <c r="AD44" i="3"/>
  <c r="AB43" i="3"/>
  <c r="AD43" i="3"/>
  <c r="AB42" i="3"/>
  <c r="AD42" i="3"/>
  <c r="AB41" i="3"/>
  <c r="AD41" i="3"/>
  <c r="AB40" i="3"/>
  <c r="AD40" i="3"/>
  <c r="AB39" i="3"/>
  <c r="AD39" i="3"/>
  <c r="AB38" i="3"/>
  <c r="AD38" i="3"/>
  <c r="AB37" i="3"/>
  <c r="AD37" i="3"/>
  <c r="AB36" i="3"/>
  <c r="AD36" i="3"/>
  <c r="AB35" i="3"/>
  <c r="AD35" i="3"/>
  <c r="AB34" i="3"/>
  <c r="AD34" i="3"/>
  <c r="AB33" i="3"/>
  <c r="AD33" i="3"/>
  <c r="AB32" i="3"/>
  <c r="AD32" i="3"/>
  <c r="AB24" i="3"/>
  <c r="AD24" i="3"/>
  <c r="AB23" i="3"/>
  <c r="AD23" i="3"/>
  <c r="AB22" i="3"/>
  <c r="AD22" i="3"/>
  <c r="AB21" i="3"/>
  <c r="AD21" i="3"/>
  <c r="AB20" i="3"/>
  <c r="AD20" i="3"/>
  <c r="AB19" i="3"/>
  <c r="AD19" i="3"/>
  <c r="AB18" i="3"/>
  <c r="AD18" i="3"/>
  <c r="AB17" i="3"/>
  <c r="AD17" i="3"/>
  <c r="AB15" i="3"/>
  <c r="AD15" i="3"/>
  <c r="AB14" i="3"/>
  <c r="AD14" i="3"/>
  <c r="AB13" i="3"/>
  <c r="AD13" i="3"/>
  <c r="AB12" i="3"/>
  <c r="AD12" i="3"/>
  <c r="AB11" i="3"/>
  <c r="AD11" i="3"/>
  <c r="AB10" i="3"/>
  <c r="AD10" i="3"/>
  <c r="BB9" i="3"/>
  <c r="AZ271" i="4"/>
  <c r="AZ270" i="4"/>
  <c r="AZ269" i="4"/>
  <c r="AZ267" i="4"/>
  <c r="AZ266" i="4"/>
  <c r="AZ265" i="4"/>
  <c r="AZ262" i="4"/>
  <c r="AZ261" i="4"/>
  <c r="AZ260" i="4"/>
  <c r="AZ259" i="4"/>
  <c r="AZ258" i="4"/>
  <c r="AZ256" i="4"/>
  <c r="AZ255" i="4"/>
  <c r="AZ254" i="4"/>
  <c r="AZ252" i="4"/>
  <c r="AZ250" i="4"/>
  <c r="AZ249" i="4"/>
  <c r="AZ248" i="4"/>
  <c r="AZ234" i="4"/>
  <c r="CD234" i="4"/>
  <c r="AZ232" i="4"/>
  <c r="CD232" i="4"/>
  <c r="AZ230" i="4"/>
  <c r="CD230" i="4"/>
  <c r="AZ228" i="4"/>
  <c r="CD228" i="4"/>
  <c r="AZ226" i="4"/>
  <c r="CD226" i="4"/>
  <c r="AZ224" i="4"/>
  <c r="CD224" i="4"/>
  <c r="AZ215" i="4"/>
  <c r="CD215" i="4"/>
  <c r="AZ213" i="4"/>
  <c r="CD213" i="4"/>
  <c r="AZ211" i="4"/>
  <c r="AZ202" i="4"/>
  <c r="AZ200" i="4"/>
  <c r="AY194" i="4"/>
  <c r="CD194" i="4"/>
  <c r="CF190" i="4"/>
  <c r="CG190" i="4"/>
  <c r="CE190" i="4"/>
  <c r="CF189" i="4"/>
  <c r="CE189" i="4"/>
  <c r="CF187" i="4"/>
  <c r="CG187" i="4"/>
  <c r="CE187" i="4"/>
  <c r="CF186" i="4"/>
  <c r="CE186" i="4"/>
  <c r="CF180" i="4"/>
  <c r="CG180" i="4"/>
  <c r="CE180" i="4"/>
  <c r="CF179" i="4"/>
  <c r="CE179" i="4"/>
  <c r="CF175" i="4"/>
  <c r="CG175" i="4"/>
  <c r="CE175" i="4"/>
  <c r="CF168" i="4"/>
  <c r="CE168" i="4"/>
  <c r="CF167" i="4"/>
  <c r="CG167" i="4"/>
  <c r="CE167" i="4"/>
  <c r="CF166" i="4"/>
  <c r="CE166" i="4"/>
  <c r="CF164" i="4"/>
  <c r="CG164" i="4"/>
  <c r="CE164" i="4"/>
  <c r="CF163" i="4"/>
  <c r="CE163" i="4"/>
  <c r="CF162" i="4"/>
  <c r="CG162" i="4"/>
  <c r="CE162" i="4"/>
  <c r="CF161" i="4"/>
  <c r="CE161" i="4"/>
  <c r="CF159" i="4"/>
  <c r="CG159" i="4"/>
  <c r="CE159" i="4"/>
  <c r="CF157" i="4"/>
  <c r="CE157" i="4"/>
  <c r="CF156" i="4"/>
  <c r="CG156" i="4"/>
  <c r="CF155" i="4"/>
  <c r="CE155" i="4"/>
  <c r="CF154" i="4"/>
  <c r="CG154" i="4"/>
  <c r="CF153" i="4"/>
  <c r="CE153" i="4"/>
  <c r="CF152" i="4"/>
  <c r="CG152" i="4"/>
  <c r="CF151" i="4"/>
  <c r="CE151" i="4"/>
  <c r="CF150" i="4"/>
  <c r="CG150" i="4"/>
  <c r="CF149" i="4"/>
  <c r="CE149" i="4"/>
  <c r="CF148" i="4"/>
  <c r="CG148" i="4"/>
  <c r="CF147" i="4"/>
  <c r="CE147" i="4"/>
  <c r="CF146" i="4"/>
  <c r="CG146" i="4"/>
  <c r="CF145" i="4"/>
  <c r="CE145" i="4"/>
  <c r="CF144" i="4"/>
  <c r="CG144" i="4"/>
  <c r="CF143" i="4"/>
  <c r="CE143" i="4"/>
  <c r="CF142" i="4"/>
  <c r="CG142" i="4"/>
  <c r="CF141" i="4"/>
  <c r="CE141" i="4"/>
  <c r="CF129" i="4"/>
  <c r="CG129" i="4"/>
  <c r="CF128" i="4"/>
  <c r="CE128" i="4"/>
  <c r="CF127" i="4"/>
  <c r="CG127" i="4"/>
  <c r="CF126" i="4"/>
  <c r="CE126" i="4"/>
  <c r="CF125" i="4"/>
  <c r="CG125" i="4"/>
  <c r="CF123" i="4"/>
  <c r="CE123" i="4"/>
  <c r="CF122" i="4"/>
  <c r="CG122" i="4"/>
  <c r="CF121" i="4"/>
  <c r="CE121" i="4"/>
  <c r="CF120" i="4"/>
  <c r="CG120" i="4"/>
  <c r="CF113" i="4"/>
  <c r="CG113" i="4"/>
  <c r="CE113" i="4"/>
  <c r="CF112" i="4"/>
  <c r="CG112" i="4"/>
  <c r="CF111" i="4"/>
  <c r="CG111" i="4"/>
  <c r="CE111" i="4"/>
  <c r="CF110" i="4"/>
  <c r="CG110" i="4"/>
  <c r="CE110" i="4"/>
  <c r="CF109" i="4"/>
  <c r="CG109" i="4"/>
  <c r="CE109" i="4"/>
  <c r="CF108" i="4"/>
  <c r="CG108" i="4"/>
  <c r="CE108" i="4"/>
  <c r="CF107" i="4"/>
  <c r="CG107" i="4"/>
  <c r="CE107" i="4"/>
  <c r="CF103" i="4"/>
  <c r="CG103" i="4"/>
  <c r="CE103" i="4"/>
  <c r="CF102" i="4"/>
  <c r="CE102" i="4"/>
  <c r="CG102" i="4"/>
  <c r="CF101" i="4"/>
  <c r="CE101" i="4"/>
  <c r="CG101" i="4"/>
  <c r="CF100" i="4"/>
  <c r="CE100" i="4"/>
  <c r="CG100" i="4"/>
  <c r="CE68" i="4"/>
  <c r="CF66" i="4"/>
  <c r="CG66" i="4"/>
  <c r="CE65" i="4"/>
  <c r="CF64" i="4"/>
  <c r="CG64" i="4"/>
  <c r="CE63" i="4"/>
  <c r="CF62" i="4"/>
  <c r="CG62" i="4"/>
  <c r="CE61" i="4"/>
  <c r="CF60" i="4"/>
  <c r="CG60" i="4"/>
  <c r="CE59" i="4"/>
  <c r="CF58" i="4"/>
  <c r="CG58" i="4"/>
  <c r="CE49" i="4"/>
  <c r="CF46" i="4"/>
  <c r="CG46" i="4"/>
  <c r="CF44" i="4"/>
  <c r="CG44" i="4"/>
  <c r="CE40" i="4"/>
  <c r="CF31" i="4"/>
  <c r="CG31" i="4"/>
  <c r="CE16" i="4"/>
  <c r="CF15" i="4"/>
  <c r="CG15" i="4"/>
  <c r="CE14" i="4"/>
  <c r="CF13" i="4"/>
  <c r="CG13" i="4"/>
  <c r="CD245" i="4"/>
  <c r="CF244" i="4"/>
  <c r="CG244" i="4"/>
  <c r="CE244" i="4"/>
  <c r="CD241" i="4"/>
  <c r="BX69" i="4"/>
  <c r="CD69" i="4"/>
  <c r="BY69" i="4"/>
  <c r="AZ235" i="4"/>
  <c r="CD235" i="4"/>
  <c r="AZ231" i="4"/>
  <c r="CD231" i="4"/>
  <c r="AZ229" i="4"/>
  <c r="CD229" i="4"/>
  <c r="AZ227" i="4"/>
  <c r="CD227" i="4"/>
  <c r="AZ225" i="4"/>
  <c r="CD225" i="4"/>
  <c r="AZ223" i="4"/>
  <c r="CD223" i="4"/>
  <c r="AZ216" i="4"/>
  <c r="CD216" i="4"/>
  <c r="AZ214" i="4"/>
  <c r="CD214" i="4"/>
  <c r="AZ212" i="4"/>
  <c r="CD212" i="4"/>
  <c r="AY205" i="4"/>
  <c r="CD205" i="4"/>
  <c r="AY199" i="4"/>
  <c r="CD199" i="4"/>
  <c r="AY198" i="4"/>
  <c r="CD198" i="4"/>
  <c r="AY197" i="4"/>
  <c r="CD197" i="4"/>
  <c r="AY196" i="4"/>
  <c r="CD196" i="4"/>
  <c r="AY195" i="4"/>
  <c r="CD195" i="4"/>
  <c r="CD202" i="4"/>
  <c r="CD192" i="4"/>
  <c r="CD173" i="4"/>
  <c r="CD134" i="4"/>
  <c r="CD132" i="4"/>
  <c r="CD118" i="4"/>
  <c r="CD116" i="4"/>
  <c r="BY99" i="4"/>
  <c r="CD99" i="4"/>
  <c r="BY97" i="4"/>
  <c r="CD97" i="4"/>
  <c r="BY95" i="4"/>
  <c r="BY93" i="4"/>
  <c r="BY90" i="4"/>
  <c r="BY88" i="4"/>
  <c r="CD88" i="4"/>
  <c r="BY86" i="4"/>
  <c r="BY78" i="4"/>
  <c r="BY76" i="4"/>
  <c r="CD76" i="4"/>
  <c r="BY73" i="4"/>
  <c r="BY71" i="4"/>
  <c r="BX67" i="4"/>
  <c r="BY67" i="4"/>
  <c r="BX57" i="4"/>
  <c r="BZ57" i="4"/>
  <c r="BX56" i="4"/>
  <c r="BZ56" i="4"/>
  <c r="BX55" i="4"/>
  <c r="BZ55" i="4"/>
  <c r="BX54" i="4"/>
  <c r="BZ54" i="4"/>
  <c r="BX52" i="4"/>
  <c r="BZ52" i="4"/>
  <c r="BX51" i="4"/>
  <c r="BZ51" i="4"/>
  <c r="BX50" i="4"/>
  <c r="BZ50" i="4"/>
  <c r="BX48" i="4"/>
  <c r="BZ48" i="4"/>
  <c r="BX47" i="4"/>
  <c r="BZ47" i="4"/>
  <c r="BX43" i="4"/>
  <c r="BZ43" i="4"/>
  <c r="CD42" i="4"/>
  <c r="BX42" i="4"/>
  <c r="BZ42" i="4"/>
  <c r="CD41" i="4"/>
  <c r="BX41" i="4"/>
  <c r="BZ41" i="4"/>
  <c r="CD38" i="4"/>
  <c r="BX38" i="4"/>
  <c r="BZ38" i="4"/>
  <c r="BX37" i="4"/>
  <c r="BZ37" i="4"/>
  <c r="BX36" i="4"/>
  <c r="BZ36" i="4"/>
  <c r="CD35" i="4"/>
  <c r="BX35" i="4"/>
  <c r="BZ35" i="4"/>
  <c r="CD34" i="4"/>
  <c r="BX34" i="4"/>
  <c r="BZ34" i="4"/>
  <c r="BX33" i="4"/>
  <c r="BZ33" i="4"/>
  <c r="BX32" i="4"/>
  <c r="BZ32" i="4"/>
  <c r="CD30" i="4"/>
  <c r="BX30" i="4"/>
  <c r="BZ30" i="4"/>
  <c r="CD29" i="4"/>
  <c r="BX29" i="4"/>
  <c r="BZ29" i="4"/>
  <c r="CD28" i="4"/>
  <c r="BX28" i="4"/>
  <c r="BZ28" i="4"/>
  <c r="CD27" i="4"/>
  <c r="BX27" i="4"/>
  <c r="BZ27" i="4"/>
  <c r="CD26" i="4"/>
  <c r="BX26" i="4"/>
  <c r="BZ26" i="4"/>
  <c r="CD25" i="4"/>
  <c r="BX25" i="4"/>
  <c r="BZ25" i="4"/>
  <c r="CD24" i="4"/>
  <c r="BX24" i="4"/>
  <c r="BZ24" i="4"/>
  <c r="CD23" i="4"/>
  <c r="BX23" i="4"/>
  <c r="BZ23" i="4"/>
  <c r="BX20" i="4"/>
  <c r="BZ20" i="4"/>
  <c r="BX17" i="4"/>
  <c r="BZ17" i="4"/>
  <c r="CD12" i="4"/>
  <c r="BX12" i="4"/>
  <c r="BZ12" i="4"/>
  <c r="CD11" i="4"/>
  <c r="BX11" i="4"/>
  <c r="BZ11" i="4"/>
  <c r="CD271" i="4"/>
  <c r="CD270" i="4"/>
  <c r="CD265" i="4"/>
  <c r="CD262" i="4"/>
  <c r="CD261" i="4"/>
  <c r="CD260" i="4"/>
  <c r="CD259" i="4"/>
  <c r="CD256" i="4"/>
  <c r="CD255" i="4"/>
  <c r="CD238" i="4"/>
  <c r="CD177" i="4"/>
  <c r="CD133" i="4"/>
  <c r="CD131" i="4"/>
  <c r="CD104" i="4"/>
  <c r="BY98" i="4"/>
  <c r="CD98" i="4"/>
  <c r="BY96" i="4"/>
  <c r="CD96" i="4"/>
  <c r="BY94" i="4"/>
  <c r="BY91" i="4"/>
  <c r="BY89" i="4"/>
  <c r="CD89" i="4"/>
  <c r="BY87" i="4"/>
  <c r="CD87" i="4"/>
  <c r="BY80" i="4"/>
  <c r="CD80" i="4"/>
  <c r="BY77" i="4"/>
  <c r="CD77" i="4"/>
  <c r="BY75" i="4"/>
  <c r="BY72" i="4"/>
  <c r="CD72" i="4"/>
  <c r="AC9" i="1"/>
  <c r="AC554" i="1"/>
  <c r="BC9" i="1"/>
  <c r="CD118" i="1"/>
  <c r="CD207" i="1"/>
  <c r="CD209" i="1"/>
  <c r="CD258" i="1"/>
  <c r="CD278" i="1"/>
  <c r="CD293" i="1"/>
  <c r="CD308" i="1"/>
  <c r="CD329" i="1"/>
  <c r="CD345" i="1"/>
  <c r="CD353" i="1"/>
  <c r="CD364" i="1"/>
  <c r="CD366" i="1"/>
  <c r="CD368" i="1"/>
  <c r="CD380" i="1"/>
  <c r="CD443" i="1"/>
  <c r="CD445" i="1"/>
  <c r="CD490" i="1"/>
  <c r="CD492" i="1"/>
  <c r="CD494" i="1"/>
  <c r="CD500" i="1"/>
  <c r="CD506" i="1"/>
  <c r="CD522" i="1"/>
  <c r="CD652" i="1"/>
  <c r="CD683" i="1"/>
  <c r="CD114" i="1"/>
  <c r="CD11" i="1"/>
  <c r="CD87" i="1"/>
  <c r="CD206" i="1"/>
  <c r="CD212" i="1"/>
  <c r="CD277" i="1"/>
  <c r="CD306" i="1"/>
  <c r="CD319" i="1"/>
  <c r="CD330" i="1"/>
  <c r="CD342" i="1"/>
  <c r="CE342" i="1" s="1"/>
  <c r="CD346" i="1"/>
  <c r="CE346" i="1" s="1"/>
  <c r="CD354" i="1"/>
  <c r="CE354" i="1" s="1"/>
  <c r="CD363" i="1"/>
  <c r="CD365" i="1"/>
  <c r="CD367" i="1"/>
  <c r="CD369" i="1"/>
  <c r="CD388" i="1"/>
  <c r="CD398" i="1"/>
  <c r="CE398" i="1" s="1"/>
  <c r="CD404" i="1"/>
  <c r="CE404" i="1" s="1"/>
  <c r="CD442" i="1"/>
  <c r="CE442" i="1" s="1"/>
  <c r="CD444" i="1"/>
  <c r="CE444" i="1" s="1"/>
  <c r="CD446" i="1"/>
  <c r="CE446" i="1" s="1"/>
  <c r="CD452" i="1"/>
  <c r="CE452" i="1" s="1"/>
  <c r="CD491" i="1"/>
  <c r="CD493" i="1"/>
  <c r="CD499" i="1"/>
  <c r="CD501" i="1"/>
  <c r="CD554" i="1"/>
  <c r="CD569" i="1"/>
  <c r="CD716" i="1"/>
  <c r="CA10" i="1"/>
  <c r="CD10" i="1"/>
  <c r="CF708" i="1"/>
  <c r="CG708" i="1" s="1"/>
  <c r="CF623" i="1"/>
  <c r="CG623" i="1" s="1"/>
  <c r="CF606" i="1"/>
  <c r="CG606" i="1" s="1"/>
  <c r="CF579" i="1"/>
  <c r="CG579" i="1" s="1"/>
  <c r="CF489" i="1"/>
  <c r="CG489" i="1" s="1"/>
  <c r="CF485" i="1"/>
  <c r="CG485" i="1" s="1"/>
  <c r="CF687" i="1"/>
  <c r="CG687" i="1" s="1"/>
  <c r="CF619" i="1"/>
  <c r="CG619" i="1" s="1"/>
  <c r="CF597" i="1"/>
  <c r="CG597" i="1" s="1"/>
  <c r="CF513" i="1"/>
  <c r="CG513" i="1" s="1"/>
  <c r="CF486" i="1"/>
  <c r="CG486" i="1" s="1"/>
  <c r="CF577" i="1"/>
  <c r="CG577" i="1" s="1"/>
  <c r="CF572" i="1"/>
  <c r="CG572" i="1" s="1"/>
  <c r="CF568" i="1"/>
  <c r="CG568" i="1" s="1"/>
  <c r="CF564" i="1"/>
  <c r="CG564" i="1" s="1"/>
  <c r="CF552" i="1"/>
  <c r="CG552" i="1" s="1"/>
  <c r="CF548" i="1"/>
  <c r="CG548" i="1" s="1"/>
  <c r="CF479" i="1"/>
  <c r="CG479" i="1" s="1"/>
  <c r="CF477" i="1"/>
  <c r="CG477" i="1" s="1"/>
  <c r="CF447" i="1"/>
  <c r="CG447" i="1" s="1"/>
  <c r="CF371" i="1"/>
  <c r="CG371" i="1" s="1"/>
  <c r="CF478" i="1"/>
  <c r="CG478" i="1" s="1"/>
  <c r="CF472" i="1"/>
  <c r="CG472" i="1" s="1"/>
  <c r="CF438" i="1"/>
  <c r="CG438" i="1" s="1"/>
  <c r="CF433" i="1"/>
  <c r="CG433" i="1" s="1"/>
  <c r="CF307" i="1"/>
  <c r="CG307" i="1" s="1"/>
  <c r="CF303" i="1"/>
  <c r="CG303" i="1" s="1"/>
  <c r="CF299" i="1"/>
  <c r="CG299" i="1" s="1"/>
  <c r="CF291" i="1"/>
  <c r="CG291" i="1" s="1"/>
  <c r="CF260" i="1"/>
  <c r="CG260" i="1" s="1"/>
  <c r="CF244" i="1"/>
  <c r="CG244" i="1" s="1"/>
  <c r="CF340" i="1"/>
  <c r="CG340" i="1" s="1"/>
  <c r="CF290" i="1"/>
  <c r="CG290" i="1" s="1"/>
  <c r="CF267" i="1"/>
  <c r="CG267" i="1" s="1"/>
  <c r="CF245" i="1"/>
  <c r="CG245" i="1" s="1"/>
  <c r="CF238" i="1"/>
  <c r="CG238" i="1" s="1"/>
  <c r="CF165" i="1"/>
  <c r="CG165" i="1" s="1"/>
  <c r="CF151" i="1"/>
  <c r="CG151" i="1" s="1"/>
  <c r="CF180" i="1"/>
  <c r="CG180" i="1" s="1"/>
  <c r="CF166" i="1"/>
  <c r="CG166" i="1" s="1"/>
  <c r="CF164" i="1"/>
  <c r="CG164" i="1" s="1"/>
  <c r="CF142" i="1"/>
  <c r="CG142" i="1" s="1"/>
  <c r="CF98" i="1"/>
  <c r="CG98" i="1" s="1"/>
  <c r="CF83" i="1"/>
  <c r="CG83" i="1" s="1"/>
  <c r="CF26" i="1"/>
  <c r="CG26" i="1" s="1"/>
  <c r="CF16" i="1"/>
  <c r="CG16" i="1" s="1"/>
  <c r="CF12" i="1"/>
  <c r="CG12" i="1" s="1"/>
  <c r="AY9" i="4"/>
  <c r="BA271" i="4"/>
  <c r="BA270" i="4"/>
  <c r="BA269" i="4"/>
  <c r="BA267" i="4"/>
  <c r="BA266" i="4"/>
  <c r="BA265" i="4"/>
  <c r="BA262" i="4"/>
  <c r="BA261" i="4"/>
  <c r="BA260" i="4"/>
  <c r="BA259" i="4"/>
  <c r="BA258" i="4"/>
  <c r="BA256" i="4"/>
  <c r="BA255" i="4"/>
  <c r="BA254" i="4"/>
  <c r="BA252" i="4"/>
  <c r="BA250" i="4"/>
  <c r="BA249" i="4"/>
  <c r="BA248" i="4"/>
  <c r="AY247" i="4"/>
  <c r="BA247" i="4"/>
  <c r="AY246" i="4"/>
  <c r="BA246" i="4"/>
  <c r="AY245" i="4"/>
  <c r="BA245" i="4"/>
  <c r="AY241" i="4"/>
  <c r="BA241" i="4"/>
  <c r="AY240" i="4"/>
  <c r="BA240" i="4"/>
  <c r="AY239" i="4"/>
  <c r="BA239" i="4"/>
  <c r="AY238" i="4"/>
  <c r="BA238" i="4"/>
  <c r="AY237" i="4"/>
  <c r="BA237" i="4"/>
  <c r="AY236" i="4"/>
  <c r="BA236" i="4"/>
  <c r="AY235" i="4"/>
  <c r="BA235" i="4"/>
  <c r="AY234" i="4"/>
  <c r="BA234" i="4"/>
  <c r="AY233" i="4"/>
  <c r="BA233" i="4"/>
  <c r="AY232" i="4"/>
  <c r="BA232" i="4"/>
  <c r="AY231" i="4"/>
  <c r="BA231" i="4"/>
  <c r="AY230" i="4"/>
  <c r="BA230" i="4"/>
  <c r="AY229" i="4"/>
  <c r="BA229" i="4"/>
  <c r="AY228" i="4"/>
  <c r="BA228" i="4"/>
  <c r="AY227" i="4"/>
  <c r="BA227" i="4"/>
  <c r="AY226" i="4"/>
  <c r="BA226" i="4"/>
  <c r="AY225" i="4"/>
  <c r="BA225" i="4"/>
  <c r="AY224" i="4"/>
  <c r="BA224" i="4"/>
  <c r="AY223" i="4"/>
  <c r="BA223" i="4"/>
  <c r="AY217" i="4"/>
  <c r="BA217" i="4"/>
  <c r="AY216" i="4"/>
  <c r="BA216" i="4"/>
  <c r="AY215" i="4"/>
  <c r="BA215" i="4"/>
  <c r="AY214" i="4"/>
  <c r="BA214" i="4"/>
  <c r="AY213" i="4"/>
  <c r="BA213" i="4"/>
  <c r="AY212" i="4"/>
  <c r="BA212" i="4"/>
  <c r="BA211" i="4"/>
  <c r="BA205" i="4"/>
  <c r="BA202" i="4"/>
  <c r="BA200" i="4"/>
  <c r="BA199" i="4"/>
  <c r="BA198" i="4"/>
  <c r="BA197" i="4"/>
  <c r="BA196" i="4"/>
  <c r="BA195" i="4"/>
  <c r="BX217" i="4"/>
  <c r="BZ217" i="4"/>
  <c r="BX188" i="4"/>
  <c r="CE188" i="4" s="1"/>
  <c r="BY188" i="4"/>
  <c r="CF188" i="4" s="1"/>
  <c r="BX184" i="4"/>
  <c r="BY184" i="4"/>
  <c r="BX182" i="4"/>
  <c r="BY182" i="4"/>
  <c r="BX177" i="4"/>
  <c r="BZ177" i="4"/>
  <c r="BX176" i="4"/>
  <c r="BZ176" i="4"/>
  <c r="BX174" i="4"/>
  <c r="BZ174" i="4"/>
  <c r="BX173" i="4"/>
  <c r="BZ173" i="4"/>
  <c r="BX172" i="4"/>
  <c r="BZ172" i="4"/>
  <c r="BX170" i="4"/>
  <c r="BZ170" i="4"/>
  <c r="BX158" i="4"/>
  <c r="BZ158" i="4"/>
  <c r="BX140" i="4"/>
  <c r="CE140" i="4" s="1"/>
  <c r="BZ140" i="4"/>
  <c r="CG140" i="4" s="1"/>
  <c r="BX138" i="4"/>
  <c r="BZ138" i="4"/>
  <c r="BX137" i="4"/>
  <c r="BZ137" i="4"/>
  <c r="BX135" i="4"/>
  <c r="CE135" i="4" s="1"/>
  <c r="BZ135" i="4"/>
  <c r="CG135" i="4" s="1"/>
  <c r="BX134" i="4"/>
  <c r="BZ134" i="4"/>
  <c r="BX133" i="4"/>
  <c r="BZ133" i="4"/>
  <c r="BX132" i="4"/>
  <c r="BZ132" i="4"/>
  <c r="BX131" i="4"/>
  <c r="BZ131" i="4"/>
  <c r="BX130" i="4"/>
  <c r="CE130" i="4" s="1"/>
  <c r="BZ130" i="4"/>
  <c r="CG130" i="4" s="1"/>
  <c r="BX119" i="4"/>
  <c r="BZ119" i="4"/>
  <c r="BX118" i="4"/>
  <c r="BZ118" i="4"/>
  <c r="BX117" i="4"/>
  <c r="BZ117" i="4"/>
  <c r="BX116" i="4"/>
  <c r="BZ116" i="4"/>
  <c r="BX115" i="4"/>
  <c r="BZ115" i="4"/>
  <c r="BX114" i="4"/>
  <c r="BZ114" i="4"/>
  <c r="BX106" i="4"/>
  <c r="BZ106" i="4"/>
  <c r="BX105" i="4"/>
  <c r="BZ105" i="4"/>
  <c r="BX104" i="4"/>
  <c r="BZ104" i="4"/>
  <c r="BX250" i="4"/>
  <c r="BZ250" i="4"/>
  <c r="BX249" i="4"/>
  <c r="BZ249" i="4"/>
  <c r="BX248" i="4"/>
  <c r="BZ248" i="4"/>
  <c r="BX247" i="4"/>
  <c r="CE247" i="4" s="1"/>
  <c r="BZ247" i="4"/>
  <c r="CG247" i="4" s="1"/>
  <c r="BX246" i="4"/>
  <c r="BZ246" i="4"/>
  <c r="CG246" i="4" s="1"/>
  <c r="BX245" i="4"/>
  <c r="BZ245" i="4"/>
  <c r="BX244" i="4"/>
  <c r="BZ244" i="4"/>
  <c r="BX241" i="4"/>
  <c r="BZ241" i="4"/>
  <c r="BX240" i="4"/>
  <c r="BZ240" i="4"/>
  <c r="BX239" i="4"/>
  <c r="BZ239" i="4"/>
  <c r="BX238" i="4"/>
  <c r="BZ238" i="4"/>
  <c r="BX237" i="4"/>
  <c r="BZ237" i="4"/>
  <c r="BX236" i="4"/>
  <c r="BZ236" i="4"/>
  <c r="BX233" i="4"/>
  <c r="BZ233" i="4"/>
  <c r="BX191" i="4"/>
  <c r="CE191" i="4" s="1"/>
  <c r="BY191" i="4"/>
  <c r="CF191" i="4" s="1"/>
  <c r="BX185" i="4"/>
  <c r="BY185" i="4"/>
  <c r="BX183" i="4"/>
  <c r="BY183" i="4"/>
  <c r="BY177" i="4"/>
  <c r="BY176" i="4"/>
  <c r="BY174" i="4"/>
  <c r="BY173" i="4"/>
  <c r="BY172" i="4"/>
  <c r="BY170" i="4"/>
  <c r="BY158" i="4"/>
  <c r="BY140" i="4"/>
  <c r="CF140" i="4" s="1"/>
  <c r="BY138" i="4"/>
  <c r="BY137" i="4"/>
  <c r="BY135" i="4"/>
  <c r="CF135" i="4" s="1"/>
  <c r="BY134" i="4"/>
  <c r="BY133" i="4"/>
  <c r="BY132" i="4"/>
  <c r="BY131" i="4"/>
  <c r="BY130" i="4"/>
  <c r="CF130" i="4" s="1"/>
  <c r="BY119" i="4"/>
  <c r="BY118" i="4"/>
  <c r="BY117" i="4"/>
  <c r="BY116" i="4"/>
  <c r="BY115" i="4"/>
  <c r="BY114" i="4"/>
  <c r="BY106" i="4"/>
  <c r="BY105" i="4"/>
  <c r="BY104" i="4"/>
  <c r="BX211" i="4"/>
  <c r="BZ211" i="4"/>
  <c r="BX210" i="4"/>
  <c r="CE210" i="4" s="1"/>
  <c r="BZ210" i="4"/>
  <c r="CG210" i="4" s="1"/>
  <c r="BX209" i="4"/>
  <c r="CE209" i="4" s="1"/>
  <c r="BZ209" i="4"/>
  <c r="CG209" i="4" s="1"/>
  <c r="BX208" i="4"/>
  <c r="CE208" i="4" s="1"/>
  <c r="BZ208" i="4"/>
  <c r="CG208" i="4" s="1"/>
  <c r="BX207" i="4"/>
  <c r="CE207" i="4" s="1"/>
  <c r="BZ207" i="4"/>
  <c r="CG207" i="4" s="1"/>
  <c r="BX206" i="4"/>
  <c r="CE206" i="4" s="1"/>
  <c r="BZ206" i="4"/>
  <c r="CG206" i="4" s="1"/>
  <c r="BX203" i="4"/>
  <c r="CE203" i="4" s="1"/>
  <c r="BZ203" i="4"/>
  <c r="CG203" i="4" s="1"/>
  <c r="BX202" i="4"/>
  <c r="BZ202" i="4"/>
  <c r="BX201" i="4"/>
  <c r="CE201" i="4" s="1"/>
  <c r="BZ201" i="4"/>
  <c r="CG201" i="4" s="1"/>
  <c r="BX200" i="4"/>
  <c r="BZ200" i="4"/>
  <c r="BX193" i="4"/>
  <c r="CE193" i="4" s="1"/>
  <c r="BZ193" i="4"/>
  <c r="CG193" i="4" s="1"/>
  <c r="BX192" i="4"/>
  <c r="BZ192" i="4"/>
  <c r="BY217" i="4"/>
  <c r="BY211" i="4"/>
  <c r="BY210" i="4"/>
  <c r="CF210" i="4" s="1"/>
  <c r="BY209" i="4"/>
  <c r="CF209" i="4" s="1"/>
  <c r="BY208" i="4"/>
  <c r="CF208" i="4" s="1"/>
  <c r="BY207" i="4"/>
  <c r="CF207" i="4" s="1"/>
  <c r="BY206" i="4"/>
  <c r="CF206" i="4" s="1"/>
  <c r="BY203" i="4"/>
  <c r="CF203" i="4" s="1"/>
  <c r="BY202" i="4"/>
  <c r="BY201" i="4"/>
  <c r="CF201" i="4" s="1"/>
  <c r="BY200" i="4"/>
  <c r="BY193" i="4"/>
  <c r="CF193" i="4" s="1"/>
  <c r="BY192" i="4"/>
  <c r="BZ191" i="4"/>
  <c r="CG191" i="4" s="1"/>
  <c r="BZ188" i="4"/>
  <c r="CG188" i="4" s="1"/>
  <c r="BZ185" i="4"/>
  <c r="BZ184" i="4"/>
  <c r="BZ183" i="4"/>
  <c r="BZ182" i="4"/>
  <c r="BX99" i="4"/>
  <c r="BZ99" i="4"/>
  <c r="BX98" i="4"/>
  <c r="BZ98" i="4"/>
  <c r="BX97" i="4"/>
  <c r="BZ97" i="4"/>
  <c r="BX96" i="4"/>
  <c r="BZ96" i="4"/>
  <c r="BX95" i="4"/>
  <c r="BZ95" i="4"/>
  <c r="BX94" i="4"/>
  <c r="BZ94" i="4"/>
  <c r="BX93" i="4"/>
  <c r="BZ93" i="4"/>
  <c r="BX91" i="4"/>
  <c r="BZ91" i="4"/>
  <c r="BX90" i="4"/>
  <c r="BZ90" i="4"/>
  <c r="BX89" i="4"/>
  <c r="BZ89" i="4"/>
  <c r="BX88" i="4"/>
  <c r="BZ88" i="4"/>
  <c r="BX87" i="4"/>
  <c r="BZ87" i="4"/>
  <c r="BX86" i="4"/>
  <c r="BZ86" i="4"/>
  <c r="BX80" i="4"/>
  <c r="BZ80" i="4"/>
  <c r="BX78" i="4"/>
  <c r="BZ78" i="4"/>
  <c r="BX77" i="4"/>
  <c r="BZ77" i="4"/>
  <c r="BX76" i="4"/>
  <c r="BZ76" i="4"/>
  <c r="BX75" i="4"/>
  <c r="BZ75" i="4"/>
  <c r="BX73" i="4"/>
  <c r="BZ73" i="4"/>
  <c r="BX72" i="4"/>
  <c r="BZ72" i="4"/>
  <c r="BX71" i="4"/>
  <c r="BZ71" i="4"/>
  <c r="BZ69" i="4"/>
  <c r="BZ67" i="4"/>
  <c r="BA50" i="3"/>
  <c r="BC50" i="3"/>
  <c r="BA49" i="3"/>
  <c r="BH49" i="3" s="1"/>
  <c r="BC49" i="3"/>
  <c r="BJ49" i="3" s="1"/>
  <c r="BA48" i="3"/>
  <c r="BC48" i="3"/>
  <c r="BA47" i="3"/>
  <c r="BC47" i="3"/>
  <c r="BA46" i="3"/>
  <c r="BC46" i="3"/>
  <c r="BA45" i="3"/>
  <c r="BC45" i="3"/>
  <c r="BA44" i="3"/>
  <c r="BC44" i="3"/>
  <c r="BA42" i="3"/>
  <c r="BC42" i="3"/>
  <c r="BA37" i="3"/>
  <c r="BC37" i="3"/>
  <c r="BA36" i="3"/>
  <c r="BC36" i="3"/>
  <c r="BA31" i="3"/>
  <c r="BH31" i="3" s="1"/>
  <c r="BC31" i="3"/>
  <c r="BJ31" i="3" s="1"/>
  <c r="BA30" i="3"/>
  <c r="BH30" i="3" s="1"/>
  <c r="BC30" i="3"/>
  <c r="BJ30" i="3" s="1"/>
  <c r="BA29" i="3"/>
  <c r="BH29" i="3" s="1"/>
  <c r="BC29" i="3"/>
  <c r="BJ29" i="3" s="1"/>
  <c r="BA28" i="3"/>
  <c r="BH28" i="3" s="1"/>
  <c r="BC28" i="3"/>
  <c r="BJ28" i="3" s="1"/>
  <c r="BA27" i="3"/>
  <c r="BH27" i="3" s="1"/>
  <c r="BC27" i="3"/>
  <c r="BJ27" i="3" s="1"/>
  <c r="BA26" i="3"/>
  <c r="BH26" i="3" s="1"/>
  <c r="BC26" i="3"/>
  <c r="BJ26" i="3" s="1"/>
  <c r="BA25" i="3"/>
  <c r="BH25" i="3" s="1"/>
  <c r="BC25" i="3"/>
  <c r="BJ25" i="3" s="1"/>
  <c r="BA24" i="3"/>
  <c r="BC24" i="3"/>
  <c r="BA22" i="3"/>
  <c r="BC22" i="3"/>
  <c r="BA18" i="3"/>
  <c r="BC18" i="3"/>
  <c r="BA17" i="3"/>
  <c r="BC17" i="3"/>
  <c r="BA15" i="3"/>
  <c r="BC15" i="3"/>
  <c r="BA14" i="3"/>
  <c r="BC14" i="3"/>
  <c r="BA13" i="3"/>
  <c r="BC13" i="3"/>
  <c r="BA12" i="3"/>
  <c r="BC12" i="3"/>
  <c r="BB50" i="3"/>
  <c r="BB49" i="3"/>
  <c r="BI49" i="3" s="1"/>
  <c r="BB48" i="3"/>
  <c r="BB47" i="3"/>
  <c r="BB46" i="3"/>
  <c r="BB45" i="3"/>
  <c r="BB44" i="3"/>
  <c r="BB42" i="3"/>
  <c r="BB37" i="3"/>
  <c r="BB36" i="3"/>
  <c r="BB31" i="3"/>
  <c r="BI31" i="3" s="1"/>
  <c r="BB30" i="3"/>
  <c r="BI30" i="3" s="1"/>
  <c r="BB29" i="3"/>
  <c r="BI29" i="3" s="1"/>
  <c r="BB28" i="3"/>
  <c r="BI28" i="3" s="1"/>
  <c r="BB27" i="3"/>
  <c r="BI27" i="3" s="1"/>
  <c r="BB26" i="3"/>
  <c r="BI26" i="3" s="1"/>
  <c r="BB25" i="3"/>
  <c r="BI25" i="3" s="1"/>
  <c r="BB24" i="3"/>
  <c r="BB22" i="3"/>
  <c r="BB18" i="3"/>
  <c r="BB17" i="3"/>
  <c r="BB15" i="3"/>
  <c r="BB14" i="3"/>
  <c r="BB13" i="3"/>
  <c r="BB12" i="3"/>
  <c r="CC10" i="1"/>
  <c r="AD554" i="1"/>
  <c r="BX10" i="2"/>
  <c r="BX11" i="2"/>
  <c r="BX13" i="2"/>
  <c r="BX14" i="2"/>
  <c r="BX15" i="2"/>
  <c r="BX16" i="2"/>
  <c r="BX17" i="2"/>
  <c r="BX20" i="2"/>
  <c r="BX21" i="2"/>
  <c r="BX22" i="2"/>
  <c r="BX23" i="2"/>
  <c r="BX25" i="2"/>
  <c r="BX27" i="2"/>
  <c r="BX28" i="2"/>
  <c r="BX29" i="2"/>
  <c r="BX30" i="2"/>
  <c r="BX31" i="2"/>
  <c r="BX32" i="2"/>
  <c r="BX33" i="2"/>
  <c r="BX34" i="2"/>
  <c r="BX35" i="2"/>
  <c r="BX36" i="2"/>
  <c r="BX37" i="2"/>
  <c r="BX38" i="2"/>
  <c r="BX39" i="2"/>
  <c r="BX40" i="2"/>
  <c r="BX41" i="2"/>
  <c r="BX42" i="2"/>
  <c r="BX43" i="2"/>
  <c r="BX44" i="2"/>
  <c r="BX45" i="2"/>
  <c r="BX46" i="2"/>
  <c r="BX47" i="2"/>
  <c r="BX48" i="2"/>
  <c r="BX49" i="2"/>
  <c r="BX50" i="2"/>
  <c r="BX51" i="2"/>
  <c r="BX52" i="2"/>
  <c r="BX53" i="2"/>
  <c r="BX54" i="2"/>
  <c r="BX55" i="2"/>
  <c r="BX56" i="2"/>
  <c r="BX57" i="2"/>
  <c r="BX58" i="2"/>
  <c r="BX59" i="2"/>
  <c r="BX60" i="2"/>
  <c r="BX61" i="2"/>
  <c r="BX62" i="2"/>
  <c r="BX63" i="2"/>
  <c r="BX64" i="2"/>
  <c r="BX65" i="2"/>
  <c r="BX66" i="2"/>
  <c r="BX67" i="2"/>
  <c r="BX68" i="2"/>
  <c r="BX70" i="2"/>
  <c r="BX71" i="2"/>
  <c r="BX72" i="2"/>
  <c r="BX73" i="2"/>
  <c r="BX74" i="2"/>
  <c r="BX75" i="2"/>
  <c r="BX81" i="2"/>
  <c r="BX83" i="2"/>
  <c r="BX85" i="2"/>
  <c r="BX86" i="2"/>
  <c r="BX87" i="2"/>
  <c r="BX88" i="2"/>
  <c r="BX90" i="2"/>
  <c r="BX91" i="2"/>
  <c r="BX93" i="2"/>
  <c r="BX94" i="2"/>
  <c r="BX95" i="2"/>
  <c r="BX96" i="2"/>
  <c r="BX97" i="2"/>
  <c r="BX98" i="2"/>
  <c r="BX99" i="2"/>
  <c r="BX102" i="2"/>
  <c r="BX104" i="2"/>
  <c r="BX106" i="2"/>
  <c r="BX107" i="2"/>
  <c r="BX108" i="2"/>
  <c r="BX109" i="2"/>
  <c r="BX110" i="2"/>
  <c r="BX111" i="2"/>
  <c r="BX112" i="2"/>
  <c r="BX113" i="2"/>
  <c r="BX114" i="2"/>
  <c r="BX115" i="2"/>
  <c r="BX118" i="2"/>
  <c r="BX120" i="2"/>
  <c r="BX121" i="2"/>
  <c r="BX122" i="2"/>
  <c r="BX123" i="2"/>
  <c r="BX124" i="2"/>
  <c r="BX125" i="2"/>
  <c r="BX126" i="2"/>
  <c r="BX127" i="2"/>
  <c r="BX128" i="2"/>
  <c r="BX129" i="2"/>
  <c r="BX130" i="2"/>
  <c r="BX131" i="2"/>
  <c r="BX132" i="2"/>
  <c r="BX133" i="2"/>
  <c r="BX134" i="2"/>
  <c r="BX135" i="2"/>
  <c r="BX136" i="2"/>
  <c r="BX137" i="2"/>
  <c r="BX138" i="2"/>
  <c r="BX139" i="2"/>
  <c r="BX140" i="2"/>
  <c r="BX141" i="2"/>
  <c r="BX142" i="2"/>
  <c r="BX143" i="2"/>
  <c r="BX144" i="2"/>
  <c r="BX145" i="2"/>
  <c r="BX146" i="2"/>
  <c r="BX147" i="2"/>
  <c r="BX148" i="2"/>
  <c r="BX149" i="2"/>
  <c r="BX150" i="2"/>
  <c r="BX151" i="2"/>
  <c r="BX152" i="2"/>
  <c r="BX153" i="2"/>
  <c r="BX154" i="2"/>
  <c r="BX155" i="2"/>
  <c r="BX156" i="2"/>
  <c r="BX157" i="2"/>
  <c r="BX158" i="2"/>
  <c r="BX159" i="2"/>
  <c r="BX160" i="2"/>
  <c r="BX161" i="2"/>
  <c r="BX162" i="2"/>
  <c r="BX163" i="2"/>
  <c r="BX164" i="2"/>
  <c r="BX165" i="2"/>
  <c r="BX166" i="2"/>
  <c r="BX167" i="2"/>
  <c r="BX168" i="2"/>
  <c r="BX170" i="2"/>
  <c r="BX172" i="2"/>
  <c r="BX174" i="2"/>
  <c r="BX176" i="2"/>
  <c r="BX177" i="2"/>
  <c r="BX178" i="2"/>
  <c r="BX179" i="2"/>
  <c r="BX180" i="2"/>
  <c r="BX181" i="2"/>
  <c r="BX182" i="2"/>
  <c r="BX183" i="2"/>
  <c r="BX184" i="2"/>
  <c r="BX185" i="2"/>
  <c r="BX186" i="2"/>
  <c r="BX190" i="2"/>
  <c r="BX191" i="2"/>
  <c r="BX192" i="2"/>
  <c r="BX195" i="2"/>
  <c r="BX199" i="2"/>
  <c r="BX200" i="2"/>
  <c r="BX201" i="2"/>
  <c r="BX202" i="2"/>
  <c r="BX204" i="2"/>
  <c r="BX205" i="2"/>
  <c r="BX206" i="2"/>
  <c r="BX207" i="2"/>
  <c r="BX208" i="2"/>
  <c r="BX209" i="2"/>
  <c r="BX210" i="2"/>
  <c r="BX211" i="2"/>
  <c r="BX212" i="2"/>
  <c r="BX213" i="2"/>
  <c r="BX214" i="2"/>
  <c r="BX216" i="2"/>
  <c r="BX217" i="2"/>
  <c r="BX218" i="2"/>
  <c r="BX219" i="2"/>
  <c r="BX220" i="2"/>
  <c r="BX221" i="2"/>
  <c r="BX222" i="2"/>
  <c r="BX223" i="2"/>
  <c r="BX224" i="2"/>
  <c r="BX225" i="2"/>
  <c r="BX226" i="2"/>
  <c r="BX227" i="2"/>
  <c r="BX228" i="2"/>
  <c r="BX229" i="2"/>
  <c r="BX230" i="2"/>
  <c r="BX231" i="2"/>
  <c r="BX232" i="2"/>
  <c r="BX233" i="2"/>
  <c r="BX234" i="2"/>
  <c r="BX235" i="2"/>
  <c r="BX236" i="2"/>
  <c r="BX237" i="2"/>
  <c r="BX238" i="2"/>
  <c r="BX239" i="2"/>
  <c r="BX240" i="2"/>
  <c r="BX241" i="2"/>
  <c r="BX242" i="2"/>
  <c r="BX243" i="2"/>
  <c r="BX244" i="2"/>
  <c r="BX245" i="2"/>
  <c r="BX246" i="2"/>
  <c r="BX247" i="2"/>
  <c r="BX249" i="2"/>
  <c r="BX251" i="2"/>
  <c r="BX252" i="2"/>
  <c r="BX253" i="2"/>
  <c r="BX254" i="2"/>
  <c r="BX255" i="2"/>
  <c r="BX256" i="2"/>
  <c r="BX257" i="2"/>
  <c r="BX258" i="2"/>
  <c r="BX259" i="2"/>
  <c r="BX260" i="2"/>
  <c r="BX261" i="2"/>
  <c r="BX262" i="2"/>
  <c r="BX264" i="2"/>
  <c r="BX265" i="2"/>
  <c r="BX266" i="2"/>
  <c r="BX267" i="2"/>
  <c r="BX268" i="2"/>
  <c r="BX269" i="2"/>
  <c r="BX270" i="2"/>
  <c r="BX271" i="2"/>
  <c r="BX273" i="2"/>
  <c r="BX275" i="2"/>
  <c r="BX276" i="2"/>
  <c r="BX277" i="2"/>
  <c r="BX278" i="2"/>
  <c r="BX279" i="2"/>
  <c r="BX280" i="2"/>
  <c r="BX281" i="2"/>
  <c r="BX282" i="2"/>
  <c r="BX283" i="2"/>
  <c r="BX284" i="2"/>
  <c r="BX285" i="2"/>
  <c r="BX286" i="2"/>
  <c r="BX289" i="2"/>
  <c r="BX290" i="2"/>
  <c r="BX291" i="2"/>
  <c r="BX292" i="2"/>
  <c r="BX293" i="2"/>
  <c r="BX296" i="2"/>
  <c r="BX297" i="2"/>
  <c r="BX298" i="2"/>
  <c r="BX299" i="2"/>
  <c r="BX300" i="2"/>
  <c r="BX301" i="2"/>
  <c r="BX302" i="2"/>
  <c r="BX303" i="2"/>
  <c r="BX305" i="2"/>
  <c r="BX306" i="2"/>
  <c r="BX307" i="2"/>
  <c r="BX308" i="2"/>
  <c r="BX309" i="2"/>
  <c r="BX310" i="2"/>
  <c r="BX311" i="2"/>
  <c r="BX312" i="2"/>
  <c r="BX313" i="2"/>
  <c r="BX314" i="2"/>
  <c r="BX315" i="2"/>
  <c r="BX316" i="2"/>
  <c r="BX317" i="2"/>
  <c r="BX318" i="2"/>
  <c r="BX319" i="2"/>
  <c r="BX320" i="2"/>
  <c r="BX321" i="2"/>
  <c r="BX322" i="2"/>
  <c r="BX332" i="2"/>
  <c r="BX336" i="2"/>
  <c r="BX338" i="2"/>
  <c r="BX339" i="2"/>
  <c r="BX340" i="2"/>
  <c r="BX341" i="2"/>
  <c r="BX342" i="2"/>
  <c r="BX343" i="2"/>
  <c r="BX344" i="2"/>
  <c r="BX345" i="2"/>
  <c r="BX346" i="2"/>
  <c r="BX348" i="2"/>
  <c r="BX349" i="2"/>
  <c r="BX350" i="2"/>
  <c r="BX351" i="2"/>
  <c r="BX352" i="2"/>
  <c r="BX353" i="2"/>
  <c r="BX354" i="2"/>
  <c r="BX355" i="2"/>
  <c r="BX356" i="2"/>
  <c r="BX357" i="2"/>
  <c r="BX358" i="2"/>
  <c r="BX359" i="2"/>
  <c r="BX360" i="2"/>
  <c r="BX361" i="2"/>
  <c r="BX362" i="2"/>
  <c r="BX363" i="2"/>
  <c r="BX364" i="2"/>
  <c r="BX365" i="2"/>
  <c r="BX366" i="2"/>
  <c r="BX367" i="2"/>
  <c r="BX368" i="2"/>
  <c r="BX369" i="2"/>
  <c r="BX370" i="2"/>
  <c r="BX371" i="2"/>
  <c r="BX372" i="2"/>
  <c r="BX373" i="2"/>
  <c r="BX374" i="2"/>
  <c r="BX375" i="2"/>
  <c r="BX376" i="2"/>
  <c r="BX377" i="2"/>
  <c r="BX378" i="2"/>
  <c r="BX379" i="2"/>
  <c r="BX381" i="2"/>
  <c r="BX382" i="2"/>
  <c r="BX383" i="2"/>
  <c r="BX384" i="2"/>
  <c r="BX385" i="2"/>
  <c r="BX386" i="2"/>
  <c r="BX387" i="2"/>
  <c r="BX388" i="2"/>
  <c r="BX389" i="2"/>
  <c r="BX390" i="2"/>
  <c r="BX391" i="2"/>
  <c r="BX392" i="2"/>
  <c r="BX393" i="2"/>
  <c r="BX394" i="2"/>
  <c r="BX395" i="2"/>
  <c r="BX396" i="2"/>
  <c r="BX397" i="2"/>
  <c r="BX398" i="2"/>
  <c r="BX399" i="2"/>
  <c r="BX400" i="2"/>
  <c r="BX401" i="2"/>
  <c r="BX402" i="2"/>
  <c r="BX403" i="2"/>
  <c r="BX405" i="2"/>
  <c r="BX407" i="2"/>
  <c r="BX408" i="2"/>
  <c r="BX409" i="2"/>
  <c r="BX410" i="2"/>
  <c r="BX411" i="2"/>
  <c r="BX412" i="2"/>
  <c r="BX413" i="2"/>
  <c r="BX414" i="2"/>
  <c r="BX415" i="2"/>
  <c r="BX417" i="2"/>
  <c r="BX418" i="2"/>
  <c r="BX419" i="2"/>
  <c r="BX420" i="2"/>
  <c r="BX421" i="2"/>
  <c r="BX424" i="2"/>
  <c r="BX425" i="2"/>
  <c r="BX426" i="2"/>
  <c r="BX427" i="2"/>
  <c r="BX428" i="2"/>
  <c r="BX9" i="2"/>
  <c r="AY411" i="2"/>
  <c r="AY12" i="2"/>
  <c r="AY14" i="2"/>
  <c r="AY15" i="2"/>
  <c r="AY16" i="2"/>
  <c r="AY17" i="2"/>
  <c r="AY18" i="2"/>
  <c r="AY20" i="2"/>
  <c r="AY21" i="2"/>
  <c r="AY22" i="2"/>
  <c r="AY25" i="2"/>
  <c r="AY27" i="2"/>
  <c r="AY28" i="2"/>
  <c r="AY29" i="2"/>
  <c r="AY31" i="2"/>
  <c r="AY32" i="2"/>
  <c r="AY35" i="2"/>
  <c r="AY36" i="2"/>
  <c r="AY39" i="2"/>
  <c r="AY42" i="2"/>
  <c r="AY51" i="2"/>
  <c r="AY52" i="2"/>
  <c r="AY53" i="2"/>
  <c r="AY54" i="2"/>
  <c r="AY55" i="2"/>
  <c r="AY56" i="2"/>
  <c r="AY57" i="2"/>
  <c r="AY58" i="2"/>
  <c r="AY59" i="2"/>
  <c r="AY60" i="2"/>
  <c r="AY61" i="2"/>
  <c r="AY62" i="2"/>
  <c r="AY63" i="2"/>
  <c r="AY64" i="2"/>
  <c r="AY67" i="2"/>
  <c r="AY72" i="2"/>
  <c r="AY73" i="2"/>
  <c r="AY74" i="2"/>
  <c r="AY75" i="2"/>
  <c r="AY77" i="2"/>
  <c r="AY78" i="2"/>
  <c r="AY79" i="2"/>
  <c r="AY80" i="2"/>
  <c r="AY81" i="2"/>
  <c r="AY82" i="2"/>
  <c r="AY83" i="2"/>
  <c r="AY85" i="2"/>
  <c r="AY93" i="2"/>
  <c r="AY94" i="2"/>
  <c r="AY95" i="2"/>
  <c r="AY96" i="2"/>
  <c r="AY97" i="2"/>
  <c r="AY98" i="2"/>
  <c r="AY99" i="2"/>
  <c r="AY100" i="2"/>
  <c r="AY101" i="2"/>
  <c r="AY102" i="2"/>
  <c r="AY103" i="2"/>
  <c r="AY104" i="2"/>
  <c r="AY111" i="2"/>
  <c r="AY116" i="2"/>
  <c r="AY117" i="2"/>
  <c r="AY119" i="2"/>
  <c r="AY121" i="2"/>
  <c r="AY123" i="2"/>
  <c r="AY126" i="2"/>
  <c r="AY127" i="2"/>
  <c r="AY128" i="2"/>
  <c r="AY129" i="2"/>
  <c r="AY131" i="2"/>
  <c r="AY133" i="2"/>
  <c r="AY136" i="2"/>
  <c r="AY137" i="2"/>
  <c r="AY147" i="2"/>
  <c r="AY148" i="2"/>
  <c r="AY149" i="2"/>
  <c r="AY151" i="2"/>
  <c r="AY152" i="2"/>
  <c r="AY153" i="2"/>
  <c r="AY154" i="2"/>
  <c r="AY156" i="2"/>
  <c r="AY157" i="2"/>
  <c r="AY158" i="2"/>
  <c r="AY159" i="2"/>
  <c r="AY160" i="2"/>
  <c r="AY161" i="2"/>
  <c r="AY162" i="2"/>
  <c r="AY164" i="2"/>
  <c r="AY166" i="2"/>
  <c r="AY167" i="2"/>
  <c r="AY168" i="2"/>
  <c r="AY170" i="2"/>
  <c r="AY175" i="2"/>
  <c r="AY177" i="2"/>
  <c r="AY178" i="2"/>
  <c r="AY179" i="2"/>
  <c r="AY180" i="2"/>
  <c r="AY181" i="2"/>
  <c r="AY183" i="2"/>
  <c r="AY185" i="2"/>
  <c r="AY186" i="2"/>
  <c r="AY187" i="2"/>
  <c r="AY188" i="2"/>
  <c r="AY191" i="2"/>
  <c r="AY193" i="2"/>
  <c r="AY194" i="2"/>
  <c r="AY195" i="2"/>
  <c r="AY196" i="2"/>
  <c r="AY197" i="2"/>
  <c r="AY198" i="2"/>
  <c r="AY199" i="2"/>
  <c r="AY200" i="2"/>
  <c r="AY203" i="2"/>
  <c r="AY204" i="2"/>
  <c r="AY205" i="2"/>
  <c r="AY206" i="2"/>
  <c r="AY207" i="2"/>
  <c r="AY211" i="2"/>
  <c r="AY212" i="2"/>
  <c r="AY213" i="2"/>
  <c r="AY214" i="2"/>
  <c r="AY215" i="2"/>
  <c r="AY216" i="2"/>
  <c r="AY217" i="2"/>
  <c r="AY218" i="2"/>
  <c r="AY219" i="2"/>
  <c r="AY220" i="2"/>
  <c r="AY221" i="2"/>
  <c r="AY222" i="2"/>
  <c r="AY223" i="2"/>
  <c r="AY229" i="2"/>
  <c r="AY230" i="2"/>
  <c r="AY231" i="2"/>
  <c r="AY233" i="2"/>
  <c r="AY234" i="2"/>
  <c r="AY235" i="2"/>
  <c r="AY236" i="2"/>
  <c r="AY238" i="2"/>
  <c r="AY239" i="2"/>
  <c r="AY240" i="2"/>
  <c r="AY242" i="2"/>
  <c r="AY244" i="2"/>
  <c r="AY245" i="2"/>
  <c r="AY248" i="2"/>
  <c r="AY249" i="2"/>
  <c r="AY261" i="2"/>
  <c r="AY262" i="2"/>
  <c r="AY266" i="2"/>
  <c r="AY268" i="2"/>
  <c r="AY269" i="2"/>
  <c r="AY270" i="2"/>
  <c r="AY271" i="2"/>
  <c r="AY272" i="2"/>
  <c r="AY273" i="2"/>
  <c r="AY275" i="2"/>
  <c r="AY276" i="2"/>
  <c r="AY277" i="2"/>
  <c r="AY278" i="2"/>
  <c r="AY279" i="2"/>
  <c r="AY281" i="2"/>
  <c r="AY283" i="2"/>
  <c r="AY284" i="2"/>
  <c r="AY285" i="2"/>
  <c r="AY290" i="2"/>
  <c r="AY291" i="2"/>
  <c r="AY293" i="2"/>
  <c r="AY294" i="2"/>
  <c r="AY295" i="2"/>
  <c r="AY297" i="2"/>
  <c r="AY299" i="2"/>
  <c r="AY300" i="2"/>
  <c r="AY301" i="2"/>
  <c r="AY302" i="2"/>
  <c r="AY303" i="2"/>
  <c r="AY304" i="2"/>
  <c r="AY305" i="2"/>
  <c r="AY306" i="2"/>
  <c r="AY307" i="2"/>
  <c r="AY309" i="2"/>
  <c r="AY310" i="2"/>
  <c r="AY311" i="2"/>
  <c r="AY312" i="2"/>
  <c r="AY314" i="2"/>
  <c r="AY315" i="2"/>
  <c r="AY316" i="2"/>
  <c r="AY317" i="2"/>
  <c r="AY318" i="2"/>
  <c r="AY319" i="2"/>
  <c r="AY321" i="2"/>
  <c r="AY322" i="2"/>
  <c r="AY323" i="2"/>
  <c r="AY324" i="2"/>
  <c r="AY325" i="2"/>
  <c r="AY326" i="2"/>
  <c r="AY328" i="2"/>
  <c r="AY329" i="2"/>
  <c r="AY330" i="2"/>
  <c r="AY331" i="2"/>
  <c r="AY332" i="2"/>
  <c r="AY333" i="2"/>
  <c r="AY334" i="2"/>
  <c r="AY335" i="2"/>
  <c r="AY337" i="2"/>
  <c r="AY338" i="2"/>
  <c r="AY340" i="2"/>
  <c r="AY341" i="2"/>
  <c r="AY342" i="2"/>
  <c r="AY343" i="2"/>
  <c r="AY344" i="2"/>
  <c r="AY345" i="2"/>
  <c r="AY358" i="2"/>
  <c r="AY360" i="2"/>
  <c r="AY375" i="2"/>
  <c r="AY377" i="2"/>
  <c r="AY378" i="2"/>
  <c r="AY383" i="2"/>
  <c r="AY384" i="2"/>
  <c r="AY385" i="2"/>
  <c r="AY398" i="2"/>
  <c r="AY400" i="2"/>
  <c r="AY401" i="2"/>
  <c r="AY402" i="2"/>
  <c r="AY403" i="2"/>
  <c r="AY404" i="2"/>
  <c r="AY406" i="2"/>
  <c r="AY407" i="2"/>
  <c r="AY408" i="2"/>
  <c r="AY410" i="2"/>
  <c r="AY412" i="2"/>
  <c r="AY413" i="2"/>
  <c r="AY415" i="2"/>
  <c r="AY416" i="2"/>
  <c r="AY418" i="2"/>
  <c r="AY421" i="2"/>
  <c r="AY422" i="2"/>
  <c r="AY423" i="2"/>
  <c r="AY424" i="2"/>
  <c r="AY425" i="2"/>
  <c r="AY426" i="2"/>
  <c r="AY428" i="2"/>
  <c r="Z14" i="2"/>
  <c r="Z15" i="2"/>
  <c r="Z16" i="2"/>
  <c r="Z17" i="2"/>
  <c r="Z18" i="2"/>
  <c r="Z22" i="2"/>
  <c r="Z29" i="2"/>
  <c r="Z31" i="2"/>
  <c r="Z32" i="2"/>
  <c r="Z36" i="2"/>
  <c r="Z39" i="2"/>
  <c r="Z41" i="2"/>
  <c r="Z51" i="2"/>
  <c r="Z52" i="2"/>
  <c r="Z53" i="2"/>
  <c r="Z54" i="2"/>
  <c r="Z56" i="2"/>
  <c r="Z57" i="2"/>
  <c r="Z58" i="2"/>
  <c r="Z59" i="2"/>
  <c r="Z60" i="2"/>
  <c r="Z61" i="2"/>
  <c r="Z62" i="2"/>
  <c r="Z63" i="2"/>
  <c r="Z64" i="2"/>
  <c r="Z67" i="2"/>
  <c r="Z72" i="2"/>
  <c r="Z73" i="2"/>
  <c r="Z74" i="2"/>
  <c r="Z75" i="2"/>
  <c r="Z78" i="2"/>
  <c r="Z79" i="2"/>
  <c r="Z80" i="2"/>
  <c r="Z83" i="2"/>
  <c r="Z85" i="2"/>
  <c r="Z93" i="2"/>
  <c r="Z94" i="2"/>
  <c r="Z95" i="2"/>
  <c r="Z96" i="2"/>
  <c r="Z98" i="2"/>
  <c r="Z99" i="2"/>
  <c r="Z100" i="2"/>
  <c r="Z101" i="2"/>
  <c r="Z102" i="2"/>
  <c r="Z104" i="2"/>
  <c r="Z116" i="2"/>
  <c r="Z117" i="2"/>
  <c r="Z121" i="2"/>
  <c r="Z122" i="2"/>
  <c r="Z123" i="2"/>
  <c r="CO124" i="2"/>
  <c r="Z125" i="2"/>
  <c r="Z127" i="2"/>
  <c r="Z128" i="2"/>
  <c r="Z129" i="2"/>
  <c r="Z136" i="2"/>
  <c r="Z137" i="2"/>
  <c r="Z138" i="2"/>
  <c r="Z139" i="2"/>
  <c r="Z141" i="2"/>
  <c r="Z142" i="2"/>
  <c r="Z143" i="2"/>
  <c r="Z147" i="2"/>
  <c r="Z148" i="2"/>
  <c r="Z149" i="2"/>
  <c r="Z150" i="2"/>
  <c r="Z152" i="2"/>
  <c r="Z153" i="2"/>
  <c r="Z154" i="2"/>
  <c r="Z155" i="2"/>
  <c r="Z156" i="2"/>
  <c r="Z157" i="2"/>
  <c r="Z158" i="2"/>
  <c r="Z159" i="2"/>
  <c r="Z160" i="2"/>
  <c r="Z161" i="2"/>
  <c r="Z162" i="2"/>
  <c r="Z164" i="2"/>
  <c r="Z165" i="2"/>
  <c r="Z166" i="2"/>
  <c r="Z167" i="2"/>
  <c r="Z170" i="2"/>
  <c r="Z177" i="2"/>
  <c r="Z178" i="2"/>
  <c r="Z179" i="2"/>
  <c r="Z180" i="2"/>
  <c r="Z183" i="2"/>
  <c r="Z184" i="2"/>
  <c r="Z185" i="2"/>
  <c r="Z188" i="2"/>
  <c r="Z191" i="2"/>
  <c r="Z192" i="2"/>
  <c r="Z193" i="2"/>
  <c r="Z194" i="2"/>
  <c r="Z196" i="2"/>
  <c r="Z197" i="2"/>
  <c r="Z198" i="2"/>
  <c r="Z199" i="2"/>
  <c r="Z200" i="2"/>
  <c r="Z202" i="2"/>
  <c r="Z204" i="2"/>
  <c r="Z205" i="2"/>
  <c r="Z206" i="2"/>
  <c r="Z207" i="2"/>
  <c r="Z208" i="2"/>
  <c r="Z209" i="2"/>
  <c r="Z210" i="2"/>
  <c r="Z211" i="2"/>
  <c r="Z212" i="2"/>
  <c r="Z213" i="2"/>
  <c r="Z214" i="2"/>
  <c r="Z215" i="2"/>
  <c r="Z216" i="2"/>
  <c r="Z217" i="2"/>
  <c r="Z219" i="2"/>
  <c r="Z220" i="2"/>
  <c r="Z221" i="2"/>
  <c r="Z222" i="2"/>
  <c r="Z223" i="2"/>
  <c r="Z229" i="2"/>
  <c r="Z230" i="2"/>
  <c r="Z231" i="2"/>
  <c r="Z232" i="2"/>
  <c r="Z233" i="2"/>
  <c r="Z234" i="2"/>
  <c r="Z235" i="2"/>
  <c r="Z236" i="2"/>
  <c r="Z237" i="2"/>
  <c r="Z238" i="2"/>
  <c r="Z239" i="2"/>
  <c r="Z240" i="2"/>
  <c r="Z242" i="2"/>
  <c r="Z244" i="2"/>
  <c r="Z247" i="2"/>
  <c r="Z248" i="2"/>
  <c r="Z249" i="2"/>
  <c r="Z252" i="2"/>
  <c r="Z255" i="2"/>
  <c r="Z256" i="2"/>
  <c r="Z257" i="2"/>
  <c r="Z258" i="2"/>
  <c r="Z259" i="2"/>
  <c r="Z260" i="2"/>
  <c r="Z262" i="2"/>
  <c r="Z266" i="2"/>
  <c r="Z268" i="2"/>
  <c r="Z269" i="2"/>
  <c r="Z270" i="2"/>
  <c r="Z271" i="2"/>
  <c r="Z273" i="2"/>
  <c r="Z274" i="2"/>
  <c r="Z275" i="2"/>
  <c r="Z276" i="2"/>
  <c r="Z277" i="2"/>
  <c r="Z278" i="2"/>
  <c r="Z279" i="2"/>
  <c r="Z280" i="2"/>
  <c r="Z281" i="2"/>
  <c r="Z282" i="2"/>
  <c r="Z283" i="2"/>
  <c r="Z284" i="2"/>
  <c r="Z285" i="2"/>
  <c r="Z286" i="2"/>
  <c r="Z289" i="2"/>
  <c r="Z290" i="2"/>
  <c r="Z291" i="2"/>
  <c r="Z292" i="2"/>
  <c r="Z293" i="2"/>
  <c r="Z294" i="2"/>
  <c r="Z295" i="2"/>
  <c r="Z296" i="2"/>
  <c r="Z297" i="2"/>
  <c r="Z298" i="2"/>
  <c r="Z299" i="2"/>
  <c r="Z303" i="2"/>
  <c r="Z304" i="2"/>
  <c r="Z305" i="2"/>
  <c r="Z306" i="2"/>
  <c r="Z307" i="2"/>
  <c r="Z308" i="2"/>
  <c r="Z309" i="2"/>
  <c r="Z310" i="2"/>
  <c r="Z311" i="2"/>
  <c r="Z312" i="2"/>
  <c r="Z313" i="2"/>
  <c r="Z314" i="2"/>
  <c r="Z315" i="2"/>
  <c r="Z316" i="2"/>
  <c r="Z317" i="2"/>
  <c r="Z318" i="2"/>
  <c r="Z319" i="2"/>
  <c r="Z321" i="2"/>
  <c r="Z322" i="2"/>
  <c r="Z323" i="2"/>
  <c r="Z324" i="2"/>
  <c r="Z325" i="2"/>
  <c r="Z326" i="2"/>
  <c r="Z328" i="2"/>
  <c r="Z329" i="2"/>
  <c r="Z330" i="2"/>
  <c r="Z331" i="2"/>
  <c r="Z337" i="2"/>
  <c r="Z339" i="2"/>
  <c r="Z340" i="2"/>
  <c r="Z341" i="2"/>
  <c r="Z342" i="2"/>
  <c r="Z343" i="2"/>
  <c r="Z357" i="2"/>
  <c r="Z358" i="2"/>
  <c r="Z360" i="2"/>
  <c r="Z362" i="2"/>
  <c r="Z374" i="2"/>
  <c r="Z375" i="2"/>
  <c r="Z376" i="2"/>
  <c r="Z377" i="2"/>
  <c r="Z378" i="2"/>
  <c r="Z379" i="2"/>
  <c r="Z381" i="2"/>
  <c r="Z383" i="2"/>
  <c r="Z384" i="2"/>
  <c r="Z386" i="2"/>
  <c r="Z387" i="2"/>
  <c r="Z390" i="2"/>
  <c r="Z397" i="2"/>
  <c r="Z398" i="2"/>
  <c r="Z400" i="2"/>
  <c r="Z401" i="2"/>
  <c r="Z402" i="2"/>
  <c r="Z403" i="2"/>
  <c r="Z407" i="2"/>
  <c r="Z408" i="2"/>
  <c r="Z410" i="2"/>
  <c r="Z411" i="2"/>
  <c r="Z412" i="2"/>
  <c r="Z421" i="2"/>
  <c r="Z423" i="2"/>
  <c r="Z424" i="2"/>
  <c r="Z426" i="2"/>
  <c r="Z428" i="2"/>
  <c r="BZ13" i="1"/>
  <c r="CD13" i="1" s="1"/>
  <c r="BZ14" i="1"/>
  <c r="CD14" i="1" s="1"/>
  <c r="BZ15" i="1"/>
  <c r="BZ17" i="1"/>
  <c r="BZ18" i="1"/>
  <c r="BZ19" i="1"/>
  <c r="BZ20" i="1"/>
  <c r="BZ21" i="1"/>
  <c r="BZ22" i="1"/>
  <c r="BZ23" i="1"/>
  <c r="BZ24" i="1"/>
  <c r="BZ25" i="1"/>
  <c r="BZ27" i="1"/>
  <c r="CD27" i="1" s="1"/>
  <c r="BZ28" i="1"/>
  <c r="BZ30" i="1"/>
  <c r="CD30" i="1" s="1"/>
  <c r="BZ31" i="1"/>
  <c r="BZ32" i="1"/>
  <c r="BZ33" i="1"/>
  <c r="BZ34" i="1"/>
  <c r="BZ35" i="1"/>
  <c r="BZ36" i="1"/>
  <c r="BZ37" i="1"/>
  <c r="BZ38" i="1"/>
  <c r="BZ39" i="1"/>
  <c r="BZ40" i="1"/>
  <c r="BZ41" i="1"/>
  <c r="CD41" i="1" s="1"/>
  <c r="BZ42" i="1"/>
  <c r="BZ43" i="1"/>
  <c r="BZ44" i="1"/>
  <c r="BZ45" i="1"/>
  <c r="BZ46" i="1"/>
  <c r="BZ47" i="1"/>
  <c r="BZ48" i="1"/>
  <c r="BZ49" i="1"/>
  <c r="BZ50" i="1"/>
  <c r="BZ51" i="1"/>
  <c r="BZ52" i="1"/>
  <c r="BZ53" i="1"/>
  <c r="BZ54" i="1"/>
  <c r="BZ55" i="1"/>
  <c r="BZ56" i="1"/>
  <c r="BZ57" i="1"/>
  <c r="BZ58" i="1"/>
  <c r="BZ59" i="1"/>
  <c r="BZ60" i="1"/>
  <c r="BZ61" i="1"/>
  <c r="BZ62" i="1"/>
  <c r="BZ63" i="1"/>
  <c r="BZ64" i="1"/>
  <c r="BZ65" i="1"/>
  <c r="BZ66" i="1"/>
  <c r="CD66" i="1" s="1"/>
  <c r="CE66" i="1" s="1"/>
  <c r="BZ67" i="1"/>
  <c r="CD67" i="1" s="1"/>
  <c r="CE67" i="1" s="1"/>
  <c r="BZ68" i="1"/>
  <c r="BZ69" i="1"/>
  <c r="BZ70" i="1"/>
  <c r="BZ71" i="1"/>
  <c r="BZ72" i="1"/>
  <c r="BZ73" i="1"/>
  <c r="BZ74" i="1"/>
  <c r="BZ75" i="1"/>
  <c r="BZ76" i="1"/>
  <c r="BZ77" i="1"/>
  <c r="BZ78" i="1"/>
  <c r="BZ79" i="1"/>
  <c r="BZ80" i="1"/>
  <c r="BZ81" i="1"/>
  <c r="BZ82" i="1"/>
  <c r="BZ84" i="1"/>
  <c r="BZ85" i="1"/>
  <c r="BZ86" i="1"/>
  <c r="BZ88" i="1"/>
  <c r="BZ89" i="1"/>
  <c r="BZ90" i="1"/>
  <c r="BZ91" i="1"/>
  <c r="BZ92" i="1"/>
  <c r="BZ93" i="1"/>
  <c r="BZ94" i="1"/>
  <c r="BZ95" i="1"/>
  <c r="BZ96" i="1"/>
  <c r="BZ97" i="1"/>
  <c r="BZ99" i="1"/>
  <c r="BZ100" i="1"/>
  <c r="BZ101" i="1"/>
  <c r="BZ102" i="1"/>
  <c r="BZ103" i="1"/>
  <c r="BZ104" i="1"/>
  <c r="BZ105" i="1"/>
  <c r="BZ106" i="1"/>
  <c r="BZ107" i="1"/>
  <c r="BZ108" i="1"/>
  <c r="BZ109" i="1"/>
  <c r="BZ110" i="1"/>
  <c r="BZ111" i="1"/>
  <c r="BZ112" i="1"/>
  <c r="BZ113" i="1"/>
  <c r="BZ115" i="1"/>
  <c r="BZ116" i="1"/>
  <c r="BZ117" i="1"/>
  <c r="BZ119" i="1"/>
  <c r="BZ120" i="1"/>
  <c r="BZ121" i="1"/>
  <c r="BZ122" i="1"/>
  <c r="BZ123" i="1"/>
  <c r="BZ124" i="1"/>
  <c r="BZ125" i="1"/>
  <c r="BZ126" i="1"/>
  <c r="BZ127" i="1"/>
  <c r="BZ128" i="1"/>
  <c r="BZ129" i="1"/>
  <c r="BZ130" i="1"/>
  <c r="BZ131" i="1"/>
  <c r="BZ132" i="1"/>
  <c r="BZ133" i="1"/>
  <c r="BZ134" i="1"/>
  <c r="BZ135" i="1"/>
  <c r="BZ136" i="1"/>
  <c r="BZ137" i="1"/>
  <c r="BZ138" i="1"/>
  <c r="BZ139" i="1"/>
  <c r="BZ140" i="1"/>
  <c r="BZ141" i="1"/>
  <c r="BZ144" i="1"/>
  <c r="BZ145" i="1"/>
  <c r="BZ146" i="1"/>
  <c r="BZ147" i="1"/>
  <c r="BZ148" i="1"/>
  <c r="BZ149" i="1"/>
  <c r="BZ150" i="1"/>
  <c r="BZ153" i="1"/>
  <c r="BZ154" i="1"/>
  <c r="BZ155" i="1"/>
  <c r="BZ156" i="1"/>
  <c r="BZ157" i="1"/>
  <c r="BZ158" i="1"/>
  <c r="BZ159" i="1"/>
  <c r="BZ160" i="1"/>
  <c r="BZ161" i="1"/>
  <c r="BZ162" i="1"/>
  <c r="BZ163" i="1"/>
  <c r="BZ168" i="1"/>
  <c r="BZ169" i="1"/>
  <c r="BZ170" i="1"/>
  <c r="BZ171" i="1"/>
  <c r="BZ172" i="1"/>
  <c r="BZ173" i="1"/>
  <c r="BZ174" i="1"/>
  <c r="BZ176" i="1"/>
  <c r="BZ178" i="1"/>
  <c r="BZ179" i="1"/>
  <c r="BZ181" i="1"/>
  <c r="BZ182" i="1"/>
  <c r="BZ183" i="1"/>
  <c r="BZ184" i="1"/>
  <c r="BZ185" i="1"/>
  <c r="BZ186" i="1"/>
  <c r="BZ187" i="1"/>
  <c r="BZ188" i="1"/>
  <c r="BZ189" i="1"/>
  <c r="BZ190" i="1"/>
  <c r="BZ191" i="1"/>
  <c r="BZ192" i="1"/>
  <c r="BZ193" i="1"/>
  <c r="BZ194" i="1"/>
  <c r="BZ196" i="1"/>
  <c r="BZ197" i="1"/>
  <c r="BZ198" i="1"/>
  <c r="BZ199" i="1"/>
  <c r="BZ200" i="1"/>
  <c r="BZ201" i="1"/>
  <c r="BZ202" i="1"/>
  <c r="BZ203" i="1"/>
  <c r="BZ205" i="1"/>
  <c r="BZ208" i="1"/>
  <c r="BZ210" i="1"/>
  <c r="BZ211" i="1"/>
  <c r="BZ213" i="1"/>
  <c r="BZ214" i="1"/>
  <c r="BZ215" i="1"/>
  <c r="BZ216" i="1"/>
  <c r="BZ217" i="1"/>
  <c r="BZ218" i="1"/>
  <c r="BZ219" i="1"/>
  <c r="BZ221" i="1"/>
  <c r="BZ223" i="1"/>
  <c r="BZ224" i="1"/>
  <c r="BZ225" i="1"/>
  <c r="BZ226" i="1"/>
  <c r="BZ227" i="1"/>
  <c r="BZ228" i="1"/>
  <c r="BZ229" i="1"/>
  <c r="BZ230" i="1"/>
  <c r="BZ231" i="1"/>
  <c r="BZ232" i="1"/>
  <c r="BZ233" i="1"/>
  <c r="BZ234" i="1"/>
  <c r="BZ235" i="1"/>
  <c r="BZ236" i="1"/>
  <c r="BZ237" i="1"/>
  <c r="BZ239" i="1"/>
  <c r="BZ240" i="1"/>
  <c r="BZ241" i="1"/>
  <c r="BZ242" i="1"/>
  <c r="BZ243" i="1"/>
  <c r="BZ246" i="1"/>
  <c r="BZ247" i="1"/>
  <c r="BZ249" i="1"/>
  <c r="BZ250" i="1"/>
  <c r="BZ252" i="1"/>
  <c r="BZ253" i="1"/>
  <c r="BZ254" i="1"/>
  <c r="BZ255" i="1"/>
  <c r="BZ256" i="1"/>
  <c r="BZ257" i="1"/>
  <c r="BZ259" i="1"/>
  <c r="BZ261" i="1"/>
  <c r="BZ262" i="1"/>
  <c r="BZ263" i="1"/>
  <c r="BZ264" i="1"/>
  <c r="BZ265" i="1"/>
  <c r="BZ269" i="1"/>
  <c r="BZ270" i="1"/>
  <c r="BZ271" i="1"/>
  <c r="BZ272" i="1"/>
  <c r="BZ273" i="1"/>
  <c r="BZ274" i="1"/>
  <c r="BZ275" i="1"/>
  <c r="BZ279" i="1"/>
  <c r="BZ280" i="1"/>
  <c r="BZ281" i="1"/>
  <c r="BZ282" i="1"/>
  <c r="BZ283" i="1"/>
  <c r="BZ284" i="1"/>
  <c r="BZ285" i="1"/>
  <c r="BZ286" i="1"/>
  <c r="BZ287" i="1"/>
  <c r="BZ288" i="1"/>
  <c r="BZ289" i="1"/>
  <c r="BZ292" i="1"/>
  <c r="BZ294" i="1"/>
  <c r="BZ295" i="1"/>
  <c r="BZ296" i="1"/>
  <c r="BZ297" i="1"/>
  <c r="BZ298" i="1"/>
  <c r="BZ300" i="1"/>
  <c r="BZ301" i="1"/>
  <c r="BZ302" i="1"/>
  <c r="BZ304" i="1"/>
  <c r="BZ305" i="1"/>
  <c r="BZ309" i="1"/>
  <c r="BZ310" i="1"/>
  <c r="BZ311" i="1"/>
  <c r="BZ312" i="1"/>
  <c r="BZ313" i="1"/>
  <c r="BZ314" i="1"/>
  <c r="BZ315" i="1"/>
  <c r="BZ316" i="1"/>
  <c r="BZ317" i="1"/>
  <c r="BZ318" i="1"/>
  <c r="BZ320" i="1"/>
  <c r="BZ321" i="1"/>
  <c r="BZ322" i="1"/>
  <c r="BZ323" i="1"/>
  <c r="BZ324" i="1"/>
  <c r="BZ325" i="1"/>
  <c r="BZ326" i="1"/>
  <c r="BZ327" i="1"/>
  <c r="BZ328" i="1"/>
  <c r="BZ331" i="1"/>
  <c r="BZ332" i="1"/>
  <c r="BZ333" i="1"/>
  <c r="BZ334" i="1"/>
  <c r="BZ335" i="1"/>
  <c r="BZ336" i="1"/>
  <c r="BZ337" i="1"/>
  <c r="BZ338" i="1"/>
  <c r="BZ339" i="1"/>
  <c r="BZ341" i="1"/>
  <c r="BZ343" i="1"/>
  <c r="BZ344" i="1"/>
  <c r="BZ347" i="1"/>
  <c r="BZ348" i="1"/>
  <c r="BZ349" i="1"/>
  <c r="BZ350" i="1"/>
  <c r="BZ351" i="1"/>
  <c r="BZ352" i="1"/>
  <c r="BZ355" i="1"/>
  <c r="BZ356" i="1"/>
  <c r="BZ357" i="1"/>
  <c r="BZ358" i="1"/>
  <c r="BZ359" i="1"/>
  <c r="BZ360" i="1"/>
  <c r="BZ362" i="1"/>
  <c r="BZ372" i="1"/>
  <c r="BZ373" i="1"/>
  <c r="BZ374" i="1"/>
  <c r="BZ375" i="1"/>
  <c r="BZ376" i="1"/>
  <c r="BZ377" i="1"/>
  <c r="BZ378" i="1"/>
  <c r="BZ379" i="1"/>
  <c r="BZ381" i="1"/>
  <c r="BZ382" i="1"/>
  <c r="BZ383" i="1"/>
  <c r="BZ385" i="1"/>
  <c r="BZ386" i="1"/>
  <c r="BZ387" i="1"/>
  <c r="BZ389" i="1"/>
  <c r="BZ390" i="1"/>
  <c r="BZ391" i="1"/>
  <c r="BZ392" i="1"/>
  <c r="BZ393" i="1"/>
  <c r="BZ394" i="1"/>
  <c r="BZ395" i="1"/>
  <c r="BZ396" i="1"/>
  <c r="BZ397" i="1"/>
  <c r="BZ399" i="1"/>
  <c r="BZ400" i="1"/>
  <c r="BZ401" i="1"/>
  <c r="BZ402" i="1"/>
  <c r="BZ403" i="1"/>
  <c r="BZ405" i="1"/>
  <c r="BZ406" i="1"/>
  <c r="BZ407" i="1"/>
  <c r="BZ408" i="1"/>
  <c r="BZ409" i="1"/>
  <c r="BZ410" i="1"/>
  <c r="BZ411" i="1"/>
  <c r="BZ412" i="1"/>
  <c r="BZ413" i="1"/>
  <c r="BZ414" i="1"/>
  <c r="BZ415" i="1"/>
  <c r="BZ416" i="1"/>
  <c r="BZ417" i="1"/>
  <c r="BZ418" i="1"/>
  <c r="BZ419" i="1"/>
  <c r="BZ420" i="1"/>
  <c r="BZ421" i="1"/>
  <c r="BZ422" i="1"/>
  <c r="BZ423" i="1"/>
  <c r="BZ424" i="1"/>
  <c r="BZ425" i="1"/>
  <c r="BZ426" i="1"/>
  <c r="BZ428" i="1"/>
  <c r="BZ429" i="1"/>
  <c r="BZ430" i="1"/>
  <c r="BZ431" i="1"/>
  <c r="BZ432" i="1"/>
  <c r="BZ434" i="1"/>
  <c r="BZ436" i="1"/>
  <c r="BZ437" i="1"/>
  <c r="BZ439" i="1"/>
  <c r="BZ440" i="1"/>
  <c r="BZ441" i="1"/>
  <c r="BZ448" i="1"/>
  <c r="BZ449" i="1"/>
  <c r="BZ451" i="1"/>
  <c r="BZ453" i="1"/>
  <c r="BZ454" i="1"/>
  <c r="BZ455" i="1"/>
  <c r="BZ456" i="1"/>
  <c r="BZ457" i="1"/>
  <c r="BZ458" i="1"/>
  <c r="BZ460" i="1"/>
  <c r="BZ461" i="1"/>
  <c r="BZ463" i="1"/>
  <c r="BZ464" i="1"/>
  <c r="BZ465" i="1"/>
  <c r="BZ466" i="1"/>
  <c r="BZ467" i="1"/>
  <c r="BZ468" i="1"/>
  <c r="BZ469" i="1"/>
  <c r="BZ470" i="1"/>
  <c r="BZ471" i="1"/>
  <c r="BZ473" i="1"/>
  <c r="BZ474" i="1"/>
  <c r="BZ475" i="1"/>
  <c r="BZ480" i="1"/>
  <c r="BZ482" i="1"/>
  <c r="BZ483" i="1"/>
  <c r="BZ487" i="1"/>
  <c r="BZ488" i="1"/>
  <c r="BZ495" i="1"/>
  <c r="BZ496" i="1"/>
  <c r="BZ497" i="1"/>
  <c r="BZ498" i="1"/>
  <c r="BZ502" i="1"/>
  <c r="BZ503" i="1"/>
  <c r="BZ504" i="1"/>
  <c r="BZ505" i="1"/>
  <c r="BZ507" i="1"/>
  <c r="BZ508" i="1"/>
  <c r="BZ509" i="1"/>
  <c r="BZ510" i="1"/>
  <c r="BZ514" i="1"/>
  <c r="BZ515" i="1"/>
  <c r="BZ516" i="1"/>
  <c r="BZ517" i="1"/>
  <c r="BZ518" i="1"/>
  <c r="BZ519" i="1"/>
  <c r="BZ520" i="1"/>
  <c r="BZ521" i="1"/>
  <c r="BZ523" i="1"/>
  <c r="BZ524" i="1"/>
  <c r="BZ525" i="1"/>
  <c r="BZ526" i="1"/>
  <c r="BZ527" i="1"/>
  <c r="BZ528" i="1"/>
  <c r="BZ529" i="1"/>
  <c r="BZ530" i="1"/>
  <c r="BZ531" i="1"/>
  <c r="BZ533" i="1"/>
  <c r="BZ534" i="1"/>
  <c r="BZ535" i="1"/>
  <c r="BZ536" i="1"/>
  <c r="BZ537" i="1"/>
  <c r="BZ538" i="1"/>
  <c r="BZ539" i="1"/>
  <c r="BZ540" i="1"/>
  <c r="BZ541" i="1"/>
  <c r="BZ542" i="1"/>
  <c r="BZ543" i="1"/>
  <c r="BZ544" i="1"/>
  <c r="BZ545" i="1"/>
  <c r="BZ546" i="1"/>
  <c r="BZ549" i="1"/>
  <c r="BZ550" i="1"/>
  <c r="BZ553" i="1"/>
  <c r="BZ555" i="1"/>
  <c r="BZ556" i="1"/>
  <c r="BZ557" i="1"/>
  <c r="BZ558" i="1"/>
  <c r="BZ559" i="1"/>
  <c r="BZ560" i="1"/>
  <c r="BZ561" i="1"/>
  <c r="BZ563" i="1"/>
  <c r="BZ565" i="1"/>
  <c r="BZ566" i="1"/>
  <c r="BZ567" i="1"/>
  <c r="BZ570" i="1"/>
  <c r="BZ571" i="1"/>
  <c r="BZ573" i="1"/>
  <c r="BZ575" i="1"/>
  <c r="BZ576" i="1"/>
  <c r="BZ578" i="1"/>
  <c r="BZ580" i="1"/>
  <c r="BZ582" i="1"/>
  <c r="BZ583" i="1"/>
  <c r="BZ584" i="1"/>
  <c r="BZ585" i="1"/>
  <c r="BZ586" i="1"/>
  <c r="BZ587" i="1"/>
  <c r="BZ588" i="1"/>
  <c r="BZ589" i="1"/>
  <c r="BZ590" i="1"/>
  <c r="BZ591" i="1"/>
  <c r="BZ592" i="1"/>
  <c r="BZ593" i="1"/>
  <c r="BZ594" i="1"/>
  <c r="BZ595" i="1"/>
  <c r="BZ596" i="1"/>
  <c r="BZ598" i="1"/>
  <c r="BZ599" i="1"/>
  <c r="BZ600" i="1"/>
  <c r="BZ602" i="1"/>
  <c r="BZ603" i="1"/>
  <c r="BZ604" i="1"/>
  <c r="BZ605" i="1"/>
  <c r="BZ607" i="1"/>
  <c r="BZ608" i="1"/>
  <c r="BZ609" i="1"/>
  <c r="BZ610" i="1"/>
  <c r="BZ611" i="1"/>
  <c r="BZ612" i="1"/>
  <c r="BZ613" i="1"/>
  <c r="BZ614" i="1"/>
  <c r="BZ615" i="1"/>
  <c r="BZ617" i="1"/>
  <c r="BZ618" i="1"/>
  <c r="BZ621" i="1"/>
  <c r="BZ622" i="1"/>
  <c r="BZ624" i="1"/>
  <c r="BZ625" i="1"/>
  <c r="BZ626" i="1"/>
  <c r="BZ627" i="1"/>
  <c r="BZ628" i="1"/>
  <c r="BZ630" i="1"/>
  <c r="BZ631" i="1"/>
  <c r="BZ632" i="1"/>
  <c r="BZ633" i="1"/>
  <c r="BZ635" i="1"/>
  <c r="BZ636" i="1"/>
  <c r="BZ637" i="1"/>
  <c r="BZ638" i="1"/>
  <c r="BZ639" i="1"/>
  <c r="BZ640" i="1"/>
  <c r="BZ641" i="1"/>
  <c r="BZ642" i="1"/>
  <c r="BZ643" i="1"/>
  <c r="BZ644" i="1"/>
  <c r="BZ645" i="1"/>
  <c r="BZ646" i="1"/>
  <c r="BZ647" i="1"/>
  <c r="BZ648" i="1"/>
  <c r="BZ649" i="1"/>
  <c r="BZ650" i="1"/>
  <c r="BZ651" i="1"/>
  <c r="BZ653" i="1"/>
  <c r="BZ654" i="1"/>
  <c r="BZ659" i="1"/>
  <c r="BZ662" i="1"/>
  <c r="BZ663" i="1"/>
  <c r="BZ664" i="1"/>
  <c r="BZ665" i="1"/>
  <c r="BZ666" i="1"/>
  <c r="BZ667" i="1"/>
  <c r="BZ669" i="1"/>
  <c r="BZ671" i="1"/>
  <c r="BZ672" i="1"/>
  <c r="BZ673" i="1"/>
  <c r="BZ674" i="1"/>
  <c r="BZ675" i="1"/>
  <c r="BZ676" i="1"/>
  <c r="BZ677" i="1"/>
  <c r="BZ678" i="1"/>
  <c r="BZ679" i="1"/>
  <c r="BZ680" i="1"/>
  <c r="BZ681" i="1"/>
  <c r="BZ682" i="1"/>
  <c r="BZ685" i="1"/>
  <c r="BZ686" i="1"/>
  <c r="BZ688" i="1"/>
  <c r="BZ689" i="1"/>
  <c r="BZ690" i="1"/>
  <c r="BZ691" i="1"/>
  <c r="BZ692" i="1"/>
  <c r="BZ693" i="1"/>
  <c r="BZ694" i="1"/>
  <c r="BZ695" i="1"/>
  <c r="BZ697" i="1"/>
  <c r="BZ698" i="1"/>
  <c r="BZ699" i="1"/>
  <c r="BZ700" i="1"/>
  <c r="BZ701" i="1"/>
  <c r="BZ702" i="1"/>
  <c r="BZ703" i="1"/>
  <c r="BZ704" i="1"/>
  <c r="BZ705" i="1"/>
  <c r="BZ706" i="1"/>
  <c r="BZ707" i="1"/>
  <c r="BZ709" i="1"/>
  <c r="BZ711" i="1"/>
  <c r="BZ712" i="1"/>
  <c r="BZ713" i="1"/>
  <c r="BZ714" i="1"/>
  <c r="BZ715" i="1"/>
  <c r="BZ717" i="1"/>
  <c r="BZ718" i="1"/>
  <c r="BZ719" i="1"/>
  <c r="BZ720" i="1"/>
  <c r="BZ721" i="1"/>
  <c r="BZ722" i="1"/>
  <c r="BZ723" i="1"/>
  <c r="BZ724" i="1"/>
  <c r="BZ725" i="1"/>
  <c r="BZ726" i="1"/>
  <c r="BZ727" i="1"/>
  <c r="BZ728" i="1"/>
  <c r="BZ729" i="1"/>
  <c r="BZ730" i="1"/>
  <c r="BZ731" i="1"/>
  <c r="BZ732" i="1"/>
  <c r="CD222" i="1"/>
  <c r="CE222" i="1" s="1"/>
  <c r="CF222" i="1" s="1"/>
  <c r="CG222" i="1" s="1"/>
  <c r="AE14" i="1"/>
  <c r="AB15" i="1"/>
  <c r="AE15" i="1" s="1"/>
  <c r="AB17" i="1"/>
  <c r="AE17" i="1" s="1"/>
  <c r="AB19" i="1"/>
  <c r="AE19" i="1" s="1"/>
  <c r="AB20" i="1"/>
  <c r="AE20" i="1" s="1"/>
  <c r="AB21" i="1"/>
  <c r="AE21" i="1" s="1"/>
  <c r="AB22" i="1"/>
  <c r="AE22" i="1" s="1"/>
  <c r="AB23" i="1"/>
  <c r="AE23" i="1" s="1"/>
  <c r="AB24" i="1"/>
  <c r="AE24" i="1" s="1"/>
  <c r="AB25" i="1"/>
  <c r="AE25" i="1" s="1"/>
  <c r="AB29" i="1"/>
  <c r="AB31" i="1"/>
  <c r="AE31" i="1" s="1"/>
  <c r="AB32" i="1"/>
  <c r="AE32" i="1" s="1"/>
  <c r="AB33" i="1"/>
  <c r="AE33" i="1" s="1"/>
  <c r="AB34" i="1"/>
  <c r="AE34" i="1" s="1"/>
  <c r="AB35" i="1"/>
  <c r="AE35" i="1" s="1"/>
  <c r="AB36" i="1"/>
  <c r="AE36" i="1" s="1"/>
  <c r="AB37" i="1"/>
  <c r="AE37" i="1" s="1"/>
  <c r="AB38" i="1"/>
  <c r="AE38" i="1" s="1"/>
  <c r="AB40" i="1"/>
  <c r="AE40" i="1" s="1"/>
  <c r="AB42" i="1"/>
  <c r="AE42" i="1" s="1"/>
  <c r="AB43" i="1"/>
  <c r="AE43" i="1" s="1"/>
  <c r="AB44" i="1"/>
  <c r="AE44" i="1" s="1"/>
  <c r="AB45" i="1"/>
  <c r="AE45" i="1" s="1"/>
  <c r="AB46" i="1"/>
  <c r="AE46" i="1" s="1"/>
  <c r="AB47" i="1"/>
  <c r="AE47" i="1" s="1"/>
  <c r="AB48" i="1"/>
  <c r="AE48" i="1" s="1"/>
  <c r="AB49" i="1"/>
  <c r="AE49" i="1" s="1"/>
  <c r="AB50" i="1"/>
  <c r="AE50" i="1" s="1"/>
  <c r="AB51" i="1"/>
  <c r="AE51" i="1" s="1"/>
  <c r="AB52" i="1"/>
  <c r="AE52" i="1" s="1"/>
  <c r="AB53" i="1"/>
  <c r="AE53" i="1" s="1"/>
  <c r="AB54" i="1"/>
  <c r="AE54" i="1" s="1"/>
  <c r="AB55" i="1"/>
  <c r="AE55" i="1" s="1"/>
  <c r="AB56" i="1"/>
  <c r="AE56" i="1" s="1"/>
  <c r="AB57" i="1"/>
  <c r="AE57" i="1" s="1"/>
  <c r="AB58" i="1"/>
  <c r="AE58" i="1" s="1"/>
  <c r="AB59" i="1"/>
  <c r="AE59" i="1" s="1"/>
  <c r="AB60" i="1"/>
  <c r="AE60" i="1" s="1"/>
  <c r="AB61" i="1"/>
  <c r="AE61" i="1" s="1"/>
  <c r="AB62" i="1"/>
  <c r="AE62" i="1" s="1"/>
  <c r="AB63" i="1"/>
  <c r="AE63" i="1" s="1"/>
  <c r="AB65" i="1"/>
  <c r="AE65" i="1" s="1"/>
  <c r="AB68" i="1"/>
  <c r="AE68" i="1" s="1"/>
  <c r="AB69" i="1"/>
  <c r="AE69" i="1" s="1"/>
  <c r="AB70" i="1"/>
  <c r="AE70" i="1" s="1"/>
  <c r="AB71" i="1"/>
  <c r="AE71" i="1" s="1"/>
  <c r="AB72" i="1"/>
  <c r="AE72" i="1" s="1"/>
  <c r="AB73" i="1"/>
  <c r="AE73" i="1" s="1"/>
  <c r="AB75" i="1"/>
  <c r="AE75" i="1" s="1"/>
  <c r="AB76" i="1"/>
  <c r="AE76" i="1" s="1"/>
  <c r="AB77" i="1"/>
  <c r="AE77" i="1" s="1"/>
  <c r="AB78" i="1"/>
  <c r="AE78" i="1" s="1"/>
  <c r="AB79" i="1"/>
  <c r="AE79" i="1" s="1"/>
  <c r="AB80" i="1"/>
  <c r="AE80" i="1" s="1"/>
  <c r="AB81" i="1"/>
  <c r="AE81" i="1" s="1"/>
  <c r="AB84" i="1"/>
  <c r="AE84" i="1" s="1"/>
  <c r="AB88" i="1"/>
  <c r="AE88" i="1" s="1"/>
  <c r="AB89" i="1"/>
  <c r="AE89" i="1" s="1"/>
  <c r="AB90" i="1"/>
  <c r="AE90" i="1" s="1"/>
  <c r="AB91" i="1"/>
  <c r="AE91" i="1" s="1"/>
  <c r="AB92" i="1"/>
  <c r="AE92" i="1" s="1"/>
  <c r="AB93" i="1"/>
  <c r="AE93" i="1" s="1"/>
  <c r="AB94" i="1"/>
  <c r="AE94" i="1" s="1"/>
  <c r="AB96" i="1"/>
  <c r="AE96" i="1" s="1"/>
  <c r="AB97" i="1"/>
  <c r="AE97" i="1" s="1"/>
  <c r="AB101" i="1"/>
  <c r="AE101" i="1" s="1"/>
  <c r="AB102" i="1"/>
  <c r="AE102" i="1" s="1"/>
  <c r="AB103" i="1"/>
  <c r="AE103" i="1" s="1"/>
  <c r="AB104" i="1"/>
  <c r="AE104" i="1" s="1"/>
  <c r="AB105" i="1"/>
  <c r="AE105" i="1" s="1"/>
  <c r="AB106" i="1"/>
  <c r="AE106" i="1" s="1"/>
  <c r="AB107" i="1"/>
  <c r="AE107" i="1" s="1"/>
  <c r="AB108" i="1"/>
  <c r="AE108" i="1" s="1"/>
  <c r="AB109" i="1"/>
  <c r="AE109" i="1" s="1"/>
  <c r="AB110" i="1"/>
  <c r="AE110" i="1" s="1"/>
  <c r="AB112" i="1"/>
  <c r="AE112" i="1" s="1"/>
  <c r="AB113" i="1"/>
  <c r="AE113" i="1" s="1"/>
  <c r="AB115" i="1"/>
  <c r="AE115" i="1" s="1"/>
  <c r="AB119" i="1"/>
  <c r="AE119" i="1" s="1"/>
  <c r="AB120" i="1"/>
  <c r="AE120" i="1" s="1"/>
  <c r="AB121" i="1"/>
  <c r="AB123" i="1"/>
  <c r="AE123" i="1" s="1"/>
  <c r="AB124" i="1"/>
  <c r="AB125" i="1"/>
  <c r="AE125" i="1" s="1"/>
  <c r="AB127" i="1"/>
  <c r="AB129" i="1"/>
  <c r="AE129" i="1" s="1"/>
  <c r="AB130" i="1"/>
  <c r="AB132" i="1"/>
  <c r="AE132" i="1" s="1"/>
  <c r="AB133" i="1"/>
  <c r="AB134" i="1"/>
  <c r="AE134" i="1" s="1"/>
  <c r="AB135" i="1"/>
  <c r="AB136" i="1"/>
  <c r="AE136" i="1" s="1"/>
  <c r="AB137" i="1"/>
  <c r="AB138" i="1"/>
  <c r="AE138" i="1" s="1"/>
  <c r="AB139" i="1"/>
  <c r="AB140" i="1"/>
  <c r="AE140" i="1" s="1"/>
  <c r="AB141" i="1"/>
  <c r="AB143" i="1"/>
  <c r="AE143" i="1" s="1"/>
  <c r="AB146" i="1"/>
  <c r="AB149" i="1"/>
  <c r="AE149" i="1" s="1"/>
  <c r="AB150" i="1"/>
  <c r="AB152" i="1"/>
  <c r="AE152" i="1" s="1"/>
  <c r="AB154" i="1"/>
  <c r="AB155" i="1"/>
  <c r="AE155" i="1" s="1"/>
  <c r="AB156" i="1"/>
  <c r="AB157" i="1"/>
  <c r="AE157" i="1" s="1"/>
  <c r="AB158" i="1"/>
  <c r="AB159" i="1"/>
  <c r="AE159" i="1" s="1"/>
  <c r="AB161" i="1"/>
  <c r="AB162" i="1"/>
  <c r="AE162" i="1" s="1"/>
  <c r="AB163" i="1"/>
  <c r="AB167" i="1"/>
  <c r="AE167" i="1" s="1"/>
  <c r="AB168" i="1"/>
  <c r="AB169" i="1"/>
  <c r="AE169" i="1" s="1"/>
  <c r="AB170" i="1"/>
  <c r="AB172" i="1"/>
  <c r="AE172" i="1" s="1"/>
  <c r="AB173" i="1"/>
  <c r="AB174" i="1"/>
  <c r="AE174" i="1" s="1"/>
  <c r="AB175" i="1"/>
  <c r="AB176" i="1"/>
  <c r="AE176" i="1" s="1"/>
  <c r="AB177" i="1"/>
  <c r="AC177" i="1" s="1"/>
  <c r="AB178" i="1"/>
  <c r="AE178" i="1" s="1"/>
  <c r="AB179" i="1"/>
  <c r="AB181" i="1"/>
  <c r="AE181" i="1" s="1"/>
  <c r="AB182" i="1"/>
  <c r="AB183" i="1"/>
  <c r="AE183" i="1" s="1"/>
  <c r="AB184" i="1"/>
  <c r="AB185" i="1"/>
  <c r="AE185" i="1" s="1"/>
  <c r="AB186" i="1"/>
  <c r="AB187" i="1"/>
  <c r="AE187" i="1" s="1"/>
  <c r="AB188" i="1"/>
  <c r="AB189" i="1"/>
  <c r="AE189" i="1" s="1"/>
  <c r="AB190" i="1"/>
  <c r="AB192" i="1"/>
  <c r="AE192" i="1" s="1"/>
  <c r="AB193" i="1"/>
  <c r="AB195" i="1"/>
  <c r="AE195" i="1" s="1"/>
  <c r="AB196" i="1"/>
  <c r="AB197" i="1"/>
  <c r="AE197" i="1" s="1"/>
  <c r="AB198" i="1"/>
  <c r="AB199" i="1"/>
  <c r="AE199" i="1" s="1"/>
  <c r="AB200" i="1"/>
  <c r="AB201" i="1"/>
  <c r="AE201" i="1" s="1"/>
  <c r="AB202" i="1"/>
  <c r="AB203" i="1"/>
  <c r="AE203" i="1" s="1"/>
  <c r="AB204" i="1"/>
  <c r="AC204" i="1" s="1"/>
  <c r="AB210" i="1"/>
  <c r="AE210" i="1" s="1"/>
  <c r="AB211" i="1"/>
  <c r="AB213" i="1"/>
  <c r="AE213" i="1" s="1"/>
  <c r="AB215" i="1"/>
  <c r="AB216" i="1"/>
  <c r="AE216" i="1" s="1"/>
  <c r="AB218" i="1"/>
  <c r="AB220" i="1"/>
  <c r="AE220" i="1" s="1"/>
  <c r="AB221" i="1"/>
  <c r="AB223" i="1"/>
  <c r="AE223" i="1" s="1"/>
  <c r="AB224" i="1"/>
  <c r="AB225" i="1"/>
  <c r="AE225" i="1" s="1"/>
  <c r="AB226" i="1"/>
  <c r="AB227" i="1"/>
  <c r="AE227" i="1" s="1"/>
  <c r="AB228" i="1"/>
  <c r="AB229" i="1"/>
  <c r="AE229" i="1" s="1"/>
  <c r="AB230" i="1"/>
  <c r="AB231" i="1"/>
  <c r="AE231" i="1" s="1"/>
  <c r="AB232" i="1"/>
  <c r="AB233" i="1"/>
  <c r="AE233" i="1" s="1"/>
  <c r="AB234" i="1"/>
  <c r="AB239" i="1"/>
  <c r="AE239" i="1" s="1"/>
  <c r="AB241" i="1"/>
  <c r="AB243" i="1"/>
  <c r="AE243" i="1" s="1"/>
  <c r="AB247" i="1"/>
  <c r="AB248" i="1"/>
  <c r="AE248" i="1" s="1"/>
  <c r="AB249" i="1"/>
  <c r="AB250" i="1"/>
  <c r="AE250" i="1" s="1"/>
  <c r="AB251" i="1"/>
  <c r="AC251" i="1" s="1"/>
  <c r="AB253" i="1"/>
  <c r="AE253" i="1" s="1"/>
  <c r="AB255" i="1"/>
  <c r="AB259" i="1"/>
  <c r="AE259" i="1" s="1"/>
  <c r="AB261" i="1"/>
  <c r="AB263" i="1"/>
  <c r="AE263" i="1" s="1"/>
  <c r="AB264" i="1"/>
  <c r="AB265" i="1"/>
  <c r="AE265" i="1" s="1"/>
  <c r="AB266" i="1"/>
  <c r="AC266" i="1" s="1"/>
  <c r="AB268" i="1"/>
  <c r="AB269" i="1"/>
  <c r="AB270" i="1"/>
  <c r="AE270" i="1" s="1"/>
  <c r="AB271" i="1"/>
  <c r="AB272" i="1"/>
  <c r="AE272" i="1" s="1"/>
  <c r="AB273" i="1"/>
  <c r="AB274" i="1"/>
  <c r="AE274" i="1" s="1"/>
  <c r="AB275" i="1"/>
  <c r="AB276" i="1"/>
  <c r="AE276" i="1" s="1"/>
  <c r="AB279" i="1"/>
  <c r="AB282" i="1"/>
  <c r="AE282" i="1" s="1"/>
  <c r="AB284" i="1"/>
  <c r="AB285" i="1"/>
  <c r="AE285" i="1" s="1"/>
  <c r="AB287" i="1"/>
  <c r="AB288" i="1"/>
  <c r="AE288" i="1" s="1"/>
  <c r="AB289" i="1"/>
  <c r="AB292" i="1"/>
  <c r="AE292" i="1" s="1"/>
  <c r="AB294" i="1"/>
  <c r="AB296" i="1"/>
  <c r="AE296" i="1" s="1"/>
  <c r="AB298" i="1"/>
  <c r="AB311" i="1"/>
  <c r="AE311" i="1" s="1"/>
  <c r="AB312" i="1"/>
  <c r="AB315" i="1"/>
  <c r="AE315" i="1" s="1"/>
  <c r="AB316" i="1"/>
  <c r="AB317" i="1"/>
  <c r="AE317" i="1" s="1"/>
  <c r="AB318" i="1"/>
  <c r="AB321" i="1"/>
  <c r="AE321" i="1" s="1"/>
  <c r="AB322" i="1"/>
  <c r="AB324" i="1"/>
  <c r="AE324" i="1" s="1"/>
  <c r="AB325" i="1"/>
  <c r="AB326" i="1"/>
  <c r="AE326" i="1" s="1"/>
  <c r="AB328" i="1"/>
  <c r="AB361" i="1"/>
  <c r="AE361" i="1" s="1"/>
  <c r="AB370" i="1"/>
  <c r="AB372" i="1"/>
  <c r="AE372" i="1" s="1"/>
  <c r="AB373" i="1"/>
  <c r="AB374" i="1"/>
  <c r="AE374" i="1" s="1"/>
  <c r="AB375" i="1"/>
  <c r="AB376" i="1"/>
  <c r="AE376" i="1" s="1"/>
  <c r="AB378" i="1"/>
  <c r="AB381" i="1"/>
  <c r="AE381" i="1" s="1"/>
  <c r="AB383" i="1"/>
  <c r="AB384" i="1"/>
  <c r="AE384" i="1" s="1"/>
  <c r="AB385" i="1"/>
  <c r="AB387" i="1"/>
  <c r="AE387" i="1" s="1"/>
  <c r="AB390" i="1"/>
  <c r="AB391" i="1"/>
  <c r="AE391" i="1" s="1"/>
  <c r="AB394" i="1"/>
  <c r="AB395" i="1"/>
  <c r="AE395" i="1" s="1"/>
  <c r="AB396" i="1"/>
  <c r="AB399" i="1"/>
  <c r="AE399" i="1" s="1"/>
  <c r="AB400" i="1"/>
  <c r="AB401" i="1"/>
  <c r="AE401" i="1" s="1"/>
  <c r="AB402" i="1"/>
  <c r="AB403" i="1"/>
  <c r="AE403" i="1" s="1"/>
  <c r="AB406" i="1"/>
  <c r="AB410" i="1"/>
  <c r="AE410" i="1" s="1"/>
  <c r="AB411" i="1"/>
  <c r="AB412" i="1"/>
  <c r="AE412" i="1" s="1"/>
  <c r="AB413" i="1"/>
  <c r="AB417" i="1"/>
  <c r="AE417" i="1" s="1"/>
  <c r="AB418" i="1"/>
  <c r="AB419" i="1"/>
  <c r="AE419" i="1" s="1"/>
  <c r="AB420" i="1"/>
  <c r="AB422" i="1"/>
  <c r="AE422" i="1" s="1"/>
  <c r="AB424" i="1"/>
  <c r="AB425" i="1"/>
  <c r="AE425" i="1" s="1"/>
  <c r="AB427" i="1"/>
  <c r="AB428" i="1"/>
  <c r="AE428" i="1" s="1"/>
  <c r="AB429" i="1"/>
  <c r="AE429" i="1" s="1"/>
  <c r="AB430" i="1"/>
  <c r="AE430" i="1" s="1"/>
  <c r="AB435" i="1"/>
  <c r="AB437" i="1"/>
  <c r="AE437" i="1" s="1"/>
  <c r="AB441" i="1"/>
  <c r="AE441" i="1" s="1"/>
  <c r="AB448" i="1"/>
  <c r="AE448" i="1" s="1"/>
  <c r="AB449" i="1"/>
  <c r="AE449" i="1" s="1"/>
  <c r="AB450" i="1"/>
  <c r="AE450" i="1" s="1"/>
  <c r="AB453" i="1"/>
  <c r="AE453" i="1" s="1"/>
  <c r="AB454" i="1"/>
  <c r="AE454" i="1" s="1"/>
  <c r="AB455" i="1"/>
  <c r="AE455" i="1" s="1"/>
  <c r="AB457" i="1"/>
  <c r="AE457" i="1" s="1"/>
  <c r="AB458" i="1"/>
  <c r="AE458" i="1" s="1"/>
  <c r="AB459" i="1"/>
  <c r="AE459" i="1" s="1"/>
  <c r="AB461" i="1"/>
  <c r="AE461" i="1" s="1"/>
  <c r="AB462" i="1"/>
  <c r="AE462" i="1" s="1"/>
  <c r="AB465" i="1"/>
  <c r="AE465" i="1" s="1"/>
  <c r="AB466" i="1"/>
  <c r="AE466" i="1" s="1"/>
  <c r="AB467" i="1"/>
  <c r="AE467" i="1" s="1"/>
  <c r="AB468" i="1"/>
  <c r="AE468" i="1" s="1"/>
  <c r="AB470" i="1"/>
  <c r="AE470" i="1" s="1"/>
  <c r="AB471" i="1"/>
  <c r="AE471" i="1" s="1"/>
  <c r="AB473" i="1"/>
  <c r="AE473" i="1" s="1"/>
  <c r="AB474" i="1"/>
  <c r="AE474" i="1" s="1"/>
  <c r="AB475" i="1"/>
  <c r="AE475" i="1" s="1"/>
  <c r="AB476" i="1"/>
  <c r="AE476" i="1" s="1"/>
  <c r="AB481" i="1"/>
  <c r="AE481" i="1" s="1"/>
  <c r="AB482" i="1"/>
  <c r="AE482" i="1" s="1"/>
  <c r="AB483" i="1"/>
  <c r="AE483" i="1" s="1"/>
  <c r="AB484" i="1"/>
  <c r="AE484" i="1" s="1"/>
  <c r="AB496" i="1"/>
  <c r="AE496" i="1" s="1"/>
  <c r="AB497" i="1"/>
  <c r="AE497" i="1" s="1"/>
  <c r="AB502" i="1"/>
  <c r="AE502" i="1" s="1"/>
  <c r="AB503" i="1"/>
  <c r="AE503" i="1" s="1"/>
  <c r="AB504" i="1"/>
  <c r="AE504" i="1" s="1"/>
  <c r="AB505" i="1"/>
  <c r="AE505" i="1" s="1"/>
  <c r="AB507" i="1"/>
  <c r="AE507" i="1" s="1"/>
  <c r="AB508" i="1"/>
  <c r="AE508" i="1" s="1"/>
  <c r="AB509" i="1"/>
  <c r="AE509" i="1" s="1"/>
  <c r="AB510" i="1"/>
  <c r="AE510" i="1" s="1"/>
  <c r="AB512" i="1"/>
  <c r="AE512" i="1" s="1"/>
  <c r="AB514" i="1"/>
  <c r="AE514" i="1" s="1"/>
  <c r="AB515" i="1"/>
  <c r="AE515" i="1" s="1"/>
  <c r="AB517" i="1"/>
  <c r="AE517" i="1" s="1"/>
  <c r="AB518" i="1"/>
  <c r="AE518" i="1" s="1"/>
  <c r="AB523" i="1"/>
  <c r="AE523" i="1" s="1"/>
  <c r="AB524" i="1"/>
  <c r="AE524" i="1" s="1"/>
  <c r="AB527" i="1"/>
  <c r="AE527" i="1" s="1"/>
  <c r="AB528" i="1"/>
  <c r="AE528" i="1" s="1"/>
  <c r="AB530" i="1"/>
  <c r="AE530" i="1" s="1"/>
  <c r="AB531" i="1"/>
  <c r="AE531" i="1" s="1"/>
  <c r="AB532" i="1"/>
  <c r="AD532" i="1" s="1"/>
  <c r="AB533" i="1"/>
  <c r="AE533" i="1" s="1"/>
  <c r="AB534" i="1"/>
  <c r="AD534" i="1" s="1"/>
  <c r="AB535" i="1"/>
  <c r="AE535" i="1" s="1"/>
  <c r="AB537" i="1"/>
  <c r="AE537" i="1" s="1"/>
  <c r="AB543" i="1"/>
  <c r="AB544" i="1"/>
  <c r="AD544" i="1" s="1"/>
  <c r="AB545" i="1"/>
  <c r="AE545" i="1" s="1"/>
  <c r="AB547" i="1"/>
  <c r="AC547" i="1" s="1"/>
  <c r="AB549" i="1"/>
  <c r="AE549" i="1" s="1"/>
  <c r="AB550" i="1"/>
  <c r="AB551" i="1"/>
  <c r="AB556" i="1"/>
  <c r="AD556" i="1" s="1"/>
  <c r="AB562" i="1"/>
  <c r="AC562" i="1" s="1"/>
  <c r="AB563" i="1"/>
  <c r="AE563" i="1" s="1"/>
  <c r="AB566" i="1"/>
  <c r="AD566" i="1" s="1"/>
  <c r="AB573" i="1"/>
  <c r="AE573" i="1" s="1"/>
  <c r="AB574" i="1"/>
  <c r="AD574" i="1" s="1"/>
  <c r="AB576" i="1"/>
  <c r="AD576" i="1" s="1"/>
  <c r="AB580" i="1"/>
  <c r="AD580" i="1" s="1"/>
  <c r="AB581" i="1"/>
  <c r="AE581" i="1" s="1"/>
  <c r="AB582" i="1"/>
  <c r="AD582" i="1" s="1"/>
  <c r="AB583" i="1"/>
  <c r="AE583" i="1" s="1"/>
  <c r="AB584" i="1"/>
  <c r="AD584" i="1" s="1"/>
  <c r="AB585" i="1"/>
  <c r="AE585" i="1" s="1"/>
  <c r="AB586" i="1"/>
  <c r="AD586" i="1" s="1"/>
  <c r="AB587" i="1"/>
  <c r="AE587" i="1" s="1"/>
  <c r="AB588" i="1"/>
  <c r="AD588" i="1" s="1"/>
  <c r="AB589" i="1"/>
  <c r="AE589" i="1" s="1"/>
  <c r="AB590" i="1"/>
  <c r="AD590" i="1" s="1"/>
  <c r="AB591" i="1"/>
  <c r="AE591" i="1" s="1"/>
  <c r="AB592" i="1"/>
  <c r="AD592" i="1" s="1"/>
  <c r="AB593" i="1"/>
  <c r="AE593" i="1" s="1"/>
  <c r="AB594" i="1"/>
  <c r="AD594" i="1" s="1"/>
  <c r="AB595" i="1"/>
  <c r="AE595" i="1" s="1"/>
  <c r="AB596" i="1"/>
  <c r="AD596" i="1" s="1"/>
  <c r="AB599" i="1"/>
  <c r="AE599" i="1" s="1"/>
  <c r="AB601" i="1"/>
  <c r="AE601" i="1" s="1"/>
  <c r="AB603" i="1"/>
  <c r="AE603" i="1" s="1"/>
  <c r="AB605" i="1"/>
  <c r="AE605" i="1" s="1"/>
  <c r="AB607" i="1"/>
  <c r="AE607" i="1" s="1"/>
  <c r="AB609" i="1"/>
  <c r="AE609" i="1" s="1"/>
  <c r="AB610" i="1"/>
  <c r="AD610" i="1" s="1"/>
  <c r="AB611" i="1"/>
  <c r="AE611" i="1" s="1"/>
  <c r="AB613" i="1"/>
  <c r="AE613" i="1" s="1"/>
  <c r="AB614" i="1"/>
  <c r="AD614" i="1" s="1"/>
  <c r="AB616" i="1"/>
  <c r="AD616" i="1" s="1"/>
  <c r="AB617" i="1"/>
  <c r="AE617" i="1" s="1"/>
  <c r="AB620" i="1"/>
  <c r="AD620" i="1" s="1"/>
  <c r="AB621" i="1"/>
  <c r="AE621" i="1" s="1"/>
  <c r="AB622" i="1"/>
  <c r="AD622" i="1" s="1"/>
  <c r="AB627" i="1"/>
  <c r="AE627" i="1" s="1"/>
  <c r="AB628" i="1"/>
  <c r="AD628" i="1" s="1"/>
  <c r="AB629" i="1"/>
  <c r="AE629" i="1" s="1"/>
  <c r="AB630" i="1"/>
  <c r="AD630" i="1" s="1"/>
  <c r="AB631" i="1"/>
  <c r="AE631" i="1" s="1"/>
  <c r="AB632" i="1"/>
  <c r="AD632" i="1" s="1"/>
  <c r="AB633" i="1"/>
  <c r="AE633" i="1" s="1"/>
  <c r="AB635" i="1"/>
  <c r="AE635" i="1" s="1"/>
  <c r="AB636" i="1"/>
  <c r="AD636" i="1" s="1"/>
  <c r="AB638" i="1"/>
  <c r="AD638" i="1" s="1"/>
  <c r="AB639" i="1"/>
  <c r="AE639" i="1" s="1"/>
  <c r="AB640" i="1"/>
  <c r="AD640" i="1" s="1"/>
  <c r="AB641" i="1"/>
  <c r="AE641" i="1" s="1"/>
  <c r="AB642" i="1"/>
  <c r="AD642" i="1" s="1"/>
  <c r="AB643" i="1"/>
  <c r="AE643" i="1" s="1"/>
  <c r="AB645" i="1"/>
  <c r="AE645" i="1" s="1"/>
  <c r="AB646" i="1"/>
  <c r="AD646" i="1" s="1"/>
  <c r="AB647" i="1"/>
  <c r="AE647" i="1" s="1"/>
  <c r="AB648" i="1"/>
  <c r="AD648" i="1" s="1"/>
  <c r="AB649" i="1"/>
  <c r="AE649" i="1" s="1"/>
  <c r="AB650" i="1"/>
  <c r="AD650" i="1" s="1"/>
  <c r="AB651" i="1"/>
  <c r="AE651" i="1" s="1"/>
  <c r="AB656" i="1"/>
  <c r="AD656" i="1" s="1"/>
  <c r="AB657" i="1"/>
  <c r="AE657" i="1" s="1"/>
  <c r="AB660" i="1"/>
  <c r="AD660" i="1" s="1"/>
  <c r="AB661" i="1"/>
  <c r="AE661" i="1" s="1"/>
  <c r="AB663" i="1"/>
  <c r="AE663" i="1" s="1"/>
  <c r="AB664" i="1"/>
  <c r="AD664" i="1" s="1"/>
  <c r="AB665" i="1"/>
  <c r="AE665" i="1" s="1"/>
  <c r="AB667" i="1"/>
  <c r="AE667" i="1" s="1"/>
  <c r="AB668" i="1"/>
  <c r="AD668" i="1" s="1"/>
  <c r="AB669" i="1"/>
  <c r="AE669" i="1" s="1"/>
  <c r="AB670" i="1"/>
  <c r="AD670" i="1" s="1"/>
  <c r="AB672" i="1"/>
  <c r="AD672" i="1" s="1"/>
  <c r="AB673" i="1"/>
  <c r="AE673" i="1" s="1"/>
  <c r="AB674" i="1"/>
  <c r="AD674" i="1" s="1"/>
  <c r="AB676" i="1"/>
  <c r="AD676" i="1" s="1"/>
  <c r="AB682" i="1"/>
  <c r="AD682" i="1" s="1"/>
  <c r="AB685" i="1"/>
  <c r="AE685" i="1" s="1"/>
  <c r="AB688" i="1"/>
  <c r="AD688" i="1" s="1"/>
  <c r="AB689" i="1"/>
  <c r="AE689" i="1" s="1"/>
  <c r="AB690" i="1"/>
  <c r="AD690" i="1" s="1"/>
  <c r="AB691" i="1"/>
  <c r="AE691" i="1" s="1"/>
  <c r="AB693" i="1"/>
  <c r="AE693" i="1" s="1"/>
  <c r="AB694" i="1"/>
  <c r="AD694" i="1" s="1"/>
  <c r="AB695" i="1"/>
  <c r="AE695" i="1" s="1"/>
  <c r="AB696" i="1"/>
  <c r="AD696" i="1" s="1"/>
  <c r="AB697" i="1"/>
  <c r="AE697" i="1" s="1"/>
  <c r="AB698" i="1"/>
  <c r="AD698" i="1" s="1"/>
  <c r="AB699" i="1"/>
  <c r="AE699" i="1" s="1"/>
  <c r="AB700" i="1"/>
  <c r="AD700" i="1" s="1"/>
  <c r="AB701" i="1"/>
  <c r="AE701" i="1" s="1"/>
  <c r="AB702" i="1"/>
  <c r="AD702" i="1" s="1"/>
  <c r="AB703" i="1"/>
  <c r="AE703" i="1" s="1"/>
  <c r="AB704" i="1"/>
  <c r="AD704" i="1" s="1"/>
  <c r="AB705" i="1"/>
  <c r="AE705" i="1" s="1"/>
  <c r="AB706" i="1"/>
  <c r="AD706" i="1" s="1"/>
  <c r="AB707" i="1"/>
  <c r="AE707" i="1" s="1"/>
  <c r="AB710" i="1"/>
  <c r="AB711" i="1"/>
  <c r="AE711" i="1" s="1"/>
  <c r="AB713" i="1"/>
  <c r="AE713" i="1" s="1"/>
  <c r="AB715" i="1"/>
  <c r="AE715" i="1" s="1"/>
  <c r="AB717" i="1"/>
  <c r="AE717" i="1" s="1"/>
  <c r="AB718" i="1"/>
  <c r="AD718" i="1" s="1"/>
  <c r="AB720" i="1"/>
  <c r="AD720" i="1" s="1"/>
  <c r="AB723" i="1"/>
  <c r="AE723" i="1" s="1"/>
  <c r="AB725" i="1"/>
  <c r="AE725" i="1" s="1"/>
  <c r="AB726" i="1"/>
  <c r="AD726" i="1" s="1"/>
  <c r="AB727" i="1"/>
  <c r="AE727" i="1" s="1"/>
  <c r="AB728" i="1"/>
  <c r="AD728" i="1" s="1"/>
  <c r="AB729" i="1"/>
  <c r="AE729" i="1" s="1"/>
  <c r="AB730" i="1"/>
  <c r="AD730" i="1" s="1"/>
  <c r="AB732" i="1"/>
  <c r="AD732" i="1" s="1"/>
  <c r="AC14" i="1"/>
  <c r="AC15" i="1"/>
  <c r="AC17" i="1"/>
  <c r="AC19" i="1"/>
  <c r="AC20" i="1"/>
  <c r="AC21" i="1"/>
  <c r="AC22" i="1"/>
  <c r="AC23" i="1"/>
  <c r="AC24" i="1"/>
  <c r="AC25" i="1"/>
  <c r="AC29" i="1"/>
  <c r="AC31" i="1"/>
  <c r="AC32" i="1"/>
  <c r="AC33" i="1"/>
  <c r="AC34" i="1"/>
  <c r="AC35" i="1"/>
  <c r="AC36" i="1"/>
  <c r="AC37" i="1"/>
  <c r="AC38" i="1"/>
  <c r="AC40" i="1"/>
  <c r="AC42" i="1"/>
  <c r="AC43" i="1"/>
  <c r="AC44" i="1"/>
  <c r="AC45" i="1"/>
  <c r="AC46" i="1"/>
  <c r="AC47" i="1"/>
  <c r="AC48" i="1"/>
  <c r="AC49" i="1"/>
  <c r="AC50" i="1"/>
  <c r="AC51" i="1"/>
  <c r="AC52" i="1"/>
  <c r="AC53" i="1"/>
  <c r="AC54" i="1"/>
  <c r="AC55" i="1"/>
  <c r="AC56" i="1"/>
  <c r="AC57" i="1"/>
  <c r="AC58" i="1"/>
  <c r="AC59" i="1"/>
  <c r="AC60" i="1"/>
  <c r="AC61" i="1"/>
  <c r="AC62" i="1"/>
  <c r="AC63" i="1"/>
  <c r="AC65" i="1"/>
  <c r="AC68" i="1"/>
  <c r="AC69" i="1"/>
  <c r="AC70" i="1"/>
  <c r="AC71" i="1"/>
  <c r="AC72" i="1"/>
  <c r="AC73" i="1"/>
  <c r="AC75" i="1"/>
  <c r="AC76" i="1"/>
  <c r="AC77" i="1"/>
  <c r="AC78" i="1"/>
  <c r="AC79" i="1"/>
  <c r="AC80" i="1"/>
  <c r="AC81" i="1"/>
  <c r="AC84" i="1"/>
  <c r="AC88" i="1"/>
  <c r="AC89" i="1"/>
  <c r="AC90" i="1"/>
  <c r="AC91" i="1"/>
  <c r="AC92" i="1"/>
  <c r="AC93" i="1"/>
  <c r="AC94" i="1"/>
  <c r="AC96" i="1"/>
  <c r="AC97" i="1"/>
  <c r="AC101" i="1"/>
  <c r="AC102" i="1"/>
  <c r="AC103" i="1"/>
  <c r="AC104" i="1"/>
  <c r="AC105" i="1"/>
  <c r="AC106" i="1"/>
  <c r="AC107" i="1"/>
  <c r="AC108" i="1"/>
  <c r="AC109" i="1"/>
  <c r="AC110" i="1"/>
  <c r="AC112" i="1"/>
  <c r="AC113" i="1"/>
  <c r="AC115" i="1"/>
  <c r="AC123" i="1"/>
  <c r="AC129" i="1"/>
  <c r="AC134" i="1"/>
  <c r="AC138" i="1"/>
  <c r="AC143" i="1"/>
  <c r="AC152" i="1"/>
  <c r="AC157" i="1"/>
  <c r="AC162" i="1"/>
  <c r="AC169" i="1"/>
  <c r="AC174" i="1"/>
  <c r="AC178" i="1"/>
  <c r="AC183" i="1"/>
  <c r="AC187" i="1"/>
  <c r="AC192" i="1"/>
  <c r="AC197" i="1"/>
  <c r="AC201" i="1"/>
  <c r="AC210" i="1"/>
  <c r="AC216" i="1"/>
  <c r="AC223" i="1"/>
  <c r="AC227" i="1"/>
  <c r="AC231" i="1"/>
  <c r="AC239" i="1"/>
  <c r="AC248" i="1"/>
  <c r="AC253" i="1"/>
  <c r="AC263" i="1"/>
  <c r="AC268" i="1"/>
  <c r="AC272" i="1"/>
  <c r="AC276" i="1"/>
  <c r="AC285" i="1"/>
  <c r="AC292" i="1"/>
  <c r="AC311" i="1"/>
  <c r="AC317" i="1"/>
  <c r="AC324" i="1"/>
  <c r="AC361" i="1"/>
  <c r="AC374" i="1"/>
  <c r="AC381" i="1"/>
  <c r="AC387" i="1"/>
  <c r="AC395" i="1"/>
  <c r="AC401" i="1"/>
  <c r="AC410" i="1"/>
  <c r="AC417" i="1"/>
  <c r="AC422" i="1"/>
  <c r="AC428" i="1"/>
  <c r="AC429" i="1"/>
  <c r="AC430" i="1"/>
  <c r="AC435" i="1"/>
  <c r="AC437" i="1"/>
  <c r="AC441" i="1"/>
  <c r="AC448" i="1"/>
  <c r="AC449" i="1"/>
  <c r="AC450" i="1"/>
  <c r="AC453" i="1"/>
  <c r="AC454" i="1"/>
  <c r="AC455" i="1"/>
  <c r="AC457" i="1"/>
  <c r="AC458" i="1"/>
  <c r="AC459" i="1"/>
  <c r="AC461" i="1"/>
  <c r="AC462" i="1"/>
  <c r="AC465" i="1"/>
  <c r="AC466" i="1"/>
  <c r="AC467" i="1"/>
  <c r="AC468" i="1"/>
  <c r="AC470" i="1"/>
  <c r="AC471" i="1"/>
  <c r="AC473" i="1"/>
  <c r="AC474" i="1"/>
  <c r="AC475" i="1"/>
  <c r="AC476" i="1"/>
  <c r="AC481" i="1"/>
  <c r="AC482" i="1"/>
  <c r="AC483" i="1"/>
  <c r="AC484" i="1"/>
  <c r="AC496" i="1"/>
  <c r="AC497" i="1"/>
  <c r="AC502" i="1"/>
  <c r="AC503" i="1"/>
  <c r="AC504" i="1"/>
  <c r="AC505" i="1"/>
  <c r="AC507" i="1"/>
  <c r="AC508" i="1"/>
  <c r="AC509" i="1"/>
  <c r="AC510" i="1"/>
  <c r="AC512" i="1"/>
  <c r="AC514" i="1"/>
  <c r="AC515" i="1"/>
  <c r="AC517" i="1"/>
  <c r="AC518" i="1"/>
  <c r="AC523" i="1"/>
  <c r="AC524" i="1"/>
  <c r="AC527" i="1"/>
  <c r="AC528" i="1"/>
  <c r="AC530" i="1"/>
  <c r="AC531" i="1"/>
  <c r="AC532" i="1"/>
  <c r="AC533" i="1"/>
  <c r="AC534" i="1"/>
  <c r="AC535" i="1"/>
  <c r="AC537" i="1"/>
  <c r="AC545" i="1"/>
  <c r="AC574" i="1"/>
  <c r="AC586" i="1"/>
  <c r="AC594" i="1"/>
  <c r="AC620" i="1"/>
  <c r="AC629" i="1"/>
  <c r="AC639" i="1"/>
  <c r="AC648" i="1"/>
  <c r="AC661" i="1"/>
  <c r="AC672" i="1"/>
  <c r="AC690" i="1"/>
  <c r="AC699" i="1"/>
  <c r="AC707" i="1"/>
  <c r="CI429" i="2"/>
  <c r="BX733" i="1"/>
  <c r="CP124" i="2" l="1"/>
  <c r="CR124" i="2"/>
  <c r="CQ124" i="2"/>
  <c r="CE45" i="4"/>
  <c r="CE246" i="4"/>
  <c r="CG14" i="4"/>
  <c r="CG16" i="4"/>
  <c r="CG40" i="4"/>
  <c r="CG45" i="4"/>
  <c r="CG49" i="4"/>
  <c r="CG59" i="4"/>
  <c r="CG61" i="4"/>
  <c r="CG63" i="4"/>
  <c r="CG65" i="4"/>
  <c r="CG68" i="4"/>
  <c r="CF248" i="4"/>
  <c r="CF250" i="4"/>
  <c r="CE9" i="4"/>
  <c r="CF9" i="4"/>
  <c r="BI14" i="3"/>
  <c r="BJ14" i="3"/>
  <c r="BH14" i="3"/>
  <c r="BI22" i="3"/>
  <c r="BJ22" i="3"/>
  <c r="BH22" i="3"/>
  <c r="BI44" i="3"/>
  <c r="BJ44" i="3"/>
  <c r="BH44" i="3"/>
  <c r="BI48" i="3"/>
  <c r="BJ48" i="3"/>
  <c r="BH48" i="3"/>
  <c r="BI9" i="3"/>
  <c r="BH9" i="3"/>
  <c r="BJ9" i="3"/>
  <c r="BI15" i="3"/>
  <c r="BJ15" i="3"/>
  <c r="BH15" i="3"/>
  <c r="BI24" i="3"/>
  <c r="BJ24" i="3"/>
  <c r="BH24" i="3"/>
  <c r="BI36" i="3"/>
  <c r="BJ36" i="3"/>
  <c r="BH36" i="3"/>
  <c r="BI45" i="3"/>
  <c r="BJ45" i="3"/>
  <c r="BH45" i="3"/>
  <c r="BI57" i="3"/>
  <c r="BH57" i="3"/>
  <c r="BJ57" i="3"/>
  <c r="BI59" i="3"/>
  <c r="BH59" i="3"/>
  <c r="BJ59" i="3"/>
  <c r="BI61" i="3"/>
  <c r="BH61" i="3"/>
  <c r="BJ61" i="3"/>
  <c r="BI63" i="3"/>
  <c r="BH63" i="3"/>
  <c r="BJ63" i="3"/>
  <c r="BI65" i="3"/>
  <c r="BH65" i="3"/>
  <c r="BJ65" i="3"/>
  <c r="BI67" i="3"/>
  <c r="BH67" i="3"/>
  <c r="BJ67" i="3"/>
  <c r="BI74" i="3"/>
  <c r="BH74" i="3"/>
  <c r="BJ74" i="3"/>
  <c r="BI78" i="3"/>
  <c r="BH78" i="3"/>
  <c r="BJ78" i="3"/>
  <c r="BI82" i="3"/>
  <c r="BH82" i="3"/>
  <c r="BJ82" i="3"/>
  <c r="BI86" i="3"/>
  <c r="BH86" i="3"/>
  <c r="BJ86" i="3"/>
  <c r="BH89" i="3"/>
  <c r="BJ89" i="3"/>
  <c r="BI89" i="3"/>
  <c r="BH101" i="3"/>
  <c r="BJ101" i="3"/>
  <c r="BI101" i="3"/>
  <c r="BH10" i="3"/>
  <c r="BI10" i="3"/>
  <c r="BJ10" i="3"/>
  <c r="BI19" i="3"/>
  <c r="BJ19" i="3"/>
  <c r="BH19" i="3"/>
  <c r="BI21" i="3"/>
  <c r="BJ21" i="3"/>
  <c r="BH21" i="3"/>
  <c r="BI23" i="3"/>
  <c r="BJ23" i="3"/>
  <c r="BH23" i="3"/>
  <c r="BI32" i="3"/>
  <c r="BJ32" i="3"/>
  <c r="BH32" i="3"/>
  <c r="BI34" i="3"/>
  <c r="BJ34" i="3"/>
  <c r="BH34" i="3"/>
  <c r="BI38" i="3"/>
  <c r="BJ38" i="3"/>
  <c r="BH38" i="3"/>
  <c r="BI40" i="3"/>
  <c r="BJ40" i="3"/>
  <c r="BH40" i="3"/>
  <c r="BI51" i="3"/>
  <c r="BJ51" i="3"/>
  <c r="BH51" i="3"/>
  <c r="BI53" i="3"/>
  <c r="BH53" i="3"/>
  <c r="BJ53" i="3"/>
  <c r="BI55" i="3"/>
  <c r="BH55" i="3"/>
  <c r="BJ55" i="3"/>
  <c r="BI68" i="3"/>
  <c r="BH68" i="3"/>
  <c r="BJ68" i="3"/>
  <c r="BI80" i="3"/>
  <c r="BH80" i="3"/>
  <c r="BJ80" i="3"/>
  <c r="BI85" i="3"/>
  <c r="BH85" i="3"/>
  <c r="BJ85" i="3"/>
  <c r="BI87" i="3"/>
  <c r="BH87" i="3"/>
  <c r="BJ87" i="3"/>
  <c r="BH99" i="3"/>
  <c r="BJ99" i="3"/>
  <c r="BI99" i="3"/>
  <c r="BI12" i="3"/>
  <c r="BJ12" i="3"/>
  <c r="BH12" i="3"/>
  <c r="BI17" i="3"/>
  <c r="BJ17" i="3"/>
  <c r="BH17" i="3"/>
  <c r="BI37" i="3"/>
  <c r="BJ37" i="3"/>
  <c r="BH37" i="3"/>
  <c r="BI46" i="3"/>
  <c r="BJ46" i="3"/>
  <c r="BH46" i="3"/>
  <c r="BI50" i="3"/>
  <c r="BJ50" i="3"/>
  <c r="BH50" i="3"/>
  <c r="BH11" i="3"/>
  <c r="BI11" i="3"/>
  <c r="BJ11" i="3"/>
  <c r="BI20" i="3"/>
  <c r="BJ20" i="3"/>
  <c r="BH20" i="3"/>
  <c r="BI33" i="3"/>
  <c r="BJ33" i="3"/>
  <c r="BH33" i="3"/>
  <c r="BI35" i="3"/>
  <c r="BJ35" i="3"/>
  <c r="BH35" i="3"/>
  <c r="BI39" i="3"/>
  <c r="BJ39" i="3"/>
  <c r="BH39" i="3"/>
  <c r="BI41" i="3"/>
  <c r="BJ41" i="3"/>
  <c r="BH41" i="3"/>
  <c r="BI43" i="3"/>
  <c r="BJ43" i="3"/>
  <c r="BH43" i="3"/>
  <c r="BH52" i="3"/>
  <c r="BJ52" i="3"/>
  <c r="BI52" i="3"/>
  <c r="BI54" i="3"/>
  <c r="BH54" i="3"/>
  <c r="BJ54" i="3"/>
  <c r="BI75" i="3"/>
  <c r="BH75" i="3"/>
  <c r="BJ75" i="3"/>
  <c r="BI84" i="3"/>
  <c r="BH84" i="3"/>
  <c r="BJ84" i="3"/>
  <c r="BI13" i="3"/>
  <c r="BJ13" i="3"/>
  <c r="BH13" i="3"/>
  <c r="BI18" i="3"/>
  <c r="BJ18" i="3"/>
  <c r="BH18" i="3"/>
  <c r="BI42" i="3"/>
  <c r="BJ42" i="3"/>
  <c r="BH42" i="3"/>
  <c r="BI47" i="3"/>
  <c r="BJ47" i="3"/>
  <c r="BH47" i="3"/>
  <c r="BI56" i="3"/>
  <c r="BH56" i="3"/>
  <c r="BJ56" i="3"/>
  <c r="BI60" i="3"/>
  <c r="BH60" i="3"/>
  <c r="BJ60" i="3"/>
  <c r="BI62" i="3"/>
  <c r="BH62" i="3"/>
  <c r="BJ62" i="3"/>
  <c r="BI64" i="3"/>
  <c r="BH64" i="3"/>
  <c r="BJ64" i="3"/>
  <c r="BI66" i="3"/>
  <c r="BH66" i="3"/>
  <c r="BJ66" i="3"/>
  <c r="BI73" i="3"/>
  <c r="BH73" i="3"/>
  <c r="BJ73" i="3"/>
  <c r="BI76" i="3"/>
  <c r="BH76" i="3"/>
  <c r="BJ76" i="3"/>
  <c r="BI81" i="3"/>
  <c r="BH81" i="3"/>
  <c r="BJ81" i="3"/>
  <c r="BH88" i="3"/>
  <c r="BJ88" i="3"/>
  <c r="BI88" i="3"/>
  <c r="BH90" i="3"/>
  <c r="BJ90" i="3"/>
  <c r="BI90" i="3"/>
  <c r="BH94" i="3"/>
  <c r="BJ94" i="3"/>
  <c r="BI94" i="3"/>
  <c r="BH96" i="3"/>
  <c r="BJ96" i="3"/>
  <c r="BI96" i="3"/>
  <c r="BY9" i="2"/>
  <c r="BY427" i="2"/>
  <c r="BY425" i="2"/>
  <c r="BY421" i="2"/>
  <c r="BY419" i="2"/>
  <c r="BY417" i="2"/>
  <c r="BY414" i="2"/>
  <c r="BY412" i="2"/>
  <c r="BY410" i="2"/>
  <c r="BY408" i="2"/>
  <c r="BY405" i="2"/>
  <c r="BY402" i="2"/>
  <c r="BY400" i="2"/>
  <c r="BY398" i="2"/>
  <c r="BY396" i="2"/>
  <c r="BY394" i="2"/>
  <c r="BY392" i="2"/>
  <c r="BY390" i="2"/>
  <c r="BY388" i="2"/>
  <c r="BY386" i="2"/>
  <c r="BY384" i="2"/>
  <c r="BY382" i="2"/>
  <c r="BY379" i="2"/>
  <c r="BY377" i="2"/>
  <c r="BY375" i="2"/>
  <c r="BY373" i="2"/>
  <c r="BY371" i="2"/>
  <c r="BY369" i="2"/>
  <c r="BY367" i="2"/>
  <c r="BY365" i="2"/>
  <c r="BY363" i="2"/>
  <c r="BY361" i="2"/>
  <c r="BY359" i="2"/>
  <c r="BY357" i="2"/>
  <c r="BY355" i="2"/>
  <c r="BY353" i="2"/>
  <c r="BY351" i="2"/>
  <c r="BY349" i="2"/>
  <c r="BY346" i="2"/>
  <c r="BY344" i="2"/>
  <c r="BY342" i="2"/>
  <c r="BY340" i="2"/>
  <c r="BY338" i="2"/>
  <c r="BY332" i="2"/>
  <c r="BY321" i="2"/>
  <c r="BY319" i="2"/>
  <c r="BY317" i="2"/>
  <c r="BY315" i="2"/>
  <c r="BY313" i="2"/>
  <c r="BY311" i="2"/>
  <c r="BY309" i="2"/>
  <c r="BY307" i="2"/>
  <c r="BY305" i="2"/>
  <c r="BY302" i="2"/>
  <c r="BY300" i="2"/>
  <c r="BY298" i="2"/>
  <c r="BY296" i="2"/>
  <c r="BY292" i="2"/>
  <c r="BY290" i="2"/>
  <c r="BY286" i="2"/>
  <c r="BY284" i="2"/>
  <c r="BY282" i="2"/>
  <c r="BY280" i="2"/>
  <c r="BY278" i="2"/>
  <c r="BY276" i="2"/>
  <c r="BY273" i="2"/>
  <c r="BY270" i="2"/>
  <c r="BY268" i="2"/>
  <c r="BY266" i="2"/>
  <c r="BY264" i="2"/>
  <c r="BY261" i="2"/>
  <c r="BY259" i="2"/>
  <c r="BY257" i="2"/>
  <c r="BY255" i="2"/>
  <c r="BY253" i="2"/>
  <c r="BY251" i="2"/>
  <c r="BY247" i="2"/>
  <c r="BY245" i="2"/>
  <c r="BY243" i="2"/>
  <c r="BY241" i="2"/>
  <c r="BY239" i="2"/>
  <c r="BY237" i="2"/>
  <c r="BY235" i="2"/>
  <c r="BY233" i="2"/>
  <c r="BY231" i="2"/>
  <c r="BY229" i="2"/>
  <c r="BY227" i="2"/>
  <c r="BY225" i="2"/>
  <c r="BY223" i="2"/>
  <c r="BY221" i="2"/>
  <c r="BY219" i="2"/>
  <c r="BY217" i="2"/>
  <c r="BY214" i="2"/>
  <c r="BY212" i="2"/>
  <c r="BY210" i="2"/>
  <c r="BY208" i="2"/>
  <c r="BY206" i="2"/>
  <c r="BY204" i="2"/>
  <c r="BY201" i="2"/>
  <c r="BY199" i="2"/>
  <c r="BY192" i="2"/>
  <c r="BY190" i="2"/>
  <c r="BY185" i="2"/>
  <c r="BY183" i="2"/>
  <c r="BY181" i="2"/>
  <c r="BY179" i="2"/>
  <c r="BY177" i="2"/>
  <c r="BY174" i="2"/>
  <c r="BY170" i="2"/>
  <c r="BY167" i="2"/>
  <c r="BY165" i="2"/>
  <c r="BY163" i="2"/>
  <c r="BY161" i="2"/>
  <c r="BY159" i="2"/>
  <c r="BY157" i="2"/>
  <c r="BY155" i="2"/>
  <c r="BY153" i="2"/>
  <c r="BY151" i="2"/>
  <c r="BY149" i="2"/>
  <c r="BY147" i="2"/>
  <c r="BY145" i="2"/>
  <c r="BY143" i="2"/>
  <c r="BY141" i="2"/>
  <c r="BY139" i="2"/>
  <c r="BY137" i="2"/>
  <c r="BY135" i="2"/>
  <c r="BY133" i="2"/>
  <c r="BY131" i="2"/>
  <c r="BY129" i="2"/>
  <c r="BY127" i="2"/>
  <c r="BY125" i="2"/>
  <c r="BY123" i="2"/>
  <c r="BY121" i="2"/>
  <c r="BY118" i="2"/>
  <c r="BY114" i="2"/>
  <c r="BY112" i="2"/>
  <c r="BY110" i="2"/>
  <c r="BY108" i="2"/>
  <c r="BY106" i="2"/>
  <c r="BY102" i="2"/>
  <c r="BY98" i="2"/>
  <c r="BY96" i="2"/>
  <c r="BY94" i="2"/>
  <c r="BY91" i="2"/>
  <c r="BY88" i="2"/>
  <c r="BY86" i="2"/>
  <c r="BY83" i="2"/>
  <c r="BY75" i="2"/>
  <c r="BY73" i="2"/>
  <c r="BY71" i="2"/>
  <c r="BY68" i="2"/>
  <c r="BY66" i="2"/>
  <c r="BY64" i="2"/>
  <c r="BY62" i="2"/>
  <c r="BY60" i="2"/>
  <c r="BY58" i="2"/>
  <c r="BY56" i="2"/>
  <c r="BY54" i="2"/>
  <c r="BY52" i="2"/>
  <c r="BY50" i="2"/>
  <c r="BY48" i="2"/>
  <c r="BY46" i="2"/>
  <c r="BY44" i="2"/>
  <c r="BY42" i="2"/>
  <c r="BY40" i="2"/>
  <c r="BY38" i="2"/>
  <c r="BY36" i="2"/>
  <c r="BY34" i="2"/>
  <c r="BY32" i="2"/>
  <c r="BY30" i="2"/>
  <c r="BY28" i="2"/>
  <c r="BY25" i="2"/>
  <c r="BY22" i="2"/>
  <c r="BY20" i="2"/>
  <c r="BY16" i="2"/>
  <c r="BY14" i="2"/>
  <c r="BY11" i="2"/>
  <c r="BY428" i="2"/>
  <c r="BY426" i="2"/>
  <c r="BY424" i="2"/>
  <c r="BY420" i="2"/>
  <c r="BY418" i="2"/>
  <c r="BY415" i="2"/>
  <c r="BY413" i="2"/>
  <c r="BY411" i="2"/>
  <c r="BY409" i="2"/>
  <c r="BY407" i="2"/>
  <c r="BY403" i="2"/>
  <c r="BY401" i="2"/>
  <c r="BY399" i="2"/>
  <c r="BY397" i="2"/>
  <c r="BY395" i="2"/>
  <c r="BY393" i="2"/>
  <c r="BY391" i="2"/>
  <c r="BY389" i="2"/>
  <c r="BY387" i="2"/>
  <c r="BY385" i="2"/>
  <c r="BY383" i="2"/>
  <c r="BY381" i="2"/>
  <c r="BY378" i="2"/>
  <c r="BY376" i="2"/>
  <c r="BY374" i="2"/>
  <c r="BY372" i="2"/>
  <c r="BY370" i="2"/>
  <c r="BY368" i="2"/>
  <c r="BY366" i="2"/>
  <c r="BY364" i="2"/>
  <c r="BY362" i="2"/>
  <c r="BY360" i="2"/>
  <c r="BY358" i="2"/>
  <c r="BY356" i="2"/>
  <c r="BY354" i="2"/>
  <c r="BY352" i="2"/>
  <c r="BY350" i="2"/>
  <c r="BY348" i="2"/>
  <c r="BY345" i="2"/>
  <c r="BY343" i="2"/>
  <c r="BY341" i="2"/>
  <c r="BY339" i="2"/>
  <c r="BY336" i="2"/>
  <c r="BY322" i="2"/>
  <c r="BY320" i="2"/>
  <c r="BY318" i="2"/>
  <c r="BY316" i="2"/>
  <c r="BY314" i="2"/>
  <c r="BY312" i="2"/>
  <c r="BY310" i="2"/>
  <c r="BY308" i="2"/>
  <c r="BY306" i="2"/>
  <c r="BY303" i="2"/>
  <c r="BY301" i="2"/>
  <c r="BY299" i="2"/>
  <c r="BY297" i="2"/>
  <c r="BY293" i="2"/>
  <c r="BY291" i="2"/>
  <c r="BY289" i="2"/>
  <c r="BY285" i="2"/>
  <c r="BY283" i="2"/>
  <c r="BY281" i="2"/>
  <c r="BY279" i="2"/>
  <c r="BY277" i="2"/>
  <c r="BY275" i="2"/>
  <c r="BY271" i="2"/>
  <c r="BY269" i="2"/>
  <c r="BY267" i="2"/>
  <c r="BY265" i="2"/>
  <c r="BY262" i="2"/>
  <c r="BY260" i="2"/>
  <c r="BY258" i="2"/>
  <c r="BY256" i="2"/>
  <c r="BY254" i="2"/>
  <c r="BY252" i="2"/>
  <c r="BY249" i="2"/>
  <c r="BY246" i="2"/>
  <c r="BY244" i="2"/>
  <c r="BY242" i="2"/>
  <c r="BY240" i="2"/>
  <c r="BY238" i="2"/>
  <c r="BY236" i="2"/>
  <c r="BY234" i="2"/>
  <c r="BY232" i="2"/>
  <c r="BY230" i="2"/>
  <c r="BY228" i="2"/>
  <c r="BY226" i="2"/>
  <c r="BY224" i="2"/>
  <c r="BY222" i="2"/>
  <c r="BY220" i="2"/>
  <c r="BY218" i="2"/>
  <c r="BY216" i="2"/>
  <c r="BY213" i="2"/>
  <c r="BY211" i="2"/>
  <c r="BY209" i="2"/>
  <c r="BY207" i="2"/>
  <c r="BY205" i="2"/>
  <c r="BY202" i="2"/>
  <c r="BY200" i="2"/>
  <c r="BY195" i="2"/>
  <c r="BY191" i="2"/>
  <c r="BY186" i="2"/>
  <c r="BY184" i="2"/>
  <c r="BY182" i="2"/>
  <c r="BY180" i="2"/>
  <c r="BY178" i="2"/>
  <c r="BY176" i="2"/>
  <c r="BY172" i="2"/>
  <c r="BY168" i="2"/>
  <c r="BY166" i="2"/>
  <c r="BY164" i="2"/>
  <c r="BY162" i="2"/>
  <c r="BY160" i="2"/>
  <c r="BY158" i="2"/>
  <c r="BY156" i="2"/>
  <c r="BY154" i="2"/>
  <c r="BY152" i="2"/>
  <c r="BY150" i="2"/>
  <c r="BY148" i="2"/>
  <c r="BY146" i="2"/>
  <c r="BY144" i="2"/>
  <c r="BY142" i="2"/>
  <c r="BY140" i="2"/>
  <c r="BY138" i="2"/>
  <c r="BY136" i="2"/>
  <c r="BY134" i="2"/>
  <c r="BY132" i="2"/>
  <c r="BY130" i="2"/>
  <c r="BY128" i="2"/>
  <c r="BY126" i="2"/>
  <c r="BY124" i="2"/>
  <c r="BY122" i="2"/>
  <c r="BY120" i="2"/>
  <c r="BY115" i="2"/>
  <c r="BY113" i="2"/>
  <c r="BY111" i="2"/>
  <c r="BY109" i="2"/>
  <c r="BY107" i="2"/>
  <c r="BY104" i="2"/>
  <c r="BY99" i="2"/>
  <c r="BY97" i="2"/>
  <c r="BY95" i="2"/>
  <c r="BY93" i="2"/>
  <c r="BY90" i="2"/>
  <c r="BY87" i="2"/>
  <c r="BY85" i="2"/>
  <c r="BY81" i="2"/>
  <c r="BY74" i="2"/>
  <c r="BY72" i="2"/>
  <c r="BY70" i="2"/>
  <c r="BY67" i="2"/>
  <c r="BY65" i="2"/>
  <c r="BY63" i="2"/>
  <c r="BY61" i="2"/>
  <c r="BY59" i="2"/>
  <c r="BY57" i="2"/>
  <c r="BY55" i="2"/>
  <c r="BY53" i="2"/>
  <c r="BY51" i="2"/>
  <c r="BY49" i="2"/>
  <c r="BY47" i="2"/>
  <c r="BY45" i="2"/>
  <c r="BY43" i="2"/>
  <c r="BY41" i="2"/>
  <c r="BY39" i="2"/>
  <c r="BY37" i="2"/>
  <c r="BY35" i="2"/>
  <c r="BY33" i="2"/>
  <c r="BY31" i="2"/>
  <c r="BY29" i="2"/>
  <c r="BY27" i="2"/>
  <c r="BY23" i="2"/>
  <c r="BY21" i="2"/>
  <c r="BY17" i="2"/>
  <c r="BY15" i="2"/>
  <c r="BY13" i="2"/>
  <c r="BY10" i="2"/>
  <c r="CF80" i="4"/>
  <c r="CE80" i="4"/>
  <c r="CG80" i="4"/>
  <c r="CF89" i="4"/>
  <c r="CE89" i="4"/>
  <c r="CG89" i="4"/>
  <c r="CF98" i="4"/>
  <c r="CE98" i="4"/>
  <c r="CG98" i="4"/>
  <c r="CF133" i="4"/>
  <c r="CG133" i="4"/>
  <c r="CE133" i="4"/>
  <c r="CE255" i="4"/>
  <c r="CG255" i="4"/>
  <c r="CF255" i="4"/>
  <c r="CE259" i="4"/>
  <c r="CG259" i="4"/>
  <c r="CF259" i="4"/>
  <c r="CE270" i="4"/>
  <c r="CG270" i="4"/>
  <c r="CF270" i="4"/>
  <c r="CF11" i="4"/>
  <c r="CE11" i="4"/>
  <c r="CG11" i="4"/>
  <c r="CF23" i="4"/>
  <c r="CE23" i="4"/>
  <c r="CG23" i="4"/>
  <c r="CF27" i="4"/>
  <c r="CE27" i="4"/>
  <c r="CG27" i="4"/>
  <c r="CF194" i="4"/>
  <c r="CG194" i="4"/>
  <c r="CE194" i="4"/>
  <c r="CF72" i="4"/>
  <c r="CE72" i="4"/>
  <c r="CG72" i="4"/>
  <c r="CF77" i="4"/>
  <c r="CE77" i="4"/>
  <c r="CG77" i="4"/>
  <c r="CF87" i="4"/>
  <c r="CE87" i="4"/>
  <c r="CG87" i="4"/>
  <c r="CF96" i="4"/>
  <c r="CE96" i="4"/>
  <c r="CG96" i="4"/>
  <c r="CF104" i="4"/>
  <c r="CG104" i="4"/>
  <c r="CE104" i="4"/>
  <c r="CF177" i="4"/>
  <c r="CG177" i="4"/>
  <c r="CE177" i="4"/>
  <c r="CE261" i="4"/>
  <c r="CG261" i="4"/>
  <c r="CF261" i="4"/>
  <c r="CE265" i="4"/>
  <c r="CG265" i="4"/>
  <c r="CF265" i="4"/>
  <c r="CF25" i="4"/>
  <c r="CE25" i="4"/>
  <c r="CG25" i="4"/>
  <c r="CF29" i="4"/>
  <c r="CE29" i="4"/>
  <c r="CG29" i="4"/>
  <c r="CF34" i="4"/>
  <c r="CE34" i="4"/>
  <c r="CG34" i="4"/>
  <c r="CF38" i="4"/>
  <c r="CE38" i="4"/>
  <c r="CG38" i="4"/>
  <c r="CF42" i="4"/>
  <c r="CE42" i="4"/>
  <c r="CG42" i="4"/>
  <c r="CF76" i="4"/>
  <c r="CE76" i="4"/>
  <c r="CG76" i="4"/>
  <c r="CF88" i="4"/>
  <c r="CE88" i="4"/>
  <c r="CG88" i="4"/>
  <c r="CF97" i="4"/>
  <c r="CE97" i="4"/>
  <c r="CG97" i="4"/>
  <c r="CF99" i="4"/>
  <c r="CE99" i="4"/>
  <c r="CG99" i="4"/>
  <c r="CF116" i="4"/>
  <c r="CG116" i="4"/>
  <c r="CE116" i="4"/>
  <c r="CF134" i="4"/>
  <c r="CG134" i="4"/>
  <c r="CE134" i="4"/>
  <c r="CF173" i="4"/>
  <c r="CG173" i="4"/>
  <c r="CE173" i="4"/>
  <c r="CF195" i="4"/>
  <c r="CG195" i="4"/>
  <c r="CE195" i="4"/>
  <c r="CF196" i="4"/>
  <c r="CG196" i="4"/>
  <c r="CE196" i="4"/>
  <c r="CF197" i="4"/>
  <c r="CG197" i="4"/>
  <c r="CE197" i="4"/>
  <c r="CF198" i="4"/>
  <c r="CG198" i="4"/>
  <c r="CE198" i="4"/>
  <c r="CF199" i="4"/>
  <c r="CG199" i="4"/>
  <c r="CE199" i="4"/>
  <c r="CF205" i="4"/>
  <c r="CG205" i="4"/>
  <c r="CE205" i="4"/>
  <c r="CF212" i="4"/>
  <c r="CG212" i="4"/>
  <c r="CE212" i="4"/>
  <c r="CF214" i="4"/>
  <c r="CG214" i="4"/>
  <c r="CE214" i="4"/>
  <c r="CF216" i="4"/>
  <c r="CG216" i="4"/>
  <c r="CE216" i="4"/>
  <c r="CF223" i="4"/>
  <c r="CG223" i="4"/>
  <c r="CE223" i="4"/>
  <c r="CF225" i="4"/>
  <c r="CG225" i="4"/>
  <c r="CE225" i="4"/>
  <c r="CF227" i="4"/>
  <c r="CG227" i="4"/>
  <c r="CE227" i="4"/>
  <c r="CF229" i="4"/>
  <c r="CG229" i="4"/>
  <c r="CE229" i="4"/>
  <c r="CF231" i="4"/>
  <c r="CG231" i="4"/>
  <c r="CE231" i="4"/>
  <c r="CF235" i="4"/>
  <c r="CG235" i="4"/>
  <c r="CE235" i="4"/>
  <c r="CF69" i="4"/>
  <c r="CE69" i="4"/>
  <c r="CG69" i="4"/>
  <c r="CF241" i="4"/>
  <c r="CG241" i="4"/>
  <c r="CE241" i="4"/>
  <c r="CF245" i="4"/>
  <c r="CG245" i="4"/>
  <c r="CE245" i="4"/>
  <c r="AC703" i="1"/>
  <c r="AC695" i="1"/>
  <c r="AC682" i="1"/>
  <c r="AC667" i="1"/>
  <c r="AC613" i="1"/>
  <c r="AC425" i="1"/>
  <c r="AC419" i="1"/>
  <c r="AC412" i="1"/>
  <c r="AC403" i="1"/>
  <c r="AC399" i="1"/>
  <c r="AC391" i="1"/>
  <c r="AC384" i="1"/>
  <c r="AC376" i="1"/>
  <c r="AC372" i="1"/>
  <c r="AC326" i="1"/>
  <c r="AC321" i="1"/>
  <c r="AC315" i="1"/>
  <c r="AC296" i="1"/>
  <c r="AC288" i="1"/>
  <c r="AC282" i="1"/>
  <c r="AC274" i="1"/>
  <c r="AC270" i="1"/>
  <c r="AC265" i="1"/>
  <c r="AC259" i="1"/>
  <c r="AC250" i="1"/>
  <c r="AC243" i="1"/>
  <c r="AC233" i="1"/>
  <c r="AC229" i="1"/>
  <c r="AC225" i="1"/>
  <c r="AC220" i="1"/>
  <c r="AC213" i="1"/>
  <c r="AC203" i="1"/>
  <c r="AC199" i="1"/>
  <c r="AC195" i="1"/>
  <c r="AC189" i="1"/>
  <c r="AC185" i="1"/>
  <c r="AC181" i="1"/>
  <c r="AC176" i="1"/>
  <c r="AC172" i="1"/>
  <c r="AC167" i="1"/>
  <c r="AC159" i="1"/>
  <c r="AC155" i="1"/>
  <c r="AC149" i="1"/>
  <c r="AC140" i="1"/>
  <c r="AC136" i="1"/>
  <c r="AC132" i="1"/>
  <c r="AC125" i="1"/>
  <c r="AC120" i="1"/>
  <c r="CE554" i="1"/>
  <c r="CF131" i="4"/>
  <c r="CG131" i="4"/>
  <c r="CE131" i="4"/>
  <c r="CF238" i="4"/>
  <c r="CG238" i="4"/>
  <c r="CE238" i="4"/>
  <c r="CE256" i="4"/>
  <c r="CG256" i="4"/>
  <c r="CF256" i="4"/>
  <c r="CE260" i="4"/>
  <c r="CG260" i="4"/>
  <c r="CF260" i="4"/>
  <c r="CE262" i="4"/>
  <c r="CG262" i="4"/>
  <c r="CF262" i="4"/>
  <c r="CE271" i="4"/>
  <c r="CG271" i="4"/>
  <c r="CF271" i="4"/>
  <c r="CE12" i="4"/>
  <c r="CF24" i="4"/>
  <c r="CE24" i="4"/>
  <c r="CG24" i="4"/>
  <c r="CF26" i="4"/>
  <c r="CE26" i="4"/>
  <c r="CG26" i="4"/>
  <c r="CF28" i="4"/>
  <c r="CE28" i="4"/>
  <c r="CG28" i="4"/>
  <c r="CF30" i="4"/>
  <c r="CE30" i="4"/>
  <c r="CG30" i="4"/>
  <c r="CF35" i="4"/>
  <c r="CE35" i="4"/>
  <c r="CG35" i="4"/>
  <c r="CF41" i="4"/>
  <c r="CE41" i="4"/>
  <c r="CG41" i="4"/>
  <c r="CF118" i="4"/>
  <c r="CG118" i="4"/>
  <c r="CE118" i="4"/>
  <c r="CF132" i="4"/>
  <c r="CG132" i="4"/>
  <c r="CE132" i="4"/>
  <c r="CF192" i="4"/>
  <c r="CG192" i="4"/>
  <c r="CE192" i="4"/>
  <c r="CF202" i="4"/>
  <c r="CG202" i="4"/>
  <c r="CE202" i="4"/>
  <c r="CF213" i="4"/>
  <c r="CG213" i="4"/>
  <c r="CE213" i="4"/>
  <c r="CF215" i="4"/>
  <c r="CG215" i="4"/>
  <c r="CE215" i="4"/>
  <c r="CF224" i="4"/>
  <c r="CG224" i="4"/>
  <c r="CE224" i="4"/>
  <c r="CF226" i="4"/>
  <c r="CG226" i="4"/>
  <c r="CE226" i="4"/>
  <c r="CF228" i="4"/>
  <c r="CG228" i="4"/>
  <c r="CE228" i="4"/>
  <c r="CF230" i="4"/>
  <c r="CG230" i="4"/>
  <c r="CE230" i="4"/>
  <c r="CF232" i="4"/>
  <c r="CG232" i="4"/>
  <c r="CE232" i="4"/>
  <c r="CF234" i="4"/>
  <c r="CG234" i="4"/>
  <c r="CE234" i="4"/>
  <c r="AE424" i="1"/>
  <c r="AC424" i="1"/>
  <c r="AE418" i="1"/>
  <c r="AC418" i="1"/>
  <c r="AE413" i="1"/>
  <c r="AC413" i="1"/>
  <c r="AE406" i="1"/>
  <c r="AC406" i="1"/>
  <c r="AE400" i="1"/>
  <c r="AC400" i="1"/>
  <c r="AE394" i="1"/>
  <c r="AC394" i="1"/>
  <c r="AE385" i="1"/>
  <c r="AC385" i="1"/>
  <c r="AE375" i="1"/>
  <c r="AC375" i="1"/>
  <c r="AE370" i="1"/>
  <c r="AC370" i="1"/>
  <c r="AE325" i="1"/>
  <c r="AC325" i="1"/>
  <c r="AE316" i="1"/>
  <c r="AC316" i="1"/>
  <c r="AE298" i="1"/>
  <c r="AC298" i="1"/>
  <c r="AE289" i="1"/>
  <c r="AC289" i="1"/>
  <c r="AE284" i="1"/>
  <c r="AC284" i="1"/>
  <c r="AE275" i="1"/>
  <c r="AC275" i="1"/>
  <c r="AE271" i="1"/>
  <c r="AC271" i="1"/>
  <c r="AE269" i="1"/>
  <c r="AC269" i="1"/>
  <c r="AE264" i="1"/>
  <c r="AC264" i="1"/>
  <c r="AE247" i="1"/>
  <c r="AC247" i="1"/>
  <c r="AE234" i="1"/>
  <c r="AC234" i="1"/>
  <c r="AE228" i="1"/>
  <c r="AC228" i="1"/>
  <c r="AE224" i="1"/>
  <c r="AC224" i="1"/>
  <c r="AE221" i="1"/>
  <c r="AC221" i="1"/>
  <c r="AE215" i="1"/>
  <c r="AC215" i="1"/>
  <c r="AE211" i="1"/>
  <c r="AC211" i="1"/>
  <c r="AE202" i="1"/>
  <c r="AC202" i="1"/>
  <c r="AE198" i="1"/>
  <c r="AC198" i="1"/>
  <c r="AE193" i="1"/>
  <c r="AC193" i="1"/>
  <c r="AE188" i="1"/>
  <c r="AC188" i="1"/>
  <c r="AE184" i="1"/>
  <c r="AC184" i="1"/>
  <c r="AE182" i="1"/>
  <c r="AC182" i="1"/>
  <c r="AE179" i="1"/>
  <c r="AC179" i="1"/>
  <c r="AE175" i="1"/>
  <c r="AC175" i="1"/>
  <c r="AE170" i="1"/>
  <c r="AC170" i="1"/>
  <c r="AE163" i="1"/>
  <c r="AC163" i="1"/>
  <c r="AE158" i="1"/>
  <c r="AC158" i="1"/>
  <c r="AE154" i="1"/>
  <c r="AC154" i="1"/>
  <c r="AE150" i="1"/>
  <c r="AC150" i="1"/>
  <c r="AE141" i="1"/>
  <c r="AC141" i="1"/>
  <c r="AE137" i="1"/>
  <c r="AC137" i="1"/>
  <c r="AE130" i="1"/>
  <c r="AC130" i="1"/>
  <c r="AE124" i="1"/>
  <c r="AC124" i="1"/>
  <c r="AE427" i="1"/>
  <c r="AC427" i="1"/>
  <c r="AE420" i="1"/>
  <c r="AC420" i="1"/>
  <c r="AE411" i="1"/>
  <c r="AC411" i="1"/>
  <c r="AE402" i="1"/>
  <c r="AC402" i="1"/>
  <c r="AE396" i="1"/>
  <c r="AC396" i="1"/>
  <c r="AE390" i="1"/>
  <c r="AC390" i="1"/>
  <c r="AE383" i="1"/>
  <c r="AC383" i="1"/>
  <c r="AE378" i="1"/>
  <c r="AC378" i="1"/>
  <c r="AE373" i="1"/>
  <c r="AC373" i="1"/>
  <c r="AE328" i="1"/>
  <c r="AC328" i="1"/>
  <c r="AE322" i="1"/>
  <c r="AC322" i="1"/>
  <c r="AE318" i="1"/>
  <c r="AC318" i="1"/>
  <c r="AE312" i="1"/>
  <c r="AC312" i="1"/>
  <c r="AE294" i="1"/>
  <c r="AC294" i="1"/>
  <c r="AE287" i="1"/>
  <c r="AC287" i="1"/>
  <c r="AE279" i="1"/>
  <c r="AC279" i="1"/>
  <c r="AE273" i="1"/>
  <c r="AC273" i="1"/>
  <c r="AE261" i="1"/>
  <c r="AC261" i="1"/>
  <c r="AE255" i="1"/>
  <c r="AC255" i="1"/>
  <c r="AE249" i="1"/>
  <c r="AC249" i="1"/>
  <c r="AE241" i="1"/>
  <c r="AC241" i="1"/>
  <c r="AE232" i="1"/>
  <c r="AC232" i="1"/>
  <c r="AE230" i="1"/>
  <c r="AC230" i="1"/>
  <c r="AE226" i="1"/>
  <c r="AC226" i="1"/>
  <c r="AE218" i="1"/>
  <c r="AC218" i="1"/>
  <c r="AE200" i="1"/>
  <c r="AC200" i="1"/>
  <c r="AE196" i="1"/>
  <c r="AC196" i="1"/>
  <c r="AE190" i="1"/>
  <c r="AC190" i="1"/>
  <c r="AE186" i="1"/>
  <c r="AC186" i="1"/>
  <c r="AE173" i="1"/>
  <c r="AC173" i="1"/>
  <c r="AE168" i="1"/>
  <c r="AC168" i="1"/>
  <c r="AE161" i="1"/>
  <c r="AC161" i="1"/>
  <c r="AE156" i="1"/>
  <c r="AC156" i="1"/>
  <c r="AE146" i="1"/>
  <c r="AC146" i="1"/>
  <c r="AE139" i="1"/>
  <c r="AC139" i="1"/>
  <c r="AE135" i="1"/>
  <c r="AC135" i="1"/>
  <c r="AE133" i="1"/>
  <c r="AC133" i="1"/>
  <c r="AE127" i="1"/>
  <c r="AC127" i="1"/>
  <c r="AE121" i="1"/>
  <c r="AC121" i="1"/>
  <c r="AC725" i="1"/>
  <c r="AC656" i="1"/>
  <c r="AC643" i="1"/>
  <c r="AC633" i="1"/>
  <c r="AC601" i="1"/>
  <c r="AC590" i="1"/>
  <c r="AC582" i="1"/>
  <c r="AC119" i="1"/>
  <c r="AC729" i="1"/>
  <c r="AC717" i="1"/>
  <c r="AC622" i="1"/>
  <c r="AC616" i="1"/>
  <c r="AC610" i="1"/>
  <c r="AC605" i="1"/>
  <c r="AC596" i="1"/>
  <c r="AC592" i="1"/>
  <c r="AC588" i="1"/>
  <c r="AC584" i="1"/>
  <c r="AC580" i="1"/>
  <c r="AC566" i="1"/>
  <c r="AC549" i="1"/>
  <c r="CF354" i="1"/>
  <c r="CG354" i="1" s="1"/>
  <c r="CF346" i="1"/>
  <c r="CG346" i="1" s="1"/>
  <c r="CF342" i="1"/>
  <c r="CG342" i="1" s="1"/>
  <c r="AC727" i="1"/>
  <c r="AC720" i="1"/>
  <c r="AC713" i="1"/>
  <c r="AC715" i="1"/>
  <c r="AC711" i="1"/>
  <c r="AC705" i="1"/>
  <c r="AC701" i="1"/>
  <c r="AC697" i="1"/>
  <c r="AC693" i="1"/>
  <c r="AC688" i="1"/>
  <c r="AC674" i="1"/>
  <c r="AC669" i="1"/>
  <c r="AC664" i="1"/>
  <c r="AC650" i="1"/>
  <c r="AC646" i="1"/>
  <c r="AC641" i="1"/>
  <c r="AC636" i="1"/>
  <c r="AC631" i="1"/>
  <c r="AC627" i="1"/>
  <c r="AC544" i="1"/>
  <c r="CE30" i="1"/>
  <c r="CF446" i="1"/>
  <c r="CG446" i="1" s="1"/>
  <c r="CF444" i="1"/>
  <c r="CG444" i="1" s="1"/>
  <c r="CF442" i="1"/>
  <c r="CG442" i="1" s="1"/>
  <c r="AD550" i="1"/>
  <c r="AC550" i="1"/>
  <c r="AE547" i="1"/>
  <c r="CD547" i="1"/>
  <c r="CE547" i="1" s="1"/>
  <c r="AE268" i="1"/>
  <c r="CD268" i="1"/>
  <c r="CE268" i="1" s="1"/>
  <c r="AE29" i="1"/>
  <c r="CD29" i="1"/>
  <c r="CE29" i="1" s="1"/>
  <c r="CA732" i="1"/>
  <c r="CD732" i="1"/>
  <c r="CE732" i="1" s="1"/>
  <c r="CF732" i="1" s="1"/>
  <c r="CG732" i="1" s="1"/>
  <c r="CB732" i="1"/>
  <c r="CC732" i="1"/>
  <c r="CA730" i="1"/>
  <c r="CD730" i="1"/>
  <c r="CE730" i="1" s="1"/>
  <c r="CF730" i="1" s="1"/>
  <c r="CG730" i="1" s="1"/>
  <c r="CB730" i="1"/>
  <c r="CC730" i="1"/>
  <c r="CA728" i="1"/>
  <c r="CD728" i="1"/>
  <c r="CE728" i="1" s="1"/>
  <c r="CF728" i="1" s="1"/>
  <c r="CG728" i="1" s="1"/>
  <c r="CB728" i="1"/>
  <c r="CC728" i="1"/>
  <c r="CA726" i="1"/>
  <c r="CD726" i="1"/>
  <c r="CE726" i="1" s="1"/>
  <c r="CF726" i="1" s="1"/>
  <c r="CB726" i="1"/>
  <c r="CC726" i="1"/>
  <c r="CA724" i="1"/>
  <c r="CD724" i="1"/>
  <c r="CE724" i="1" s="1"/>
  <c r="CF724" i="1" s="1"/>
  <c r="CB724" i="1"/>
  <c r="CC724" i="1"/>
  <c r="CA722" i="1"/>
  <c r="CD722" i="1"/>
  <c r="CE722" i="1" s="1"/>
  <c r="CF722" i="1" s="1"/>
  <c r="CB722" i="1"/>
  <c r="CC722" i="1"/>
  <c r="CA720" i="1"/>
  <c r="CD720" i="1"/>
  <c r="CE720" i="1" s="1"/>
  <c r="CF720" i="1" s="1"/>
  <c r="CB720" i="1"/>
  <c r="CC720" i="1"/>
  <c r="CA718" i="1"/>
  <c r="CD718" i="1"/>
  <c r="CE718" i="1" s="1"/>
  <c r="CF718" i="1" s="1"/>
  <c r="CB718" i="1"/>
  <c r="CC718" i="1"/>
  <c r="CA715" i="1"/>
  <c r="CD715" i="1"/>
  <c r="CE715" i="1" s="1"/>
  <c r="CF715" i="1" s="1"/>
  <c r="CB715" i="1"/>
  <c r="CC715" i="1"/>
  <c r="CA713" i="1"/>
  <c r="CD713" i="1"/>
  <c r="CE713" i="1" s="1"/>
  <c r="CF713" i="1" s="1"/>
  <c r="CB713" i="1"/>
  <c r="CC713" i="1"/>
  <c r="CA711" i="1"/>
  <c r="CD711" i="1"/>
  <c r="CE711" i="1" s="1"/>
  <c r="CF711" i="1" s="1"/>
  <c r="CB711" i="1"/>
  <c r="CC711" i="1"/>
  <c r="CA707" i="1"/>
  <c r="CD707" i="1"/>
  <c r="CE707" i="1" s="1"/>
  <c r="CF707" i="1" s="1"/>
  <c r="CB707" i="1"/>
  <c r="CC707" i="1"/>
  <c r="CA705" i="1"/>
  <c r="CD705" i="1"/>
  <c r="CE705" i="1" s="1"/>
  <c r="CF705" i="1" s="1"/>
  <c r="CB705" i="1"/>
  <c r="CC705" i="1"/>
  <c r="CA703" i="1"/>
  <c r="CD703" i="1"/>
  <c r="CE703" i="1" s="1"/>
  <c r="CB703" i="1"/>
  <c r="CC703" i="1"/>
  <c r="CA701" i="1"/>
  <c r="CD701" i="1"/>
  <c r="CE701" i="1" s="1"/>
  <c r="CF701" i="1" s="1"/>
  <c r="CG701" i="1" s="1"/>
  <c r="CB701" i="1"/>
  <c r="CC701" i="1"/>
  <c r="CA699" i="1"/>
  <c r="CD699" i="1"/>
  <c r="CE699" i="1" s="1"/>
  <c r="CF699" i="1" s="1"/>
  <c r="CB699" i="1"/>
  <c r="CC699" i="1"/>
  <c r="CA697" i="1"/>
  <c r="CD697" i="1"/>
  <c r="CE697" i="1" s="1"/>
  <c r="CF697" i="1" s="1"/>
  <c r="CG697" i="1" s="1"/>
  <c r="CB697" i="1"/>
  <c r="CC697" i="1"/>
  <c r="CA694" i="1"/>
  <c r="CD694" i="1"/>
  <c r="CB694" i="1"/>
  <c r="CC694" i="1"/>
  <c r="CA692" i="1"/>
  <c r="CD692" i="1"/>
  <c r="CE692" i="1" s="1"/>
  <c r="CF692" i="1" s="1"/>
  <c r="CB692" i="1"/>
  <c r="CC692" i="1"/>
  <c r="CA690" i="1"/>
  <c r="CD690" i="1"/>
  <c r="CE690" i="1" s="1"/>
  <c r="CF690" i="1" s="1"/>
  <c r="CB690" i="1"/>
  <c r="CC690" i="1"/>
  <c r="CA688" i="1"/>
  <c r="CD688" i="1"/>
  <c r="CE688" i="1" s="1"/>
  <c r="CF688" i="1" s="1"/>
  <c r="CG688" i="1" s="1"/>
  <c r="CB688" i="1"/>
  <c r="CC688" i="1"/>
  <c r="CA685" i="1"/>
  <c r="CD685" i="1"/>
  <c r="CB685" i="1"/>
  <c r="CC685" i="1"/>
  <c r="CA681" i="1"/>
  <c r="CD681" i="1"/>
  <c r="CE681" i="1" s="1"/>
  <c r="CF681" i="1" s="1"/>
  <c r="CB681" i="1"/>
  <c r="CC681" i="1"/>
  <c r="CA679" i="1"/>
  <c r="CD679" i="1"/>
  <c r="CE679" i="1" s="1"/>
  <c r="CF679" i="1" s="1"/>
  <c r="CB679" i="1"/>
  <c r="CC679" i="1"/>
  <c r="CA677" i="1"/>
  <c r="CD677" i="1"/>
  <c r="CE677" i="1" s="1"/>
  <c r="CF677" i="1" s="1"/>
  <c r="CB677" i="1"/>
  <c r="CC677" i="1"/>
  <c r="CA675" i="1"/>
  <c r="CD675" i="1"/>
  <c r="CE675" i="1" s="1"/>
  <c r="CF675" i="1" s="1"/>
  <c r="CB675" i="1"/>
  <c r="CC675" i="1"/>
  <c r="CA673" i="1"/>
  <c r="CD673" i="1"/>
  <c r="CE673" i="1" s="1"/>
  <c r="CF673" i="1" s="1"/>
  <c r="CB673" i="1"/>
  <c r="CC673" i="1"/>
  <c r="CA671" i="1"/>
  <c r="CD671" i="1"/>
  <c r="CE671" i="1" s="1"/>
  <c r="CF671" i="1" s="1"/>
  <c r="CB671" i="1"/>
  <c r="CC671" i="1"/>
  <c r="CA667" i="1"/>
  <c r="CD667" i="1"/>
  <c r="CE667" i="1" s="1"/>
  <c r="CF667" i="1" s="1"/>
  <c r="CG667" i="1" s="1"/>
  <c r="CB667" i="1"/>
  <c r="CC667" i="1"/>
  <c r="CA665" i="1"/>
  <c r="CD665" i="1"/>
  <c r="CE665" i="1" s="1"/>
  <c r="CF665" i="1" s="1"/>
  <c r="CB665" i="1"/>
  <c r="CC665" i="1"/>
  <c r="CA663" i="1"/>
  <c r="CD663" i="1"/>
  <c r="CE663" i="1" s="1"/>
  <c r="CF663" i="1" s="1"/>
  <c r="CG663" i="1" s="1"/>
  <c r="CB663" i="1"/>
  <c r="CC663" i="1"/>
  <c r="CA659" i="1"/>
  <c r="CD659" i="1"/>
  <c r="CE659" i="1" s="1"/>
  <c r="CF659" i="1" s="1"/>
  <c r="CB659" i="1"/>
  <c r="CC659" i="1"/>
  <c r="CA653" i="1"/>
  <c r="CD653" i="1"/>
  <c r="CE653" i="1" s="1"/>
  <c r="CF653" i="1" s="1"/>
  <c r="CB653" i="1"/>
  <c r="CC653" i="1"/>
  <c r="CA650" i="1"/>
  <c r="CD650" i="1"/>
  <c r="CE650" i="1" s="1"/>
  <c r="CF650" i="1" s="1"/>
  <c r="CG650" i="1" s="1"/>
  <c r="CB650" i="1"/>
  <c r="CC650" i="1"/>
  <c r="CA648" i="1"/>
  <c r="CD648" i="1"/>
  <c r="CE648" i="1" s="1"/>
  <c r="CF648" i="1" s="1"/>
  <c r="CG648" i="1" s="1"/>
  <c r="CB648" i="1"/>
  <c r="CC648" i="1"/>
  <c r="CA646" i="1"/>
  <c r="CD646" i="1"/>
  <c r="CE646" i="1" s="1"/>
  <c r="CF646" i="1" s="1"/>
  <c r="CB646" i="1"/>
  <c r="CC646" i="1"/>
  <c r="CA644" i="1"/>
  <c r="CD644" i="1"/>
  <c r="CE644" i="1" s="1"/>
  <c r="CF644" i="1" s="1"/>
  <c r="CB644" i="1"/>
  <c r="CC644" i="1"/>
  <c r="CA642" i="1"/>
  <c r="CD642" i="1"/>
  <c r="CE642" i="1" s="1"/>
  <c r="CF642" i="1" s="1"/>
  <c r="CB642" i="1"/>
  <c r="CC642" i="1"/>
  <c r="CA640" i="1"/>
  <c r="CD640" i="1"/>
  <c r="CE640" i="1" s="1"/>
  <c r="CF640" i="1" s="1"/>
  <c r="CB640" i="1"/>
  <c r="CC640" i="1"/>
  <c r="CA638" i="1"/>
  <c r="CD638" i="1"/>
  <c r="CE638" i="1" s="1"/>
  <c r="CF638" i="1" s="1"/>
  <c r="CG638" i="1" s="1"/>
  <c r="CB638" i="1"/>
  <c r="CC638" i="1"/>
  <c r="CA636" i="1"/>
  <c r="CD636" i="1"/>
  <c r="CE636" i="1" s="1"/>
  <c r="CF636" i="1" s="1"/>
  <c r="CG636" i="1" s="1"/>
  <c r="CB636" i="1"/>
  <c r="CC636" i="1"/>
  <c r="CA633" i="1"/>
  <c r="CD633" i="1"/>
  <c r="CE633" i="1" s="1"/>
  <c r="CB633" i="1"/>
  <c r="CC633" i="1"/>
  <c r="CA631" i="1"/>
  <c r="CD631" i="1"/>
  <c r="CE631" i="1" s="1"/>
  <c r="CF631" i="1" s="1"/>
  <c r="CG631" i="1" s="1"/>
  <c r="CB631" i="1"/>
  <c r="CC631" i="1"/>
  <c r="CA628" i="1"/>
  <c r="CD628" i="1"/>
  <c r="CE628" i="1" s="1"/>
  <c r="CF628" i="1" s="1"/>
  <c r="CB628" i="1"/>
  <c r="CC628" i="1"/>
  <c r="CA626" i="1"/>
  <c r="CD626" i="1"/>
  <c r="CE626" i="1" s="1"/>
  <c r="CF626" i="1" s="1"/>
  <c r="CB626" i="1"/>
  <c r="CC626" i="1"/>
  <c r="CA624" i="1"/>
  <c r="CD624" i="1"/>
  <c r="CE624" i="1" s="1"/>
  <c r="CF624" i="1" s="1"/>
  <c r="CB624" i="1"/>
  <c r="CC624" i="1"/>
  <c r="CA621" i="1"/>
  <c r="CD621" i="1"/>
  <c r="CE621" i="1" s="1"/>
  <c r="CF621" i="1" s="1"/>
  <c r="CG621" i="1" s="1"/>
  <c r="CB621" i="1"/>
  <c r="CC621" i="1"/>
  <c r="CA617" i="1"/>
  <c r="CD617" i="1"/>
  <c r="CE617" i="1" s="1"/>
  <c r="CF617" i="1" s="1"/>
  <c r="CG617" i="1" s="1"/>
  <c r="CB617" i="1"/>
  <c r="CC617" i="1"/>
  <c r="CA614" i="1"/>
  <c r="CD614" i="1"/>
  <c r="CE614" i="1" s="1"/>
  <c r="CF614" i="1" s="1"/>
  <c r="CB614" i="1"/>
  <c r="CC614" i="1"/>
  <c r="CA612" i="1"/>
  <c r="CD612" i="1"/>
  <c r="CE612" i="1" s="1"/>
  <c r="CF612" i="1" s="1"/>
  <c r="CG612" i="1" s="1"/>
  <c r="CB612" i="1"/>
  <c r="CC612" i="1"/>
  <c r="CA610" i="1"/>
  <c r="CD610" i="1"/>
  <c r="CB610" i="1"/>
  <c r="CC610" i="1"/>
  <c r="CA608" i="1"/>
  <c r="CD608" i="1"/>
  <c r="CE608" i="1" s="1"/>
  <c r="CF608" i="1" s="1"/>
  <c r="CB608" i="1"/>
  <c r="CC608" i="1"/>
  <c r="CA605" i="1"/>
  <c r="CD605" i="1"/>
  <c r="CE605" i="1" s="1"/>
  <c r="CF605" i="1" s="1"/>
  <c r="CB605" i="1"/>
  <c r="CC605" i="1"/>
  <c r="CA603" i="1"/>
  <c r="CD603" i="1"/>
  <c r="CE603" i="1" s="1"/>
  <c r="CF603" i="1" s="1"/>
  <c r="CB603" i="1"/>
  <c r="CC603" i="1"/>
  <c r="CA600" i="1"/>
  <c r="CD600" i="1"/>
  <c r="CE600" i="1" s="1"/>
  <c r="CF600" i="1" s="1"/>
  <c r="CB600" i="1"/>
  <c r="CC600" i="1"/>
  <c r="CA598" i="1"/>
  <c r="CD598" i="1"/>
  <c r="CE598" i="1" s="1"/>
  <c r="CF598" i="1" s="1"/>
  <c r="CB598" i="1"/>
  <c r="CC598" i="1"/>
  <c r="CA595" i="1"/>
  <c r="CD595" i="1"/>
  <c r="CE595" i="1" s="1"/>
  <c r="CF595" i="1" s="1"/>
  <c r="CB595" i="1"/>
  <c r="CC595" i="1"/>
  <c r="CA593" i="1"/>
  <c r="CD593" i="1"/>
  <c r="CE593" i="1" s="1"/>
  <c r="CF593" i="1" s="1"/>
  <c r="CB593" i="1"/>
  <c r="CC593" i="1"/>
  <c r="CA591" i="1"/>
  <c r="CD591" i="1"/>
  <c r="CB591" i="1"/>
  <c r="CC591" i="1"/>
  <c r="CA589" i="1"/>
  <c r="CD589" i="1"/>
  <c r="CB589" i="1"/>
  <c r="CC589" i="1"/>
  <c r="CA587" i="1"/>
  <c r="CD587" i="1"/>
  <c r="CE587" i="1" s="1"/>
  <c r="CF587" i="1" s="1"/>
  <c r="CB587" i="1"/>
  <c r="CC587" i="1"/>
  <c r="CA585" i="1"/>
  <c r="CD585" i="1"/>
  <c r="CE585" i="1" s="1"/>
  <c r="CF585" i="1" s="1"/>
  <c r="CG585" i="1" s="1"/>
  <c r="CB585" i="1"/>
  <c r="CC585" i="1"/>
  <c r="CA583" i="1"/>
  <c r="CD583" i="1"/>
  <c r="CE583" i="1" s="1"/>
  <c r="CF583" i="1" s="1"/>
  <c r="CG583" i="1" s="1"/>
  <c r="CB583" i="1"/>
  <c r="CC583" i="1"/>
  <c r="CA580" i="1"/>
  <c r="CD580" i="1"/>
  <c r="CE580" i="1" s="1"/>
  <c r="CF580" i="1" s="1"/>
  <c r="CB580" i="1"/>
  <c r="CC580" i="1"/>
  <c r="CA576" i="1"/>
  <c r="CD576" i="1"/>
  <c r="CB576" i="1"/>
  <c r="CC576" i="1"/>
  <c r="CA573" i="1"/>
  <c r="CD573" i="1"/>
  <c r="CE573" i="1" s="1"/>
  <c r="CF573" i="1" s="1"/>
  <c r="CB573" i="1"/>
  <c r="CC573" i="1"/>
  <c r="CA570" i="1"/>
  <c r="CD570" i="1"/>
  <c r="CE570" i="1" s="1"/>
  <c r="CF570" i="1" s="1"/>
  <c r="CB570" i="1"/>
  <c r="CC570" i="1"/>
  <c r="CA566" i="1"/>
  <c r="CD566" i="1"/>
  <c r="CE566" i="1" s="1"/>
  <c r="CF566" i="1" s="1"/>
  <c r="CB566" i="1"/>
  <c r="CC566" i="1"/>
  <c r="CA563" i="1"/>
  <c r="CD563" i="1"/>
  <c r="CE563" i="1" s="1"/>
  <c r="CF563" i="1" s="1"/>
  <c r="CG563" i="1" s="1"/>
  <c r="CB563" i="1"/>
  <c r="CC563" i="1"/>
  <c r="CA560" i="1"/>
  <c r="CD560" i="1"/>
  <c r="CE560" i="1" s="1"/>
  <c r="CF560" i="1" s="1"/>
  <c r="CB560" i="1"/>
  <c r="CC560" i="1"/>
  <c r="CA558" i="1"/>
  <c r="CD558" i="1"/>
  <c r="CE558" i="1" s="1"/>
  <c r="CF558" i="1" s="1"/>
  <c r="CB558" i="1"/>
  <c r="CC558" i="1"/>
  <c r="CA556" i="1"/>
  <c r="CD556" i="1"/>
  <c r="CE556" i="1" s="1"/>
  <c r="CF556" i="1" s="1"/>
  <c r="CB556" i="1"/>
  <c r="CC556" i="1"/>
  <c r="CA553" i="1"/>
  <c r="CD553" i="1"/>
  <c r="CE553" i="1" s="1"/>
  <c r="CF553" i="1" s="1"/>
  <c r="CB553" i="1"/>
  <c r="CC553" i="1"/>
  <c r="CA549" i="1"/>
  <c r="CD549" i="1"/>
  <c r="CE549" i="1" s="1"/>
  <c r="CB549" i="1"/>
  <c r="CC549" i="1"/>
  <c r="CA545" i="1"/>
  <c r="CD545" i="1"/>
  <c r="CE545" i="1" s="1"/>
  <c r="CF545" i="1" s="1"/>
  <c r="CB545" i="1"/>
  <c r="CC545" i="1"/>
  <c r="CA543" i="1"/>
  <c r="CD543" i="1"/>
  <c r="CE543" i="1" s="1"/>
  <c r="CF543" i="1" s="1"/>
  <c r="CB543" i="1"/>
  <c r="CC543" i="1"/>
  <c r="CA541" i="1"/>
  <c r="CD541" i="1"/>
  <c r="CE541" i="1" s="1"/>
  <c r="CF541" i="1" s="1"/>
  <c r="CB541" i="1"/>
  <c r="CC541" i="1"/>
  <c r="CA539" i="1"/>
  <c r="CD539" i="1"/>
  <c r="CE539" i="1" s="1"/>
  <c r="CF539" i="1" s="1"/>
  <c r="CB539" i="1"/>
  <c r="CC539" i="1"/>
  <c r="CA537" i="1"/>
  <c r="CD537" i="1"/>
  <c r="CE537" i="1" s="1"/>
  <c r="CF537" i="1" s="1"/>
  <c r="CB537" i="1"/>
  <c r="CC537" i="1"/>
  <c r="CA535" i="1"/>
  <c r="CD535" i="1"/>
  <c r="CE535" i="1" s="1"/>
  <c r="CC535" i="1"/>
  <c r="CB535" i="1"/>
  <c r="CA533" i="1"/>
  <c r="CD533" i="1"/>
  <c r="CE533" i="1" s="1"/>
  <c r="CC533" i="1"/>
  <c r="CB533" i="1"/>
  <c r="CA530" i="1"/>
  <c r="CD530" i="1"/>
  <c r="CE530" i="1" s="1"/>
  <c r="CC530" i="1"/>
  <c r="CB530" i="1"/>
  <c r="CA528" i="1"/>
  <c r="CD528" i="1"/>
  <c r="CE528" i="1" s="1"/>
  <c r="CC528" i="1"/>
  <c r="CB528" i="1"/>
  <c r="CA526" i="1"/>
  <c r="CD526" i="1"/>
  <c r="CE526" i="1" s="1"/>
  <c r="CF526" i="1" s="1"/>
  <c r="CC526" i="1"/>
  <c r="CB526" i="1"/>
  <c r="CA524" i="1"/>
  <c r="CD524" i="1"/>
  <c r="CE524" i="1" s="1"/>
  <c r="CC524" i="1"/>
  <c r="CB524" i="1"/>
  <c r="CA521" i="1"/>
  <c r="CD521" i="1"/>
  <c r="CE521" i="1" s="1"/>
  <c r="CC521" i="1"/>
  <c r="CB521" i="1"/>
  <c r="CA519" i="1"/>
  <c r="CD519" i="1"/>
  <c r="CE519" i="1" s="1"/>
  <c r="CF519" i="1" s="1"/>
  <c r="CB519" i="1"/>
  <c r="CC519" i="1"/>
  <c r="CA517" i="1"/>
  <c r="CD517" i="1"/>
  <c r="CE517" i="1" s="1"/>
  <c r="CF517" i="1" s="1"/>
  <c r="CG517" i="1" s="1"/>
  <c r="CB517" i="1"/>
  <c r="CC517" i="1"/>
  <c r="CA515" i="1"/>
  <c r="CD515" i="1"/>
  <c r="CE515" i="1" s="1"/>
  <c r="CB515" i="1"/>
  <c r="CC515" i="1"/>
  <c r="CA510" i="1"/>
  <c r="CD510" i="1"/>
  <c r="CE510" i="1" s="1"/>
  <c r="CB510" i="1"/>
  <c r="CC510" i="1"/>
  <c r="CA508" i="1"/>
  <c r="CD508" i="1"/>
  <c r="CE508" i="1" s="1"/>
  <c r="CF508" i="1" s="1"/>
  <c r="CG508" i="1" s="1"/>
  <c r="CB508" i="1"/>
  <c r="CC508" i="1"/>
  <c r="CA505" i="1"/>
  <c r="CD505" i="1"/>
  <c r="CE505" i="1" s="1"/>
  <c r="CF505" i="1" s="1"/>
  <c r="CG505" i="1" s="1"/>
  <c r="CB505" i="1"/>
  <c r="CC505" i="1"/>
  <c r="CA503" i="1"/>
  <c r="CD503" i="1"/>
  <c r="CE503" i="1" s="1"/>
  <c r="CF503" i="1" s="1"/>
  <c r="CB503" i="1"/>
  <c r="CC503" i="1"/>
  <c r="CA498" i="1"/>
  <c r="CD498" i="1"/>
  <c r="CE498" i="1" s="1"/>
  <c r="CF498" i="1" s="1"/>
  <c r="CB498" i="1"/>
  <c r="CC498" i="1"/>
  <c r="CA496" i="1"/>
  <c r="CD496" i="1"/>
  <c r="CE496" i="1" s="1"/>
  <c r="CB496" i="1"/>
  <c r="CC496" i="1"/>
  <c r="CA488" i="1"/>
  <c r="CD488" i="1"/>
  <c r="CE488" i="1" s="1"/>
  <c r="CF488" i="1" s="1"/>
  <c r="CB488" i="1"/>
  <c r="CC488" i="1"/>
  <c r="CA483" i="1"/>
  <c r="CD483" i="1"/>
  <c r="CE483" i="1" s="1"/>
  <c r="CF483" i="1" s="1"/>
  <c r="CB483" i="1"/>
  <c r="CC483" i="1"/>
  <c r="CA480" i="1"/>
  <c r="CD480" i="1"/>
  <c r="CE480" i="1" s="1"/>
  <c r="CF480" i="1" s="1"/>
  <c r="CB480" i="1"/>
  <c r="CC480" i="1"/>
  <c r="CA474" i="1"/>
  <c r="CD474" i="1"/>
  <c r="CE474" i="1" s="1"/>
  <c r="CF474" i="1" s="1"/>
  <c r="CG474" i="1" s="1"/>
  <c r="CB474" i="1"/>
  <c r="CC474" i="1"/>
  <c r="CA471" i="1"/>
  <c r="CD471" i="1"/>
  <c r="CE471" i="1" s="1"/>
  <c r="CF471" i="1" s="1"/>
  <c r="CB471" i="1"/>
  <c r="CC471" i="1"/>
  <c r="CA469" i="1"/>
  <c r="CD469" i="1"/>
  <c r="CE469" i="1" s="1"/>
  <c r="CF469" i="1" s="1"/>
  <c r="CB469" i="1"/>
  <c r="CC469" i="1"/>
  <c r="CA467" i="1"/>
  <c r="CD467" i="1"/>
  <c r="CE467" i="1" s="1"/>
  <c r="CF467" i="1" s="1"/>
  <c r="CB467" i="1"/>
  <c r="CC467" i="1"/>
  <c r="CA465" i="1"/>
  <c r="CD465" i="1"/>
  <c r="CE465" i="1" s="1"/>
  <c r="CF465" i="1" s="1"/>
  <c r="CG465" i="1" s="1"/>
  <c r="CB465" i="1"/>
  <c r="CC465" i="1"/>
  <c r="CA463" i="1"/>
  <c r="CD463" i="1"/>
  <c r="CE463" i="1" s="1"/>
  <c r="CF463" i="1" s="1"/>
  <c r="CB463" i="1"/>
  <c r="CC463" i="1"/>
  <c r="CA460" i="1"/>
  <c r="CD460" i="1"/>
  <c r="CE460" i="1" s="1"/>
  <c r="CF460" i="1" s="1"/>
  <c r="CB460" i="1"/>
  <c r="CC460" i="1"/>
  <c r="CA457" i="1"/>
  <c r="CD457" i="1"/>
  <c r="CE457" i="1" s="1"/>
  <c r="CF457" i="1" s="1"/>
  <c r="CB457" i="1"/>
  <c r="CC457" i="1"/>
  <c r="CA455" i="1"/>
  <c r="CD455" i="1"/>
  <c r="CE455" i="1" s="1"/>
  <c r="CF455" i="1" s="1"/>
  <c r="CG455" i="1" s="1"/>
  <c r="CB455" i="1"/>
  <c r="CC455" i="1"/>
  <c r="CA453" i="1"/>
  <c r="CD453" i="1"/>
  <c r="CE453" i="1" s="1"/>
  <c r="CF453" i="1" s="1"/>
  <c r="CG453" i="1" s="1"/>
  <c r="CB453" i="1"/>
  <c r="CC453" i="1"/>
  <c r="CA449" i="1"/>
  <c r="CD449" i="1"/>
  <c r="CE449" i="1" s="1"/>
  <c r="CF449" i="1" s="1"/>
  <c r="CB449" i="1"/>
  <c r="CC449" i="1"/>
  <c r="CA441" i="1"/>
  <c r="CD441" i="1"/>
  <c r="CE441" i="1" s="1"/>
  <c r="CB441" i="1"/>
  <c r="CC441" i="1"/>
  <c r="CA439" i="1"/>
  <c r="CD439" i="1"/>
  <c r="CE439" i="1" s="1"/>
  <c r="CF439" i="1" s="1"/>
  <c r="CB439" i="1"/>
  <c r="CC439" i="1"/>
  <c r="CA436" i="1"/>
  <c r="CD436" i="1"/>
  <c r="CE436" i="1" s="1"/>
  <c r="CF436" i="1" s="1"/>
  <c r="CG436" i="1" s="1"/>
  <c r="CB436" i="1"/>
  <c r="CC436" i="1"/>
  <c r="CA432" i="1"/>
  <c r="CD432" i="1"/>
  <c r="CE432" i="1" s="1"/>
  <c r="CF432" i="1" s="1"/>
  <c r="CB432" i="1"/>
  <c r="CC432" i="1"/>
  <c r="CA430" i="1"/>
  <c r="CD430" i="1"/>
  <c r="CE430" i="1" s="1"/>
  <c r="CF430" i="1" s="1"/>
  <c r="CB430" i="1"/>
  <c r="CC430" i="1"/>
  <c r="CA428" i="1"/>
  <c r="CD428" i="1"/>
  <c r="CE428" i="1" s="1"/>
  <c r="CF428" i="1" s="1"/>
  <c r="CB428" i="1"/>
  <c r="CC428" i="1"/>
  <c r="CA425" i="1"/>
  <c r="CD425" i="1"/>
  <c r="CE425" i="1" s="1"/>
  <c r="CF425" i="1" s="1"/>
  <c r="CB425" i="1"/>
  <c r="CC425" i="1"/>
  <c r="CA423" i="1"/>
  <c r="CD423" i="1"/>
  <c r="CE423" i="1" s="1"/>
  <c r="CF423" i="1" s="1"/>
  <c r="CB423" i="1"/>
  <c r="CC423" i="1"/>
  <c r="CA421" i="1"/>
  <c r="CD421" i="1"/>
  <c r="CE421" i="1" s="1"/>
  <c r="CF421" i="1" s="1"/>
  <c r="CG421" i="1" s="1"/>
  <c r="CB421" i="1"/>
  <c r="CC421" i="1"/>
  <c r="CA419" i="1"/>
  <c r="CD419" i="1"/>
  <c r="CE419" i="1" s="1"/>
  <c r="CF419" i="1" s="1"/>
  <c r="CB419" i="1"/>
  <c r="CC419" i="1"/>
  <c r="CA417" i="1"/>
  <c r="CD417" i="1"/>
  <c r="CE417" i="1" s="1"/>
  <c r="CF417" i="1" s="1"/>
  <c r="CB417" i="1"/>
  <c r="CC417" i="1"/>
  <c r="CA415" i="1"/>
  <c r="CD415" i="1"/>
  <c r="CE415" i="1" s="1"/>
  <c r="CF415" i="1" s="1"/>
  <c r="CB415" i="1"/>
  <c r="CC415" i="1"/>
  <c r="CA413" i="1"/>
  <c r="CD413" i="1"/>
  <c r="CE413" i="1" s="1"/>
  <c r="CF413" i="1" s="1"/>
  <c r="CG413" i="1" s="1"/>
  <c r="CB413" i="1"/>
  <c r="CC413" i="1"/>
  <c r="CA411" i="1"/>
  <c r="CD411" i="1"/>
  <c r="CE411" i="1" s="1"/>
  <c r="CB411" i="1"/>
  <c r="CC411" i="1"/>
  <c r="CA409" i="1"/>
  <c r="CD409" i="1"/>
  <c r="CE409" i="1" s="1"/>
  <c r="CF409" i="1" s="1"/>
  <c r="CB409" i="1"/>
  <c r="CC409" i="1"/>
  <c r="CA407" i="1"/>
  <c r="CD407" i="1"/>
  <c r="CE407" i="1" s="1"/>
  <c r="CF407" i="1" s="1"/>
  <c r="CB407" i="1"/>
  <c r="CC407" i="1"/>
  <c r="CA405" i="1"/>
  <c r="CD405" i="1"/>
  <c r="CE405" i="1" s="1"/>
  <c r="CF405" i="1" s="1"/>
  <c r="CB405" i="1"/>
  <c r="CC405" i="1"/>
  <c r="CA402" i="1"/>
  <c r="CD402" i="1"/>
  <c r="CE402" i="1" s="1"/>
  <c r="CF402" i="1" s="1"/>
  <c r="CG402" i="1" s="1"/>
  <c r="CB402" i="1"/>
  <c r="CC402" i="1"/>
  <c r="CA400" i="1"/>
  <c r="CD400" i="1"/>
  <c r="CE400" i="1" s="1"/>
  <c r="CB400" i="1"/>
  <c r="CC400" i="1"/>
  <c r="CA397" i="1"/>
  <c r="CD397" i="1"/>
  <c r="CE397" i="1" s="1"/>
  <c r="CF397" i="1" s="1"/>
  <c r="CB397" i="1"/>
  <c r="CC397" i="1"/>
  <c r="CA395" i="1"/>
  <c r="CD395" i="1"/>
  <c r="CE395" i="1" s="1"/>
  <c r="CF395" i="1" s="1"/>
  <c r="CB395" i="1"/>
  <c r="CC395" i="1"/>
  <c r="CA393" i="1"/>
  <c r="CD393" i="1"/>
  <c r="CE393" i="1" s="1"/>
  <c r="CF393" i="1" s="1"/>
  <c r="CB393" i="1"/>
  <c r="CC393" i="1"/>
  <c r="CA391" i="1"/>
  <c r="CD391" i="1"/>
  <c r="CE391" i="1" s="1"/>
  <c r="CB391" i="1"/>
  <c r="CC391" i="1"/>
  <c r="CA389" i="1"/>
  <c r="CD389" i="1"/>
  <c r="CE389" i="1" s="1"/>
  <c r="CF389" i="1" s="1"/>
  <c r="CB389" i="1"/>
  <c r="CC389" i="1"/>
  <c r="CA386" i="1"/>
  <c r="CD386" i="1"/>
  <c r="CE386" i="1" s="1"/>
  <c r="CF386" i="1" s="1"/>
  <c r="CB386" i="1"/>
  <c r="CC386" i="1"/>
  <c r="CA383" i="1"/>
  <c r="CD383" i="1"/>
  <c r="CE383" i="1" s="1"/>
  <c r="CF383" i="1" s="1"/>
  <c r="CG383" i="1" s="1"/>
  <c r="CB383" i="1"/>
  <c r="CC383" i="1"/>
  <c r="CA381" i="1"/>
  <c r="CD381" i="1"/>
  <c r="CE381" i="1" s="1"/>
  <c r="CF381" i="1" s="1"/>
  <c r="CB381" i="1"/>
  <c r="CC381" i="1"/>
  <c r="CA378" i="1"/>
  <c r="CD378" i="1"/>
  <c r="CE378" i="1" s="1"/>
  <c r="CF378" i="1" s="1"/>
  <c r="CG378" i="1" s="1"/>
  <c r="CB378" i="1"/>
  <c r="CC378" i="1"/>
  <c r="CA376" i="1"/>
  <c r="CD376" i="1"/>
  <c r="CE376" i="1" s="1"/>
  <c r="CF376" i="1" s="1"/>
  <c r="CG376" i="1" s="1"/>
  <c r="CB376" i="1"/>
  <c r="CC376" i="1"/>
  <c r="CA374" i="1"/>
  <c r="CD374" i="1"/>
  <c r="CE374" i="1" s="1"/>
  <c r="CF374" i="1" s="1"/>
  <c r="CB374" i="1"/>
  <c r="CC374" i="1"/>
  <c r="CA372" i="1"/>
  <c r="CD372" i="1"/>
  <c r="CE372" i="1" s="1"/>
  <c r="CF372" i="1" s="1"/>
  <c r="CB372" i="1"/>
  <c r="CC372" i="1"/>
  <c r="CA360" i="1"/>
  <c r="CD360" i="1"/>
  <c r="CE360" i="1" s="1"/>
  <c r="CF360" i="1" s="1"/>
  <c r="CB360" i="1"/>
  <c r="CC360" i="1"/>
  <c r="CA358" i="1"/>
  <c r="CD358" i="1"/>
  <c r="CE358" i="1" s="1"/>
  <c r="CF358" i="1" s="1"/>
  <c r="CB358" i="1"/>
  <c r="CC358" i="1"/>
  <c r="CA356" i="1"/>
  <c r="CD356" i="1"/>
  <c r="CE356" i="1" s="1"/>
  <c r="CF356" i="1" s="1"/>
  <c r="CB356" i="1"/>
  <c r="CC356" i="1"/>
  <c r="CA352" i="1"/>
  <c r="CD352" i="1"/>
  <c r="CE352" i="1" s="1"/>
  <c r="CF352" i="1" s="1"/>
  <c r="CB352" i="1"/>
  <c r="CC352" i="1"/>
  <c r="CA350" i="1"/>
  <c r="CD350" i="1"/>
  <c r="CE350" i="1" s="1"/>
  <c r="CF350" i="1" s="1"/>
  <c r="CB350" i="1"/>
  <c r="CC350" i="1"/>
  <c r="CA348" i="1"/>
  <c r="CD348" i="1"/>
  <c r="CE348" i="1" s="1"/>
  <c r="CF348" i="1" s="1"/>
  <c r="CB348" i="1"/>
  <c r="CC348" i="1"/>
  <c r="CA344" i="1"/>
  <c r="CD344" i="1"/>
  <c r="CE344" i="1" s="1"/>
  <c r="CF344" i="1" s="1"/>
  <c r="CB344" i="1"/>
  <c r="CC344" i="1"/>
  <c r="CA341" i="1"/>
  <c r="CD341" i="1"/>
  <c r="CE341" i="1" s="1"/>
  <c r="CF341" i="1" s="1"/>
  <c r="CB341" i="1"/>
  <c r="CC341" i="1"/>
  <c r="CA338" i="1"/>
  <c r="CD338" i="1"/>
  <c r="CE338" i="1" s="1"/>
  <c r="CF338" i="1" s="1"/>
  <c r="CB338" i="1"/>
  <c r="CC338" i="1"/>
  <c r="CA336" i="1"/>
  <c r="CD336" i="1"/>
  <c r="CE336" i="1" s="1"/>
  <c r="CF336" i="1" s="1"/>
  <c r="CB336" i="1"/>
  <c r="CC336" i="1"/>
  <c r="CA334" i="1"/>
  <c r="CD334" i="1"/>
  <c r="CE334" i="1" s="1"/>
  <c r="CF334" i="1" s="1"/>
  <c r="CB334" i="1"/>
  <c r="CC334" i="1"/>
  <c r="CA332" i="1"/>
  <c r="CD332" i="1"/>
  <c r="CE332" i="1" s="1"/>
  <c r="CF332" i="1" s="1"/>
  <c r="CB332" i="1"/>
  <c r="CC332" i="1"/>
  <c r="CA328" i="1"/>
  <c r="CD328" i="1"/>
  <c r="CE328" i="1" s="1"/>
  <c r="CF328" i="1" s="1"/>
  <c r="CB328" i="1"/>
  <c r="CC328" i="1"/>
  <c r="CA326" i="1"/>
  <c r="CD326" i="1"/>
  <c r="CE326" i="1" s="1"/>
  <c r="CF326" i="1" s="1"/>
  <c r="CB326" i="1"/>
  <c r="CC326" i="1"/>
  <c r="CA324" i="1"/>
  <c r="CD324" i="1"/>
  <c r="CE324" i="1" s="1"/>
  <c r="CF324" i="1" s="1"/>
  <c r="CB324" i="1"/>
  <c r="CC324" i="1"/>
  <c r="CA322" i="1"/>
  <c r="CD322" i="1"/>
  <c r="CE322" i="1" s="1"/>
  <c r="CF322" i="1" s="1"/>
  <c r="CG322" i="1" s="1"/>
  <c r="CB322" i="1"/>
  <c r="CC322" i="1"/>
  <c r="CA320" i="1"/>
  <c r="CD320" i="1"/>
  <c r="CE320" i="1" s="1"/>
  <c r="CF320" i="1" s="1"/>
  <c r="CB320" i="1"/>
  <c r="CC320" i="1"/>
  <c r="CA317" i="1"/>
  <c r="CD317" i="1"/>
  <c r="CE317" i="1" s="1"/>
  <c r="CB317" i="1"/>
  <c r="CC317" i="1"/>
  <c r="CA315" i="1"/>
  <c r="CD315" i="1"/>
  <c r="CE315" i="1" s="1"/>
  <c r="CB315" i="1"/>
  <c r="CC315" i="1"/>
  <c r="CA313" i="1"/>
  <c r="CD313" i="1"/>
  <c r="CE313" i="1" s="1"/>
  <c r="CF313" i="1" s="1"/>
  <c r="CB313" i="1"/>
  <c r="CC313" i="1"/>
  <c r="CA311" i="1"/>
  <c r="CD311" i="1"/>
  <c r="CE311" i="1" s="1"/>
  <c r="CF311" i="1" s="1"/>
  <c r="CB311" i="1"/>
  <c r="CC311" i="1"/>
  <c r="CA309" i="1"/>
  <c r="CD309" i="1"/>
  <c r="CE309" i="1" s="1"/>
  <c r="CF309" i="1" s="1"/>
  <c r="CB309" i="1"/>
  <c r="CC309" i="1"/>
  <c r="CA304" i="1"/>
  <c r="CD304" i="1"/>
  <c r="CE304" i="1" s="1"/>
  <c r="CF304" i="1" s="1"/>
  <c r="CB304" i="1"/>
  <c r="CC304" i="1"/>
  <c r="CA301" i="1"/>
  <c r="CD301" i="1"/>
  <c r="CE301" i="1" s="1"/>
  <c r="CF301" i="1" s="1"/>
  <c r="CB301" i="1"/>
  <c r="CC301" i="1"/>
  <c r="CA298" i="1"/>
  <c r="CD298" i="1"/>
  <c r="CE298" i="1" s="1"/>
  <c r="CF298" i="1" s="1"/>
  <c r="CG298" i="1" s="1"/>
  <c r="CB298" i="1"/>
  <c r="CC298" i="1"/>
  <c r="CA296" i="1"/>
  <c r="CD296" i="1"/>
  <c r="CE296" i="1" s="1"/>
  <c r="CF296" i="1" s="1"/>
  <c r="CB296" i="1"/>
  <c r="CC296" i="1"/>
  <c r="CA294" i="1"/>
  <c r="CD294" i="1"/>
  <c r="CE294" i="1" s="1"/>
  <c r="CF294" i="1" s="1"/>
  <c r="CG294" i="1" s="1"/>
  <c r="CB294" i="1"/>
  <c r="CC294" i="1"/>
  <c r="CA289" i="1"/>
  <c r="CD289" i="1"/>
  <c r="CE289" i="1" s="1"/>
  <c r="CF289" i="1" s="1"/>
  <c r="CB289" i="1"/>
  <c r="CC289" i="1"/>
  <c r="CA287" i="1"/>
  <c r="CD287" i="1"/>
  <c r="CE287" i="1" s="1"/>
  <c r="CB287" i="1"/>
  <c r="CC287" i="1"/>
  <c r="CA285" i="1"/>
  <c r="CD285" i="1"/>
  <c r="CE285" i="1" s="1"/>
  <c r="CB285" i="1"/>
  <c r="CC285" i="1"/>
  <c r="CA283" i="1"/>
  <c r="CD283" i="1"/>
  <c r="CE283" i="1" s="1"/>
  <c r="CF283" i="1" s="1"/>
  <c r="CB283" i="1"/>
  <c r="CC283" i="1"/>
  <c r="CA281" i="1"/>
  <c r="CD281" i="1"/>
  <c r="CE281" i="1" s="1"/>
  <c r="CF281" i="1" s="1"/>
  <c r="CB281" i="1"/>
  <c r="CC281" i="1"/>
  <c r="CA279" i="1"/>
  <c r="CD279" i="1"/>
  <c r="CE279" i="1" s="1"/>
  <c r="CF279" i="1" s="1"/>
  <c r="CB279" i="1"/>
  <c r="CC279" i="1"/>
  <c r="CA274" i="1"/>
  <c r="CD274" i="1"/>
  <c r="CE274" i="1" s="1"/>
  <c r="CB274" i="1"/>
  <c r="CC274" i="1"/>
  <c r="CA272" i="1"/>
  <c r="CD272" i="1"/>
  <c r="CE272" i="1" s="1"/>
  <c r="CF272" i="1" s="1"/>
  <c r="CG272" i="1" s="1"/>
  <c r="CB272" i="1"/>
  <c r="CC272" i="1"/>
  <c r="CA270" i="1"/>
  <c r="CD270" i="1"/>
  <c r="CE270" i="1" s="1"/>
  <c r="CF270" i="1" s="1"/>
  <c r="CB270" i="1"/>
  <c r="CC270" i="1"/>
  <c r="CA265" i="1"/>
  <c r="CD265" i="1"/>
  <c r="CE265" i="1" s="1"/>
  <c r="CF265" i="1" s="1"/>
  <c r="CG265" i="1" s="1"/>
  <c r="CB265" i="1"/>
  <c r="CC265" i="1"/>
  <c r="CA263" i="1"/>
  <c r="CD263" i="1"/>
  <c r="CE263" i="1" s="1"/>
  <c r="CF263" i="1" s="1"/>
  <c r="CB263" i="1"/>
  <c r="CC263" i="1"/>
  <c r="CA261" i="1"/>
  <c r="CD261" i="1"/>
  <c r="CE261" i="1" s="1"/>
  <c r="CB261" i="1"/>
  <c r="CC261" i="1"/>
  <c r="CA257" i="1"/>
  <c r="CD257" i="1"/>
  <c r="CE257" i="1" s="1"/>
  <c r="CF257" i="1" s="1"/>
  <c r="CB257" i="1"/>
  <c r="CC257" i="1"/>
  <c r="CA255" i="1"/>
  <c r="CD255" i="1"/>
  <c r="CE255" i="1" s="1"/>
  <c r="CF255" i="1" s="1"/>
  <c r="CB255" i="1"/>
  <c r="CC255" i="1"/>
  <c r="CA253" i="1"/>
  <c r="CD253" i="1"/>
  <c r="CE253" i="1" s="1"/>
  <c r="CB253" i="1"/>
  <c r="CC253" i="1"/>
  <c r="CA250" i="1"/>
  <c r="CD250" i="1"/>
  <c r="CE250" i="1" s="1"/>
  <c r="CF250" i="1" s="1"/>
  <c r="CB250" i="1"/>
  <c r="CC250" i="1"/>
  <c r="CA247" i="1"/>
  <c r="CD247" i="1"/>
  <c r="CE247" i="1" s="1"/>
  <c r="CB247" i="1"/>
  <c r="CC247" i="1"/>
  <c r="CA243" i="1"/>
  <c r="CD243" i="1"/>
  <c r="CE243" i="1" s="1"/>
  <c r="CB243" i="1"/>
  <c r="CC243" i="1"/>
  <c r="CA241" i="1"/>
  <c r="CD241" i="1"/>
  <c r="CE241" i="1" s="1"/>
  <c r="CB241" i="1"/>
  <c r="CC241" i="1"/>
  <c r="CA239" i="1"/>
  <c r="CD239" i="1"/>
  <c r="CE239" i="1" s="1"/>
  <c r="CB239" i="1"/>
  <c r="CC239" i="1"/>
  <c r="CA236" i="1"/>
  <c r="CD236" i="1"/>
  <c r="CE236" i="1" s="1"/>
  <c r="CF236" i="1" s="1"/>
  <c r="CB236" i="1"/>
  <c r="CC236" i="1"/>
  <c r="CA234" i="1"/>
  <c r="CD234" i="1"/>
  <c r="CE234" i="1" s="1"/>
  <c r="CF234" i="1" s="1"/>
  <c r="CB234" i="1"/>
  <c r="CC234" i="1"/>
  <c r="CA232" i="1"/>
  <c r="CD232" i="1"/>
  <c r="CE232" i="1" s="1"/>
  <c r="CF232" i="1" s="1"/>
  <c r="CG232" i="1" s="1"/>
  <c r="CB232" i="1"/>
  <c r="CC232" i="1"/>
  <c r="CA230" i="1"/>
  <c r="CD230" i="1"/>
  <c r="CE230" i="1" s="1"/>
  <c r="CF230" i="1" s="1"/>
  <c r="CG230" i="1" s="1"/>
  <c r="CB230" i="1"/>
  <c r="CC230" i="1"/>
  <c r="CA228" i="1"/>
  <c r="CD228" i="1"/>
  <c r="CE228" i="1" s="1"/>
  <c r="CF228" i="1" s="1"/>
  <c r="CG228" i="1" s="1"/>
  <c r="CB228" i="1"/>
  <c r="CC228" i="1"/>
  <c r="CA226" i="1"/>
  <c r="CD226" i="1"/>
  <c r="CE226" i="1" s="1"/>
  <c r="CF226" i="1" s="1"/>
  <c r="CB226" i="1"/>
  <c r="CC226" i="1"/>
  <c r="CA224" i="1"/>
  <c r="CD224" i="1"/>
  <c r="CE224" i="1" s="1"/>
  <c r="CF224" i="1" s="1"/>
  <c r="CB224" i="1"/>
  <c r="CC224" i="1"/>
  <c r="CA221" i="1"/>
  <c r="CD221" i="1"/>
  <c r="CE221" i="1" s="1"/>
  <c r="CF221" i="1" s="1"/>
  <c r="CB221" i="1"/>
  <c r="CC221" i="1"/>
  <c r="CA218" i="1"/>
  <c r="CD218" i="1"/>
  <c r="CE218" i="1" s="1"/>
  <c r="CF218" i="1" s="1"/>
  <c r="CB218" i="1"/>
  <c r="CC218" i="1"/>
  <c r="CA216" i="1"/>
  <c r="CD216" i="1"/>
  <c r="CE216" i="1" s="1"/>
  <c r="CB216" i="1"/>
  <c r="CC216" i="1"/>
  <c r="CA214" i="1"/>
  <c r="CD214" i="1"/>
  <c r="CE214" i="1" s="1"/>
  <c r="CF214" i="1" s="1"/>
  <c r="CG214" i="1" s="1"/>
  <c r="CB214" i="1"/>
  <c r="CC214" i="1"/>
  <c r="CA211" i="1"/>
  <c r="CD211" i="1"/>
  <c r="CE211" i="1" s="1"/>
  <c r="CF211" i="1" s="1"/>
  <c r="CB211" i="1"/>
  <c r="CC211" i="1"/>
  <c r="CA208" i="1"/>
  <c r="CD208" i="1"/>
  <c r="CE208" i="1" s="1"/>
  <c r="CF208" i="1" s="1"/>
  <c r="CB208" i="1"/>
  <c r="CC208" i="1"/>
  <c r="CA203" i="1"/>
  <c r="CD203" i="1"/>
  <c r="CE203" i="1" s="1"/>
  <c r="CB203" i="1"/>
  <c r="CC203" i="1"/>
  <c r="CA201" i="1"/>
  <c r="CD201" i="1"/>
  <c r="CE201" i="1" s="1"/>
  <c r="CF201" i="1" s="1"/>
  <c r="CG201" i="1" s="1"/>
  <c r="CB201" i="1"/>
  <c r="CC201" i="1"/>
  <c r="CA199" i="1"/>
  <c r="CD199" i="1"/>
  <c r="CE199" i="1" s="1"/>
  <c r="CF199" i="1" s="1"/>
  <c r="CB199" i="1"/>
  <c r="CC199" i="1"/>
  <c r="CA197" i="1"/>
  <c r="CD197" i="1"/>
  <c r="CE197" i="1" s="1"/>
  <c r="CB197" i="1"/>
  <c r="CC197" i="1"/>
  <c r="CA194" i="1"/>
  <c r="CD194" i="1"/>
  <c r="CE194" i="1" s="1"/>
  <c r="CF194" i="1" s="1"/>
  <c r="CB194" i="1"/>
  <c r="CC194" i="1"/>
  <c r="CA192" i="1"/>
  <c r="CD192" i="1"/>
  <c r="CE192" i="1" s="1"/>
  <c r="CF192" i="1" s="1"/>
  <c r="CB192" i="1"/>
  <c r="CC192" i="1"/>
  <c r="CA190" i="1"/>
  <c r="CD190" i="1"/>
  <c r="CE190" i="1" s="1"/>
  <c r="CF190" i="1" s="1"/>
  <c r="CB190" i="1"/>
  <c r="CC190" i="1"/>
  <c r="CA188" i="1"/>
  <c r="CD188" i="1"/>
  <c r="CE188" i="1" s="1"/>
  <c r="CF188" i="1" s="1"/>
  <c r="CB188" i="1"/>
  <c r="CC188" i="1"/>
  <c r="CA186" i="1"/>
  <c r="CD186" i="1"/>
  <c r="CE186" i="1" s="1"/>
  <c r="CF186" i="1" s="1"/>
  <c r="CB186" i="1"/>
  <c r="CC186" i="1"/>
  <c r="CA184" i="1"/>
  <c r="CD184" i="1"/>
  <c r="CE184" i="1" s="1"/>
  <c r="CF184" i="1" s="1"/>
  <c r="CB184" i="1"/>
  <c r="CC184" i="1"/>
  <c r="CA182" i="1"/>
  <c r="CD182" i="1"/>
  <c r="CE182" i="1" s="1"/>
  <c r="CF182" i="1" s="1"/>
  <c r="CB182" i="1"/>
  <c r="CC182" i="1"/>
  <c r="CA179" i="1"/>
  <c r="CD179" i="1"/>
  <c r="CE179" i="1" s="1"/>
  <c r="CF179" i="1" s="1"/>
  <c r="CG179" i="1" s="1"/>
  <c r="CB179" i="1"/>
  <c r="CC179" i="1"/>
  <c r="CA176" i="1"/>
  <c r="CD176" i="1"/>
  <c r="CE176" i="1" s="1"/>
  <c r="CF176" i="1" s="1"/>
  <c r="CG176" i="1" s="1"/>
  <c r="CB176" i="1"/>
  <c r="CC176" i="1"/>
  <c r="CA173" i="1"/>
  <c r="CD173" i="1"/>
  <c r="CE173" i="1" s="1"/>
  <c r="CB173" i="1"/>
  <c r="CC173" i="1"/>
  <c r="CA171" i="1"/>
  <c r="CD171" i="1"/>
  <c r="CE171" i="1" s="1"/>
  <c r="CF171" i="1" s="1"/>
  <c r="CB171" i="1"/>
  <c r="CC171" i="1"/>
  <c r="CA169" i="1"/>
  <c r="CD169" i="1"/>
  <c r="CE169" i="1" s="1"/>
  <c r="CF169" i="1" s="1"/>
  <c r="CB169" i="1"/>
  <c r="CC169" i="1"/>
  <c r="CA163" i="1"/>
  <c r="CD163" i="1"/>
  <c r="CE163" i="1" s="1"/>
  <c r="CF163" i="1" s="1"/>
  <c r="CB163" i="1"/>
  <c r="CC163" i="1"/>
  <c r="CA161" i="1"/>
  <c r="CD161" i="1"/>
  <c r="CE161" i="1" s="1"/>
  <c r="CF161" i="1" s="1"/>
  <c r="CG161" i="1" s="1"/>
  <c r="CB161" i="1"/>
  <c r="CC161" i="1"/>
  <c r="CA159" i="1"/>
  <c r="CD159" i="1"/>
  <c r="CE159" i="1" s="1"/>
  <c r="CF159" i="1" s="1"/>
  <c r="CB159" i="1"/>
  <c r="CC159" i="1"/>
  <c r="CA157" i="1"/>
  <c r="CD157" i="1"/>
  <c r="CE157" i="1" s="1"/>
  <c r="CB157" i="1"/>
  <c r="CC157" i="1"/>
  <c r="CA155" i="1"/>
  <c r="CD155" i="1"/>
  <c r="CE155" i="1" s="1"/>
  <c r="CF155" i="1" s="1"/>
  <c r="CB155" i="1"/>
  <c r="CC155" i="1"/>
  <c r="CA153" i="1"/>
  <c r="CD153" i="1"/>
  <c r="CE153" i="1" s="1"/>
  <c r="CF153" i="1" s="1"/>
  <c r="CB153" i="1"/>
  <c r="CC153" i="1"/>
  <c r="CA149" i="1"/>
  <c r="CD149" i="1"/>
  <c r="CE149" i="1" s="1"/>
  <c r="CF149" i="1" s="1"/>
  <c r="CG149" i="1" s="1"/>
  <c r="CB149" i="1"/>
  <c r="CC149" i="1"/>
  <c r="CA147" i="1"/>
  <c r="CD147" i="1"/>
  <c r="CE147" i="1" s="1"/>
  <c r="CF147" i="1" s="1"/>
  <c r="CB147" i="1"/>
  <c r="CC147" i="1"/>
  <c r="CA145" i="1"/>
  <c r="CD145" i="1"/>
  <c r="CE145" i="1" s="1"/>
  <c r="CF145" i="1" s="1"/>
  <c r="CB145" i="1"/>
  <c r="CC145" i="1"/>
  <c r="CA141" i="1"/>
  <c r="CD141" i="1"/>
  <c r="CE141" i="1" s="1"/>
  <c r="CF141" i="1" s="1"/>
  <c r="CG141" i="1" s="1"/>
  <c r="CB141" i="1"/>
  <c r="CC141" i="1"/>
  <c r="CA139" i="1"/>
  <c r="CD139" i="1"/>
  <c r="CE139" i="1" s="1"/>
  <c r="CF139" i="1" s="1"/>
  <c r="CB139" i="1"/>
  <c r="CC139" i="1"/>
  <c r="CA137" i="1"/>
  <c r="CD137" i="1"/>
  <c r="CE137" i="1" s="1"/>
  <c r="CF137" i="1" s="1"/>
  <c r="CB137" i="1"/>
  <c r="CC137" i="1"/>
  <c r="CA135" i="1"/>
  <c r="CD135" i="1"/>
  <c r="CE135" i="1" s="1"/>
  <c r="CF135" i="1" s="1"/>
  <c r="CB135" i="1"/>
  <c r="CC135" i="1"/>
  <c r="CA133" i="1"/>
  <c r="CD133" i="1"/>
  <c r="CE133" i="1" s="1"/>
  <c r="CF133" i="1" s="1"/>
  <c r="CG133" i="1" s="1"/>
  <c r="CB133" i="1"/>
  <c r="CC133" i="1"/>
  <c r="CA131" i="1"/>
  <c r="CD131" i="1"/>
  <c r="CE131" i="1" s="1"/>
  <c r="CF131" i="1" s="1"/>
  <c r="CG131" i="1" s="1"/>
  <c r="CB131" i="1"/>
  <c r="CC131" i="1"/>
  <c r="CA129" i="1"/>
  <c r="CD129" i="1"/>
  <c r="CE129" i="1" s="1"/>
  <c r="CF129" i="1" s="1"/>
  <c r="CG129" i="1" s="1"/>
  <c r="CB129" i="1"/>
  <c r="CC129" i="1"/>
  <c r="CA127" i="1"/>
  <c r="CD127" i="1"/>
  <c r="CE127" i="1" s="1"/>
  <c r="CF127" i="1" s="1"/>
  <c r="CB127" i="1"/>
  <c r="CC127" i="1"/>
  <c r="CA125" i="1"/>
  <c r="CD125" i="1"/>
  <c r="CE125" i="1" s="1"/>
  <c r="CF125" i="1" s="1"/>
  <c r="CB125" i="1"/>
  <c r="CC125" i="1"/>
  <c r="CA123" i="1"/>
  <c r="CD123" i="1"/>
  <c r="CE123" i="1" s="1"/>
  <c r="CF123" i="1" s="1"/>
  <c r="CG123" i="1" s="1"/>
  <c r="CB123" i="1"/>
  <c r="CC123" i="1"/>
  <c r="CA121" i="1"/>
  <c r="CD121" i="1"/>
  <c r="CE121" i="1" s="1"/>
  <c r="CF121" i="1" s="1"/>
  <c r="CG121" i="1" s="1"/>
  <c r="CB121" i="1"/>
  <c r="CC121" i="1"/>
  <c r="CA119" i="1"/>
  <c r="CD119" i="1"/>
  <c r="CE119" i="1" s="1"/>
  <c r="CF119" i="1" s="1"/>
  <c r="CB119" i="1"/>
  <c r="CC119" i="1"/>
  <c r="CA116" i="1"/>
  <c r="CD116" i="1"/>
  <c r="CE116" i="1" s="1"/>
  <c r="CF116" i="1" s="1"/>
  <c r="CG116" i="1" s="1"/>
  <c r="CB116" i="1"/>
  <c r="CC116" i="1"/>
  <c r="CA113" i="1"/>
  <c r="CD113" i="1"/>
  <c r="CE113" i="1" s="1"/>
  <c r="CF113" i="1" s="1"/>
  <c r="CB113" i="1"/>
  <c r="CC113" i="1"/>
  <c r="CA111" i="1"/>
  <c r="CD111" i="1"/>
  <c r="CE111" i="1" s="1"/>
  <c r="CF111" i="1" s="1"/>
  <c r="CG111" i="1" s="1"/>
  <c r="CB111" i="1"/>
  <c r="CC111" i="1"/>
  <c r="CA109" i="1"/>
  <c r="CD109" i="1"/>
  <c r="CE109" i="1" s="1"/>
  <c r="CF109" i="1" s="1"/>
  <c r="CB109" i="1"/>
  <c r="CC109" i="1"/>
  <c r="CA107" i="1"/>
  <c r="CD107" i="1"/>
  <c r="CE107" i="1" s="1"/>
  <c r="CF107" i="1" s="1"/>
  <c r="CB107" i="1"/>
  <c r="CC107" i="1"/>
  <c r="CA105" i="1"/>
  <c r="CD105" i="1"/>
  <c r="CE105" i="1" s="1"/>
  <c r="CF105" i="1" s="1"/>
  <c r="CB105" i="1"/>
  <c r="CC105" i="1"/>
  <c r="CA103" i="1"/>
  <c r="CD103" i="1"/>
  <c r="CE103" i="1" s="1"/>
  <c r="CB103" i="1"/>
  <c r="CC103" i="1"/>
  <c r="CA101" i="1"/>
  <c r="CD101" i="1"/>
  <c r="CB101" i="1"/>
  <c r="CC101" i="1"/>
  <c r="CA99" i="1"/>
  <c r="CD99" i="1"/>
  <c r="CB99" i="1"/>
  <c r="CC99" i="1"/>
  <c r="CA96" i="1"/>
  <c r="CD96" i="1"/>
  <c r="CB96" i="1"/>
  <c r="CC96" i="1"/>
  <c r="CA94" i="1"/>
  <c r="CD94" i="1"/>
  <c r="CE94" i="1" s="1"/>
  <c r="CC94" i="1"/>
  <c r="CB94" i="1"/>
  <c r="CA92" i="1"/>
  <c r="CD92" i="1"/>
  <c r="CE92" i="1" s="1"/>
  <c r="CC92" i="1"/>
  <c r="CB92" i="1"/>
  <c r="CA90" i="1"/>
  <c r="CD90" i="1"/>
  <c r="CE90" i="1" s="1"/>
  <c r="CC90" i="1"/>
  <c r="CB90" i="1"/>
  <c r="CA88" i="1"/>
  <c r="CD88" i="1"/>
  <c r="CC88" i="1"/>
  <c r="CB88" i="1"/>
  <c r="CA85" i="1"/>
  <c r="CD85" i="1"/>
  <c r="CE85" i="1" s="1"/>
  <c r="CC85" i="1"/>
  <c r="CB85" i="1"/>
  <c r="CA82" i="1"/>
  <c r="CD82" i="1"/>
  <c r="CC82" i="1"/>
  <c r="CB82" i="1"/>
  <c r="CA80" i="1"/>
  <c r="CD80" i="1"/>
  <c r="CC80" i="1"/>
  <c r="CB80" i="1"/>
  <c r="CA78" i="1"/>
  <c r="CD78" i="1"/>
  <c r="CC78" i="1"/>
  <c r="CB78" i="1"/>
  <c r="CA76" i="1"/>
  <c r="CD76" i="1"/>
  <c r="CC76" i="1"/>
  <c r="CB76" i="1"/>
  <c r="CA74" i="1"/>
  <c r="CD74" i="1"/>
  <c r="CC74" i="1"/>
  <c r="CB74" i="1"/>
  <c r="CD72" i="1"/>
  <c r="CE72" i="1" s="1"/>
  <c r="CD70" i="1"/>
  <c r="CD68" i="1"/>
  <c r="CE68" i="1" s="1"/>
  <c r="CD64" i="1"/>
  <c r="CD62" i="1"/>
  <c r="CD60" i="1"/>
  <c r="CE60" i="1" s="1"/>
  <c r="CD58" i="1"/>
  <c r="CE58" i="1" s="1"/>
  <c r="CD56" i="1"/>
  <c r="CD54" i="1"/>
  <c r="CD52" i="1"/>
  <c r="CE52" i="1" s="1"/>
  <c r="CD50" i="1"/>
  <c r="CE50" i="1" s="1"/>
  <c r="CD48" i="1"/>
  <c r="CE48" i="1" s="1"/>
  <c r="CD46" i="1"/>
  <c r="CE46" i="1" s="1"/>
  <c r="CD44" i="1"/>
  <c r="CE44" i="1" s="1"/>
  <c r="CD42" i="1"/>
  <c r="CE42" i="1" s="1"/>
  <c r="CD40" i="1"/>
  <c r="CE40" i="1" s="1"/>
  <c r="CD38" i="1"/>
  <c r="CD36" i="1"/>
  <c r="CE36" i="1" s="1"/>
  <c r="CD34" i="1"/>
  <c r="CD32" i="1"/>
  <c r="CE32" i="1" s="1"/>
  <c r="CD24" i="1"/>
  <c r="CE24" i="1" s="1"/>
  <c r="CD22" i="1"/>
  <c r="CE22" i="1" s="1"/>
  <c r="CD20" i="1"/>
  <c r="CE20" i="1" s="1"/>
  <c r="CD18" i="1"/>
  <c r="CE18" i="1" s="1"/>
  <c r="CD15" i="1"/>
  <c r="CD512" i="1"/>
  <c r="CE512" i="1" s="1"/>
  <c r="CF512" i="1" s="1"/>
  <c r="CG512" i="1" s="1"/>
  <c r="CE501" i="1"/>
  <c r="CF501" i="1" s="1"/>
  <c r="CG501" i="1" s="1"/>
  <c r="CE499" i="1"/>
  <c r="CF499" i="1" s="1"/>
  <c r="CG499" i="1" s="1"/>
  <c r="CE493" i="1"/>
  <c r="CF493" i="1" s="1"/>
  <c r="CG493" i="1" s="1"/>
  <c r="CE491" i="1"/>
  <c r="CF491" i="1" s="1"/>
  <c r="CG491" i="1" s="1"/>
  <c r="CE319" i="1"/>
  <c r="CF319" i="1" s="1"/>
  <c r="CG319" i="1" s="1"/>
  <c r="CE306" i="1"/>
  <c r="CF306" i="1" s="1"/>
  <c r="CG306" i="1" s="1"/>
  <c r="CE277" i="1"/>
  <c r="CF277" i="1" s="1"/>
  <c r="CG277" i="1" s="1"/>
  <c r="CE87" i="1"/>
  <c r="CF87" i="1" s="1"/>
  <c r="CG87" i="1" s="1"/>
  <c r="CE11" i="1"/>
  <c r="CF11" i="1" s="1"/>
  <c r="CG11" i="1" s="1"/>
  <c r="CE683" i="1"/>
  <c r="CF683" i="1" s="1"/>
  <c r="CG683" i="1" s="1"/>
  <c r="CD661" i="1"/>
  <c r="CE661" i="1" s="1"/>
  <c r="CD657" i="1"/>
  <c r="CE657" i="1" s="1"/>
  <c r="CF657" i="1" s="1"/>
  <c r="CG657" i="1" s="1"/>
  <c r="CE652" i="1"/>
  <c r="CF652" i="1" s="1"/>
  <c r="CG652" i="1" s="1"/>
  <c r="CD620" i="1"/>
  <c r="CE620" i="1" s="1"/>
  <c r="CF620" i="1" s="1"/>
  <c r="CG620" i="1" s="1"/>
  <c r="CD601" i="1"/>
  <c r="CE601" i="1" s="1"/>
  <c r="CD532" i="1"/>
  <c r="CE532" i="1" s="1"/>
  <c r="CF532" i="1" s="1"/>
  <c r="CG532" i="1" s="1"/>
  <c r="CE522" i="1"/>
  <c r="CF522" i="1" s="1"/>
  <c r="CG522" i="1" s="1"/>
  <c r="CE506" i="1"/>
  <c r="CF506" i="1" s="1"/>
  <c r="CG506" i="1" s="1"/>
  <c r="CE500" i="1"/>
  <c r="CF500" i="1" s="1"/>
  <c r="CG500" i="1" s="1"/>
  <c r="CE494" i="1"/>
  <c r="CF494" i="1" s="1"/>
  <c r="CG494" i="1" s="1"/>
  <c r="CE492" i="1"/>
  <c r="CF492" i="1" s="1"/>
  <c r="CG492" i="1" s="1"/>
  <c r="CE490" i="1"/>
  <c r="CF490" i="1" s="1"/>
  <c r="CG490" i="1" s="1"/>
  <c r="CD484" i="1"/>
  <c r="CE484" i="1" s="1"/>
  <c r="CF484" i="1" s="1"/>
  <c r="CG484" i="1" s="1"/>
  <c r="CD476" i="1"/>
  <c r="CE476" i="1" s="1"/>
  <c r="CD450" i="1"/>
  <c r="CE450" i="1" s="1"/>
  <c r="CF450" i="1" s="1"/>
  <c r="CG450" i="1" s="1"/>
  <c r="CE443" i="1"/>
  <c r="CF443" i="1" s="1"/>
  <c r="CG443" i="1" s="1"/>
  <c r="CE353" i="1"/>
  <c r="CF353" i="1" s="1"/>
  <c r="CG353" i="1" s="1"/>
  <c r="CE329" i="1"/>
  <c r="CF329" i="1" s="1"/>
  <c r="CG329" i="1" s="1"/>
  <c r="CE308" i="1"/>
  <c r="CF308" i="1" s="1"/>
  <c r="CG308" i="1" s="1"/>
  <c r="CE118" i="1"/>
  <c r="CF118" i="1" s="1"/>
  <c r="CG118" i="1" s="1"/>
  <c r="AD710" i="1"/>
  <c r="CD710" i="1"/>
  <c r="AD562" i="1"/>
  <c r="CD562" i="1"/>
  <c r="CE562" i="1" s="1"/>
  <c r="AE551" i="1"/>
  <c r="AC551" i="1"/>
  <c r="AE543" i="1"/>
  <c r="AC543" i="1"/>
  <c r="AE435" i="1"/>
  <c r="CD435" i="1"/>
  <c r="CE435" i="1" s="1"/>
  <c r="AE266" i="1"/>
  <c r="CD266" i="1"/>
  <c r="CE266" i="1" s="1"/>
  <c r="AE251" i="1"/>
  <c r="CD251" i="1"/>
  <c r="CE251" i="1" s="1"/>
  <c r="AE204" i="1"/>
  <c r="CD204" i="1"/>
  <c r="CE204" i="1" s="1"/>
  <c r="AE177" i="1"/>
  <c r="CD177" i="1"/>
  <c r="CE177" i="1" s="1"/>
  <c r="CD511" i="1"/>
  <c r="CE511" i="1" s="1"/>
  <c r="CF511" i="1" s="1"/>
  <c r="CG511" i="1" s="1"/>
  <c r="CD9" i="1"/>
  <c r="CC9" i="1"/>
  <c r="CA9" i="1"/>
  <c r="CB9" i="1"/>
  <c r="CA731" i="1"/>
  <c r="CD731" i="1"/>
  <c r="CB731" i="1"/>
  <c r="CC731" i="1"/>
  <c r="CA729" i="1"/>
  <c r="CD729" i="1"/>
  <c r="CB729" i="1"/>
  <c r="CC729" i="1"/>
  <c r="CA727" i="1"/>
  <c r="CD727" i="1"/>
  <c r="CB727" i="1"/>
  <c r="CC727" i="1"/>
  <c r="CA725" i="1"/>
  <c r="CD725" i="1"/>
  <c r="CE725" i="1" s="1"/>
  <c r="CB725" i="1"/>
  <c r="CC725" i="1"/>
  <c r="CA723" i="1"/>
  <c r="CD723" i="1"/>
  <c r="CE723" i="1" s="1"/>
  <c r="CB723" i="1"/>
  <c r="CC723" i="1"/>
  <c r="CA721" i="1"/>
  <c r="CD721" i="1"/>
  <c r="CE721" i="1" s="1"/>
  <c r="CB721" i="1"/>
  <c r="CC721" i="1"/>
  <c r="CA719" i="1"/>
  <c r="CD719" i="1"/>
  <c r="CE719" i="1" s="1"/>
  <c r="CB719" i="1"/>
  <c r="CC719" i="1"/>
  <c r="CA717" i="1"/>
  <c r="CD717" i="1"/>
  <c r="CE717" i="1" s="1"/>
  <c r="CB717" i="1"/>
  <c r="CC717" i="1"/>
  <c r="CA714" i="1"/>
  <c r="CD714" i="1"/>
  <c r="CB714" i="1"/>
  <c r="CC714" i="1"/>
  <c r="CA712" i="1"/>
  <c r="CD712" i="1"/>
  <c r="CB712" i="1"/>
  <c r="CC712" i="1"/>
  <c r="CA709" i="1"/>
  <c r="CD709" i="1"/>
  <c r="CB709" i="1"/>
  <c r="CC709" i="1"/>
  <c r="CA706" i="1"/>
  <c r="CD706" i="1"/>
  <c r="CB706" i="1"/>
  <c r="CC706" i="1"/>
  <c r="CA704" i="1"/>
  <c r="CD704" i="1"/>
  <c r="CE704" i="1" s="1"/>
  <c r="CB704" i="1"/>
  <c r="CC704" i="1"/>
  <c r="CA702" i="1"/>
  <c r="CD702" i="1"/>
  <c r="CE702" i="1" s="1"/>
  <c r="CB702" i="1"/>
  <c r="CC702" i="1"/>
  <c r="CA700" i="1"/>
  <c r="CD700" i="1"/>
  <c r="CB700" i="1"/>
  <c r="CC700" i="1"/>
  <c r="CA698" i="1"/>
  <c r="CD698" i="1"/>
  <c r="CB698" i="1"/>
  <c r="CC698" i="1"/>
  <c r="CA695" i="1"/>
  <c r="CD695" i="1"/>
  <c r="CB695" i="1"/>
  <c r="CC695" i="1"/>
  <c r="CA693" i="1"/>
  <c r="CD693" i="1"/>
  <c r="CB693" i="1"/>
  <c r="CC693" i="1"/>
  <c r="CA691" i="1"/>
  <c r="CD691" i="1"/>
  <c r="CE691" i="1" s="1"/>
  <c r="CB691" i="1"/>
  <c r="CC691" i="1"/>
  <c r="CA689" i="1"/>
  <c r="CD689" i="1"/>
  <c r="CE689" i="1" s="1"/>
  <c r="CB689" i="1"/>
  <c r="CC689" i="1"/>
  <c r="CA686" i="1"/>
  <c r="CD686" i="1"/>
  <c r="CB686" i="1"/>
  <c r="CC686" i="1"/>
  <c r="CA682" i="1"/>
  <c r="CD682" i="1"/>
  <c r="CE682" i="1" s="1"/>
  <c r="CB682" i="1"/>
  <c r="CC682" i="1"/>
  <c r="CA680" i="1"/>
  <c r="CD680" i="1"/>
  <c r="CB680" i="1"/>
  <c r="CC680" i="1"/>
  <c r="CA678" i="1"/>
  <c r="CD678" i="1"/>
  <c r="CB678" i="1"/>
  <c r="CC678" i="1"/>
  <c r="CA676" i="1"/>
  <c r="CD676" i="1"/>
  <c r="CB676" i="1"/>
  <c r="CC676" i="1"/>
  <c r="CA674" i="1"/>
  <c r="CD674" i="1"/>
  <c r="CB674" i="1"/>
  <c r="CC674" i="1"/>
  <c r="CA672" i="1"/>
  <c r="CD672" i="1"/>
  <c r="CE672" i="1" s="1"/>
  <c r="CB672" i="1"/>
  <c r="CC672" i="1"/>
  <c r="CA669" i="1"/>
  <c r="CD669" i="1"/>
  <c r="CE669" i="1" s="1"/>
  <c r="CB669" i="1"/>
  <c r="CC669" i="1"/>
  <c r="CA666" i="1"/>
  <c r="CD666" i="1"/>
  <c r="CB666" i="1"/>
  <c r="CC666" i="1"/>
  <c r="CA664" i="1"/>
  <c r="CD664" i="1"/>
  <c r="CE664" i="1" s="1"/>
  <c r="CB664" i="1"/>
  <c r="CC664" i="1"/>
  <c r="CA662" i="1"/>
  <c r="CD662" i="1"/>
  <c r="CB662" i="1"/>
  <c r="CC662" i="1"/>
  <c r="CA654" i="1"/>
  <c r="CD654" i="1"/>
  <c r="CE654" i="1" s="1"/>
  <c r="CB654" i="1"/>
  <c r="CC654" i="1"/>
  <c r="CA651" i="1"/>
  <c r="CD651" i="1"/>
  <c r="CB651" i="1"/>
  <c r="CC651" i="1"/>
  <c r="CA649" i="1"/>
  <c r="CD649" i="1"/>
  <c r="CE649" i="1" s="1"/>
  <c r="CB649" i="1"/>
  <c r="CC649" i="1"/>
  <c r="CA647" i="1"/>
  <c r="CD647" i="1"/>
  <c r="CE647" i="1" s="1"/>
  <c r="CB647" i="1"/>
  <c r="CC647" i="1"/>
  <c r="CA645" i="1"/>
  <c r="CD645" i="1"/>
  <c r="CB645" i="1"/>
  <c r="CC645" i="1"/>
  <c r="CA643" i="1"/>
  <c r="CD643" i="1"/>
  <c r="CB643" i="1"/>
  <c r="CC643" i="1"/>
  <c r="CA641" i="1"/>
  <c r="CD641" i="1"/>
  <c r="CE641" i="1" s="1"/>
  <c r="CB641" i="1"/>
  <c r="CC641" i="1"/>
  <c r="CA639" i="1"/>
  <c r="CD639" i="1"/>
  <c r="CE639" i="1" s="1"/>
  <c r="CB639" i="1"/>
  <c r="CC639" i="1"/>
  <c r="CA637" i="1"/>
  <c r="CD637" i="1"/>
  <c r="CB637" i="1"/>
  <c r="CC637" i="1"/>
  <c r="CA635" i="1"/>
  <c r="CD635" i="1"/>
  <c r="CB635" i="1"/>
  <c r="CC635" i="1"/>
  <c r="CA632" i="1"/>
  <c r="CD632" i="1"/>
  <c r="CB632" i="1"/>
  <c r="CC632" i="1"/>
  <c r="CA630" i="1"/>
  <c r="CD630" i="1"/>
  <c r="CB630" i="1"/>
  <c r="CC630" i="1"/>
  <c r="CA627" i="1"/>
  <c r="CD627" i="1"/>
  <c r="CB627" i="1"/>
  <c r="CC627" i="1"/>
  <c r="CA625" i="1"/>
  <c r="CD625" i="1"/>
  <c r="CE625" i="1" s="1"/>
  <c r="CB625" i="1"/>
  <c r="CC625" i="1"/>
  <c r="CA622" i="1"/>
  <c r="CD622" i="1"/>
  <c r="CE622" i="1" s="1"/>
  <c r="CB622" i="1"/>
  <c r="CC622" i="1"/>
  <c r="CA618" i="1"/>
  <c r="CD618" i="1"/>
  <c r="CE618" i="1" s="1"/>
  <c r="CB618" i="1"/>
  <c r="CC618" i="1"/>
  <c r="CA615" i="1"/>
  <c r="CD615" i="1"/>
  <c r="CB615" i="1"/>
  <c r="CC615" i="1"/>
  <c r="CA613" i="1"/>
  <c r="CD613" i="1"/>
  <c r="CE613" i="1" s="1"/>
  <c r="CB613" i="1"/>
  <c r="CC613" i="1"/>
  <c r="CA611" i="1"/>
  <c r="CD611" i="1"/>
  <c r="CB611" i="1"/>
  <c r="CC611" i="1"/>
  <c r="CA609" i="1"/>
  <c r="CD609" i="1"/>
  <c r="CE609" i="1" s="1"/>
  <c r="CB609" i="1"/>
  <c r="CC609" i="1"/>
  <c r="CA607" i="1"/>
  <c r="CD607" i="1"/>
  <c r="CE607" i="1" s="1"/>
  <c r="CB607" i="1"/>
  <c r="CC607" i="1"/>
  <c r="CA604" i="1"/>
  <c r="CD604" i="1"/>
  <c r="CB604" i="1"/>
  <c r="CC604" i="1"/>
  <c r="CA602" i="1"/>
  <c r="CD602" i="1"/>
  <c r="CB602" i="1"/>
  <c r="CC602" i="1"/>
  <c r="CA599" i="1"/>
  <c r="CD599" i="1"/>
  <c r="CE599" i="1" s="1"/>
  <c r="CB599" i="1"/>
  <c r="CC599" i="1"/>
  <c r="CA596" i="1"/>
  <c r="CD596" i="1"/>
  <c r="CE596" i="1" s="1"/>
  <c r="CB596" i="1"/>
  <c r="CC596" i="1"/>
  <c r="CA594" i="1"/>
  <c r="CD594" i="1"/>
  <c r="CE594" i="1" s="1"/>
  <c r="CB594" i="1"/>
  <c r="CC594" i="1"/>
  <c r="CA592" i="1"/>
  <c r="CD592" i="1"/>
  <c r="CE592" i="1" s="1"/>
  <c r="CB592" i="1"/>
  <c r="CC592" i="1"/>
  <c r="CA590" i="1"/>
  <c r="CD590" i="1"/>
  <c r="CE590" i="1" s="1"/>
  <c r="CB590" i="1"/>
  <c r="CC590" i="1"/>
  <c r="CA588" i="1"/>
  <c r="CD588" i="1"/>
  <c r="CE588" i="1" s="1"/>
  <c r="CB588" i="1"/>
  <c r="CC588" i="1"/>
  <c r="CA586" i="1"/>
  <c r="CD586" i="1"/>
  <c r="CE586" i="1" s="1"/>
  <c r="CB586" i="1"/>
  <c r="CC586" i="1"/>
  <c r="CA584" i="1"/>
  <c r="CD584" i="1"/>
  <c r="CB584" i="1"/>
  <c r="CC584" i="1"/>
  <c r="CA582" i="1"/>
  <c r="CD582" i="1"/>
  <c r="CE582" i="1" s="1"/>
  <c r="CB582" i="1"/>
  <c r="CC582" i="1"/>
  <c r="CA578" i="1"/>
  <c r="CD578" i="1"/>
  <c r="CE578" i="1" s="1"/>
  <c r="CB578" i="1"/>
  <c r="CC578" i="1"/>
  <c r="CA575" i="1"/>
  <c r="CD575" i="1"/>
  <c r="CE575" i="1" s="1"/>
  <c r="CB575" i="1"/>
  <c r="CC575" i="1"/>
  <c r="CA571" i="1"/>
  <c r="CD571" i="1"/>
  <c r="CE571" i="1" s="1"/>
  <c r="CB571" i="1"/>
  <c r="CC571" i="1"/>
  <c r="CA567" i="1"/>
  <c r="CD567" i="1"/>
  <c r="CE567" i="1" s="1"/>
  <c r="CB567" i="1"/>
  <c r="CC567" i="1"/>
  <c r="CA565" i="1"/>
  <c r="CD565" i="1"/>
  <c r="CB565" i="1"/>
  <c r="CC565" i="1"/>
  <c r="CA561" i="1"/>
  <c r="CD561" i="1"/>
  <c r="CB561" i="1"/>
  <c r="CC561" i="1"/>
  <c r="CA559" i="1"/>
  <c r="CD559" i="1"/>
  <c r="CB559" i="1"/>
  <c r="CC559" i="1"/>
  <c r="CA557" i="1"/>
  <c r="CD557" i="1"/>
  <c r="CB557" i="1"/>
  <c r="CC557" i="1"/>
  <c r="CA555" i="1"/>
  <c r="CD555" i="1"/>
  <c r="CB555" i="1"/>
  <c r="CC555" i="1"/>
  <c r="CA550" i="1"/>
  <c r="CD550" i="1"/>
  <c r="CB550" i="1"/>
  <c r="CC550" i="1"/>
  <c r="CA546" i="1"/>
  <c r="CD546" i="1"/>
  <c r="CB546" i="1"/>
  <c r="CC546" i="1"/>
  <c r="CA544" i="1"/>
  <c r="CD544" i="1"/>
  <c r="CE544" i="1" s="1"/>
  <c r="CB544" i="1"/>
  <c r="CC544" i="1"/>
  <c r="CA542" i="1"/>
  <c r="CD542" i="1"/>
  <c r="CB542" i="1"/>
  <c r="CC542" i="1"/>
  <c r="CA540" i="1"/>
  <c r="CD540" i="1"/>
  <c r="CE540" i="1" s="1"/>
  <c r="CB540" i="1"/>
  <c r="CC540" i="1"/>
  <c r="CA538" i="1"/>
  <c r="CD538" i="1"/>
  <c r="CB538" i="1"/>
  <c r="CC538" i="1"/>
  <c r="CA536" i="1"/>
  <c r="CD536" i="1"/>
  <c r="CC536" i="1"/>
  <c r="CB536" i="1"/>
  <c r="CA534" i="1"/>
  <c r="CD534" i="1"/>
  <c r="CC534" i="1"/>
  <c r="CB534" i="1"/>
  <c r="CA531" i="1"/>
  <c r="CD531" i="1"/>
  <c r="CC531" i="1"/>
  <c r="CB531" i="1"/>
  <c r="CA529" i="1"/>
  <c r="CD529" i="1"/>
  <c r="CC529" i="1"/>
  <c r="CB529" i="1"/>
  <c r="CA527" i="1"/>
  <c r="CD527" i="1"/>
  <c r="CC527" i="1"/>
  <c r="CB527" i="1"/>
  <c r="CA525" i="1"/>
  <c r="CD525" i="1"/>
  <c r="CC525" i="1"/>
  <c r="CB525" i="1"/>
  <c r="CA523" i="1"/>
  <c r="CD523" i="1"/>
  <c r="CE523" i="1" s="1"/>
  <c r="CC523" i="1"/>
  <c r="CB523" i="1"/>
  <c r="CA520" i="1"/>
  <c r="CD520" i="1"/>
  <c r="CE520" i="1" s="1"/>
  <c r="CB520" i="1"/>
  <c r="CC520" i="1"/>
  <c r="CA518" i="1"/>
  <c r="CD518" i="1"/>
  <c r="CE518" i="1" s="1"/>
  <c r="CB518" i="1"/>
  <c r="CC518" i="1"/>
  <c r="CA516" i="1"/>
  <c r="CD516" i="1"/>
  <c r="CB516" i="1"/>
  <c r="CC516" i="1"/>
  <c r="CA514" i="1"/>
  <c r="CD514" i="1"/>
  <c r="CE514" i="1" s="1"/>
  <c r="CB514" i="1"/>
  <c r="CC514" i="1"/>
  <c r="CA509" i="1"/>
  <c r="CD509" i="1"/>
  <c r="CE509" i="1" s="1"/>
  <c r="CB509" i="1"/>
  <c r="CC509" i="1"/>
  <c r="CA507" i="1"/>
  <c r="CD507" i="1"/>
  <c r="CE507" i="1" s="1"/>
  <c r="CB507" i="1"/>
  <c r="CC507" i="1"/>
  <c r="CA504" i="1"/>
  <c r="CD504" i="1"/>
  <c r="CE504" i="1" s="1"/>
  <c r="CB504" i="1"/>
  <c r="CC504" i="1"/>
  <c r="CA502" i="1"/>
  <c r="CD502" i="1"/>
  <c r="CB502" i="1"/>
  <c r="CC502" i="1"/>
  <c r="CA497" i="1"/>
  <c r="CD497" i="1"/>
  <c r="CE497" i="1" s="1"/>
  <c r="CB497" i="1"/>
  <c r="CC497" i="1"/>
  <c r="CA495" i="1"/>
  <c r="CD495" i="1"/>
  <c r="CB495" i="1"/>
  <c r="CC495" i="1"/>
  <c r="CA487" i="1"/>
  <c r="CD487" i="1"/>
  <c r="CB487" i="1"/>
  <c r="CC487" i="1"/>
  <c r="CA482" i="1"/>
  <c r="CD482" i="1"/>
  <c r="CB482" i="1"/>
  <c r="CC482" i="1"/>
  <c r="CA475" i="1"/>
  <c r="CD475" i="1"/>
  <c r="CB475" i="1"/>
  <c r="CC475" i="1"/>
  <c r="CA473" i="1"/>
  <c r="CD473" i="1"/>
  <c r="CB473" i="1"/>
  <c r="CC473" i="1"/>
  <c r="CA470" i="1"/>
  <c r="CD470" i="1"/>
  <c r="CE470" i="1" s="1"/>
  <c r="CB470" i="1"/>
  <c r="CC470" i="1"/>
  <c r="CA468" i="1"/>
  <c r="CD468" i="1"/>
  <c r="CE468" i="1" s="1"/>
  <c r="CB468" i="1"/>
  <c r="CC468" i="1"/>
  <c r="CA466" i="1"/>
  <c r="CD466" i="1"/>
  <c r="CE466" i="1" s="1"/>
  <c r="CB466" i="1"/>
  <c r="CC466" i="1"/>
  <c r="CA464" i="1"/>
  <c r="CD464" i="1"/>
  <c r="CE464" i="1" s="1"/>
  <c r="CB464" i="1"/>
  <c r="CC464" i="1"/>
  <c r="CA461" i="1"/>
  <c r="CD461" i="1"/>
  <c r="CB461" i="1"/>
  <c r="CC461" i="1"/>
  <c r="CA458" i="1"/>
  <c r="CD458" i="1"/>
  <c r="CB458" i="1"/>
  <c r="CC458" i="1"/>
  <c r="CA456" i="1"/>
  <c r="CD456" i="1"/>
  <c r="CB456" i="1"/>
  <c r="CC456" i="1"/>
  <c r="CA454" i="1"/>
  <c r="CD454" i="1"/>
  <c r="CE454" i="1" s="1"/>
  <c r="CB454" i="1"/>
  <c r="CC454" i="1"/>
  <c r="CA451" i="1"/>
  <c r="CD451" i="1"/>
  <c r="CB451" i="1"/>
  <c r="CC451" i="1"/>
  <c r="CA448" i="1"/>
  <c r="CD448" i="1"/>
  <c r="CE448" i="1" s="1"/>
  <c r="CB448" i="1"/>
  <c r="CC448" i="1"/>
  <c r="CA440" i="1"/>
  <c r="CD440" i="1"/>
  <c r="CE440" i="1" s="1"/>
  <c r="CB440" i="1"/>
  <c r="CC440" i="1"/>
  <c r="CA437" i="1"/>
  <c r="CD437" i="1"/>
  <c r="CB437" i="1"/>
  <c r="CC437" i="1"/>
  <c r="CA434" i="1"/>
  <c r="CD434" i="1"/>
  <c r="CB434" i="1"/>
  <c r="CC434" i="1"/>
  <c r="CA431" i="1"/>
  <c r="CD431" i="1"/>
  <c r="CB431" i="1"/>
  <c r="CC431" i="1"/>
  <c r="CA429" i="1"/>
  <c r="CD429" i="1"/>
  <c r="CE429" i="1" s="1"/>
  <c r="CB429" i="1"/>
  <c r="CC429" i="1"/>
  <c r="CA426" i="1"/>
  <c r="CD426" i="1"/>
  <c r="CB426" i="1"/>
  <c r="CC426" i="1"/>
  <c r="CA424" i="1"/>
  <c r="CD424" i="1"/>
  <c r="CB424" i="1"/>
  <c r="CC424" i="1"/>
  <c r="CA422" i="1"/>
  <c r="CD422" i="1"/>
  <c r="CB422" i="1"/>
  <c r="CC422" i="1"/>
  <c r="CA420" i="1"/>
  <c r="CD420" i="1"/>
  <c r="CE420" i="1" s="1"/>
  <c r="CB420" i="1"/>
  <c r="CC420" i="1"/>
  <c r="CA418" i="1"/>
  <c r="CD418" i="1"/>
  <c r="CB418" i="1"/>
  <c r="CC418" i="1"/>
  <c r="CA416" i="1"/>
  <c r="CD416" i="1"/>
  <c r="CB416" i="1"/>
  <c r="CC416" i="1"/>
  <c r="CA414" i="1"/>
  <c r="CD414" i="1"/>
  <c r="CB414" i="1"/>
  <c r="CC414" i="1"/>
  <c r="CA412" i="1"/>
  <c r="CD412" i="1"/>
  <c r="CE412" i="1" s="1"/>
  <c r="CB412" i="1"/>
  <c r="CC412" i="1"/>
  <c r="CA410" i="1"/>
  <c r="CD410" i="1"/>
  <c r="CB410" i="1"/>
  <c r="CC410" i="1"/>
  <c r="CA408" i="1"/>
  <c r="CD408" i="1"/>
  <c r="CB408" i="1"/>
  <c r="CC408" i="1"/>
  <c r="CA406" i="1"/>
  <c r="CD406" i="1"/>
  <c r="CE406" i="1" s="1"/>
  <c r="CB406" i="1"/>
  <c r="CC406" i="1"/>
  <c r="CA403" i="1"/>
  <c r="CD403" i="1"/>
  <c r="CE403" i="1" s="1"/>
  <c r="CB403" i="1"/>
  <c r="CC403" i="1"/>
  <c r="CA401" i="1"/>
  <c r="CD401" i="1"/>
  <c r="CE401" i="1" s="1"/>
  <c r="CB401" i="1"/>
  <c r="CC401" i="1"/>
  <c r="CA399" i="1"/>
  <c r="CD399" i="1"/>
  <c r="CE399" i="1" s="1"/>
  <c r="CB399" i="1"/>
  <c r="CC399" i="1"/>
  <c r="CA396" i="1"/>
  <c r="CD396" i="1"/>
  <c r="CB396" i="1"/>
  <c r="CC396" i="1"/>
  <c r="CA394" i="1"/>
  <c r="CD394" i="1"/>
  <c r="CE394" i="1" s="1"/>
  <c r="CB394" i="1"/>
  <c r="CC394" i="1"/>
  <c r="CA392" i="1"/>
  <c r="CD392" i="1"/>
  <c r="CB392" i="1"/>
  <c r="CC392" i="1"/>
  <c r="CA390" i="1"/>
  <c r="CD390" i="1"/>
  <c r="CE390" i="1" s="1"/>
  <c r="CB390" i="1"/>
  <c r="CC390" i="1"/>
  <c r="CA387" i="1"/>
  <c r="CD387" i="1"/>
  <c r="CE387" i="1" s="1"/>
  <c r="CB387" i="1"/>
  <c r="CC387" i="1"/>
  <c r="CA385" i="1"/>
  <c r="CD385" i="1"/>
  <c r="CE385" i="1" s="1"/>
  <c r="CB385" i="1"/>
  <c r="CC385" i="1"/>
  <c r="CA382" i="1"/>
  <c r="CD382" i="1"/>
  <c r="CE382" i="1" s="1"/>
  <c r="CB382" i="1"/>
  <c r="CC382" i="1"/>
  <c r="CA379" i="1"/>
  <c r="CD379" i="1"/>
  <c r="CE379" i="1" s="1"/>
  <c r="CB379" i="1"/>
  <c r="CC379" i="1"/>
  <c r="CA377" i="1"/>
  <c r="CD377" i="1"/>
  <c r="CB377" i="1"/>
  <c r="CC377" i="1"/>
  <c r="CA375" i="1"/>
  <c r="CD375" i="1"/>
  <c r="CE375" i="1" s="1"/>
  <c r="CB375" i="1"/>
  <c r="CC375" i="1"/>
  <c r="CA373" i="1"/>
  <c r="CD373" i="1"/>
  <c r="CB373" i="1"/>
  <c r="CC373" i="1"/>
  <c r="CA362" i="1"/>
  <c r="CD362" i="1"/>
  <c r="CB362" i="1"/>
  <c r="CC362" i="1"/>
  <c r="CA359" i="1"/>
  <c r="CD359" i="1"/>
  <c r="CB359" i="1"/>
  <c r="CC359" i="1"/>
  <c r="CA357" i="1"/>
  <c r="CD357" i="1"/>
  <c r="CB357" i="1"/>
  <c r="CC357" i="1"/>
  <c r="CA355" i="1"/>
  <c r="CD355" i="1"/>
  <c r="CB355" i="1"/>
  <c r="CC355" i="1"/>
  <c r="CA351" i="1"/>
  <c r="CD351" i="1"/>
  <c r="CB351" i="1"/>
  <c r="CC351" i="1"/>
  <c r="CA349" i="1"/>
  <c r="CD349" i="1"/>
  <c r="CB349" i="1"/>
  <c r="CC349" i="1"/>
  <c r="CA347" i="1"/>
  <c r="CD347" i="1"/>
  <c r="CB347" i="1"/>
  <c r="CC347" i="1"/>
  <c r="CA343" i="1"/>
  <c r="CD343" i="1"/>
  <c r="CB343" i="1"/>
  <c r="CC343" i="1"/>
  <c r="CA339" i="1"/>
  <c r="CD339" i="1"/>
  <c r="CB339" i="1"/>
  <c r="CC339" i="1"/>
  <c r="CA337" i="1"/>
  <c r="CD337" i="1"/>
  <c r="CB337" i="1"/>
  <c r="CC337" i="1"/>
  <c r="CA335" i="1"/>
  <c r="CD335" i="1"/>
  <c r="CB335" i="1"/>
  <c r="CC335" i="1"/>
  <c r="CA333" i="1"/>
  <c r="CD333" i="1"/>
  <c r="CB333" i="1"/>
  <c r="CC333" i="1"/>
  <c r="CA331" i="1"/>
  <c r="CD331" i="1"/>
  <c r="CB331" i="1"/>
  <c r="CC331" i="1"/>
  <c r="CA327" i="1"/>
  <c r="CD327" i="1"/>
  <c r="CB327" i="1"/>
  <c r="CC327" i="1"/>
  <c r="CA325" i="1"/>
  <c r="CD325" i="1"/>
  <c r="CE325" i="1" s="1"/>
  <c r="CB325" i="1"/>
  <c r="CC325" i="1"/>
  <c r="CA323" i="1"/>
  <c r="CD323" i="1"/>
  <c r="CB323" i="1"/>
  <c r="CC323" i="1"/>
  <c r="CA321" i="1"/>
  <c r="CD321" i="1"/>
  <c r="CB321" i="1"/>
  <c r="CC321" i="1"/>
  <c r="CA318" i="1"/>
  <c r="CD318" i="1"/>
  <c r="CE318" i="1" s="1"/>
  <c r="CB318" i="1"/>
  <c r="CC318" i="1"/>
  <c r="CA316" i="1"/>
  <c r="CD316" i="1"/>
  <c r="CE316" i="1" s="1"/>
  <c r="CB316" i="1"/>
  <c r="CC316" i="1"/>
  <c r="CA314" i="1"/>
  <c r="CD314" i="1"/>
  <c r="CE314" i="1" s="1"/>
  <c r="CB314" i="1"/>
  <c r="CC314" i="1"/>
  <c r="CA312" i="1"/>
  <c r="CD312" i="1"/>
  <c r="CB312" i="1"/>
  <c r="CC312" i="1"/>
  <c r="CA310" i="1"/>
  <c r="CD310" i="1"/>
  <c r="CB310" i="1"/>
  <c r="CC310" i="1"/>
  <c r="CA305" i="1"/>
  <c r="CD305" i="1"/>
  <c r="CB305" i="1"/>
  <c r="CC305" i="1"/>
  <c r="CA302" i="1"/>
  <c r="CD302" i="1"/>
  <c r="CE302" i="1" s="1"/>
  <c r="CB302" i="1"/>
  <c r="CC302" i="1"/>
  <c r="CA300" i="1"/>
  <c r="CD300" i="1"/>
  <c r="CB300" i="1"/>
  <c r="CC300" i="1"/>
  <c r="CA297" i="1"/>
  <c r="CD297" i="1"/>
  <c r="CE297" i="1" s="1"/>
  <c r="CB297" i="1"/>
  <c r="CC297" i="1"/>
  <c r="CA295" i="1"/>
  <c r="CD295" i="1"/>
  <c r="CB295" i="1"/>
  <c r="CC295" i="1"/>
  <c r="CA292" i="1"/>
  <c r="CD292" i="1"/>
  <c r="CE292" i="1" s="1"/>
  <c r="CB292" i="1"/>
  <c r="CC292" i="1"/>
  <c r="CA288" i="1"/>
  <c r="CD288" i="1"/>
  <c r="CB288" i="1"/>
  <c r="CC288" i="1"/>
  <c r="CA286" i="1"/>
  <c r="CD286" i="1"/>
  <c r="CE286" i="1" s="1"/>
  <c r="CB286" i="1"/>
  <c r="CC286" i="1"/>
  <c r="CA284" i="1"/>
  <c r="CD284" i="1"/>
  <c r="CE284" i="1" s="1"/>
  <c r="CB284" i="1"/>
  <c r="CC284" i="1"/>
  <c r="CA282" i="1"/>
  <c r="CD282" i="1"/>
  <c r="CE282" i="1" s="1"/>
  <c r="CB282" i="1"/>
  <c r="CC282" i="1"/>
  <c r="CA280" i="1"/>
  <c r="CD280" i="1"/>
  <c r="CB280" i="1"/>
  <c r="CC280" i="1"/>
  <c r="CA275" i="1"/>
  <c r="CD275" i="1"/>
  <c r="CB275" i="1"/>
  <c r="CC275" i="1"/>
  <c r="CA273" i="1"/>
  <c r="CD273" i="1"/>
  <c r="CE273" i="1" s="1"/>
  <c r="CB273" i="1"/>
  <c r="CC273" i="1"/>
  <c r="CA271" i="1"/>
  <c r="CD271" i="1"/>
  <c r="CE271" i="1" s="1"/>
  <c r="CB271" i="1"/>
  <c r="CC271" i="1"/>
  <c r="CA269" i="1"/>
  <c r="CD269" i="1"/>
  <c r="CB269" i="1"/>
  <c r="CC269" i="1"/>
  <c r="CA264" i="1"/>
  <c r="CD264" i="1"/>
  <c r="CB264" i="1"/>
  <c r="CC264" i="1"/>
  <c r="CA262" i="1"/>
  <c r="CD262" i="1"/>
  <c r="CB262" i="1"/>
  <c r="CC262" i="1"/>
  <c r="CA259" i="1"/>
  <c r="CD259" i="1"/>
  <c r="CE259" i="1" s="1"/>
  <c r="CB259" i="1"/>
  <c r="CC259" i="1"/>
  <c r="CA256" i="1"/>
  <c r="CD256" i="1"/>
  <c r="CE256" i="1" s="1"/>
  <c r="CB256" i="1"/>
  <c r="CC256" i="1"/>
  <c r="CA254" i="1"/>
  <c r="CD254" i="1"/>
  <c r="CE254" i="1" s="1"/>
  <c r="CB254" i="1"/>
  <c r="CC254" i="1"/>
  <c r="CA252" i="1"/>
  <c r="CD252" i="1"/>
  <c r="CE252" i="1" s="1"/>
  <c r="CB252" i="1"/>
  <c r="CC252" i="1"/>
  <c r="CA249" i="1"/>
  <c r="CD249" i="1"/>
  <c r="CE249" i="1" s="1"/>
  <c r="CB249" i="1"/>
  <c r="CC249" i="1"/>
  <c r="CA246" i="1"/>
  <c r="CD246" i="1"/>
  <c r="CB246" i="1"/>
  <c r="CC246" i="1"/>
  <c r="CA242" i="1"/>
  <c r="CD242" i="1"/>
  <c r="CB242" i="1"/>
  <c r="CC242" i="1"/>
  <c r="CA240" i="1"/>
  <c r="CD240" i="1"/>
  <c r="CB240" i="1"/>
  <c r="CC240" i="1"/>
  <c r="CA237" i="1"/>
  <c r="CD237" i="1"/>
  <c r="CB237" i="1"/>
  <c r="CC237" i="1"/>
  <c r="CA235" i="1"/>
  <c r="CD235" i="1"/>
  <c r="CB235" i="1"/>
  <c r="CC235" i="1"/>
  <c r="CA233" i="1"/>
  <c r="CD233" i="1"/>
  <c r="CE233" i="1" s="1"/>
  <c r="CB233" i="1"/>
  <c r="CC233" i="1"/>
  <c r="CA231" i="1"/>
  <c r="CD231" i="1"/>
  <c r="CB231" i="1"/>
  <c r="CC231" i="1"/>
  <c r="CA229" i="1"/>
  <c r="CD229" i="1"/>
  <c r="CB229" i="1"/>
  <c r="CC229" i="1"/>
  <c r="CA227" i="1"/>
  <c r="CD227" i="1"/>
  <c r="CB227" i="1"/>
  <c r="CC227" i="1"/>
  <c r="CA225" i="1"/>
  <c r="CD225" i="1"/>
  <c r="CE225" i="1" s="1"/>
  <c r="CB225" i="1"/>
  <c r="CC225" i="1"/>
  <c r="CA223" i="1"/>
  <c r="CD223" i="1"/>
  <c r="CE223" i="1" s="1"/>
  <c r="CB223" i="1"/>
  <c r="CC223" i="1"/>
  <c r="CA219" i="1"/>
  <c r="CD219" i="1"/>
  <c r="CB219" i="1"/>
  <c r="CC219" i="1"/>
  <c r="CA217" i="1"/>
  <c r="CD217" i="1"/>
  <c r="CB217" i="1"/>
  <c r="CC217" i="1"/>
  <c r="CA215" i="1"/>
  <c r="CD215" i="1"/>
  <c r="CE215" i="1" s="1"/>
  <c r="CB215" i="1"/>
  <c r="CC215" i="1"/>
  <c r="CA213" i="1"/>
  <c r="CD213" i="1"/>
  <c r="CE213" i="1" s="1"/>
  <c r="CB213" i="1"/>
  <c r="CC213" i="1"/>
  <c r="CA210" i="1"/>
  <c r="CD210" i="1"/>
  <c r="CE210" i="1" s="1"/>
  <c r="CB210" i="1"/>
  <c r="CC210" i="1"/>
  <c r="CA205" i="1"/>
  <c r="CD205" i="1"/>
  <c r="CE205" i="1" s="1"/>
  <c r="CB205" i="1"/>
  <c r="CC205" i="1"/>
  <c r="CA202" i="1"/>
  <c r="CD202" i="1"/>
  <c r="CE202" i="1" s="1"/>
  <c r="CB202" i="1"/>
  <c r="CC202" i="1"/>
  <c r="CA200" i="1"/>
  <c r="CD200" i="1"/>
  <c r="CB200" i="1"/>
  <c r="CC200" i="1"/>
  <c r="CA198" i="1"/>
  <c r="CD198" i="1"/>
  <c r="CE198" i="1" s="1"/>
  <c r="CB198" i="1"/>
  <c r="CC198" i="1"/>
  <c r="CA196" i="1"/>
  <c r="CD196" i="1"/>
  <c r="CB196" i="1"/>
  <c r="CC196" i="1"/>
  <c r="CA193" i="1"/>
  <c r="CD193" i="1"/>
  <c r="CE193" i="1" s="1"/>
  <c r="CB193" i="1"/>
  <c r="CC193" i="1"/>
  <c r="CA191" i="1"/>
  <c r="CD191" i="1"/>
  <c r="CB191" i="1"/>
  <c r="CC191" i="1"/>
  <c r="CA189" i="1"/>
  <c r="CD189" i="1"/>
  <c r="CE189" i="1" s="1"/>
  <c r="CB189" i="1"/>
  <c r="CC189" i="1"/>
  <c r="CA187" i="1"/>
  <c r="CD187" i="1"/>
  <c r="CE187" i="1" s="1"/>
  <c r="CB187" i="1"/>
  <c r="CC187" i="1"/>
  <c r="CA185" i="1"/>
  <c r="CD185" i="1"/>
  <c r="CE185" i="1" s="1"/>
  <c r="CB185" i="1"/>
  <c r="CC185" i="1"/>
  <c r="CA183" i="1"/>
  <c r="CD183" i="1"/>
  <c r="CE183" i="1" s="1"/>
  <c r="CB183" i="1"/>
  <c r="CC183" i="1"/>
  <c r="CA181" i="1"/>
  <c r="CD181" i="1"/>
  <c r="CE181" i="1" s="1"/>
  <c r="CB181" i="1"/>
  <c r="CC181" i="1"/>
  <c r="CA178" i="1"/>
  <c r="CD178" i="1"/>
  <c r="CE178" i="1" s="1"/>
  <c r="CB178" i="1"/>
  <c r="CC178" i="1"/>
  <c r="CA174" i="1"/>
  <c r="CD174" i="1"/>
  <c r="CE174" i="1" s="1"/>
  <c r="CB174" i="1"/>
  <c r="CC174" i="1"/>
  <c r="CA172" i="1"/>
  <c r="CD172" i="1"/>
  <c r="CB172" i="1"/>
  <c r="CC172" i="1"/>
  <c r="CA170" i="1"/>
  <c r="CD170" i="1"/>
  <c r="CE170" i="1" s="1"/>
  <c r="CB170" i="1"/>
  <c r="CC170" i="1"/>
  <c r="CA168" i="1"/>
  <c r="CD168" i="1"/>
  <c r="CE168" i="1" s="1"/>
  <c r="CB168" i="1"/>
  <c r="CC168" i="1"/>
  <c r="CA162" i="1"/>
  <c r="CD162" i="1"/>
  <c r="CE162" i="1" s="1"/>
  <c r="CB162" i="1"/>
  <c r="CC162" i="1"/>
  <c r="CA160" i="1"/>
  <c r="CD160" i="1"/>
  <c r="CE160" i="1" s="1"/>
  <c r="CB160" i="1"/>
  <c r="CC160" i="1"/>
  <c r="CA158" i="1"/>
  <c r="CD158" i="1"/>
  <c r="CE158" i="1" s="1"/>
  <c r="CB158" i="1"/>
  <c r="CC158" i="1"/>
  <c r="CA156" i="1"/>
  <c r="CD156" i="1"/>
  <c r="CB156" i="1"/>
  <c r="CC156" i="1"/>
  <c r="CA154" i="1"/>
  <c r="CD154" i="1"/>
  <c r="CB154" i="1"/>
  <c r="CC154" i="1"/>
  <c r="CA150" i="1"/>
  <c r="CD150" i="1"/>
  <c r="CE150" i="1" s="1"/>
  <c r="CB150" i="1"/>
  <c r="CC150" i="1"/>
  <c r="CA148" i="1"/>
  <c r="CD148" i="1"/>
  <c r="CE148" i="1" s="1"/>
  <c r="CB148" i="1"/>
  <c r="CC148" i="1"/>
  <c r="CA146" i="1"/>
  <c r="CD146" i="1"/>
  <c r="CB146" i="1"/>
  <c r="CC146" i="1"/>
  <c r="CA144" i="1"/>
  <c r="CD144" i="1"/>
  <c r="CB144" i="1"/>
  <c r="CC144" i="1"/>
  <c r="CA140" i="1"/>
  <c r="CD140" i="1"/>
  <c r="CE140" i="1" s="1"/>
  <c r="CB140" i="1"/>
  <c r="CC140" i="1"/>
  <c r="CA138" i="1"/>
  <c r="CD138" i="1"/>
  <c r="CB138" i="1"/>
  <c r="CC138" i="1"/>
  <c r="CA136" i="1"/>
  <c r="CD136" i="1"/>
  <c r="CB136" i="1"/>
  <c r="CC136" i="1"/>
  <c r="CA134" i="1"/>
  <c r="CD134" i="1"/>
  <c r="CE134" i="1" s="1"/>
  <c r="CB134" i="1"/>
  <c r="CC134" i="1"/>
  <c r="CA132" i="1"/>
  <c r="CD132" i="1"/>
  <c r="CE132" i="1" s="1"/>
  <c r="CB132" i="1"/>
  <c r="CC132" i="1"/>
  <c r="CA130" i="1"/>
  <c r="CD130" i="1"/>
  <c r="CE130" i="1" s="1"/>
  <c r="CB130" i="1"/>
  <c r="CC130" i="1"/>
  <c r="CA128" i="1"/>
  <c r="CD128" i="1"/>
  <c r="CB128" i="1"/>
  <c r="CC128" i="1"/>
  <c r="CA126" i="1"/>
  <c r="CD126" i="1"/>
  <c r="CB126" i="1"/>
  <c r="CC126" i="1"/>
  <c r="CA124" i="1"/>
  <c r="CD124" i="1"/>
  <c r="CE124" i="1" s="1"/>
  <c r="CB124" i="1"/>
  <c r="CC124" i="1"/>
  <c r="CA122" i="1"/>
  <c r="CD122" i="1"/>
  <c r="CB122" i="1"/>
  <c r="CC122" i="1"/>
  <c r="CA120" i="1"/>
  <c r="CD120" i="1"/>
  <c r="CE120" i="1" s="1"/>
  <c r="CB120" i="1"/>
  <c r="CC120" i="1"/>
  <c r="CA117" i="1"/>
  <c r="CD117" i="1"/>
  <c r="CE117" i="1" s="1"/>
  <c r="CB117" i="1"/>
  <c r="CC117" i="1"/>
  <c r="CA115" i="1"/>
  <c r="CD115" i="1"/>
  <c r="CE115" i="1" s="1"/>
  <c r="CB115" i="1"/>
  <c r="CC115" i="1"/>
  <c r="CA112" i="1"/>
  <c r="CD112" i="1"/>
  <c r="CB112" i="1"/>
  <c r="CC112" i="1"/>
  <c r="CA110" i="1"/>
  <c r="CD110" i="1"/>
  <c r="CE110" i="1" s="1"/>
  <c r="CB110" i="1"/>
  <c r="CC110" i="1"/>
  <c r="CA108" i="1"/>
  <c r="CD108" i="1"/>
  <c r="CE108" i="1" s="1"/>
  <c r="CB108" i="1"/>
  <c r="CC108" i="1"/>
  <c r="CA106" i="1"/>
  <c r="CD106" i="1"/>
  <c r="CE106" i="1" s="1"/>
  <c r="CB106" i="1"/>
  <c r="CC106" i="1"/>
  <c r="CA104" i="1"/>
  <c r="CD104" i="1"/>
  <c r="CB104" i="1"/>
  <c r="CC104" i="1"/>
  <c r="CA102" i="1"/>
  <c r="CD102" i="1"/>
  <c r="CB102" i="1"/>
  <c r="CC102" i="1"/>
  <c r="CA100" i="1"/>
  <c r="CD100" i="1"/>
  <c r="CE100" i="1" s="1"/>
  <c r="CB100" i="1"/>
  <c r="CC100" i="1"/>
  <c r="CA97" i="1"/>
  <c r="CD97" i="1"/>
  <c r="CE97" i="1" s="1"/>
  <c r="CB97" i="1"/>
  <c r="CC97" i="1"/>
  <c r="CA95" i="1"/>
  <c r="CD95" i="1"/>
  <c r="CC95" i="1"/>
  <c r="CB95" i="1"/>
  <c r="CA93" i="1"/>
  <c r="CD93" i="1"/>
  <c r="CE93" i="1" s="1"/>
  <c r="CC93" i="1"/>
  <c r="CB93" i="1"/>
  <c r="CA91" i="1"/>
  <c r="CD91" i="1"/>
  <c r="CE91" i="1" s="1"/>
  <c r="CC91" i="1"/>
  <c r="CB91" i="1"/>
  <c r="CA89" i="1"/>
  <c r="CD89" i="1"/>
  <c r="CC89" i="1"/>
  <c r="CB89" i="1"/>
  <c r="CA86" i="1"/>
  <c r="CD86" i="1"/>
  <c r="CE86" i="1" s="1"/>
  <c r="CC86" i="1"/>
  <c r="CB86" i="1"/>
  <c r="CA84" i="1"/>
  <c r="CD84" i="1"/>
  <c r="CC84" i="1"/>
  <c r="CB84" i="1"/>
  <c r="CA81" i="1"/>
  <c r="CD81" i="1"/>
  <c r="CE81" i="1" s="1"/>
  <c r="CC81" i="1"/>
  <c r="CB81" i="1"/>
  <c r="CA79" i="1"/>
  <c r="CD79" i="1"/>
  <c r="CE79" i="1" s="1"/>
  <c r="CC79" i="1"/>
  <c r="CB79" i="1"/>
  <c r="CA77" i="1"/>
  <c r="CD77" i="1"/>
  <c r="CE77" i="1" s="1"/>
  <c r="CC77" i="1"/>
  <c r="CB77" i="1"/>
  <c r="CA75" i="1"/>
  <c r="CD75" i="1"/>
  <c r="CC75" i="1"/>
  <c r="CB75" i="1"/>
  <c r="CD73" i="1"/>
  <c r="CE73" i="1" s="1"/>
  <c r="CD71" i="1"/>
  <c r="CE71" i="1" s="1"/>
  <c r="CD69" i="1"/>
  <c r="CE69" i="1" s="1"/>
  <c r="CD65" i="1"/>
  <c r="CE65" i="1" s="1"/>
  <c r="CD63" i="1"/>
  <c r="CE63" i="1" s="1"/>
  <c r="CD61" i="1"/>
  <c r="CD59" i="1"/>
  <c r="CE59" i="1" s="1"/>
  <c r="CD57" i="1"/>
  <c r="CE57" i="1" s="1"/>
  <c r="CD55" i="1"/>
  <c r="CD53" i="1"/>
  <c r="CE53" i="1" s="1"/>
  <c r="CD51" i="1"/>
  <c r="CE51" i="1" s="1"/>
  <c r="CD49" i="1"/>
  <c r="CD47" i="1"/>
  <c r="CD45" i="1"/>
  <c r="CE45" i="1" s="1"/>
  <c r="CD43" i="1"/>
  <c r="CD39" i="1"/>
  <c r="CD37" i="1"/>
  <c r="CE37" i="1" s="1"/>
  <c r="CD35" i="1"/>
  <c r="CE35" i="1" s="1"/>
  <c r="CD33" i="1"/>
  <c r="CD31" i="1"/>
  <c r="CE31" i="1" s="1"/>
  <c r="CD28" i="1"/>
  <c r="CE28" i="1" s="1"/>
  <c r="CD25" i="1"/>
  <c r="CD23" i="1"/>
  <c r="CE23" i="1" s="1"/>
  <c r="CD21" i="1"/>
  <c r="CE21" i="1" s="1"/>
  <c r="CD19" i="1"/>
  <c r="CE19" i="1" s="1"/>
  <c r="CD17" i="1"/>
  <c r="CE17" i="1" s="1"/>
  <c r="CE10" i="1"/>
  <c r="CF10" i="1" s="1"/>
  <c r="CG10" i="1" s="1"/>
  <c r="CE716" i="1"/>
  <c r="CF716" i="1" s="1"/>
  <c r="CG716" i="1" s="1"/>
  <c r="CD696" i="1"/>
  <c r="CD670" i="1"/>
  <c r="CD668" i="1"/>
  <c r="CD660" i="1"/>
  <c r="CD656" i="1"/>
  <c r="CE656" i="1" s="1"/>
  <c r="CF656" i="1" s="1"/>
  <c r="CG656" i="1" s="1"/>
  <c r="CD629" i="1"/>
  <c r="CE629" i="1" s="1"/>
  <c r="CF629" i="1" s="1"/>
  <c r="CG629" i="1" s="1"/>
  <c r="CD616" i="1"/>
  <c r="CE616" i="1" s="1"/>
  <c r="CF616" i="1" s="1"/>
  <c r="CG616" i="1" s="1"/>
  <c r="CD581" i="1"/>
  <c r="CD574" i="1"/>
  <c r="CE574" i="1" s="1"/>
  <c r="CF574" i="1" s="1"/>
  <c r="CE569" i="1"/>
  <c r="CF569" i="1" s="1"/>
  <c r="CG569" i="1" s="1"/>
  <c r="CF554" i="1"/>
  <c r="CG554" i="1" s="1"/>
  <c r="CD551" i="1"/>
  <c r="CD481" i="1"/>
  <c r="CE481" i="1" s="1"/>
  <c r="CD462" i="1"/>
  <c r="CE462" i="1" s="1"/>
  <c r="CF462" i="1" s="1"/>
  <c r="CG462" i="1" s="1"/>
  <c r="CD459" i="1"/>
  <c r="CE459" i="1" s="1"/>
  <c r="CF459" i="1" s="1"/>
  <c r="CG459" i="1" s="1"/>
  <c r="CF452" i="1"/>
  <c r="CG452" i="1" s="1"/>
  <c r="CD427" i="1"/>
  <c r="CE427" i="1" s="1"/>
  <c r="CF404" i="1"/>
  <c r="CG404" i="1" s="1"/>
  <c r="CF398" i="1"/>
  <c r="CG398" i="1" s="1"/>
  <c r="CE388" i="1"/>
  <c r="CF388" i="1" s="1"/>
  <c r="CG388" i="1" s="1"/>
  <c r="CE369" i="1"/>
  <c r="CF369" i="1" s="1"/>
  <c r="CG369" i="1" s="1"/>
  <c r="CE367" i="1"/>
  <c r="CF367" i="1" s="1"/>
  <c r="CG367" i="1" s="1"/>
  <c r="CE365" i="1"/>
  <c r="CF365" i="1" s="1"/>
  <c r="CG365" i="1" s="1"/>
  <c r="CE363" i="1"/>
  <c r="CF363" i="1" s="1"/>
  <c r="CG363" i="1" s="1"/>
  <c r="CE330" i="1"/>
  <c r="CF330" i="1" s="1"/>
  <c r="CG330" i="1" s="1"/>
  <c r="CD248" i="1"/>
  <c r="CE248" i="1" s="1"/>
  <c r="CF248" i="1" s="1"/>
  <c r="CG248" i="1" s="1"/>
  <c r="CE212" i="1"/>
  <c r="CF212" i="1" s="1"/>
  <c r="CG212" i="1" s="1"/>
  <c r="CE206" i="1"/>
  <c r="CF206" i="1" s="1"/>
  <c r="CG206" i="1" s="1"/>
  <c r="CD195" i="1"/>
  <c r="CE195" i="1" s="1"/>
  <c r="CD167" i="1"/>
  <c r="CE167" i="1" s="1"/>
  <c r="CD152" i="1"/>
  <c r="CE152" i="1" s="1"/>
  <c r="CD143" i="1"/>
  <c r="CE143" i="1" s="1"/>
  <c r="CE114" i="1"/>
  <c r="CF114" i="1" s="1"/>
  <c r="CG114" i="1" s="1"/>
  <c r="CE445" i="1"/>
  <c r="CF445" i="1" s="1"/>
  <c r="CG445" i="1" s="1"/>
  <c r="CD384" i="1"/>
  <c r="CE384" i="1" s="1"/>
  <c r="CF384" i="1" s="1"/>
  <c r="CG384" i="1" s="1"/>
  <c r="CE380" i="1"/>
  <c r="CF380" i="1" s="1"/>
  <c r="CG380" i="1" s="1"/>
  <c r="CD370" i="1"/>
  <c r="CE370" i="1" s="1"/>
  <c r="CF370" i="1" s="1"/>
  <c r="CG370" i="1" s="1"/>
  <c r="CE368" i="1"/>
  <c r="CF368" i="1" s="1"/>
  <c r="CG368" i="1" s="1"/>
  <c r="CE366" i="1"/>
  <c r="CF366" i="1" s="1"/>
  <c r="CG366" i="1" s="1"/>
  <c r="CE364" i="1"/>
  <c r="CF364" i="1" s="1"/>
  <c r="CG364" i="1" s="1"/>
  <c r="CD361" i="1"/>
  <c r="CE361" i="1" s="1"/>
  <c r="CF361" i="1" s="1"/>
  <c r="CG361" i="1" s="1"/>
  <c r="CE345" i="1"/>
  <c r="CF345" i="1" s="1"/>
  <c r="CG345" i="1" s="1"/>
  <c r="CE293" i="1"/>
  <c r="CF293" i="1" s="1"/>
  <c r="CG293" i="1" s="1"/>
  <c r="CE278" i="1"/>
  <c r="CF278" i="1" s="1"/>
  <c r="CG278" i="1" s="1"/>
  <c r="CD276" i="1"/>
  <c r="CE276" i="1" s="1"/>
  <c r="CF276" i="1" s="1"/>
  <c r="CG276" i="1" s="1"/>
  <c r="CE258" i="1"/>
  <c r="CF258" i="1" s="1"/>
  <c r="CG258" i="1" s="1"/>
  <c r="CD220" i="1"/>
  <c r="CE220" i="1" s="1"/>
  <c r="CF220" i="1" s="1"/>
  <c r="CG220" i="1" s="1"/>
  <c r="CE209" i="1"/>
  <c r="CF209" i="1" s="1"/>
  <c r="CG209" i="1" s="1"/>
  <c r="CE207" i="1"/>
  <c r="CF207" i="1" s="1"/>
  <c r="CG207" i="1" s="1"/>
  <c r="CD175" i="1"/>
  <c r="CE175" i="1" s="1"/>
  <c r="CF175" i="1" s="1"/>
  <c r="CG175" i="1" s="1"/>
  <c r="AA426" i="2"/>
  <c r="AB426" i="2"/>
  <c r="AC426" i="2"/>
  <c r="AA423" i="2"/>
  <c r="AB423" i="2"/>
  <c r="AC423" i="2"/>
  <c r="AA412" i="2"/>
  <c r="AB412" i="2"/>
  <c r="AC412" i="2"/>
  <c r="AA410" i="2"/>
  <c r="AB410" i="2"/>
  <c r="AC410" i="2"/>
  <c r="AA407" i="2"/>
  <c r="AB407" i="2"/>
  <c r="AC407" i="2"/>
  <c r="AA402" i="2"/>
  <c r="AB402" i="2"/>
  <c r="AC402" i="2"/>
  <c r="AA400" i="2"/>
  <c r="AB400" i="2"/>
  <c r="AC400" i="2"/>
  <c r="AA397" i="2"/>
  <c r="AB397" i="2"/>
  <c r="AC397" i="2"/>
  <c r="AA387" i="2"/>
  <c r="AB387" i="2"/>
  <c r="AC387" i="2"/>
  <c r="AA384" i="2"/>
  <c r="AB384" i="2"/>
  <c r="AC384" i="2"/>
  <c r="AA381" i="2"/>
  <c r="AB381" i="2"/>
  <c r="AC381" i="2"/>
  <c r="AA378" i="2"/>
  <c r="AB378" i="2"/>
  <c r="AC378" i="2"/>
  <c r="AA376" i="2"/>
  <c r="AB376" i="2"/>
  <c r="AC376" i="2"/>
  <c r="AA374" i="2"/>
  <c r="AB374" i="2"/>
  <c r="AC374" i="2"/>
  <c r="AA360" i="2"/>
  <c r="AB360" i="2"/>
  <c r="AC360" i="2"/>
  <c r="AA357" i="2"/>
  <c r="AB357" i="2"/>
  <c r="AC357" i="2"/>
  <c r="AA342" i="2"/>
  <c r="AB342" i="2"/>
  <c r="AC342" i="2"/>
  <c r="AA340" i="2"/>
  <c r="AB340" i="2"/>
  <c r="AC340" i="2"/>
  <c r="AA337" i="2"/>
  <c r="AB337" i="2"/>
  <c r="AC337" i="2"/>
  <c r="AA330" i="2"/>
  <c r="AB330" i="2"/>
  <c r="AC330" i="2"/>
  <c r="AA328" i="2"/>
  <c r="AB328" i="2"/>
  <c r="AC328" i="2"/>
  <c r="AA325" i="2"/>
  <c r="AB325" i="2"/>
  <c r="AC325" i="2"/>
  <c r="AA323" i="2"/>
  <c r="AB323" i="2"/>
  <c r="AC323" i="2"/>
  <c r="AA321" i="2"/>
  <c r="AB321" i="2"/>
  <c r="AC321" i="2"/>
  <c r="AA318" i="2"/>
  <c r="AB318" i="2"/>
  <c r="AC318" i="2"/>
  <c r="AA316" i="2"/>
  <c r="AB316" i="2"/>
  <c r="AC316" i="2"/>
  <c r="AA314" i="2"/>
  <c r="AB314" i="2"/>
  <c r="AC314" i="2"/>
  <c r="AA312" i="2"/>
  <c r="AB312" i="2"/>
  <c r="AC312" i="2"/>
  <c r="AA310" i="2"/>
  <c r="AB310" i="2"/>
  <c r="AC310" i="2"/>
  <c r="AA308" i="2"/>
  <c r="AB308" i="2"/>
  <c r="AC308" i="2"/>
  <c r="AA306" i="2"/>
  <c r="AB306" i="2"/>
  <c r="AC306" i="2"/>
  <c r="AA304" i="2"/>
  <c r="AB304" i="2"/>
  <c r="AC304" i="2"/>
  <c r="AA297" i="2"/>
  <c r="AB297" i="2"/>
  <c r="AC297" i="2"/>
  <c r="AA295" i="2"/>
  <c r="AB295" i="2"/>
  <c r="AC295" i="2"/>
  <c r="AA293" i="2"/>
  <c r="AB293" i="2"/>
  <c r="AC293" i="2"/>
  <c r="AA291" i="2"/>
  <c r="AB291" i="2"/>
  <c r="AC291" i="2"/>
  <c r="AA289" i="2"/>
  <c r="AB289" i="2"/>
  <c r="AC289" i="2"/>
  <c r="AA285" i="2"/>
  <c r="AB285" i="2"/>
  <c r="AC285" i="2"/>
  <c r="AA283" i="2"/>
  <c r="AB283" i="2"/>
  <c r="AC283" i="2"/>
  <c r="AA281" i="2"/>
  <c r="AB281" i="2"/>
  <c r="AC281" i="2"/>
  <c r="AA279" i="2"/>
  <c r="AB279" i="2"/>
  <c r="AC279" i="2"/>
  <c r="AA277" i="2"/>
  <c r="AB277" i="2"/>
  <c r="AC277" i="2"/>
  <c r="AA275" i="2"/>
  <c r="AB275" i="2"/>
  <c r="AC275" i="2"/>
  <c r="AA273" i="2"/>
  <c r="AB273" i="2"/>
  <c r="AC273" i="2"/>
  <c r="AA270" i="2"/>
  <c r="AB270" i="2"/>
  <c r="AC270" i="2"/>
  <c r="AA268" i="2"/>
  <c r="AB268" i="2"/>
  <c r="AC268" i="2"/>
  <c r="AA262" i="2"/>
  <c r="AB262" i="2"/>
  <c r="AC262" i="2"/>
  <c r="AA259" i="2"/>
  <c r="AB259" i="2"/>
  <c r="AC259" i="2"/>
  <c r="AA257" i="2"/>
  <c r="AB257" i="2"/>
  <c r="AC257" i="2"/>
  <c r="AA255" i="2"/>
  <c r="AB255" i="2"/>
  <c r="AC255" i="2"/>
  <c r="AA249" i="2"/>
  <c r="AB249" i="2"/>
  <c r="AC249" i="2"/>
  <c r="AA247" i="2"/>
  <c r="AB247" i="2"/>
  <c r="AC247" i="2"/>
  <c r="AA242" i="2"/>
  <c r="AB242" i="2"/>
  <c r="AC242" i="2"/>
  <c r="AA239" i="2"/>
  <c r="AB239" i="2"/>
  <c r="AC239" i="2"/>
  <c r="AA237" i="2"/>
  <c r="AB237" i="2"/>
  <c r="AC237" i="2"/>
  <c r="AA235" i="2"/>
  <c r="AB235" i="2"/>
  <c r="AC235" i="2"/>
  <c r="AA233" i="2"/>
  <c r="AB233" i="2"/>
  <c r="AC233" i="2"/>
  <c r="AA231" i="2"/>
  <c r="AB231" i="2"/>
  <c r="AC231" i="2"/>
  <c r="AA229" i="2"/>
  <c r="AB229" i="2"/>
  <c r="AC229" i="2"/>
  <c r="AA222" i="2"/>
  <c r="AB222" i="2"/>
  <c r="AC222" i="2"/>
  <c r="AA220" i="2"/>
  <c r="AB220" i="2"/>
  <c r="AC220" i="2"/>
  <c r="AA217" i="2"/>
  <c r="AB217" i="2"/>
  <c r="AC217" i="2"/>
  <c r="AA215" i="2"/>
  <c r="AB215" i="2"/>
  <c r="AC215" i="2"/>
  <c r="AA213" i="2"/>
  <c r="AB213" i="2"/>
  <c r="AC213" i="2"/>
  <c r="AA211" i="2"/>
  <c r="AB211" i="2"/>
  <c r="AC211" i="2"/>
  <c r="AA209" i="2"/>
  <c r="AB209" i="2"/>
  <c r="AC209" i="2"/>
  <c r="AA207" i="2"/>
  <c r="AB207" i="2"/>
  <c r="AC207" i="2"/>
  <c r="AA205" i="2"/>
  <c r="AB205" i="2"/>
  <c r="AC205" i="2"/>
  <c r="AA202" i="2"/>
  <c r="AB202" i="2"/>
  <c r="AC202" i="2"/>
  <c r="AA199" i="2"/>
  <c r="AB199" i="2"/>
  <c r="AC199" i="2"/>
  <c r="AA197" i="2"/>
  <c r="AB197" i="2"/>
  <c r="AC197" i="2"/>
  <c r="AA194" i="2"/>
  <c r="AB194" i="2"/>
  <c r="AC194" i="2"/>
  <c r="AA192" i="2"/>
  <c r="AB192" i="2"/>
  <c r="AC192" i="2"/>
  <c r="AA188" i="2"/>
  <c r="AB188" i="2"/>
  <c r="AC188" i="2"/>
  <c r="AA184" i="2"/>
  <c r="AB184" i="2"/>
  <c r="AC184" i="2"/>
  <c r="AA180" i="2"/>
  <c r="AB180" i="2"/>
  <c r="AC180" i="2"/>
  <c r="AA178" i="2"/>
  <c r="AB178" i="2"/>
  <c r="AC178" i="2"/>
  <c r="AA170" i="2"/>
  <c r="AB170" i="2"/>
  <c r="AC170" i="2"/>
  <c r="AA166" i="2"/>
  <c r="AB166" i="2"/>
  <c r="AC166" i="2"/>
  <c r="AA164" i="2"/>
  <c r="AB164" i="2"/>
  <c r="AC164" i="2"/>
  <c r="AA161" i="2"/>
  <c r="AB161" i="2"/>
  <c r="AC161" i="2"/>
  <c r="AA159" i="2"/>
  <c r="AB159" i="2"/>
  <c r="AC159" i="2"/>
  <c r="AA157" i="2"/>
  <c r="AB157" i="2"/>
  <c r="AC157" i="2"/>
  <c r="AA155" i="2"/>
  <c r="AB155" i="2"/>
  <c r="AC155" i="2"/>
  <c r="AA153" i="2"/>
  <c r="AB153" i="2"/>
  <c r="AC153" i="2"/>
  <c r="AA150" i="2"/>
  <c r="AB150" i="2"/>
  <c r="AC150" i="2"/>
  <c r="AA148" i="2"/>
  <c r="AB148" i="2"/>
  <c r="AC148" i="2"/>
  <c r="AA143" i="2"/>
  <c r="AB143" i="2"/>
  <c r="AC143" i="2"/>
  <c r="AA141" i="2"/>
  <c r="AB141" i="2"/>
  <c r="AC141" i="2"/>
  <c r="AA138" i="2"/>
  <c r="AB138" i="2"/>
  <c r="AC138" i="2"/>
  <c r="AA136" i="2"/>
  <c r="AB136" i="2"/>
  <c r="AC136" i="2"/>
  <c r="AA128" i="2"/>
  <c r="AB128" i="2"/>
  <c r="AC128" i="2"/>
  <c r="AA125" i="2"/>
  <c r="AB125" i="2"/>
  <c r="AC125" i="2"/>
  <c r="AA121" i="2"/>
  <c r="AB121" i="2"/>
  <c r="AC121" i="2"/>
  <c r="AA116" i="2"/>
  <c r="AB116" i="2"/>
  <c r="AC116" i="2"/>
  <c r="AA102" i="2"/>
  <c r="AB102" i="2"/>
  <c r="AC102" i="2"/>
  <c r="AA100" i="2"/>
  <c r="AB100" i="2"/>
  <c r="AC100" i="2"/>
  <c r="AA98" i="2"/>
  <c r="AB98" i="2"/>
  <c r="AC98" i="2"/>
  <c r="AA95" i="2"/>
  <c r="AB95" i="2"/>
  <c r="AC95" i="2"/>
  <c r="AA93" i="2"/>
  <c r="AB93" i="2"/>
  <c r="AC93" i="2"/>
  <c r="AA83" i="2"/>
  <c r="AB83" i="2"/>
  <c r="AC83" i="2"/>
  <c r="AA79" i="2"/>
  <c r="AB79" i="2"/>
  <c r="AC79" i="2"/>
  <c r="AA75" i="2"/>
  <c r="AB75" i="2"/>
  <c r="AC75" i="2"/>
  <c r="AA73" i="2"/>
  <c r="AB73" i="2"/>
  <c r="AC73" i="2"/>
  <c r="AA67" i="2"/>
  <c r="AB67" i="2"/>
  <c r="AC67" i="2"/>
  <c r="AA63" i="2"/>
  <c r="AB63" i="2"/>
  <c r="AC63" i="2"/>
  <c r="AA61" i="2"/>
  <c r="AB61" i="2"/>
  <c r="AC61" i="2"/>
  <c r="AA59" i="2"/>
  <c r="AB59" i="2"/>
  <c r="AC59" i="2"/>
  <c r="AA57" i="2"/>
  <c r="AB57" i="2"/>
  <c r="AC57" i="2"/>
  <c r="AA54" i="2"/>
  <c r="AB54" i="2"/>
  <c r="AC54" i="2"/>
  <c r="AA52" i="2"/>
  <c r="AB52" i="2"/>
  <c r="AC52" i="2"/>
  <c r="AA39" i="2"/>
  <c r="AB39" i="2"/>
  <c r="AC39" i="2"/>
  <c r="AA32" i="2"/>
  <c r="AB32" i="2"/>
  <c r="AC32" i="2"/>
  <c r="AA29" i="2"/>
  <c r="AB29" i="2"/>
  <c r="AC29" i="2"/>
  <c r="AA18" i="2"/>
  <c r="AB18" i="2"/>
  <c r="AC18" i="2"/>
  <c r="AA16" i="2"/>
  <c r="AB16" i="2"/>
  <c r="AC16" i="2"/>
  <c r="AA14" i="2"/>
  <c r="AB14" i="2"/>
  <c r="AC14" i="2"/>
  <c r="AZ428" i="2"/>
  <c r="BA428" i="2"/>
  <c r="BB428" i="2"/>
  <c r="AZ425" i="2"/>
  <c r="BA425" i="2"/>
  <c r="BB425" i="2"/>
  <c r="BA423" i="2"/>
  <c r="BB423" i="2"/>
  <c r="AZ421" i="2"/>
  <c r="BA421" i="2"/>
  <c r="BB421" i="2"/>
  <c r="BA416" i="2"/>
  <c r="BB416" i="2"/>
  <c r="AZ413" i="2"/>
  <c r="BA413" i="2"/>
  <c r="BB413" i="2"/>
  <c r="AZ410" i="2"/>
  <c r="BA410" i="2"/>
  <c r="BB410" i="2"/>
  <c r="AZ407" i="2"/>
  <c r="BA407" i="2"/>
  <c r="BB407" i="2"/>
  <c r="BA404" i="2"/>
  <c r="BB404" i="2"/>
  <c r="AZ402" i="2"/>
  <c r="BA402" i="2"/>
  <c r="BB402" i="2"/>
  <c r="AZ400" i="2"/>
  <c r="BA400" i="2"/>
  <c r="BB400" i="2"/>
  <c r="AZ385" i="2"/>
  <c r="BA385" i="2"/>
  <c r="BB385" i="2"/>
  <c r="AZ383" i="2"/>
  <c r="BA383" i="2"/>
  <c r="BB383" i="2"/>
  <c r="AZ377" i="2"/>
  <c r="BA377" i="2"/>
  <c r="BB377" i="2"/>
  <c r="AZ360" i="2"/>
  <c r="BA360" i="2"/>
  <c r="BB360" i="2"/>
  <c r="AZ345" i="2"/>
  <c r="BA345" i="2"/>
  <c r="BB345" i="2"/>
  <c r="AZ343" i="2"/>
  <c r="BA343" i="2"/>
  <c r="BB343" i="2"/>
  <c r="AZ341" i="2"/>
  <c r="BA341" i="2"/>
  <c r="BB341" i="2"/>
  <c r="AZ338" i="2"/>
  <c r="BA338" i="2"/>
  <c r="BB338" i="2"/>
  <c r="BA335" i="2"/>
  <c r="BB335" i="2"/>
  <c r="BA333" i="2"/>
  <c r="BB333" i="2"/>
  <c r="BA331" i="2"/>
  <c r="BB331" i="2"/>
  <c r="BA329" i="2"/>
  <c r="BB329" i="2"/>
  <c r="BA326" i="2"/>
  <c r="BB326" i="2"/>
  <c r="BA324" i="2"/>
  <c r="BB324" i="2"/>
  <c r="AZ322" i="2"/>
  <c r="BA322" i="2"/>
  <c r="BB322" i="2"/>
  <c r="AZ319" i="2"/>
  <c r="BA319" i="2"/>
  <c r="BB319" i="2"/>
  <c r="AZ317" i="2"/>
  <c r="BA317" i="2"/>
  <c r="BB317" i="2"/>
  <c r="AZ315" i="2"/>
  <c r="BA315" i="2"/>
  <c r="BB315" i="2"/>
  <c r="AZ312" i="2"/>
  <c r="BA312" i="2"/>
  <c r="BB312" i="2"/>
  <c r="AZ310" i="2"/>
  <c r="BA310" i="2"/>
  <c r="BB310" i="2"/>
  <c r="AZ307" i="2"/>
  <c r="BA307" i="2"/>
  <c r="BB307" i="2"/>
  <c r="AZ305" i="2"/>
  <c r="BA305" i="2"/>
  <c r="BB305" i="2"/>
  <c r="AZ303" i="2"/>
  <c r="BA303" i="2"/>
  <c r="BB303" i="2"/>
  <c r="AZ301" i="2"/>
  <c r="BA301" i="2"/>
  <c r="BB301" i="2"/>
  <c r="AZ299" i="2"/>
  <c r="BA299" i="2"/>
  <c r="BB299" i="2"/>
  <c r="BA295" i="2"/>
  <c r="BB295" i="2"/>
  <c r="AZ293" i="2"/>
  <c r="BA293" i="2"/>
  <c r="BB293" i="2"/>
  <c r="AZ290" i="2"/>
  <c r="BA290" i="2"/>
  <c r="BB290" i="2"/>
  <c r="AZ284" i="2"/>
  <c r="BA284" i="2"/>
  <c r="BB284" i="2"/>
  <c r="AZ281" i="2"/>
  <c r="BA281" i="2"/>
  <c r="BB281" i="2"/>
  <c r="AZ278" i="2"/>
  <c r="BA278" i="2"/>
  <c r="BB278" i="2"/>
  <c r="AZ276" i="2"/>
  <c r="BA276" i="2"/>
  <c r="BB276" i="2"/>
  <c r="AZ273" i="2"/>
  <c r="BA273" i="2"/>
  <c r="BB273" i="2"/>
  <c r="AZ271" i="2"/>
  <c r="BA271" i="2"/>
  <c r="BB271" i="2"/>
  <c r="AZ269" i="2"/>
  <c r="BA269" i="2"/>
  <c r="BB269" i="2"/>
  <c r="AZ266" i="2"/>
  <c r="BA266" i="2"/>
  <c r="BB266" i="2"/>
  <c r="AZ261" i="2"/>
  <c r="BA261" i="2"/>
  <c r="BB261" i="2"/>
  <c r="BA248" i="2"/>
  <c r="BB248" i="2"/>
  <c r="AZ244" i="2"/>
  <c r="BA244" i="2"/>
  <c r="BB244" i="2"/>
  <c r="AZ240" i="2"/>
  <c r="BA240" i="2"/>
  <c r="BB240" i="2"/>
  <c r="AZ238" i="2"/>
  <c r="BA238" i="2"/>
  <c r="BB238" i="2"/>
  <c r="AZ235" i="2"/>
  <c r="BA235" i="2"/>
  <c r="BB235" i="2"/>
  <c r="AZ233" i="2"/>
  <c r="BA233" i="2"/>
  <c r="BB233" i="2"/>
  <c r="AZ230" i="2"/>
  <c r="BA230" i="2"/>
  <c r="BB230" i="2"/>
  <c r="AZ223" i="2"/>
  <c r="BA223" i="2"/>
  <c r="BB223" i="2"/>
  <c r="AZ221" i="2"/>
  <c r="BA221" i="2"/>
  <c r="BB221" i="2"/>
  <c r="AZ219" i="2"/>
  <c r="BA219" i="2"/>
  <c r="BB219" i="2"/>
  <c r="AZ217" i="2"/>
  <c r="BA217" i="2"/>
  <c r="BB217" i="2"/>
  <c r="BA215" i="2"/>
  <c r="BB215" i="2"/>
  <c r="AZ213" i="2"/>
  <c r="BA213" i="2"/>
  <c r="BB213" i="2"/>
  <c r="AZ211" i="2"/>
  <c r="BA211" i="2"/>
  <c r="BB211" i="2"/>
  <c r="AZ206" i="2"/>
  <c r="BA206" i="2"/>
  <c r="BB206" i="2"/>
  <c r="AZ204" i="2"/>
  <c r="BA204" i="2"/>
  <c r="BB204" i="2"/>
  <c r="AZ200" i="2"/>
  <c r="BA200" i="2"/>
  <c r="BB200" i="2"/>
  <c r="BA198" i="2"/>
  <c r="BB198" i="2"/>
  <c r="BA196" i="2"/>
  <c r="BB196" i="2"/>
  <c r="BA194" i="2"/>
  <c r="BB194" i="2"/>
  <c r="AZ191" i="2"/>
  <c r="BA191" i="2"/>
  <c r="BB191" i="2"/>
  <c r="BA187" i="2"/>
  <c r="BB187" i="2"/>
  <c r="AZ185" i="2"/>
  <c r="BA185" i="2"/>
  <c r="BB185" i="2"/>
  <c r="AZ181" i="2"/>
  <c r="BA181" i="2"/>
  <c r="BB181" i="2"/>
  <c r="AZ179" i="2"/>
  <c r="BA179" i="2"/>
  <c r="BB179" i="2"/>
  <c r="AZ177" i="2"/>
  <c r="BA177" i="2"/>
  <c r="BB177" i="2"/>
  <c r="AZ170" i="2"/>
  <c r="BA170" i="2"/>
  <c r="BB170" i="2"/>
  <c r="AZ167" i="2"/>
  <c r="BA167" i="2"/>
  <c r="BB167" i="2"/>
  <c r="AZ164" i="2"/>
  <c r="BA164" i="2"/>
  <c r="BB164" i="2"/>
  <c r="AZ161" i="2"/>
  <c r="BA161" i="2"/>
  <c r="BB161" i="2"/>
  <c r="AZ159" i="2"/>
  <c r="BA159" i="2"/>
  <c r="BB159" i="2"/>
  <c r="AZ157" i="2"/>
  <c r="BA157" i="2"/>
  <c r="BB157" i="2"/>
  <c r="AZ154" i="2"/>
  <c r="BA154" i="2"/>
  <c r="BB154" i="2"/>
  <c r="AZ152" i="2"/>
  <c r="BA152" i="2"/>
  <c r="BB152" i="2"/>
  <c r="AZ149" i="2"/>
  <c r="BA149" i="2"/>
  <c r="BB149" i="2"/>
  <c r="AZ147" i="2"/>
  <c r="BA147" i="2"/>
  <c r="BB147" i="2"/>
  <c r="AZ136" i="2"/>
  <c r="BA136" i="2"/>
  <c r="BB136" i="2"/>
  <c r="AZ131" i="2"/>
  <c r="BA131" i="2"/>
  <c r="BB131" i="2"/>
  <c r="AZ128" i="2"/>
  <c r="BA128" i="2"/>
  <c r="BB128" i="2"/>
  <c r="AZ126" i="2"/>
  <c r="BA126" i="2"/>
  <c r="BB126" i="2"/>
  <c r="AZ121" i="2"/>
  <c r="BA121" i="2"/>
  <c r="BB121" i="2"/>
  <c r="AZ117" i="2"/>
  <c r="BA117" i="2"/>
  <c r="BB117" i="2"/>
  <c r="AZ111" i="2"/>
  <c r="BA111" i="2"/>
  <c r="BB111" i="2"/>
  <c r="BA103" i="2"/>
  <c r="BB103" i="2"/>
  <c r="AZ101" i="2"/>
  <c r="BA101" i="2"/>
  <c r="BB101" i="2"/>
  <c r="AZ99" i="2"/>
  <c r="BA99" i="2"/>
  <c r="BB99" i="2"/>
  <c r="AZ97" i="2"/>
  <c r="BA97" i="2"/>
  <c r="BB97" i="2"/>
  <c r="AZ95" i="2"/>
  <c r="BA95" i="2"/>
  <c r="BB95" i="2"/>
  <c r="AZ93" i="2"/>
  <c r="BA93" i="2"/>
  <c r="BB93" i="2"/>
  <c r="AZ83" i="2"/>
  <c r="BA83" i="2"/>
  <c r="BB83" i="2"/>
  <c r="AZ81" i="2"/>
  <c r="BA81" i="2"/>
  <c r="BB81" i="2"/>
  <c r="AZ79" i="2"/>
  <c r="BA79" i="2"/>
  <c r="BB79" i="2"/>
  <c r="BA77" i="2"/>
  <c r="BB77" i="2"/>
  <c r="AZ74" i="2"/>
  <c r="BA74" i="2"/>
  <c r="BB74" i="2"/>
  <c r="AZ72" i="2"/>
  <c r="BA72" i="2"/>
  <c r="BB72" i="2"/>
  <c r="AZ64" i="2"/>
  <c r="BA64" i="2"/>
  <c r="BB64" i="2"/>
  <c r="AZ62" i="2"/>
  <c r="BA62" i="2"/>
  <c r="BB62" i="2"/>
  <c r="AZ60" i="2"/>
  <c r="BA60" i="2"/>
  <c r="BB60" i="2"/>
  <c r="AZ58" i="2"/>
  <c r="BA58" i="2"/>
  <c r="BB58" i="2"/>
  <c r="AZ56" i="2"/>
  <c r="BA56" i="2"/>
  <c r="BB56" i="2"/>
  <c r="AZ54" i="2"/>
  <c r="BA54" i="2"/>
  <c r="BB54" i="2"/>
  <c r="AZ52" i="2"/>
  <c r="BA52" i="2"/>
  <c r="BB52" i="2"/>
  <c r="AZ42" i="2"/>
  <c r="BA42" i="2"/>
  <c r="BB42" i="2"/>
  <c r="AZ36" i="2"/>
  <c r="BA36" i="2"/>
  <c r="BB36" i="2"/>
  <c r="AZ32" i="2"/>
  <c r="BA32" i="2"/>
  <c r="BB32" i="2"/>
  <c r="AZ29" i="2"/>
  <c r="BA29" i="2"/>
  <c r="BB29" i="2"/>
  <c r="AZ27" i="2"/>
  <c r="BA27" i="2"/>
  <c r="BB27" i="2"/>
  <c r="AZ22" i="2"/>
  <c r="BA22" i="2"/>
  <c r="BB22" i="2"/>
  <c r="AZ20" i="2"/>
  <c r="BA20" i="2"/>
  <c r="BB20" i="2"/>
  <c r="AZ17" i="2"/>
  <c r="BA17" i="2"/>
  <c r="BB17" i="2"/>
  <c r="BA15" i="2"/>
  <c r="BB15" i="2"/>
  <c r="AZ15" i="2"/>
  <c r="BA12" i="2"/>
  <c r="BB12" i="2"/>
  <c r="CA427" i="2"/>
  <c r="BZ427" i="2"/>
  <c r="CA425" i="2"/>
  <c r="BZ425" i="2"/>
  <c r="CA421" i="2"/>
  <c r="BZ421" i="2"/>
  <c r="CA419" i="2"/>
  <c r="BZ419" i="2"/>
  <c r="CA417" i="2"/>
  <c r="BZ417" i="2"/>
  <c r="CA414" i="2"/>
  <c r="BZ414" i="2"/>
  <c r="CA412" i="2"/>
  <c r="BZ412" i="2"/>
  <c r="CA410" i="2"/>
  <c r="BZ410" i="2"/>
  <c r="CA408" i="2"/>
  <c r="BZ408" i="2"/>
  <c r="CA405" i="2"/>
  <c r="BZ405" i="2"/>
  <c r="CA402" i="2"/>
  <c r="BZ402" i="2"/>
  <c r="CA400" i="2"/>
  <c r="BZ400" i="2"/>
  <c r="CA398" i="2"/>
  <c r="BZ398" i="2"/>
  <c r="CA396" i="2"/>
  <c r="BZ396" i="2"/>
  <c r="CA394" i="2"/>
  <c r="BZ394" i="2"/>
  <c r="CA392" i="2"/>
  <c r="BZ392" i="2"/>
  <c r="CA390" i="2"/>
  <c r="BZ390" i="2"/>
  <c r="CA388" i="2"/>
  <c r="BZ388" i="2"/>
  <c r="CA386" i="2"/>
  <c r="BZ386" i="2"/>
  <c r="CA384" i="2"/>
  <c r="BZ384" i="2"/>
  <c r="CA382" i="2"/>
  <c r="BZ382" i="2"/>
  <c r="CA379" i="2"/>
  <c r="BZ379" i="2"/>
  <c r="CA377" i="2"/>
  <c r="BZ377" i="2"/>
  <c r="CA375" i="2"/>
  <c r="BZ375" i="2"/>
  <c r="CA373" i="2"/>
  <c r="BZ373" i="2"/>
  <c r="CA371" i="2"/>
  <c r="BZ371" i="2"/>
  <c r="CA369" i="2"/>
  <c r="BZ369" i="2"/>
  <c r="CA367" i="2"/>
  <c r="BZ367" i="2"/>
  <c r="CA365" i="2"/>
  <c r="BZ365" i="2"/>
  <c r="CA363" i="2"/>
  <c r="BZ363" i="2"/>
  <c r="CA361" i="2"/>
  <c r="BZ361" i="2"/>
  <c r="CA359" i="2"/>
  <c r="BZ359" i="2"/>
  <c r="CA357" i="2"/>
  <c r="BZ357" i="2"/>
  <c r="CA355" i="2"/>
  <c r="BZ355" i="2"/>
  <c r="CA353" i="2"/>
  <c r="BZ353" i="2"/>
  <c r="CA351" i="2"/>
  <c r="BZ351" i="2"/>
  <c r="CA349" i="2"/>
  <c r="BZ349" i="2"/>
  <c r="CA346" i="2"/>
  <c r="BZ346" i="2"/>
  <c r="CA344" i="2"/>
  <c r="BZ344" i="2"/>
  <c r="CA342" i="2"/>
  <c r="BZ342" i="2"/>
  <c r="CA340" i="2"/>
  <c r="BZ340" i="2"/>
  <c r="CA338" i="2"/>
  <c r="BZ338" i="2"/>
  <c r="CA332" i="2"/>
  <c r="BZ332" i="2"/>
  <c r="CA321" i="2"/>
  <c r="BZ321" i="2"/>
  <c r="CA319" i="2"/>
  <c r="BZ319" i="2"/>
  <c r="CA317" i="2"/>
  <c r="BZ317" i="2"/>
  <c r="CA315" i="2"/>
  <c r="BZ315" i="2"/>
  <c r="CA313" i="2"/>
  <c r="BZ313" i="2"/>
  <c r="CA311" i="2"/>
  <c r="BZ311" i="2"/>
  <c r="CA309" i="2"/>
  <c r="BZ309" i="2"/>
  <c r="CA307" i="2"/>
  <c r="BZ307" i="2"/>
  <c r="CA305" i="2"/>
  <c r="BZ305" i="2"/>
  <c r="CA302" i="2"/>
  <c r="BZ302" i="2"/>
  <c r="CA300" i="2"/>
  <c r="BZ300" i="2"/>
  <c r="CA298" i="2"/>
  <c r="BZ298" i="2"/>
  <c r="CA296" i="2"/>
  <c r="BZ296" i="2"/>
  <c r="CA292" i="2"/>
  <c r="BZ292" i="2"/>
  <c r="CA290" i="2"/>
  <c r="BZ290" i="2"/>
  <c r="CA286" i="2"/>
  <c r="BZ286" i="2"/>
  <c r="CA284" i="2"/>
  <c r="BZ284" i="2"/>
  <c r="CA282" i="2"/>
  <c r="BZ282" i="2"/>
  <c r="CA280" i="2"/>
  <c r="BZ280" i="2"/>
  <c r="CA278" i="2"/>
  <c r="BZ278" i="2"/>
  <c r="CA276" i="2"/>
  <c r="BZ276" i="2"/>
  <c r="CA273" i="2"/>
  <c r="BZ273" i="2"/>
  <c r="CA270" i="2"/>
  <c r="BZ270" i="2"/>
  <c r="CA268" i="2"/>
  <c r="BZ268" i="2"/>
  <c r="CA266" i="2"/>
  <c r="BZ266" i="2"/>
  <c r="CA264" i="2"/>
  <c r="BZ264" i="2"/>
  <c r="CA261" i="2"/>
  <c r="BZ261" i="2"/>
  <c r="CA259" i="2"/>
  <c r="BZ259" i="2"/>
  <c r="CA257" i="2"/>
  <c r="BZ257" i="2"/>
  <c r="CA255" i="2"/>
  <c r="BZ255" i="2"/>
  <c r="CA253" i="2"/>
  <c r="BZ253" i="2"/>
  <c r="CA251" i="2"/>
  <c r="BZ251" i="2"/>
  <c r="CA247" i="2"/>
  <c r="BZ247" i="2"/>
  <c r="CA245" i="2"/>
  <c r="BZ245" i="2"/>
  <c r="CA243" i="2"/>
  <c r="BZ243" i="2"/>
  <c r="CA241" i="2"/>
  <c r="BZ241" i="2"/>
  <c r="CA239" i="2"/>
  <c r="BZ239" i="2"/>
  <c r="CA237" i="2"/>
  <c r="BZ237" i="2"/>
  <c r="CA235" i="2"/>
  <c r="BZ235" i="2"/>
  <c r="CA233" i="2"/>
  <c r="BZ233" i="2"/>
  <c r="CA231" i="2"/>
  <c r="BZ231" i="2"/>
  <c r="CA229" i="2"/>
  <c r="BZ229" i="2"/>
  <c r="CA227" i="2"/>
  <c r="BZ227" i="2"/>
  <c r="CA225" i="2"/>
  <c r="BZ225" i="2"/>
  <c r="CA223" i="2"/>
  <c r="BZ223" i="2"/>
  <c r="CA221" i="2"/>
  <c r="BZ221" i="2"/>
  <c r="CA219" i="2"/>
  <c r="BZ219" i="2"/>
  <c r="CA217" i="2"/>
  <c r="BZ217" i="2"/>
  <c r="CA214" i="2"/>
  <c r="BZ214" i="2"/>
  <c r="CA212" i="2"/>
  <c r="BZ212" i="2"/>
  <c r="CA210" i="2"/>
  <c r="BZ210" i="2"/>
  <c r="CA208" i="2"/>
  <c r="BZ208" i="2"/>
  <c r="CA206" i="2"/>
  <c r="BZ206" i="2"/>
  <c r="CA204" i="2"/>
  <c r="BZ204" i="2"/>
  <c r="CA201" i="2"/>
  <c r="BZ201" i="2"/>
  <c r="CA199" i="2"/>
  <c r="BZ199" i="2"/>
  <c r="CA192" i="2"/>
  <c r="BZ192" i="2"/>
  <c r="CA190" i="2"/>
  <c r="BZ190" i="2"/>
  <c r="CA185" i="2"/>
  <c r="BZ185" i="2"/>
  <c r="CA183" i="2"/>
  <c r="BZ183" i="2"/>
  <c r="CA181" i="2"/>
  <c r="BZ181" i="2"/>
  <c r="CA179" i="2"/>
  <c r="BZ179" i="2"/>
  <c r="CA177" i="2"/>
  <c r="BZ177" i="2"/>
  <c r="CA174" i="2"/>
  <c r="BZ174" i="2"/>
  <c r="CA170" i="2"/>
  <c r="BZ170" i="2"/>
  <c r="CA167" i="2"/>
  <c r="BZ167" i="2"/>
  <c r="BZ165" i="2"/>
  <c r="CA165" i="2"/>
  <c r="BZ163" i="2"/>
  <c r="CA163" i="2"/>
  <c r="BZ161" i="2"/>
  <c r="CA161" i="2"/>
  <c r="BZ159" i="2"/>
  <c r="CA159" i="2"/>
  <c r="BZ157" i="2"/>
  <c r="CA157" i="2"/>
  <c r="BZ155" i="2"/>
  <c r="CA155" i="2"/>
  <c r="BZ153" i="2"/>
  <c r="CA153" i="2"/>
  <c r="BZ151" i="2"/>
  <c r="CA151" i="2"/>
  <c r="BZ149" i="2"/>
  <c r="CA149" i="2"/>
  <c r="BZ147" i="2"/>
  <c r="CA147" i="2"/>
  <c r="BZ145" i="2"/>
  <c r="CA145" i="2"/>
  <c r="BZ143" i="2"/>
  <c r="CA143" i="2"/>
  <c r="BZ141" i="2"/>
  <c r="CA141" i="2"/>
  <c r="BZ139" i="2"/>
  <c r="CA139" i="2"/>
  <c r="BZ137" i="2"/>
  <c r="CA137" i="2"/>
  <c r="BZ135" i="2"/>
  <c r="CA135" i="2"/>
  <c r="BZ133" i="2"/>
  <c r="CA133" i="2"/>
  <c r="BZ131" i="2"/>
  <c r="CA131" i="2"/>
  <c r="BZ129" i="2"/>
  <c r="CA129" i="2"/>
  <c r="BZ127" i="2"/>
  <c r="CA127" i="2"/>
  <c r="BZ125" i="2"/>
  <c r="CA125" i="2"/>
  <c r="BZ123" i="2"/>
  <c r="CA123" i="2"/>
  <c r="BZ121" i="2"/>
  <c r="CA121" i="2"/>
  <c r="BZ118" i="2"/>
  <c r="CA118" i="2"/>
  <c r="BZ114" i="2"/>
  <c r="CA114" i="2"/>
  <c r="BZ112" i="2"/>
  <c r="CA112" i="2"/>
  <c r="BZ110" i="2"/>
  <c r="CA110" i="2"/>
  <c r="BZ108" i="2"/>
  <c r="CA108" i="2"/>
  <c r="BZ106" i="2"/>
  <c r="CA106" i="2"/>
  <c r="BZ102" i="2"/>
  <c r="CA102" i="2"/>
  <c r="BZ98" i="2"/>
  <c r="CA98" i="2"/>
  <c r="BZ96" i="2"/>
  <c r="CA96" i="2"/>
  <c r="BZ94" i="2"/>
  <c r="CA94" i="2"/>
  <c r="BZ91" i="2"/>
  <c r="CA91" i="2"/>
  <c r="BZ88" i="2"/>
  <c r="CA88" i="2"/>
  <c r="BZ86" i="2"/>
  <c r="CA86" i="2"/>
  <c r="BZ83" i="2"/>
  <c r="CA83" i="2"/>
  <c r="BZ75" i="2"/>
  <c r="CA75" i="2"/>
  <c r="BZ73" i="2"/>
  <c r="CA73" i="2"/>
  <c r="BZ71" i="2"/>
  <c r="CA71" i="2"/>
  <c r="BZ68" i="2"/>
  <c r="CA68" i="2"/>
  <c r="BZ66" i="2"/>
  <c r="CA66" i="2"/>
  <c r="BZ64" i="2"/>
  <c r="CA64" i="2"/>
  <c r="BZ62" i="2"/>
  <c r="CA62" i="2"/>
  <c r="BZ60" i="2"/>
  <c r="CA60" i="2"/>
  <c r="BZ58" i="2"/>
  <c r="CA58" i="2"/>
  <c r="BZ56" i="2"/>
  <c r="CA56" i="2"/>
  <c r="BZ54" i="2"/>
  <c r="CA54" i="2"/>
  <c r="BZ52" i="2"/>
  <c r="CA52" i="2"/>
  <c r="BZ50" i="2"/>
  <c r="CA50" i="2"/>
  <c r="BZ48" i="2"/>
  <c r="CA48" i="2"/>
  <c r="BZ46" i="2"/>
  <c r="CA46" i="2"/>
  <c r="BZ44" i="2"/>
  <c r="CA44" i="2"/>
  <c r="BZ42" i="2"/>
  <c r="CA42" i="2"/>
  <c r="BZ40" i="2"/>
  <c r="CA40" i="2"/>
  <c r="BZ38" i="2"/>
  <c r="CA38" i="2"/>
  <c r="BZ36" i="2"/>
  <c r="CA36" i="2"/>
  <c r="BZ34" i="2"/>
  <c r="CA34" i="2"/>
  <c r="BZ32" i="2"/>
  <c r="CA32" i="2"/>
  <c r="BZ30" i="2"/>
  <c r="CA30" i="2"/>
  <c r="BZ28" i="2"/>
  <c r="CA28" i="2"/>
  <c r="BZ25" i="2"/>
  <c r="CA25" i="2"/>
  <c r="BZ22" i="2"/>
  <c r="CA22" i="2"/>
  <c r="BZ20" i="2"/>
  <c r="CA20" i="2"/>
  <c r="BZ16" i="2"/>
  <c r="CA16" i="2"/>
  <c r="BZ14" i="2"/>
  <c r="CA14" i="2"/>
  <c r="BZ11" i="2"/>
  <c r="CA11" i="2"/>
  <c r="AA428" i="2"/>
  <c r="AB428" i="2"/>
  <c r="AC428" i="2"/>
  <c r="AA424" i="2"/>
  <c r="AB424" i="2"/>
  <c r="AC424" i="2"/>
  <c r="AA421" i="2"/>
  <c r="AB421" i="2"/>
  <c r="AC421" i="2"/>
  <c r="AA411" i="2"/>
  <c r="AB411" i="2"/>
  <c r="AC411" i="2"/>
  <c r="AA408" i="2"/>
  <c r="AB408" i="2"/>
  <c r="AC408" i="2"/>
  <c r="AA403" i="2"/>
  <c r="AB403" i="2"/>
  <c r="AC403" i="2"/>
  <c r="AA401" i="2"/>
  <c r="AB401" i="2"/>
  <c r="AC401" i="2"/>
  <c r="AA398" i="2"/>
  <c r="AB398" i="2"/>
  <c r="AC398" i="2"/>
  <c r="AA390" i="2"/>
  <c r="AB390" i="2"/>
  <c r="AC390" i="2"/>
  <c r="AA386" i="2"/>
  <c r="AB386" i="2"/>
  <c r="AC386" i="2"/>
  <c r="AA383" i="2"/>
  <c r="AB383" i="2"/>
  <c r="AC383" i="2"/>
  <c r="AA379" i="2"/>
  <c r="AB379" i="2"/>
  <c r="AC379" i="2"/>
  <c r="AA377" i="2"/>
  <c r="AB377" i="2"/>
  <c r="AC377" i="2"/>
  <c r="AA375" i="2"/>
  <c r="AB375" i="2"/>
  <c r="AC375" i="2"/>
  <c r="AA362" i="2"/>
  <c r="AB362" i="2"/>
  <c r="AC362" i="2"/>
  <c r="AA358" i="2"/>
  <c r="AB358" i="2"/>
  <c r="AC358" i="2"/>
  <c r="AA343" i="2"/>
  <c r="AB343" i="2"/>
  <c r="AC343" i="2"/>
  <c r="AA341" i="2"/>
  <c r="AB341" i="2"/>
  <c r="AC341" i="2"/>
  <c r="AA339" i="2"/>
  <c r="AB339" i="2"/>
  <c r="AC339" i="2"/>
  <c r="AA331" i="2"/>
  <c r="AB331" i="2"/>
  <c r="AC331" i="2"/>
  <c r="AA329" i="2"/>
  <c r="AB329" i="2"/>
  <c r="AC329" i="2"/>
  <c r="AA326" i="2"/>
  <c r="AB326" i="2"/>
  <c r="AC326" i="2"/>
  <c r="AA324" i="2"/>
  <c r="AB324" i="2"/>
  <c r="AC324" i="2"/>
  <c r="AA322" i="2"/>
  <c r="AB322" i="2"/>
  <c r="AC322" i="2"/>
  <c r="AA319" i="2"/>
  <c r="AB319" i="2"/>
  <c r="AC319" i="2"/>
  <c r="AA317" i="2"/>
  <c r="AB317" i="2"/>
  <c r="AC317" i="2"/>
  <c r="AA315" i="2"/>
  <c r="AB315" i="2"/>
  <c r="AC315" i="2"/>
  <c r="AA313" i="2"/>
  <c r="AB313" i="2"/>
  <c r="AC313" i="2"/>
  <c r="AA311" i="2"/>
  <c r="AB311" i="2"/>
  <c r="AC311" i="2"/>
  <c r="AA309" i="2"/>
  <c r="AB309" i="2"/>
  <c r="AC309" i="2"/>
  <c r="AA307" i="2"/>
  <c r="AB307" i="2"/>
  <c r="AC307" i="2"/>
  <c r="AA305" i="2"/>
  <c r="AB305" i="2"/>
  <c r="AC305" i="2"/>
  <c r="AA303" i="2"/>
  <c r="AB303" i="2"/>
  <c r="AC303" i="2"/>
  <c r="AA298" i="2"/>
  <c r="AB298" i="2"/>
  <c r="AC298" i="2"/>
  <c r="AA296" i="2"/>
  <c r="AB296" i="2"/>
  <c r="AC296" i="2"/>
  <c r="AA294" i="2"/>
  <c r="AB294" i="2"/>
  <c r="AC294" i="2"/>
  <c r="AA292" i="2"/>
  <c r="AB292" i="2"/>
  <c r="AC292" i="2"/>
  <c r="AA290" i="2"/>
  <c r="AB290" i="2"/>
  <c r="AC290" i="2"/>
  <c r="AA286" i="2"/>
  <c r="AB286" i="2"/>
  <c r="AC286" i="2"/>
  <c r="AA284" i="2"/>
  <c r="AB284" i="2"/>
  <c r="AC284" i="2"/>
  <c r="AA282" i="2"/>
  <c r="AB282" i="2"/>
  <c r="AC282" i="2"/>
  <c r="AA280" i="2"/>
  <c r="AB280" i="2"/>
  <c r="AC280" i="2"/>
  <c r="AA278" i="2"/>
  <c r="AB278" i="2"/>
  <c r="AC278" i="2"/>
  <c r="AA276" i="2"/>
  <c r="AB276" i="2"/>
  <c r="AC276" i="2"/>
  <c r="AB274" i="2"/>
  <c r="AC274" i="2"/>
  <c r="AA271" i="2"/>
  <c r="AB271" i="2"/>
  <c r="AC271" i="2"/>
  <c r="AA269" i="2"/>
  <c r="AB269" i="2"/>
  <c r="AC269" i="2"/>
  <c r="AA266" i="2"/>
  <c r="AB266" i="2"/>
  <c r="AC266" i="2"/>
  <c r="AA260" i="2"/>
  <c r="AB260" i="2"/>
  <c r="AC260" i="2"/>
  <c r="AA258" i="2"/>
  <c r="AB258" i="2"/>
  <c r="AC258" i="2"/>
  <c r="AA256" i="2"/>
  <c r="AB256" i="2"/>
  <c r="AC256" i="2"/>
  <c r="AA252" i="2"/>
  <c r="AB252" i="2"/>
  <c r="AC252" i="2"/>
  <c r="AA248" i="2"/>
  <c r="AB248" i="2"/>
  <c r="AC248" i="2"/>
  <c r="AA244" i="2"/>
  <c r="AB244" i="2"/>
  <c r="AC244" i="2"/>
  <c r="AA240" i="2"/>
  <c r="AB240" i="2"/>
  <c r="AC240" i="2"/>
  <c r="AA238" i="2"/>
  <c r="AB238" i="2"/>
  <c r="AC238" i="2"/>
  <c r="AA236" i="2"/>
  <c r="AB236" i="2"/>
  <c r="AC236" i="2"/>
  <c r="AA234" i="2"/>
  <c r="AB234" i="2"/>
  <c r="AC234" i="2"/>
  <c r="AA232" i="2"/>
  <c r="AB232" i="2"/>
  <c r="AC232" i="2"/>
  <c r="AA230" i="2"/>
  <c r="AB230" i="2"/>
  <c r="AC230" i="2"/>
  <c r="AA223" i="2"/>
  <c r="AB223" i="2"/>
  <c r="AC223" i="2"/>
  <c r="AA221" i="2"/>
  <c r="AB221" i="2"/>
  <c r="AC221" i="2"/>
  <c r="AA219" i="2"/>
  <c r="AB219" i="2"/>
  <c r="AC219" i="2"/>
  <c r="AA216" i="2"/>
  <c r="AB216" i="2"/>
  <c r="AC216" i="2"/>
  <c r="AA214" i="2"/>
  <c r="AB214" i="2"/>
  <c r="AC214" i="2"/>
  <c r="AA212" i="2"/>
  <c r="AB212" i="2"/>
  <c r="AC212" i="2"/>
  <c r="AA210" i="2"/>
  <c r="AB210" i="2"/>
  <c r="AC210" i="2"/>
  <c r="AA208" i="2"/>
  <c r="AB208" i="2"/>
  <c r="AC208" i="2"/>
  <c r="AA206" i="2"/>
  <c r="AB206" i="2"/>
  <c r="AC206" i="2"/>
  <c r="AA204" i="2"/>
  <c r="AB204" i="2"/>
  <c r="AC204" i="2"/>
  <c r="AA200" i="2"/>
  <c r="AB200" i="2"/>
  <c r="AC200" i="2"/>
  <c r="AA198" i="2"/>
  <c r="AB198" i="2"/>
  <c r="AC198" i="2"/>
  <c r="AA196" i="2"/>
  <c r="AB196" i="2"/>
  <c r="AC196" i="2"/>
  <c r="AA193" i="2"/>
  <c r="AB193" i="2"/>
  <c r="AC193" i="2"/>
  <c r="AA191" i="2"/>
  <c r="AB191" i="2"/>
  <c r="AC191" i="2"/>
  <c r="AA185" i="2"/>
  <c r="AB185" i="2"/>
  <c r="AC185" i="2"/>
  <c r="AA183" i="2"/>
  <c r="AB183" i="2"/>
  <c r="AC183" i="2"/>
  <c r="AA179" i="2"/>
  <c r="AB179" i="2"/>
  <c r="AC179" i="2"/>
  <c r="AA177" i="2"/>
  <c r="AB177" i="2"/>
  <c r="AC177" i="2"/>
  <c r="AA167" i="2"/>
  <c r="AB167" i="2"/>
  <c r="AC167" i="2"/>
  <c r="AA165" i="2"/>
  <c r="AB165" i="2"/>
  <c r="AC165" i="2"/>
  <c r="AA162" i="2"/>
  <c r="AB162" i="2"/>
  <c r="AC162" i="2"/>
  <c r="AA160" i="2"/>
  <c r="AB160" i="2"/>
  <c r="AC160" i="2"/>
  <c r="AA158" i="2"/>
  <c r="AB158" i="2"/>
  <c r="AC158" i="2"/>
  <c r="AA156" i="2"/>
  <c r="AB156" i="2"/>
  <c r="AC156" i="2"/>
  <c r="AA154" i="2"/>
  <c r="AB154" i="2"/>
  <c r="AC154" i="2"/>
  <c r="AA152" i="2"/>
  <c r="AB152" i="2"/>
  <c r="AC152" i="2"/>
  <c r="AA149" i="2"/>
  <c r="AB149" i="2"/>
  <c r="AC149" i="2"/>
  <c r="AA147" i="2"/>
  <c r="AB147" i="2"/>
  <c r="AC147" i="2"/>
  <c r="AA142" i="2"/>
  <c r="AB142" i="2"/>
  <c r="AC142" i="2"/>
  <c r="AA139" i="2"/>
  <c r="AB139" i="2"/>
  <c r="AC139" i="2"/>
  <c r="AA137" i="2"/>
  <c r="AB137" i="2"/>
  <c r="AC137" i="2"/>
  <c r="AA129" i="2"/>
  <c r="AB129" i="2"/>
  <c r="AC129" i="2"/>
  <c r="AA127" i="2"/>
  <c r="AB127" i="2"/>
  <c r="AC127" i="2"/>
  <c r="AA122" i="2"/>
  <c r="AB122" i="2"/>
  <c r="AC122" i="2"/>
  <c r="AA117" i="2"/>
  <c r="AB117" i="2"/>
  <c r="AC117" i="2"/>
  <c r="AA104" i="2"/>
  <c r="AB104" i="2"/>
  <c r="AC104" i="2"/>
  <c r="AA101" i="2"/>
  <c r="AB101" i="2"/>
  <c r="AC101" i="2"/>
  <c r="AA99" i="2"/>
  <c r="AB99" i="2"/>
  <c r="AC99" i="2"/>
  <c r="AA96" i="2"/>
  <c r="AB96" i="2"/>
  <c r="AC96" i="2"/>
  <c r="AA94" i="2"/>
  <c r="AB94" i="2"/>
  <c r="AC94" i="2"/>
  <c r="AA85" i="2"/>
  <c r="AB85" i="2"/>
  <c r="AC85" i="2"/>
  <c r="AA80" i="2"/>
  <c r="AB80" i="2"/>
  <c r="AC80" i="2"/>
  <c r="AA78" i="2"/>
  <c r="AB78" i="2"/>
  <c r="AC78" i="2"/>
  <c r="AA74" i="2"/>
  <c r="AB74" i="2"/>
  <c r="AC74" i="2"/>
  <c r="AA72" i="2"/>
  <c r="AB72" i="2"/>
  <c r="AC72" i="2"/>
  <c r="AA64" i="2"/>
  <c r="AB64" i="2"/>
  <c r="AC64" i="2"/>
  <c r="AA62" i="2"/>
  <c r="AB62" i="2"/>
  <c r="AC62" i="2"/>
  <c r="AA60" i="2"/>
  <c r="AB60" i="2"/>
  <c r="AC60" i="2"/>
  <c r="AA58" i="2"/>
  <c r="AB58" i="2"/>
  <c r="AC58" i="2"/>
  <c r="AA56" i="2"/>
  <c r="AB56" i="2"/>
  <c r="AC56" i="2"/>
  <c r="AA53" i="2"/>
  <c r="AB53" i="2"/>
  <c r="AC53" i="2"/>
  <c r="AA51" i="2"/>
  <c r="AB51" i="2"/>
  <c r="AC51" i="2"/>
  <c r="AA41" i="2"/>
  <c r="AB41" i="2"/>
  <c r="AC41" i="2"/>
  <c r="AA36" i="2"/>
  <c r="AB36" i="2"/>
  <c r="AC36" i="2"/>
  <c r="AA31" i="2"/>
  <c r="AB31" i="2"/>
  <c r="AC31" i="2"/>
  <c r="AA22" i="2"/>
  <c r="AB22" i="2"/>
  <c r="AC22" i="2"/>
  <c r="AA17" i="2"/>
  <c r="AB17" i="2"/>
  <c r="AC17" i="2"/>
  <c r="AA15" i="2"/>
  <c r="AB15" i="2"/>
  <c r="AC15" i="2"/>
  <c r="AB12" i="2"/>
  <c r="AA12" i="2"/>
  <c r="AC12" i="2"/>
  <c r="AZ426" i="2"/>
  <c r="BA426" i="2"/>
  <c r="BB426" i="2"/>
  <c r="AZ424" i="2"/>
  <c r="BA424" i="2"/>
  <c r="BB424" i="2"/>
  <c r="AZ422" i="2"/>
  <c r="BA422" i="2"/>
  <c r="BB422" i="2"/>
  <c r="AZ418" i="2"/>
  <c r="BA418" i="2"/>
  <c r="BB418" i="2"/>
  <c r="AZ415" i="2"/>
  <c r="BA415" i="2"/>
  <c r="BB415" i="2"/>
  <c r="AZ412" i="2"/>
  <c r="BA412" i="2"/>
  <c r="BB412" i="2"/>
  <c r="AZ408" i="2"/>
  <c r="BA408" i="2"/>
  <c r="BB408" i="2"/>
  <c r="BA406" i="2"/>
  <c r="BB406" i="2"/>
  <c r="AZ403" i="2"/>
  <c r="BA403" i="2"/>
  <c r="BB403" i="2"/>
  <c r="AZ401" i="2"/>
  <c r="BA401" i="2"/>
  <c r="BB401" i="2"/>
  <c r="AZ398" i="2"/>
  <c r="BA398" i="2"/>
  <c r="BB398" i="2"/>
  <c r="AZ384" i="2"/>
  <c r="BA384" i="2"/>
  <c r="BB384" i="2"/>
  <c r="AZ378" i="2"/>
  <c r="BA378" i="2"/>
  <c r="BB378" i="2"/>
  <c r="AZ375" i="2"/>
  <c r="BA375" i="2"/>
  <c r="BB375" i="2"/>
  <c r="AZ358" i="2"/>
  <c r="BA358" i="2"/>
  <c r="BB358" i="2"/>
  <c r="AZ344" i="2"/>
  <c r="BA344" i="2"/>
  <c r="BB344" i="2"/>
  <c r="AZ342" i="2"/>
  <c r="BA342" i="2"/>
  <c r="BB342" i="2"/>
  <c r="AZ340" i="2"/>
  <c r="BA340" i="2"/>
  <c r="BB340" i="2"/>
  <c r="AZ337" i="2"/>
  <c r="BA337" i="2"/>
  <c r="BB337" i="2"/>
  <c r="BA334" i="2"/>
  <c r="BB334" i="2"/>
  <c r="AZ332" i="2"/>
  <c r="BA332" i="2"/>
  <c r="BB332" i="2"/>
  <c r="BA330" i="2"/>
  <c r="BB330" i="2"/>
  <c r="BA328" i="2"/>
  <c r="BB328" i="2"/>
  <c r="BA325" i="2"/>
  <c r="BB325" i="2"/>
  <c r="BA323" i="2"/>
  <c r="BB323" i="2"/>
  <c r="AZ321" i="2"/>
  <c r="BA321" i="2"/>
  <c r="BB321" i="2"/>
  <c r="AZ318" i="2"/>
  <c r="BA318" i="2"/>
  <c r="BB318" i="2"/>
  <c r="AZ316" i="2"/>
  <c r="BA316" i="2"/>
  <c r="BB316" i="2"/>
  <c r="AZ314" i="2"/>
  <c r="BA314" i="2"/>
  <c r="BB314" i="2"/>
  <c r="AZ311" i="2"/>
  <c r="BA311" i="2"/>
  <c r="BB311" i="2"/>
  <c r="AZ309" i="2"/>
  <c r="BA309" i="2"/>
  <c r="BB309" i="2"/>
  <c r="AZ306" i="2"/>
  <c r="BA306" i="2"/>
  <c r="BB306" i="2"/>
  <c r="BA304" i="2"/>
  <c r="BB304" i="2"/>
  <c r="AZ302" i="2"/>
  <c r="BA302" i="2"/>
  <c r="BB302" i="2"/>
  <c r="AZ300" i="2"/>
  <c r="BA300" i="2"/>
  <c r="BB300" i="2"/>
  <c r="AZ297" i="2"/>
  <c r="BA297" i="2"/>
  <c r="BB297" i="2"/>
  <c r="BA294" i="2"/>
  <c r="BB294" i="2"/>
  <c r="AZ291" i="2"/>
  <c r="BA291" i="2"/>
  <c r="BB291" i="2"/>
  <c r="AZ285" i="2"/>
  <c r="BA285" i="2"/>
  <c r="BB285" i="2"/>
  <c r="AZ283" i="2"/>
  <c r="BA283" i="2"/>
  <c r="BB283" i="2"/>
  <c r="AZ279" i="2"/>
  <c r="BA279" i="2"/>
  <c r="BB279" i="2"/>
  <c r="AZ277" i="2"/>
  <c r="BA277" i="2"/>
  <c r="BB277" i="2"/>
  <c r="AZ275" i="2"/>
  <c r="BA275" i="2"/>
  <c r="BB275" i="2"/>
  <c r="BA272" i="2"/>
  <c r="BB272" i="2"/>
  <c r="AZ270" i="2"/>
  <c r="BA270" i="2"/>
  <c r="BB270" i="2"/>
  <c r="AZ268" i="2"/>
  <c r="BA268" i="2"/>
  <c r="BB268" i="2"/>
  <c r="AZ262" i="2"/>
  <c r="BA262" i="2"/>
  <c r="BB262" i="2"/>
  <c r="AZ249" i="2"/>
  <c r="BA249" i="2"/>
  <c r="BB249" i="2"/>
  <c r="AZ245" i="2"/>
  <c r="BA245" i="2"/>
  <c r="BB245" i="2"/>
  <c r="AZ242" i="2"/>
  <c r="BA242" i="2"/>
  <c r="BB242" i="2"/>
  <c r="AZ239" i="2"/>
  <c r="BA239" i="2"/>
  <c r="BB239" i="2"/>
  <c r="AZ236" i="2"/>
  <c r="BA236" i="2"/>
  <c r="BB236" i="2"/>
  <c r="AZ234" i="2"/>
  <c r="BA234" i="2"/>
  <c r="BB234" i="2"/>
  <c r="AZ231" i="2"/>
  <c r="BA231" i="2"/>
  <c r="BB231" i="2"/>
  <c r="AZ229" i="2"/>
  <c r="BA229" i="2"/>
  <c r="BB229" i="2"/>
  <c r="AZ222" i="2"/>
  <c r="BA222" i="2"/>
  <c r="BB222" i="2"/>
  <c r="AZ220" i="2"/>
  <c r="BA220" i="2"/>
  <c r="BB220" i="2"/>
  <c r="AZ218" i="2"/>
  <c r="BA218" i="2"/>
  <c r="BB218" i="2"/>
  <c r="AZ216" i="2"/>
  <c r="BA216" i="2"/>
  <c r="BB216" i="2"/>
  <c r="AZ214" i="2"/>
  <c r="BA214" i="2"/>
  <c r="BB214" i="2"/>
  <c r="AZ212" i="2"/>
  <c r="BA212" i="2"/>
  <c r="BB212" i="2"/>
  <c r="AZ207" i="2"/>
  <c r="BA207" i="2"/>
  <c r="BB207" i="2"/>
  <c r="AZ205" i="2"/>
  <c r="BA205" i="2"/>
  <c r="BB205" i="2"/>
  <c r="BA203" i="2"/>
  <c r="BB203" i="2"/>
  <c r="AZ199" i="2"/>
  <c r="BA199" i="2"/>
  <c r="BB199" i="2"/>
  <c r="BA197" i="2"/>
  <c r="BB197" i="2"/>
  <c r="AZ195" i="2"/>
  <c r="BA195" i="2"/>
  <c r="BB195" i="2"/>
  <c r="AZ193" i="2"/>
  <c r="BA193" i="2"/>
  <c r="BB193" i="2"/>
  <c r="BA188" i="2"/>
  <c r="BB188" i="2"/>
  <c r="AZ186" i="2"/>
  <c r="BA186" i="2"/>
  <c r="BB186" i="2"/>
  <c r="AZ183" i="2"/>
  <c r="BA183" i="2"/>
  <c r="BB183" i="2"/>
  <c r="AZ180" i="2"/>
  <c r="BA180" i="2"/>
  <c r="BB180" i="2"/>
  <c r="AZ178" i="2"/>
  <c r="BA178" i="2"/>
  <c r="BB178" i="2"/>
  <c r="BA175" i="2"/>
  <c r="BB175" i="2"/>
  <c r="AZ168" i="2"/>
  <c r="BA168" i="2"/>
  <c r="BB168" i="2"/>
  <c r="AZ166" i="2"/>
  <c r="BA166" i="2"/>
  <c r="BB166" i="2"/>
  <c r="AZ162" i="2"/>
  <c r="BA162" i="2"/>
  <c r="BB162" i="2"/>
  <c r="AZ160" i="2"/>
  <c r="BA160" i="2"/>
  <c r="BB160" i="2"/>
  <c r="AZ158" i="2"/>
  <c r="BA158" i="2"/>
  <c r="BB158" i="2"/>
  <c r="AZ156" i="2"/>
  <c r="BA156" i="2"/>
  <c r="BB156" i="2"/>
  <c r="AZ153" i="2"/>
  <c r="BA153" i="2"/>
  <c r="BB153" i="2"/>
  <c r="AZ151" i="2"/>
  <c r="BA151" i="2"/>
  <c r="BB151" i="2"/>
  <c r="AZ148" i="2"/>
  <c r="BA148" i="2"/>
  <c r="BB148" i="2"/>
  <c r="AZ137" i="2"/>
  <c r="BA137" i="2"/>
  <c r="BB137" i="2"/>
  <c r="AZ133" i="2"/>
  <c r="BA133" i="2"/>
  <c r="BB133" i="2"/>
  <c r="AZ129" i="2"/>
  <c r="BA129" i="2"/>
  <c r="BB129" i="2"/>
  <c r="AZ127" i="2"/>
  <c r="BA127" i="2"/>
  <c r="BB127" i="2"/>
  <c r="AZ123" i="2"/>
  <c r="BA123" i="2"/>
  <c r="BB123" i="2"/>
  <c r="BA119" i="2"/>
  <c r="BB119" i="2"/>
  <c r="BA116" i="2"/>
  <c r="BB116" i="2"/>
  <c r="AZ104" i="2"/>
  <c r="BA104" i="2"/>
  <c r="BB104" i="2"/>
  <c r="AZ102" i="2"/>
  <c r="BA102" i="2"/>
  <c r="BB102" i="2"/>
  <c r="AZ100" i="2"/>
  <c r="BA100" i="2"/>
  <c r="BB100" i="2"/>
  <c r="AZ98" i="2"/>
  <c r="BA98" i="2"/>
  <c r="BB98" i="2"/>
  <c r="AZ96" i="2"/>
  <c r="BA96" i="2"/>
  <c r="BB96" i="2"/>
  <c r="AZ94" i="2"/>
  <c r="BA94" i="2"/>
  <c r="BB94" i="2"/>
  <c r="AZ85" i="2"/>
  <c r="BA85" i="2"/>
  <c r="BB85" i="2"/>
  <c r="BA82" i="2"/>
  <c r="BB82" i="2"/>
  <c r="AZ80" i="2"/>
  <c r="BA80" i="2"/>
  <c r="BB80" i="2"/>
  <c r="AZ78" i="2"/>
  <c r="BA78" i="2"/>
  <c r="BB78" i="2"/>
  <c r="AZ75" i="2"/>
  <c r="BA75" i="2"/>
  <c r="BB75" i="2"/>
  <c r="AZ73" i="2"/>
  <c r="BA73" i="2"/>
  <c r="BB73" i="2"/>
  <c r="AZ67" i="2"/>
  <c r="BA67" i="2"/>
  <c r="BB67" i="2"/>
  <c r="AZ63" i="2"/>
  <c r="BA63" i="2"/>
  <c r="BB63" i="2"/>
  <c r="AZ61" i="2"/>
  <c r="BA61" i="2"/>
  <c r="BB61" i="2"/>
  <c r="AZ59" i="2"/>
  <c r="BA59" i="2"/>
  <c r="BB59" i="2"/>
  <c r="AZ57" i="2"/>
  <c r="BA57" i="2"/>
  <c r="BB57" i="2"/>
  <c r="AZ55" i="2"/>
  <c r="BA55" i="2"/>
  <c r="BB55" i="2"/>
  <c r="AZ53" i="2"/>
  <c r="BA53" i="2"/>
  <c r="BB53" i="2"/>
  <c r="AZ51" i="2"/>
  <c r="BA51" i="2"/>
  <c r="BB51" i="2"/>
  <c r="AZ39" i="2"/>
  <c r="BA39" i="2"/>
  <c r="BB39" i="2"/>
  <c r="AZ35" i="2"/>
  <c r="BA35" i="2"/>
  <c r="BB35" i="2"/>
  <c r="AZ31" i="2"/>
  <c r="BA31" i="2"/>
  <c r="BB31" i="2"/>
  <c r="AZ28" i="2"/>
  <c r="BA28" i="2"/>
  <c r="BB28" i="2"/>
  <c r="AZ25" i="2"/>
  <c r="BA25" i="2"/>
  <c r="BB25" i="2"/>
  <c r="AZ21" i="2"/>
  <c r="BA21" i="2"/>
  <c r="BB21" i="2"/>
  <c r="BA18" i="2"/>
  <c r="BB18" i="2"/>
  <c r="AZ16" i="2"/>
  <c r="BA16" i="2"/>
  <c r="BB16" i="2"/>
  <c r="AZ14" i="2"/>
  <c r="BA14" i="2"/>
  <c r="BB14" i="2"/>
  <c r="AZ411" i="2"/>
  <c r="BA411" i="2"/>
  <c r="BB411" i="2"/>
  <c r="CA428" i="2"/>
  <c r="BZ428" i="2"/>
  <c r="CA426" i="2"/>
  <c r="BZ426" i="2"/>
  <c r="CA424" i="2"/>
  <c r="BZ424" i="2"/>
  <c r="CA420" i="2"/>
  <c r="BZ420" i="2"/>
  <c r="CA418" i="2"/>
  <c r="BZ418" i="2"/>
  <c r="CA415" i="2"/>
  <c r="BZ415" i="2"/>
  <c r="CA413" i="2"/>
  <c r="BZ413" i="2"/>
  <c r="CA411" i="2"/>
  <c r="BZ411" i="2"/>
  <c r="CA409" i="2"/>
  <c r="BZ409" i="2"/>
  <c r="CA407" i="2"/>
  <c r="BZ407" i="2"/>
  <c r="CA403" i="2"/>
  <c r="BZ403" i="2"/>
  <c r="CA401" i="2"/>
  <c r="BZ401" i="2"/>
  <c r="CA399" i="2"/>
  <c r="BZ399" i="2"/>
  <c r="CA397" i="2"/>
  <c r="BZ397" i="2"/>
  <c r="CA395" i="2"/>
  <c r="BZ395" i="2"/>
  <c r="CA393" i="2"/>
  <c r="BZ393" i="2"/>
  <c r="CA391" i="2"/>
  <c r="BZ391" i="2"/>
  <c r="CA389" i="2"/>
  <c r="BZ389" i="2"/>
  <c r="CA387" i="2"/>
  <c r="BZ387" i="2"/>
  <c r="CA385" i="2"/>
  <c r="BZ385" i="2"/>
  <c r="CA383" i="2"/>
  <c r="BZ383" i="2"/>
  <c r="CA381" i="2"/>
  <c r="BZ381" i="2"/>
  <c r="CA378" i="2"/>
  <c r="BZ378" i="2"/>
  <c r="CA376" i="2"/>
  <c r="BZ376" i="2"/>
  <c r="CA374" i="2"/>
  <c r="BZ374" i="2"/>
  <c r="CA372" i="2"/>
  <c r="BZ372" i="2"/>
  <c r="CA370" i="2"/>
  <c r="BZ370" i="2"/>
  <c r="CA368" i="2"/>
  <c r="BZ368" i="2"/>
  <c r="CA366" i="2"/>
  <c r="BZ366" i="2"/>
  <c r="CA364" i="2"/>
  <c r="BZ364" i="2"/>
  <c r="CA362" i="2"/>
  <c r="BZ362" i="2"/>
  <c r="CA360" i="2"/>
  <c r="BZ360" i="2"/>
  <c r="CA358" i="2"/>
  <c r="BZ358" i="2"/>
  <c r="CA356" i="2"/>
  <c r="BZ356" i="2"/>
  <c r="CA354" i="2"/>
  <c r="BZ354" i="2"/>
  <c r="CA352" i="2"/>
  <c r="BZ352" i="2"/>
  <c r="CA350" i="2"/>
  <c r="BZ350" i="2"/>
  <c r="CA348" i="2"/>
  <c r="BZ348" i="2"/>
  <c r="CA345" i="2"/>
  <c r="BZ345" i="2"/>
  <c r="CA343" i="2"/>
  <c r="BZ343" i="2"/>
  <c r="CA341" i="2"/>
  <c r="BZ341" i="2"/>
  <c r="CA339" i="2"/>
  <c r="BZ339" i="2"/>
  <c r="CA336" i="2"/>
  <c r="BZ336" i="2"/>
  <c r="CA322" i="2"/>
  <c r="BZ322" i="2"/>
  <c r="CA320" i="2"/>
  <c r="BZ320" i="2"/>
  <c r="CA318" i="2"/>
  <c r="BZ318" i="2"/>
  <c r="CA316" i="2"/>
  <c r="BZ316" i="2"/>
  <c r="CA314" i="2"/>
  <c r="BZ314" i="2"/>
  <c r="CA312" i="2"/>
  <c r="BZ312" i="2"/>
  <c r="CA310" i="2"/>
  <c r="BZ310" i="2"/>
  <c r="CA308" i="2"/>
  <c r="BZ308" i="2"/>
  <c r="CA306" i="2"/>
  <c r="BZ306" i="2"/>
  <c r="CA303" i="2"/>
  <c r="BZ303" i="2"/>
  <c r="CA301" i="2"/>
  <c r="BZ301" i="2"/>
  <c r="CA299" i="2"/>
  <c r="BZ299" i="2"/>
  <c r="CA297" i="2"/>
  <c r="BZ297" i="2"/>
  <c r="CA293" i="2"/>
  <c r="BZ293" i="2"/>
  <c r="CA291" i="2"/>
  <c r="BZ291" i="2"/>
  <c r="CA289" i="2"/>
  <c r="BZ289" i="2"/>
  <c r="CA285" i="2"/>
  <c r="BZ285" i="2"/>
  <c r="CA283" i="2"/>
  <c r="BZ283" i="2"/>
  <c r="CA281" i="2"/>
  <c r="BZ281" i="2"/>
  <c r="CA279" i="2"/>
  <c r="BZ279" i="2"/>
  <c r="CA277" i="2"/>
  <c r="BZ277" i="2"/>
  <c r="CA275" i="2"/>
  <c r="BZ275" i="2"/>
  <c r="CA271" i="2"/>
  <c r="BZ271" i="2"/>
  <c r="CA269" i="2"/>
  <c r="BZ269" i="2"/>
  <c r="CA267" i="2"/>
  <c r="BZ267" i="2"/>
  <c r="CA265" i="2"/>
  <c r="BZ265" i="2"/>
  <c r="CA262" i="2"/>
  <c r="BZ262" i="2"/>
  <c r="CA260" i="2"/>
  <c r="BZ260" i="2"/>
  <c r="CA258" i="2"/>
  <c r="BZ258" i="2"/>
  <c r="CA256" i="2"/>
  <c r="BZ256" i="2"/>
  <c r="CA254" i="2"/>
  <c r="BZ254" i="2"/>
  <c r="CA252" i="2"/>
  <c r="BZ252" i="2"/>
  <c r="CA249" i="2"/>
  <c r="BZ249" i="2"/>
  <c r="CA246" i="2"/>
  <c r="BZ246" i="2"/>
  <c r="CA244" i="2"/>
  <c r="BZ244" i="2"/>
  <c r="CA242" i="2"/>
  <c r="BZ242" i="2"/>
  <c r="CA240" i="2"/>
  <c r="BZ240" i="2"/>
  <c r="CA238" i="2"/>
  <c r="BZ238" i="2"/>
  <c r="CA236" i="2"/>
  <c r="BZ236" i="2"/>
  <c r="CA234" i="2"/>
  <c r="BZ234" i="2"/>
  <c r="CA232" i="2"/>
  <c r="BZ232" i="2"/>
  <c r="CA230" i="2"/>
  <c r="BZ230" i="2"/>
  <c r="CA228" i="2"/>
  <c r="BZ228" i="2"/>
  <c r="CA226" i="2"/>
  <c r="BZ226" i="2"/>
  <c r="CA224" i="2"/>
  <c r="BZ224" i="2"/>
  <c r="CA222" i="2"/>
  <c r="BZ222" i="2"/>
  <c r="CA220" i="2"/>
  <c r="BZ220" i="2"/>
  <c r="CA218" i="2"/>
  <c r="BZ218" i="2"/>
  <c r="CA216" i="2"/>
  <c r="BZ216" i="2"/>
  <c r="CA213" i="2"/>
  <c r="BZ213" i="2"/>
  <c r="CA211" i="2"/>
  <c r="BZ211" i="2"/>
  <c r="CA209" i="2"/>
  <c r="BZ209" i="2"/>
  <c r="CA207" i="2"/>
  <c r="BZ207" i="2"/>
  <c r="CA205" i="2"/>
  <c r="BZ205" i="2"/>
  <c r="CA202" i="2"/>
  <c r="BZ202" i="2"/>
  <c r="CA200" i="2"/>
  <c r="BZ200" i="2"/>
  <c r="CA195" i="2"/>
  <c r="BZ195" i="2"/>
  <c r="CA191" i="2"/>
  <c r="BZ191" i="2"/>
  <c r="CA186" i="2"/>
  <c r="BZ186" i="2"/>
  <c r="CA184" i="2"/>
  <c r="BZ184" i="2"/>
  <c r="CA182" i="2"/>
  <c r="BZ182" i="2"/>
  <c r="CA180" i="2"/>
  <c r="BZ180" i="2"/>
  <c r="CA178" i="2"/>
  <c r="BZ178" i="2"/>
  <c r="CA176" i="2"/>
  <c r="BZ176" i="2"/>
  <c r="CA172" i="2"/>
  <c r="BZ172" i="2"/>
  <c r="CA168" i="2"/>
  <c r="BZ168" i="2"/>
  <c r="CA166" i="2"/>
  <c r="BZ166" i="2"/>
  <c r="BZ164" i="2"/>
  <c r="CA164" i="2"/>
  <c r="BZ162" i="2"/>
  <c r="CA162" i="2"/>
  <c r="BZ160" i="2"/>
  <c r="CA160" i="2"/>
  <c r="BZ158" i="2"/>
  <c r="CA158" i="2"/>
  <c r="BZ156" i="2"/>
  <c r="CA156" i="2"/>
  <c r="BZ154" i="2"/>
  <c r="CA154" i="2"/>
  <c r="BZ152" i="2"/>
  <c r="CA152" i="2"/>
  <c r="BZ150" i="2"/>
  <c r="CA150" i="2"/>
  <c r="BZ148" i="2"/>
  <c r="CA148" i="2"/>
  <c r="BZ146" i="2"/>
  <c r="CA146" i="2"/>
  <c r="BZ144" i="2"/>
  <c r="CA144" i="2"/>
  <c r="BZ142" i="2"/>
  <c r="CA142" i="2"/>
  <c r="BZ140" i="2"/>
  <c r="CA140" i="2"/>
  <c r="BZ138" i="2"/>
  <c r="CA138" i="2"/>
  <c r="BZ136" i="2"/>
  <c r="CA136" i="2"/>
  <c r="BZ134" i="2"/>
  <c r="CA134" i="2"/>
  <c r="BZ132" i="2"/>
  <c r="CA132" i="2"/>
  <c r="BZ130" i="2"/>
  <c r="CA130" i="2"/>
  <c r="BZ128" i="2"/>
  <c r="CA128" i="2"/>
  <c r="BZ126" i="2"/>
  <c r="CA126" i="2"/>
  <c r="BZ124" i="2"/>
  <c r="CA124" i="2"/>
  <c r="BZ122" i="2"/>
  <c r="CA122" i="2"/>
  <c r="BZ120" i="2"/>
  <c r="CA120" i="2"/>
  <c r="BZ115" i="2"/>
  <c r="CA115" i="2"/>
  <c r="BZ113" i="2"/>
  <c r="CA113" i="2"/>
  <c r="BZ111" i="2"/>
  <c r="CA111" i="2"/>
  <c r="BZ109" i="2"/>
  <c r="CA109" i="2"/>
  <c r="BZ107" i="2"/>
  <c r="CA107" i="2"/>
  <c r="BZ104" i="2"/>
  <c r="CA104" i="2"/>
  <c r="BZ99" i="2"/>
  <c r="CA99" i="2"/>
  <c r="BZ97" i="2"/>
  <c r="CA97" i="2"/>
  <c r="BZ95" i="2"/>
  <c r="CA95" i="2"/>
  <c r="BZ93" i="2"/>
  <c r="CA93" i="2"/>
  <c r="BZ90" i="2"/>
  <c r="CA90" i="2"/>
  <c r="BZ87" i="2"/>
  <c r="CA87" i="2"/>
  <c r="BZ85" i="2"/>
  <c r="CA85" i="2"/>
  <c r="BZ81" i="2"/>
  <c r="CA81" i="2"/>
  <c r="BZ74" i="2"/>
  <c r="CA74" i="2"/>
  <c r="BZ72" i="2"/>
  <c r="CA72" i="2"/>
  <c r="BZ70" i="2"/>
  <c r="CA70" i="2"/>
  <c r="BZ67" i="2"/>
  <c r="CA67" i="2"/>
  <c r="BZ65" i="2"/>
  <c r="CA65" i="2"/>
  <c r="BZ63" i="2"/>
  <c r="CA63" i="2"/>
  <c r="BZ61" i="2"/>
  <c r="CA61" i="2"/>
  <c r="BZ59" i="2"/>
  <c r="CA59" i="2"/>
  <c r="BZ57" i="2"/>
  <c r="CA57" i="2"/>
  <c r="BZ55" i="2"/>
  <c r="CA55" i="2"/>
  <c r="BZ53" i="2"/>
  <c r="CA53" i="2"/>
  <c r="BZ51" i="2"/>
  <c r="CA51" i="2"/>
  <c r="BZ49" i="2"/>
  <c r="CA49" i="2"/>
  <c r="BZ47" i="2"/>
  <c r="CA47" i="2"/>
  <c r="BZ45" i="2"/>
  <c r="CA45" i="2"/>
  <c r="BZ43" i="2"/>
  <c r="CA43" i="2"/>
  <c r="BZ41" i="2"/>
  <c r="CA41" i="2"/>
  <c r="BZ39" i="2"/>
  <c r="CA39" i="2"/>
  <c r="BZ37" i="2"/>
  <c r="CA37" i="2"/>
  <c r="BZ35" i="2"/>
  <c r="CA35" i="2"/>
  <c r="BZ33" i="2"/>
  <c r="CA33" i="2"/>
  <c r="BZ31" i="2"/>
  <c r="CA31" i="2"/>
  <c r="BZ29" i="2"/>
  <c r="CA29" i="2"/>
  <c r="BZ27" i="2"/>
  <c r="CA27" i="2"/>
  <c r="BZ23" i="2"/>
  <c r="CA23" i="2"/>
  <c r="BZ21" i="2"/>
  <c r="CA21" i="2"/>
  <c r="BZ17" i="2"/>
  <c r="CA17" i="2"/>
  <c r="BZ15" i="2"/>
  <c r="CA15" i="2"/>
  <c r="BZ13" i="2"/>
  <c r="CA13" i="2"/>
  <c r="BZ10" i="2"/>
  <c r="CA10" i="2"/>
  <c r="AA299" i="2"/>
  <c r="AC299" i="2"/>
  <c r="AB299" i="2"/>
  <c r="AA123" i="2"/>
  <c r="AB123" i="2"/>
  <c r="AC123" i="2"/>
  <c r="CA72" i="1"/>
  <c r="CC72" i="1"/>
  <c r="CB72" i="1"/>
  <c r="CA70" i="1"/>
  <c r="CC70" i="1"/>
  <c r="CB70" i="1"/>
  <c r="CA68" i="1"/>
  <c r="CC68" i="1"/>
  <c r="CB68" i="1"/>
  <c r="CA66" i="1"/>
  <c r="CF66" i="1" s="1"/>
  <c r="CC66" i="1"/>
  <c r="CB66" i="1"/>
  <c r="CA64" i="1"/>
  <c r="CC64" i="1"/>
  <c r="CB64" i="1"/>
  <c r="CA62" i="1"/>
  <c r="CC62" i="1"/>
  <c r="CB62" i="1"/>
  <c r="CA60" i="1"/>
  <c r="CC60" i="1"/>
  <c r="CB60" i="1"/>
  <c r="CA58" i="1"/>
  <c r="CC58" i="1"/>
  <c r="CB58" i="1"/>
  <c r="CA56" i="1"/>
  <c r="CC56" i="1"/>
  <c r="CB56" i="1"/>
  <c r="CA54" i="1"/>
  <c r="CC54" i="1"/>
  <c r="CB54" i="1"/>
  <c r="CA52" i="1"/>
  <c r="CC52" i="1"/>
  <c r="CB52" i="1"/>
  <c r="CA50" i="1"/>
  <c r="CC50" i="1"/>
  <c r="CB50" i="1"/>
  <c r="CA48" i="1"/>
  <c r="CC48" i="1"/>
  <c r="CB48" i="1"/>
  <c r="CA46" i="1"/>
  <c r="CC46" i="1"/>
  <c r="CB46" i="1"/>
  <c r="CA44" i="1"/>
  <c r="CC44" i="1"/>
  <c r="CB44" i="1"/>
  <c r="CA42" i="1"/>
  <c r="CC42" i="1"/>
  <c r="CB42" i="1"/>
  <c r="CA40" i="1"/>
  <c r="CC40" i="1"/>
  <c r="CB40" i="1"/>
  <c r="CA38" i="1"/>
  <c r="CC38" i="1"/>
  <c r="CB38" i="1"/>
  <c r="CA36" i="1"/>
  <c r="CC36" i="1"/>
  <c r="CB36" i="1"/>
  <c r="CA34" i="1"/>
  <c r="CC34" i="1"/>
  <c r="CB34" i="1"/>
  <c r="CA32" i="1"/>
  <c r="CC32" i="1"/>
  <c r="CB32" i="1"/>
  <c r="CA30" i="1"/>
  <c r="CF30" i="1" s="1"/>
  <c r="CC30" i="1"/>
  <c r="CB30" i="1"/>
  <c r="CA27" i="1"/>
  <c r="CE27" i="1" s="1"/>
  <c r="CC27" i="1"/>
  <c r="CB27" i="1"/>
  <c r="CA24" i="1"/>
  <c r="CC24" i="1"/>
  <c r="CB24" i="1"/>
  <c r="CA22" i="1"/>
  <c r="CC22" i="1"/>
  <c r="CB22" i="1"/>
  <c r="CA20" i="1"/>
  <c r="CC20" i="1"/>
  <c r="CB20" i="1"/>
  <c r="CA18" i="1"/>
  <c r="CC18" i="1"/>
  <c r="CB18" i="1"/>
  <c r="CA15" i="1"/>
  <c r="CC15" i="1"/>
  <c r="CB15" i="1"/>
  <c r="CA13" i="1"/>
  <c r="CE13" i="1" s="1"/>
  <c r="CC13" i="1"/>
  <c r="CB13" i="1"/>
  <c r="CA73" i="1"/>
  <c r="CC73" i="1"/>
  <c r="CB73" i="1"/>
  <c r="CA71" i="1"/>
  <c r="CC71" i="1"/>
  <c r="CB71" i="1"/>
  <c r="CA69" i="1"/>
  <c r="CC69" i="1"/>
  <c r="CB69" i="1"/>
  <c r="CA67" i="1"/>
  <c r="CF67" i="1" s="1"/>
  <c r="CC67" i="1"/>
  <c r="CB67" i="1"/>
  <c r="CA65" i="1"/>
  <c r="CC65" i="1"/>
  <c r="CB65" i="1"/>
  <c r="CA63" i="1"/>
  <c r="CC63" i="1"/>
  <c r="CB63" i="1"/>
  <c r="CA61" i="1"/>
  <c r="CC61" i="1"/>
  <c r="CB61" i="1"/>
  <c r="CA59" i="1"/>
  <c r="CC59" i="1"/>
  <c r="CB59" i="1"/>
  <c r="CA57" i="1"/>
  <c r="CC57" i="1"/>
  <c r="CB57" i="1"/>
  <c r="CA55" i="1"/>
  <c r="CC55" i="1"/>
  <c r="CB55" i="1"/>
  <c r="CA53" i="1"/>
  <c r="CC53" i="1"/>
  <c r="CB53" i="1"/>
  <c r="CA51" i="1"/>
  <c r="CC51" i="1"/>
  <c r="CB51" i="1"/>
  <c r="CA49" i="1"/>
  <c r="CC49" i="1"/>
  <c r="CB49" i="1"/>
  <c r="CA47" i="1"/>
  <c r="CC47" i="1"/>
  <c r="CB47" i="1"/>
  <c r="CA45" i="1"/>
  <c r="CC45" i="1"/>
  <c r="CB45" i="1"/>
  <c r="CA43" i="1"/>
  <c r="CC43" i="1"/>
  <c r="CB43" i="1"/>
  <c r="CA41" i="1"/>
  <c r="CE41" i="1" s="1"/>
  <c r="CC41" i="1"/>
  <c r="CB41" i="1"/>
  <c r="CA39" i="1"/>
  <c r="CC39" i="1"/>
  <c r="CB39" i="1"/>
  <c r="CA37" i="1"/>
  <c r="CC37" i="1"/>
  <c r="CB37" i="1"/>
  <c r="CA35" i="1"/>
  <c r="CC35" i="1"/>
  <c r="CB35" i="1"/>
  <c r="CA33" i="1"/>
  <c r="CC33" i="1"/>
  <c r="CB33" i="1"/>
  <c r="CA31" i="1"/>
  <c r="CC31" i="1"/>
  <c r="CB31" i="1"/>
  <c r="CA28" i="1"/>
  <c r="CC28" i="1"/>
  <c r="CB28" i="1"/>
  <c r="CA25" i="1"/>
  <c r="CC25" i="1"/>
  <c r="CB25" i="1"/>
  <c r="CA23" i="1"/>
  <c r="CC23" i="1"/>
  <c r="CB23" i="1"/>
  <c r="CA21" i="1"/>
  <c r="CC21" i="1"/>
  <c r="CB21" i="1"/>
  <c r="CA19" i="1"/>
  <c r="CC19" i="1"/>
  <c r="CB19" i="1"/>
  <c r="CA17" i="1"/>
  <c r="CC17" i="1"/>
  <c r="CB17" i="1"/>
  <c r="CA14" i="1"/>
  <c r="CE14" i="1" s="1"/>
  <c r="CC14" i="1"/>
  <c r="CB14" i="1"/>
  <c r="AZ406" i="2"/>
  <c r="AZ334" i="2"/>
  <c r="AZ330" i="2"/>
  <c r="AZ328" i="2"/>
  <c r="AZ325" i="2"/>
  <c r="AZ323" i="2"/>
  <c r="AZ304" i="2"/>
  <c r="AZ294" i="2"/>
  <c r="AZ272" i="2"/>
  <c r="AZ203" i="2"/>
  <c r="AZ197" i="2"/>
  <c r="AZ188" i="2"/>
  <c r="AZ175" i="2"/>
  <c r="AZ119" i="2"/>
  <c r="AZ116" i="2"/>
  <c r="AZ82" i="2"/>
  <c r="AZ18" i="2"/>
  <c r="AA274" i="2"/>
  <c r="AZ423" i="2"/>
  <c r="AZ416" i="2"/>
  <c r="AZ404" i="2"/>
  <c r="AZ335" i="2"/>
  <c r="AZ333" i="2"/>
  <c r="AZ331" i="2"/>
  <c r="AZ329" i="2"/>
  <c r="AZ326" i="2"/>
  <c r="AZ324" i="2"/>
  <c r="AZ295" i="2"/>
  <c r="AZ248" i="2"/>
  <c r="AZ215" i="2"/>
  <c r="AZ198" i="2"/>
  <c r="AZ196" i="2"/>
  <c r="AZ194" i="2"/>
  <c r="AZ187" i="2"/>
  <c r="AZ103" i="2"/>
  <c r="AZ77" i="2"/>
  <c r="AZ12" i="2"/>
  <c r="AC732" i="1"/>
  <c r="AC730" i="1"/>
  <c r="AC728" i="1"/>
  <c r="AC726" i="1"/>
  <c r="AC723" i="1"/>
  <c r="AC718" i="1"/>
  <c r="AC710" i="1"/>
  <c r="AC706" i="1"/>
  <c r="AC704" i="1"/>
  <c r="AC702" i="1"/>
  <c r="AC700" i="1"/>
  <c r="AC698" i="1"/>
  <c r="AC696" i="1"/>
  <c r="AC694" i="1"/>
  <c r="AC691" i="1"/>
  <c r="AC689" i="1"/>
  <c r="AC685" i="1"/>
  <c r="AC676" i="1"/>
  <c r="AC673" i="1"/>
  <c r="AC670" i="1"/>
  <c r="AC668" i="1"/>
  <c r="AC665" i="1"/>
  <c r="AC663" i="1"/>
  <c r="AC660" i="1"/>
  <c r="AC657" i="1"/>
  <c r="AC651" i="1"/>
  <c r="AC649" i="1"/>
  <c r="AC647" i="1"/>
  <c r="AC645" i="1"/>
  <c r="AC642" i="1"/>
  <c r="AC640" i="1"/>
  <c r="AC638" i="1"/>
  <c r="AC635" i="1"/>
  <c r="AC632" i="1"/>
  <c r="AC630" i="1"/>
  <c r="AC628" i="1"/>
  <c r="AC621" i="1"/>
  <c r="AC617" i="1"/>
  <c r="AC614" i="1"/>
  <c r="AC611" i="1"/>
  <c r="AC609" i="1"/>
  <c r="AC607" i="1"/>
  <c r="AC603" i="1"/>
  <c r="AC599" i="1"/>
  <c r="AC595" i="1"/>
  <c r="AC593" i="1"/>
  <c r="AC591" i="1"/>
  <c r="AC589" i="1"/>
  <c r="AC587" i="1"/>
  <c r="AC585" i="1"/>
  <c r="AC583" i="1"/>
  <c r="AC581" i="1"/>
  <c r="AC576" i="1"/>
  <c r="AC573" i="1"/>
  <c r="AC563" i="1"/>
  <c r="AC556" i="1"/>
  <c r="AD729" i="1"/>
  <c r="AD727" i="1"/>
  <c r="AD725" i="1"/>
  <c r="AD723" i="1"/>
  <c r="AD717" i="1"/>
  <c r="AD715" i="1"/>
  <c r="AD713" i="1"/>
  <c r="AD711" i="1"/>
  <c r="AD707" i="1"/>
  <c r="AD705" i="1"/>
  <c r="AD703" i="1"/>
  <c r="AD701" i="1"/>
  <c r="AD699" i="1"/>
  <c r="AD697" i="1"/>
  <c r="AD695" i="1"/>
  <c r="AD693" i="1"/>
  <c r="AD691" i="1"/>
  <c r="AD689" i="1"/>
  <c r="AD685" i="1"/>
  <c r="AD673" i="1"/>
  <c r="AD669" i="1"/>
  <c r="AD667" i="1"/>
  <c r="AD665" i="1"/>
  <c r="AD663" i="1"/>
  <c r="AD661" i="1"/>
  <c r="AD657" i="1"/>
  <c r="AD651" i="1"/>
  <c r="AD649" i="1"/>
  <c r="AD647" i="1"/>
  <c r="AD645" i="1"/>
  <c r="AD643" i="1"/>
  <c r="AD641" i="1"/>
  <c r="AD639" i="1"/>
  <c r="AD635" i="1"/>
  <c r="AD633" i="1"/>
  <c r="AD631" i="1"/>
  <c r="AD629" i="1"/>
  <c r="AD627" i="1"/>
  <c r="AD621" i="1"/>
  <c r="AD617" i="1"/>
  <c r="AD613" i="1"/>
  <c r="AD611" i="1"/>
  <c r="AD609" i="1"/>
  <c r="AD607" i="1"/>
  <c r="AD605" i="1"/>
  <c r="AD603" i="1"/>
  <c r="AD601" i="1"/>
  <c r="AD599" i="1"/>
  <c r="AD595" i="1"/>
  <c r="AD593" i="1"/>
  <c r="AD591" i="1"/>
  <c r="AD589" i="1"/>
  <c r="AD587" i="1"/>
  <c r="AD585" i="1"/>
  <c r="AD583" i="1"/>
  <c r="AD581" i="1"/>
  <c r="AD573" i="1"/>
  <c r="AD563" i="1"/>
  <c r="AD551" i="1"/>
  <c r="AD549" i="1"/>
  <c r="AD547" i="1"/>
  <c r="AD545" i="1"/>
  <c r="AD543" i="1"/>
  <c r="AD537" i="1"/>
  <c r="AD535" i="1"/>
  <c r="AD533" i="1"/>
  <c r="AD531" i="1"/>
  <c r="AD527" i="1"/>
  <c r="AD523" i="1"/>
  <c r="AD517" i="1"/>
  <c r="AD515" i="1"/>
  <c r="AD509" i="1"/>
  <c r="AD507" i="1"/>
  <c r="AD505" i="1"/>
  <c r="AD503" i="1"/>
  <c r="AD497" i="1"/>
  <c r="AD483" i="1"/>
  <c r="AD481" i="1"/>
  <c r="AD475" i="1"/>
  <c r="AD473" i="1"/>
  <c r="AD471" i="1"/>
  <c r="AD467" i="1"/>
  <c r="AD465" i="1"/>
  <c r="AD461" i="1"/>
  <c r="AD459" i="1"/>
  <c r="AD457" i="1"/>
  <c r="AD455" i="1"/>
  <c r="AD453" i="1"/>
  <c r="AD449" i="1"/>
  <c r="AD441" i="1"/>
  <c r="AD437" i="1"/>
  <c r="AD435" i="1"/>
  <c r="AD429" i="1"/>
  <c r="AD427" i="1"/>
  <c r="AD425" i="1"/>
  <c r="AD419" i="1"/>
  <c r="AD417" i="1"/>
  <c r="AD413" i="1"/>
  <c r="AD411" i="1"/>
  <c r="AD403" i="1"/>
  <c r="AD401" i="1"/>
  <c r="AD399" i="1"/>
  <c r="AD395" i="1"/>
  <c r="AD391" i="1"/>
  <c r="AD387" i="1"/>
  <c r="AD385" i="1"/>
  <c r="AD383" i="1"/>
  <c r="AD381" i="1"/>
  <c r="AD375" i="1"/>
  <c r="AD373" i="1"/>
  <c r="AD361" i="1"/>
  <c r="AD325" i="1"/>
  <c r="AD321" i="1"/>
  <c r="AD317" i="1"/>
  <c r="AD315" i="1"/>
  <c r="AD311" i="1"/>
  <c r="AD289" i="1"/>
  <c r="AD287" i="1"/>
  <c r="AD285" i="1"/>
  <c r="AD279" i="1"/>
  <c r="AD275" i="1"/>
  <c r="AD273" i="1"/>
  <c r="AD271" i="1"/>
  <c r="AD269" i="1"/>
  <c r="AD265" i="1"/>
  <c r="AD263" i="1"/>
  <c r="AD261" i="1"/>
  <c r="AD259" i="1"/>
  <c r="AD255" i="1"/>
  <c r="AD253" i="1"/>
  <c r="AD251" i="1"/>
  <c r="AD249" i="1"/>
  <c r="AD247" i="1"/>
  <c r="AD243" i="1"/>
  <c r="AD241" i="1"/>
  <c r="AD239" i="1"/>
  <c r="AD233" i="1"/>
  <c r="AD231" i="1"/>
  <c r="AD229" i="1"/>
  <c r="AD227" i="1"/>
  <c r="AD225" i="1"/>
  <c r="AD223" i="1"/>
  <c r="AD221" i="1"/>
  <c r="AD215" i="1"/>
  <c r="AD213" i="1"/>
  <c r="AD211" i="1"/>
  <c r="AD203" i="1"/>
  <c r="AD201" i="1"/>
  <c r="AD199" i="1"/>
  <c r="AD197" i="1"/>
  <c r="AD195" i="1"/>
  <c r="AD193" i="1"/>
  <c r="AD189" i="1"/>
  <c r="AD187" i="1"/>
  <c r="AD185" i="1"/>
  <c r="AD183" i="1"/>
  <c r="AD181" i="1"/>
  <c r="AD179" i="1"/>
  <c r="AD177" i="1"/>
  <c r="AD175" i="1"/>
  <c r="AD173" i="1"/>
  <c r="AD169" i="1"/>
  <c r="AD167" i="1"/>
  <c r="AD163" i="1"/>
  <c r="AD161" i="1"/>
  <c r="AD159" i="1"/>
  <c r="AD157" i="1"/>
  <c r="AD155" i="1"/>
  <c r="AD149" i="1"/>
  <c r="AD143" i="1"/>
  <c r="AD141" i="1"/>
  <c r="AD139" i="1"/>
  <c r="AD137" i="1"/>
  <c r="AD135" i="1"/>
  <c r="AD133" i="1"/>
  <c r="AD129" i="1"/>
  <c r="AD127" i="1"/>
  <c r="AD125" i="1"/>
  <c r="AD123" i="1"/>
  <c r="AD121" i="1"/>
  <c r="AD119" i="1"/>
  <c r="AD115" i="1"/>
  <c r="AD113" i="1"/>
  <c r="AD109" i="1"/>
  <c r="AD107" i="1"/>
  <c r="AD105" i="1"/>
  <c r="AD103" i="1"/>
  <c r="AD101" i="1"/>
  <c r="AD97" i="1"/>
  <c r="AD93" i="1"/>
  <c r="AD91" i="1"/>
  <c r="AD89" i="1"/>
  <c r="AD81" i="1"/>
  <c r="AD79" i="1"/>
  <c r="AD77" i="1"/>
  <c r="AD75" i="1"/>
  <c r="AD73" i="1"/>
  <c r="AD71" i="1"/>
  <c r="AD69" i="1"/>
  <c r="AD62" i="1"/>
  <c r="AD60" i="1"/>
  <c r="AD58" i="1"/>
  <c r="AD56" i="1"/>
  <c r="AD54" i="1"/>
  <c r="AD52" i="1"/>
  <c r="AD50" i="1"/>
  <c r="AD48" i="1"/>
  <c r="AD46" i="1"/>
  <c r="AD44" i="1"/>
  <c r="AD42" i="1"/>
  <c r="AD37" i="1"/>
  <c r="AD35" i="1"/>
  <c r="AD33" i="1"/>
  <c r="AD31" i="1"/>
  <c r="AD24" i="1"/>
  <c r="AD22" i="1"/>
  <c r="AD20" i="1"/>
  <c r="AD15" i="1"/>
  <c r="AE732" i="1"/>
  <c r="AE730" i="1"/>
  <c r="AE728" i="1"/>
  <c r="AE726" i="1"/>
  <c r="AE720" i="1"/>
  <c r="AE718" i="1"/>
  <c r="AE710" i="1"/>
  <c r="AE706" i="1"/>
  <c r="AE704" i="1"/>
  <c r="AE702" i="1"/>
  <c r="AE700" i="1"/>
  <c r="AE698" i="1"/>
  <c r="AE696" i="1"/>
  <c r="AE694" i="1"/>
  <c r="AE690" i="1"/>
  <c r="AE688" i="1"/>
  <c r="AE682" i="1"/>
  <c r="AE676" i="1"/>
  <c r="AE674" i="1"/>
  <c r="AE672" i="1"/>
  <c r="AE670" i="1"/>
  <c r="AE668" i="1"/>
  <c r="AE664" i="1"/>
  <c r="AE660" i="1"/>
  <c r="AE656" i="1"/>
  <c r="AE650" i="1"/>
  <c r="AE648" i="1"/>
  <c r="AE646" i="1"/>
  <c r="AE642" i="1"/>
  <c r="AE640" i="1"/>
  <c r="AE638" i="1"/>
  <c r="AE636" i="1"/>
  <c r="AE632" i="1"/>
  <c r="AE630" i="1"/>
  <c r="AE628" i="1"/>
  <c r="AE622" i="1"/>
  <c r="AE620" i="1"/>
  <c r="AE616" i="1"/>
  <c r="AE614" i="1"/>
  <c r="AE610" i="1"/>
  <c r="AE596" i="1"/>
  <c r="AE594" i="1"/>
  <c r="AE592" i="1"/>
  <c r="AE590" i="1"/>
  <c r="AE588" i="1"/>
  <c r="AE586" i="1"/>
  <c r="AE584" i="1"/>
  <c r="AE582" i="1"/>
  <c r="AE580" i="1"/>
  <c r="AE576" i="1"/>
  <c r="AE574" i="1"/>
  <c r="AE566" i="1"/>
  <c r="AE562" i="1"/>
  <c r="AE556" i="1"/>
  <c r="AE550" i="1"/>
  <c r="AE544" i="1"/>
  <c r="AE534" i="1"/>
  <c r="AE532" i="1"/>
  <c r="AD530" i="1"/>
  <c r="AD528" i="1"/>
  <c r="AD524" i="1"/>
  <c r="AD518" i="1"/>
  <c r="AD514" i="1"/>
  <c r="AD512" i="1"/>
  <c r="AD510" i="1"/>
  <c r="AD508" i="1"/>
  <c r="AD504" i="1"/>
  <c r="AD502" i="1"/>
  <c r="AD496" i="1"/>
  <c r="AD484" i="1"/>
  <c r="AD482" i="1"/>
  <c r="AD476" i="1"/>
  <c r="AD474" i="1"/>
  <c r="AD470" i="1"/>
  <c r="AD468" i="1"/>
  <c r="AD466" i="1"/>
  <c r="AD462" i="1"/>
  <c r="AD458" i="1"/>
  <c r="AD454" i="1"/>
  <c r="AD450" i="1"/>
  <c r="AD448" i="1"/>
  <c r="AD430" i="1"/>
  <c r="AD428" i="1"/>
  <c r="AD424" i="1"/>
  <c r="AD422" i="1"/>
  <c r="AD420" i="1"/>
  <c r="AD418" i="1"/>
  <c r="AD412" i="1"/>
  <c r="AD410" i="1"/>
  <c r="AD406" i="1"/>
  <c r="AD402" i="1"/>
  <c r="AD400" i="1"/>
  <c r="AD396" i="1"/>
  <c r="AD394" i="1"/>
  <c r="AD390" i="1"/>
  <c r="AD384" i="1"/>
  <c r="AD378" i="1"/>
  <c r="AD376" i="1"/>
  <c r="AD374" i="1"/>
  <c r="AD372" i="1"/>
  <c r="AD370" i="1"/>
  <c r="AD328" i="1"/>
  <c r="AD326" i="1"/>
  <c r="AD324" i="1"/>
  <c r="AD322" i="1"/>
  <c r="AD318" i="1"/>
  <c r="AD316" i="1"/>
  <c r="AD312" i="1"/>
  <c r="AD298" i="1"/>
  <c r="AD296" i="1"/>
  <c r="AD294" i="1"/>
  <c r="AD292" i="1"/>
  <c r="AD288" i="1"/>
  <c r="AD284" i="1"/>
  <c r="AD282" i="1"/>
  <c r="AD276" i="1"/>
  <c r="AD274" i="1"/>
  <c r="AD272" i="1"/>
  <c r="AD270" i="1"/>
  <c r="AD268" i="1"/>
  <c r="AD266" i="1"/>
  <c r="AD264" i="1"/>
  <c r="AD250" i="1"/>
  <c r="AD248" i="1"/>
  <c r="AD234" i="1"/>
  <c r="AD232" i="1"/>
  <c r="AD230" i="1"/>
  <c r="AD228" i="1"/>
  <c r="AD226" i="1"/>
  <c r="AD224" i="1"/>
  <c r="AD220" i="1"/>
  <c r="AD218" i="1"/>
  <c r="AD216" i="1"/>
  <c r="AD210" i="1"/>
  <c r="AD204" i="1"/>
  <c r="AD202" i="1"/>
  <c r="AD200" i="1"/>
  <c r="AD198" i="1"/>
  <c r="AD196" i="1"/>
  <c r="AD192" i="1"/>
  <c r="AD190" i="1"/>
  <c r="AD188" i="1"/>
  <c r="AD186" i="1"/>
  <c r="AD184" i="1"/>
  <c r="AD182" i="1"/>
  <c r="AD178" i="1"/>
  <c r="AD176" i="1"/>
  <c r="AD174" i="1"/>
  <c r="AD172" i="1"/>
  <c r="AD170" i="1"/>
  <c r="AD168" i="1"/>
  <c r="AD162" i="1"/>
  <c r="AD158" i="1"/>
  <c r="AD156" i="1"/>
  <c r="AD154" i="1"/>
  <c r="AD152" i="1"/>
  <c r="AD150" i="1"/>
  <c r="AD146" i="1"/>
  <c r="AD140" i="1"/>
  <c r="AD138" i="1"/>
  <c r="AD136" i="1"/>
  <c r="AD134" i="1"/>
  <c r="AD132" i="1"/>
  <c r="AD130" i="1"/>
  <c r="AD124" i="1"/>
  <c r="AD120" i="1"/>
  <c r="AD112" i="1"/>
  <c r="AD110" i="1"/>
  <c r="AD108" i="1"/>
  <c r="AD106" i="1"/>
  <c r="AD104" i="1"/>
  <c r="AD102" i="1"/>
  <c r="AD96" i="1"/>
  <c r="AD94" i="1"/>
  <c r="AD92" i="1"/>
  <c r="AD90" i="1"/>
  <c r="AD88" i="1"/>
  <c r="AD84" i="1"/>
  <c r="AD80" i="1"/>
  <c r="AD78" i="1"/>
  <c r="AD76" i="1"/>
  <c r="AD72" i="1"/>
  <c r="AD70" i="1"/>
  <c r="AD68" i="1"/>
  <c r="AD65" i="1"/>
  <c r="AD63" i="1"/>
  <c r="AD61" i="1"/>
  <c r="AD59" i="1"/>
  <c r="AD57" i="1"/>
  <c r="AD55" i="1"/>
  <c r="AD53" i="1"/>
  <c r="AD51" i="1"/>
  <c r="AD49" i="1"/>
  <c r="AD47" i="1"/>
  <c r="AD45" i="1"/>
  <c r="AD43" i="1"/>
  <c r="AD40" i="1"/>
  <c r="AD38" i="1"/>
  <c r="AD36" i="1"/>
  <c r="AD34" i="1"/>
  <c r="AD32" i="1"/>
  <c r="AD29" i="1"/>
  <c r="AD25" i="1"/>
  <c r="AD23" i="1"/>
  <c r="AD21" i="1"/>
  <c r="AD19" i="1"/>
  <c r="AD17" i="1"/>
  <c r="AD14" i="1"/>
  <c r="BE120" i="3"/>
  <c r="BU733" i="1"/>
  <c r="CE39" i="1" l="1"/>
  <c r="CF562" i="1"/>
  <c r="CE64" i="1"/>
  <c r="CF64" i="1" s="1"/>
  <c r="CG64" i="1" s="1"/>
  <c r="CE74" i="1"/>
  <c r="CE76" i="1"/>
  <c r="CF76" i="1" s="1"/>
  <c r="CG76" i="1" s="1"/>
  <c r="CE78" i="1"/>
  <c r="CE80" i="1"/>
  <c r="CE82" i="1"/>
  <c r="CF85" i="1"/>
  <c r="CE88" i="1"/>
  <c r="CF90" i="1"/>
  <c r="CF92" i="1"/>
  <c r="CE96" i="1"/>
  <c r="CF96" i="1" s="1"/>
  <c r="CG96" i="1" s="1"/>
  <c r="CE99" i="1"/>
  <c r="CF99" i="1" s="1"/>
  <c r="CE101" i="1"/>
  <c r="CF101" i="1" s="1"/>
  <c r="CG101" i="1" s="1"/>
  <c r="CF103" i="1"/>
  <c r="CG103" i="1" s="1"/>
  <c r="CG105" i="1"/>
  <c r="CG659" i="1"/>
  <c r="CE610" i="1"/>
  <c r="CF610" i="1" s="1"/>
  <c r="CG610" i="1" s="1"/>
  <c r="CE693" i="1"/>
  <c r="CF693" i="1" s="1"/>
  <c r="CG693" i="1" s="1"/>
  <c r="CE727" i="1"/>
  <c r="CE729" i="1"/>
  <c r="CG67" i="1"/>
  <c r="CF13" i="1"/>
  <c r="CG13" i="1" s="1"/>
  <c r="CF27" i="1"/>
  <c r="CG27" i="1" s="1"/>
  <c r="CF152" i="1"/>
  <c r="CG152" i="1" s="1"/>
  <c r="CF195" i="1"/>
  <c r="CG195" i="1" s="1"/>
  <c r="CG145" i="1"/>
  <c r="CF14" i="1"/>
  <c r="CG14" i="1" s="1"/>
  <c r="CF41" i="1"/>
  <c r="CG41" i="1" s="1"/>
  <c r="CG30" i="1"/>
  <c r="CG66" i="1"/>
  <c r="CE75" i="1"/>
  <c r="CF75" i="1" s="1"/>
  <c r="CG75" i="1" s="1"/>
  <c r="CF77" i="1"/>
  <c r="CG77" i="1" s="1"/>
  <c r="CF81" i="1"/>
  <c r="CE84" i="1"/>
  <c r="CF84" i="1" s="1"/>
  <c r="CG84" i="1" s="1"/>
  <c r="CF86" i="1"/>
  <c r="CG86" i="1" s="1"/>
  <c r="CE89" i="1"/>
  <c r="CF89" i="1" s="1"/>
  <c r="CG89" i="1" s="1"/>
  <c r="CF91" i="1"/>
  <c r="CG91" i="1" s="1"/>
  <c r="CE95" i="1"/>
  <c r="CF95" i="1" s="1"/>
  <c r="CG95" i="1" s="1"/>
  <c r="CF97" i="1"/>
  <c r="CG97" i="1" s="1"/>
  <c r="CF100" i="1"/>
  <c r="CG100" i="1" s="1"/>
  <c r="CE102" i="1"/>
  <c r="CF102" i="1" s="1"/>
  <c r="CE104" i="1"/>
  <c r="CF104" i="1" s="1"/>
  <c r="CG104" i="1" s="1"/>
  <c r="CF106" i="1"/>
  <c r="CG106" i="1" s="1"/>
  <c r="CF108" i="1"/>
  <c r="CG108" i="1" s="1"/>
  <c r="CF110" i="1"/>
  <c r="CG110" i="1" s="1"/>
  <c r="CE112" i="1"/>
  <c r="CF112" i="1" s="1"/>
  <c r="CG112" i="1" s="1"/>
  <c r="CF115" i="1"/>
  <c r="CG115" i="1" s="1"/>
  <c r="CF117" i="1"/>
  <c r="CG117" i="1" s="1"/>
  <c r="CF120" i="1"/>
  <c r="CG120" i="1" s="1"/>
  <c r="CE122" i="1"/>
  <c r="CF122" i="1" s="1"/>
  <c r="CG122" i="1" s="1"/>
  <c r="CF124" i="1"/>
  <c r="CG124" i="1" s="1"/>
  <c r="CE126" i="1"/>
  <c r="CF126" i="1" s="1"/>
  <c r="CG126" i="1" s="1"/>
  <c r="CE128" i="1"/>
  <c r="CF128" i="1" s="1"/>
  <c r="CG128" i="1" s="1"/>
  <c r="CF130" i="1"/>
  <c r="CG130" i="1" s="1"/>
  <c r="CF132" i="1"/>
  <c r="CG132" i="1" s="1"/>
  <c r="CF134" i="1"/>
  <c r="CG134" i="1" s="1"/>
  <c r="CE136" i="1"/>
  <c r="CF136" i="1" s="1"/>
  <c r="CG136" i="1" s="1"/>
  <c r="CE138" i="1"/>
  <c r="CF138" i="1" s="1"/>
  <c r="CG138" i="1" s="1"/>
  <c r="CF140" i="1"/>
  <c r="CG140" i="1" s="1"/>
  <c r="CE144" i="1"/>
  <c r="CF144" i="1" s="1"/>
  <c r="CG144" i="1" s="1"/>
  <c r="CE146" i="1"/>
  <c r="CF146" i="1" s="1"/>
  <c r="CG146" i="1" s="1"/>
  <c r="CF148" i="1"/>
  <c r="CG148" i="1" s="1"/>
  <c r="CF150" i="1"/>
  <c r="CG150" i="1" s="1"/>
  <c r="CE154" i="1"/>
  <c r="CF154" i="1" s="1"/>
  <c r="CG154" i="1" s="1"/>
  <c r="CE156" i="1"/>
  <c r="CF156" i="1" s="1"/>
  <c r="CG156" i="1" s="1"/>
  <c r="CF158" i="1"/>
  <c r="CG158" i="1" s="1"/>
  <c r="CF160" i="1"/>
  <c r="CG160" i="1" s="1"/>
  <c r="CF162" i="1"/>
  <c r="CG162" i="1" s="1"/>
  <c r="CF168" i="1"/>
  <c r="CG168" i="1" s="1"/>
  <c r="CF170" i="1"/>
  <c r="CG170" i="1" s="1"/>
  <c r="CE172" i="1"/>
  <c r="CF172" i="1" s="1"/>
  <c r="CG172" i="1" s="1"/>
  <c r="CF174" i="1"/>
  <c r="CG174" i="1" s="1"/>
  <c r="CF178" i="1"/>
  <c r="CG178" i="1" s="1"/>
  <c r="CF181" i="1"/>
  <c r="CG181" i="1" s="1"/>
  <c r="CF185" i="1"/>
  <c r="CG185" i="1" s="1"/>
  <c r="CF187" i="1"/>
  <c r="CG187" i="1" s="1"/>
  <c r="CF189" i="1"/>
  <c r="CG189" i="1" s="1"/>
  <c r="CE191" i="1"/>
  <c r="CF191" i="1" s="1"/>
  <c r="CG191" i="1" s="1"/>
  <c r="CE196" i="1"/>
  <c r="CF196" i="1" s="1"/>
  <c r="CG196" i="1" s="1"/>
  <c r="CF198" i="1"/>
  <c r="CG198" i="1" s="1"/>
  <c r="CE200" i="1"/>
  <c r="CF200" i="1" s="1"/>
  <c r="CG200" i="1" s="1"/>
  <c r="CF202" i="1"/>
  <c r="CG202" i="1" s="1"/>
  <c r="CF205" i="1"/>
  <c r="CG205" i="1" s="1"/>
  <c r="CF210" i="1"/>
  <c r="CG210" i="1" s="1"/>
  <c r="CF213" i="1"/>
  <c r="CG213" i="1" s="1"/>
  <c r="CF215" i="1"/>
  <c r="CG215" i="1" s="1"/>
  <c r="CE217" i="1"/>
  <c r="CF217" i="1" s="1"/>
  <c r="CG217" i="1" s="1"/>
  <c r="CE219" i="1"/>
  <c r="CF219" i="1" s="1"/>
  <c r="CG219" i="1" s="1"/>
  <c r="CF223" i="1"/>
  <c r="CG223" i="1" s="1"/>
  <c r="CF225" i="1"/>
  <c r="CG225" i="1" s="1"/>
  <c r="CE227" i="1"/>
  <c r="CF227" i="1" s="1"/>
  <c r="CG227" i="1" s="1"/>
  <c r="CE229" i="1"/>
  <c r="CF229" i="1" s="1"/>
  <c r="CG229" i="1" s="1"/>
  <c r="CE231" i="1"/>
  <c r="CF231" i="1" s="1"/>
  <c r="CG231" i="1" s="1"/>
  <c r="CF233" i="1"/>
  <c r="CG233" i="1" s="1"/>
  <c r="CE235" i="1"/>
  <c r="CF235" i="1" s="1"/>
  <c r="CG235" i="1" s="1"/>
  <c r="CE237" i="1"/>
  <c r="CF237" i="1" s="1"/>
  <c r="CG237" i="1" s="1"/>
  <c r="CE240" i="1"/>
  <c r="CF240" i="1" s="1"/>
  <c r="CG240" i="1" s="1"/>
  <c r="CE242" i="1"/>
  <c r="CF242" i="1" s="1"/>
  <c r="CG242" i="1" s="1"/>
  <c r="CE246" i="1"/>
  <c r="CF246" i="1" s="1"/>
  <c r="CG246" i="1" s="1"/>
  <c r="CF249" i="1"/>
  <c r="CG249" i="1" s="1"/>
  <c r="CF252" i="1"/>
  <c r="CF254" i="1"/>
  <c r="CG254" i="1" s="1"/>
  <c r="CF256" i="1"/>
  <c r="CG256" i="1" s="1"/>
  <c r="CF259" i="1"/>
  <c r="CG259" i="1" s="1"/>
  <c r="CE262" i="1"/>
  <c r="CF262" i="1" s="1"/>
  <c r="CG262" i="1" s="1"/>
  <c r="CE264" i="1"/>
  <c r="CF264" i="1" s="1"/>
  <c r="CE269" i="1"/>
  <c r="CF269" i="1" s="1"/>
  <c r="CG269" i="1" s="1"/>
  <c r="CF271" i="1"/>
  <c r="CG271" i="1" s="1"/>
  <c r="CE275" i="1"/>
  <c r="CF275" i="1" s="1"/>
  <c r="CE280" i="1"/>
  <c r="CF280" i="1" s="1"/>
  <c r="CG280" i="1" s="1"/>
  <c r="CF282" i="1"/>
  <c r="CG282" i="1" s="1"/>
  <c r="CF284" i="1"/>
  <c r="CG284" i="1" s="1"/>
  <c r="CF286" i="1"/>
  <c r="CG286" i="1" s="1"/>
  <c r="CE288" i="1"/>
  <c r="CF288" i="1" s="1"/>
  <c r="CG288" i="1" s="1"/>
  <c r="CF292" i="1"/>
  <c r="CG292" i="1" s="1"/>
  <c r="CE295" i="1"/>
  <c r="CF295" i="1" s="1"/>
  <c r="CG295" i="1" s="1"/>
  <c r="CF297" i="1"/>
  <c r="CG297" i="1" s="1"/>
  <c r="CE300" i="1"/>
  <c r="CF300" i="1" s="1"/>
  <c r="CG300" i="1" s="1"/>
  <c r="CF302" i="1"/>
  <c r="CG302" i="1" s="1"/>
  <c r="CE305" i="1"/>
  <c r="CF305" i="1" s="1"/>
  <c r="CG305" i="1" s="1"/>
  <c r="CE310" i="1"/>
  <c r="CF310" i="1" s="1"/>
  <c r="CG310" i="1" s="1"/>
  <c r="CE312" i="1"/>
  <c r="CF312" i="1" s="1"/>
  <c r="CG312" i="1" s="1"/>
  <c r="CF314" i="1"/>
  <c r="CG314" i="1" s="1"/>
  <c r="CF316" i="1"/>
  <c r="CG316" i="1" s="1"/>
  <c r="CF318" i="1"/>
  <c r="CG318" i="1" s="1"/>
  <c r="CE321" i="1"/>
  <c r="CF321" i="1" s="1"/>
  <c r="CG321" i="1" s="1"/>
  <c r="CE323" i="1"/>
  <c r="CF323" i="1" s="1"/>
  <c r="CG323" i="1" s="1"/>
  <c r="CF325" i="1"/>
  <c r="CG325" i="1" s="1"/>
  <c r="CE327" i="1"/>
  <c r="CF327" i="1" s="1"/>
  <c r="CG327" i="1" s="1"/>
  <c r="CE331" i="1"/>
  <c r="CF331" i="1" s="1"/>
  <c r="CG331" i="1" s="1"/>
  <c r="CE333" i="1"/>
  <c r="CF333" i="1" s="1"/>
  <c r="CG333" i="1" s="1"/>
  <c r="CE335" i="1"/>
  <c r="CF335" i="1" s="1"/>
  <c r="CG335" i="1" s="1"/>
  <c r="CE337" i="1"/>
  <c r="CF337" i="1" s="1"/>
  <c r="CG337" i="1" s="1"/>
  <c r="CE339" i="1"/>
  <c r="CF339" i="1" s="1"/>
  <c r="CG339" i="1" s="1"/>
  <c r="CE343" i="1"/>
  <c r="CF343" i="1" s="1"/>
  <c r="CG343" i="1" s="1"/>
  <c r="CE347" i="1"/>
  <c r="CF347" i="1" s="1"/>
  <c r="CG347" i="1" s="1"/>
  <c r="CE349" i="1"/>
  <c r="CF349" i="1" s="1"/>
  <c r="CG349" i="1" s="1"/>
  <c r="CE351" i="1"/>
  <c r="CF351" i="1" s="1"/>
  <c r="CG351" i="1" s="1"/>
  <c r="CE355" i="1"/>
  <c r="CF355" i="1" s="1"/>
  <c r="CG355" i="1" s="1"/>
  <c r="CE357" i="1"/>
  <c r="CF357" i="1" s="1"/>
  <c r="CG357" i="1" s="1"/>
  <c r="CE359" i="1"/>
  <c r="CF359" i="1" s="1"/>
  <c r="CG359" i="1" s="1"/>
  <c r="CE362" i="1"/>
  <c r="CF362" i="1" s="1"/>
  <c r="CG362" i="1" s="1"/>
  <c r="CE373" i="1"/>
  <c r="CF373" i="1" s="1"/>
  <c r="CG373" i="1" s="1"/>
  <c r="CF375" i="1"/>
  <c r="CG375" i="1" s="1"/>
  <c r="CE377" i="1"/>
  <c r="CF377" i="1" s="1"/>
  <c r="CG377" i="1" s="1"/>
  <c r="CF379" i="1"/>
  <c r="CG379" i="1" s="1"/>
  <c r="CF382" i="1"/>
  <c r="CG382" i="1" s="1"/>
  <c r="CF387" i="1"/>
  <c r="CG387" i="1" s="1"/>
  <c r="CE392" i="1"/>
  <c r="CF392" i="1" s="1"/>
  <c r="CF394" i="1"/>
  <c r="CG394" i="1" s="1"/>
  <c r="CE396" i="1"/>
  <c r="CF396" i="1" s="1"/>
  <c r="CG396" i="1" s="1"/>
  <c r="CF399" i="1"/>
  <c r="CG399" i="1" s="1"/>
  <c r="CF401" i="1"/>
  <c r="CG401" i="1" s="1"/>
  <c r="CF406" i="1"/>
  <c r="CG406" i="1" s="1"/>
  <c r="CE408" i="1"/>
  <c r="CF408" i="1" s="1"/>
  <c r="CG408" i="1" s="1"/>
  <c r="CE410" i="1"/>
  <c r="CF410" i="1" s="1"/>
  <c r="CG410" i="1" s="1"/>
  <c r="CF412" i="1"/>
  <c r="CG412" i="1" s="1"/>
  <c r="CE414" i="1"/>
  <c r="CF414" i="1" s="1"/>
  <c r="CG414" i="1" s="1"/>
  <c r="CE416" i="1"/>
  <c r="CF416" i="1" s="1"/>
  <c r="CG416" i="1" s="1"/>
  <c r="CE418" i="1"/>
  <c r="CF418" i="1" s="1"/>
  <c r="CG418" i="1" s="1"/>
  <c r="CF420" i="1"/>
  <c r="CG420" i="1" s="1"/>
  <c r="CE422" i="1"/>
  <c r="CF422" i="1" s="1"/>
  <c r="CG422" i="1" s="1"/>
  <c r="CE424" i="1"/>
  <c r="CF424" i="1" s="1"/>
  <c r="CG424" i="1" s="1"/>
  <c r="CE426" i="1"/>
  <c r="CF426" i="1" s="1"/>
  <c r="CG426" i="1" s="1"/>
  <c r="CF429" i="1"/>
  <c r="CG429" i="1" s="1"/>
  <c r="CE431" i="1"/>
  <c r="CF431" i="1" s="1"/>
  <c r="CG431" i="1" s="1"/>
  <c r="CE434" i="1"/>
  <c r="CF434" i="1" s="1"/>
  <c r="CG434" i="1" s="1"/>
  <c r="CE437" i="1"/>
  <c r="CF437" i="1" s="1"/>
  <c r="CG437" i="1" s="1"/>
  <c r="CF440" i="1"/>
  <c r="CG440" i="1" s="1"/>
  <c r="CF448" i="1"/>
  <c r="CG448" i="1" s="1"/>
  <c r="CE451" i="1"/>
  <c r="CF451" i="1" s="1"/>
  <c r="CG451" i="1" s="1"/>
  <c r="CF454" i="1"/>
  <c r="CG454" i="1" s="1"/>
  <c r="CE456" i="1"/>
  <c r="CF456" i="1" s="1"/>
  <c r="CG456" i="1" s="1"/>
  <c r="CE458" i="1"/>
  <c r="CF458" i="1" s="1"/>
  <c r="CG458" i="1" s="1"/>
  <c r="CE461" i="1"/>
  <c r="CF461" i="1" s="1"/>
  <c r="CF464" i="1"/>
  <c r="CG464" i="1" s="1"/>
  <c r="CF466" i="1"/>
  <c r="CG466" i="1" s="1"/>
  <c r="CF470" i="1"/>
  <c r="CG470" i="1" s="1"/>
  <c r="CE473" i="1"/>
  <c r="CF473" i="1" s="1"/>
  <c r="CG473" i="1" s="1"/>
  <c r="CE475" i="1"/>
  <c r="CF475" i="1" s="1"/>
  <c r="CG475" i="1" s="1"/>
  <c r="CE482" i="1"/>
  <c r="CF482" i="1" s="1"/>
  <c r="CG482" i="1" s="1"/>
  <c r="CE487" i="1"/>
  <c r="CF487" i="1" s="1"/>
  <c r="CG487" i="1" s="1"/>
  <c r="CE495" i="1"/>
  <c r="CF495" i="1" s="1"/>
  <c r="CG495" i="1" s="1"/>
  <c r="CF497" i="1"/>
  <c r="CG497" i="1" s="1"/>
  <c r="CG463" i="1"/>
  <c r="CG570" i="1"/>
  <c r="CG580" i="1"/>
  <c r="CG711" i="1"/>
  <c r="CE502" i="1"/>
  <c r="CF502" i="1" s="1"/>
  <c r="CG502" i="1" s="1"/>
  <c r="CF504" i="1"/>
  <c r="CG504" i="1" s="1"/>
  <c r="CF507" i="1"/>
  <c r="CG507" i="1" s="1"/>
  <c r="CF509" i="1"/>
  <c r="CG509" i="1" s="1"/>
  <c r="CF514" i="1"/>
  <c r="CG514" i="1" s="1"/>
  <c r="CE516" i="1"/>
  <c r="CF516" i="1" s="1"/>
  <c r="CG516" i="1" s="1"/>
  <c r="CF518" i="1"/>
  <c r="CG518" i="1" s="1"/>
  <c r="CF520" i="1"/>
  <c r="CG520" i="1" s="1"/>
  <c r="CF523" i="1"/>
  <c r="CG523" i="1" s="1"/>
  <c r="CE525" i="1"/>
  <c r="CF525" i="1" s="1"/>
  <c r="CG525" i="1" s="1"/>
  <c r="CE527" i="1"/>
  <c r="CF527" i="1" s="1"/>
  <c r="CG527" i="1" s="1"/>
  <c r="CE529" i="1"/>
  <c r="CF529" i="1" s="1"/>
  <c r="CG529" i="1" s="1"/>
  <c r="CE531" i="1"/>
  <c r="CE534" i="1"/>
  <c r="CF534" i="1" s="1"/>
  <c r="CG534" i="1" s="1"/>
  <c r="CE536" i="1"/>
  <c r="CF536" i="1" s="1"/>
  <c r="CG536" i="1" s="1"/>
  <c r="CE538" i="1"/>
  <c r="CF538" i="1" s="1"/>
  <c r="CG538" i="1" s="1"/>
  <c r="CF540" i="1"/>
  <c r="CG540" i="1" s="1"/>
  <c r="CE542" i="1"/>
  <c r="CF542" i="1" s="1"/>
  <c r="CG542" i="1" s="1"/>
  <c r="CF544" i="1"/>
  <c r="CG544" i="1" s="1"/>
  <c r="CE546" i="1"/>
  <c r="CF546" i="1" s="1"/>
  <c r="CG546" i="1" s="1"/>
  <c r="CE550" i="1"/>
  <c r="CF550" i="1" s="1"/>
  <c r="CE555" i="1"/>
  <c r="CF555" i="1" s="1"/>
  <c r="CG555" i="1" s="1"/>
  <c r="CE557" i="1"/>
  <c r="CF557" i="1" s="1"/>
  <c r="CG557" i="1" s="1"/>
  <c r="CE559" i="1"/>
  <c r="CF559" i="1" s="1"/>
  <c r="CG559" i="1" s="1"/>
  <c r="CE561" i="1"/>
  <c r="CF561" i="1" s="1"/>
  <c r="CG561" i="1" s="1"/>
  <c r="CE565" i="1"/>
  <c r="CF565" i="1" s="1"/>
  <c r="CG565" i="1" s="1"/>
  <c r="CF567" i="1"/>
  <c r="CG567" i="1" s="1"/>
  <c r="CF571" i="1"/>
  <c r="CG571" i="1" s="1"/>
  <c r="CF575" i="1"/>
  <c r="CG575" i="1" s="1"/>
  <c r="CF578" i="1"/>
  <c r="CG578" i="1" s="1"/>
  <c r="CF582" i="1"/>
  <c r="CG582" i="1" s="1"/>
  <c r="CE584" i="1"/>
  <c r="CF584" i="1" s="1"/>
  <c r="CG584" i="1" s="1"/>
  <c r="CF586" i="1"/>
  <c r="CG586" i="1" s="1"/>
  <c r="CF588" i="1"/>
  <c r="CG588" i="1" s="1"/>
  <c r="CF590" i="1"/>
  <c r="CG590" i="1" s="1"/>
  <c r="CF592" i="1"/>
  <c r="CG592" i="1" s="1"/>
  <c r="CF594" i="1"/>
  <c r="CG594" i="1" s="1"/>
  <c r="CF596" i="1"/>
  <c r="CG596" i="1" s="1"/>
  <c r="CF599" i="1"/>
  <c r="CE602" i="1"/>
  <c r="CF602" i="1" s="1"/>
  <c r="CG602" i="1" s="1"/>
  <c r="CE604" i="1"/>
  <c r="CF604" i="1" s="1"/>
  <c r="CG604" i="1" s="1"/>
  <c r="CF607" i="1"/>
  <c r="CG607" i="1" s="1"/>
  <c r="CF609" i="1"/>
  <c r="CG609" i="1" s="1"/>
  <c r="CE611" i="1"/>
  <c r="CF611" i="1" s="1"/>
  <c r="CG611" i="1" s="1"/>
  <c r="CF613" i="1"/>
  <c r="CG613" i="1" s="1"/>
  <c r="CE615" i="1"/>
  <c r="CF615" i="1" s="1"/>
  <c r="CG615" i="1" s="1"/>
  <c r="CF618" i="1"/>
  <c r="CG618" i="1" s="1"/>
  <c r="CF622" i="1"/>
  <c r="CG622" i="1" s="1"/>
  <c r="CF625" i="1"/>
  <c r="CG625" i="1" s="1"/>
  <c r="CE627" i="1"/>
  <c r="CF627" i="1" s="1"/>
  <c r="CG627" i="1" s="1"/>
  <c r="CE630" i="1"/>
  <c r="CF630" i="1" s="1"/>
  <c r="CE632" i="1"/>
  <c r="CF632" i="1" s="1"/>
  <c r="CG632" i="1" s="1"/>
  <c r="CE635" i="1"/>
  <c r="CF635" i="1" s="1"/>
  <c r="CG635" i="1" s="1"/>
  <c r="CE637" i="1"/>
  <c r="CF637" i="1" s="1"/>
  <c r="CG637" i="1" s="1"/>
  <c r="CF641" i="1"/>
  <c r="CG641" i="1" s="1"/>
  <c r="CE643" i="1"/>
  <c r="CF643" i="1" s="1"/>
  <c r="CG643" i="1" s="1"/>
  <c r="CE645" i="1"/>
  <c r="CF645" i="1" s="1"/>
  <c r="CG645" i="1" s="1"/>
  <c r="CF647" i="1"/>
  <c r="CG647" i="1" s="1"/>
  <c r="CF649" i="1"/>
  <c r="CG649" i="1" s="1"/>
  <c r="CE651" i="1"/>
  <c r="CF651" i="1" s="1"/>
  <c r="CG651" i="1" s="1"/>
  <c r="CF654" i="1"/>
  <c r="CG654" i="1" s="1"/>
  <c r="CE662" i="1"/>
  <c r="CF662" i="1" s="1"/>
  <c r="CF664" i="1"/>
  <c r="CG664" i="1" s="1"/>
  <c r="CE666" i="1"/>
  <c r="CF666" i="1" s="1"/>
  <c r="CG666" i="1" s="1"/>
  <c r="CF672" i="1"/>
  <c r="CE674" i="1"/>
  <c r="CF674" i="1" s="1"/>
  <c r="CG674" i="1" s="1"/>
  <c r="CE678" i="1"/>
  <c r="CF678" i="1" s="1"/>
  <c r="CG678" i="1" s="1"/>
  <c r="CE680" i="1"/>
  <c r="CF680" i="1" s="1"/>
  <c r="CG680" i="1" s="1"/>
  <c r="CF682" i="1"/>
  <c r="CG682" i="1" s="1"/>
  <c r="CE686" i="1"/>
  <c r="CF686" i="1" s="1"/>
  <c r="CG686" i="1" s="1"/>
  <c r="CF689" i="1"/>
  <c r="CG689" i="1" s="1"/>
  <c r="CF691" i="1"/>
  <c r="CG691" i="1" s="1"/>
  <c r="CE695" i="1"/>
  <c r="CF695" i="1" s="1"/>
  <c r="CF702" i="1"/>
  <c r="CG702" i="1" s="1"/>
  <c r="CF704" i="1"/>
  <c r="CG704" i="1" s="1"/>
  <c r="CE706" i="1"/>
  <c r="CF706" i="1" s="1"/>
  <c r="CG706" i="1" s="1"/>
  <c r="CE709" i="1"/>
  <c r="CF709" i="1" s="1"/>
  <c r="CG709" i="1" s="1"/>
  <c r="CE712" i="1"/>
  <c r="CF712" i="1" s="1"/>
  <c r="CG712" i="1" s="1"/>
  <c r="CE714" i="1"/>
  <c r="CF714" i="1" s="1"/>
  <c r="CG714" i="1" s="1"/>
  <c r="CF717" i="1"/>
  <c r="CG717" i="1" s="1"/>
  <c r="CF719" i="1"/>
  <c r="CF721" i="1"/>
  <c r="CG721" i="1" s="1"/>
  <c r="CF723" i="1"/>
  <c r="CG723" i="1" s="1"/>
  <c r="CF725" i="1"/>
  <c r="CG725" i="1" s="1"/>
  <c r="CE731" i="1"/>
  <c r="CF731" i="1" s="1"/>
  <c r="CG574" i="1"/>
  <c r="CF21" i="1"/>
  <c r="CG21" i="1" s="1"/>
  <c r="CF35" i="1"/>
  <c r="CG35" i="1" s="1"/>
  <c r="CE43" i="1"/>
  <c r="CF43" i="1" s="1"/>
  <c r="CG43" i="1" s="1"/>
  <c r="CF51" i="1"/>
  <c r="CG51" i="1" s="1"/>
  <c r="CF59" i="1"/>
  <c r="CG59" i="1" s="1"/>
  <c r="CF71" i="1"/>
  <c r="CG71" i="1" s="1"/>
  <c r="CG102" i="1"/>
  <c r="CF183" i="1"/>
  <c r="CG183" i="1" s="1"/>
  <c r="CF193" i="1"/>
  <c r="CG193" i="1" s="1"/>
  <c r="CG264" i="1"/>
  <c r="CF385" i="1"/>
  <c r="CG385" i="1" s="1"/>
  <c r="CF390" i="1"/>
  <c r="CG390" i="1" s="1"/>
  <c r="CF403" i="1"/>
  <c r="CG403" i="1" s="1"/>
  <c r="CF468" i="1"/>
  <c r="CG468" i="1" s="1"/>
  <c r="CG550" i="1"/>
  <c r="CG599" i="1"/>
  <c r="CG630" i="1"/>
  <c r="CF639" i="1"/>
  <c r="CG639" i="1" s="1"/>
  <c r="CG662" i="1"/>
  <c r="CF669" i="1"/>
  <c r="CG669" i="1" s="1"/>
  <c r="CG672" i="1"/>
  <c r="CE676" i="1"/>
  <c r="CF676" i="1" s="1"/>
  <c r="CG676" i="1" s="1"/>
  <c r="CG695" i="1"/>
  <c r="CE698" i="1"/>
  <c r="CF698" i="1" s="1"/>
  <c r="CG698" i="1" s="1"/>
  <c r="CE700" i="1"/>
  <c r="CF700" i="1" s="1"/>
  <c r="CG700" i="1" s="1"/>
  <c r="CG719" i="1"/>
  <c r="CF727" i="1"/>
  <c r="CG727" i="1" s="1"/>
  <c r="CF729" i="1"/>
  <c r="CG729" i="1" s="1"/>
  <c r="CG731" i="1"/>
  <c r="CF177" i="1"/>
  <c r="CG177" i="1" s="1"/>
  <c r="CF204" i="1"/>
  <c r="CG204" i="1" s="1"/>
  <c r="CF251" i="1"/>
  <c r="CG251" i="1" s="1"/>
  <c r="CF266" i="1"/>
  <c r="CG266" i="1" s="1"/>
  <c r="CF435" i="1"/>
  <c r="CG435" i="1" s="1"/>
  <c r="CG562" i="1"/>
  <c r="CE710" i="1"/>
  <c r="CF710" i="1" s="1"/>
  <c r="CG710" i="1" s="1"/>
  <c r="CF476" i="1"/>
  <c r="CG476" i="1" s="1"/>
  <c r="CE15" i="1"/>
  <c r="CF15" i="1" s="1"/>
  <c r="CG15" i="1" s="1"/>
  <c r="CF20" i="1"/>
  <c r="CG20" i="1" s="1"/>
  <c r="CF24" i="1"/>
  <c r="CG24" i="1" s="1"/>
  <c r="CE34" i="1"/>
  <c r="CF34" i="1" s="1"/>
  <c r="CG34" i="1" s="1"/>
  <c r="CE38" i="1"/>
  <c r="CF38" i="1" s="1"/>
  <c r="CG38" i="1" s="1"/>
  <c r="CF42" i="1"/>
  <c r="CG42" i="1" s="1"/>
  <c r="CF46" i="1"/>
  <c r="CG46" i="1" s="1"/>
  <c r="CF50" i="1"/>
  <c r="CG50" i="1" s="1"/>
  <c r="CE54" i="1"/>
  <c r="CF54" i="1" s="1"/>
  <c r="CG54" i="1" s="1"/>
  <c r="CF58" i="1"/>
  <c r="CG58" i="1" s="1"/>
  <c r="CE62" i="1"/>
  <c r="CF62" i="1" s="1"/>
  <c r="CG62" i="1" s="1"/>
  <c r="CE70" i="1"/>
  <c r="CF70" i="1" s="1"/>
  <c r="CG70" i="1" s="1"/>
  <c r="CF74" i="1"/>
  <c r="CG74" i="1" s="1"/>
  <c r="CF78" i="1"/>
  <c r="CG78" i="1" s="1"/>
  <c r="CF80" i="1"/>
  <c r="CG80" i="1" s="1"/>
  <c r="CF82" i="1"/>
  <c r="CG82" i="1" s="1"/>
  <c r="CG85" i="1"/>
  <c r="CF88" i="1"/>
  <c r="CG88" i="1" s="1"/>
  <c r="CG90" i="1"/>
  <c r="CG92" i="1"/>
  <c r="CF94" i="1"/>
  <c r="CG94" i="1" s="1"/>
  <c r="CG99" i="1"/>
  <c r="CG107" i="1"/>
  <c r="CG109" i="1"/>
  <c r="CG113" i="1"/>
  <c r="CG119" i="1"/>
  <c r="CG125" i="1"/>
  <c r="CG127" i="1"/>
  <c r="CG135" i="1"/>
  <c r="CG137" i="1"/>
  <c r="CG139" i="1"/>
  <c r="CG147" i="1"/>
  <c r="CG153" i="1"/>
  <c r="CG155" i="1"/>
  <c r="CF157" i="1"/>
  <c r="CG157" i="1" s="1"/>
  <c r="CG159" i="1"/>
  <c r="CG163" i="1"/>
  <c r="CG169" i="1"/>
  <c r="CG171" i="1"/>
  <c r="CF173" i="1"/>
  <c r="CG173" i="1" s="1"/>
  <c r="CG182" i="1"/>
  <c r="CG184" i="1"/>
  <c r="CG186" i="1"/>
  <c r="CG188" i="1"/>
  <c r="CG190" i="1"/>
  <c r="CG192" i="1"/>
  <c r="CG194" i="1"/>
  <c r="CF197" i="1"/>
  <c r="CG197" i="1" s="1"/>
  <c r="CG199" i="1"/>
  <c r="CF203" i="1"/>
  <c r="CG203" i="1" s="1"/>
  <c r="CG208" i="1"/>
  <c r="CG211" i="1"/>
  <c r="CF216" i="1"/>
  <c r="CG216" i="1" s="1"/>
  <c r="CG218" i="1"/>
  <c r="CG221" i="1"/>
  <c r="CG224" i="1"/>
  <c r="CG226" i="1"/>
  <c r="CG234" i="1"/>
  <c r="CG236" i="1"/>
  <c r="CF239" i="1"/>
  <c r="CG239" i="1" s="1"/>
  <c r="CF241" i="1"/>
  <c r="CG241" i="1" s="1"/>
  <c r="CF243" i="1"/>
  <c r="CG243" i="1" s="1"/>
  <c r="CF247" i="1"/>
  <c r="CG247" i="1" s="1"/>
  <c r="CG250" i="1"/>
  <c r="CF253" i="1"/>
  <c r="CG253" i="1" s="1"/>
  <c r="CG255" i="1"/>
  <c r="CG257" i="1"/>
  <c r="CF261" i="1"/>
  <c r="CG261" i="1" s="1"/>
  <c r="CG263" i="1"/>
  <c r="CG270" i="1"/>
  <c r="CF274" i="1"/>
  <c r="CG274" i="1" s="1"/>
  <c r="CG279" i="1"/>
  <c r="CG281" i="1"/>
  <c r="CG283" i="1"/>
  <c r="CF285" i="1"/>
  <c r="CG285" i="1" s="1"/>
  <c r="CF287" i="1"/>
  <c r="CG287" i="1" s="1"/>
  <c r="CG289" i="1"/>
  <c r="CG296" i="1"/>
  <c r="CG301" i="1"/>
  <c r="CG304" i="1"/>
  <c r="CG309" i="1"/>
  <c r="CG311" i="1"/>
  <c r="CG313" i="1"/>
  <c r="CF315" i="1"/>
  <c r="CG315" i="1" s="1"/>
  <c r="CF317" i="1"/>
  <c r="CG317" i="1" s="1"/>
  <c r="CG320" i="1"/>
  <c r="CG324" i="1"/>
  <c r="CG326" i="1"/>
  <c r="CG328" i="1"/>
  <c r="CG332" i="1"/>
  <c r="CG334" i="1"/>
  <c r="CG336" i="1"/>
  <c r="CG338" i="1"/>
  <c r="CG341" i="1"/>
  <c r="CG344" i="1"/>
  <c r="CG348" i="1"/>
  <c r="CG350" i="1"/>
  <c r="CG352" i="1"/>
  <c r="CG356" i="1"/>
  <c r="CG358" i="1"/>
  <c r="CG360" i="1"/>
  <c r="CG372" i="1"/>
  <c r="CG374" i="1"/>
  <c r="CG381" i="1"/>
  <c r="CG386" i="1"/>
  <c r="CG389" i="1"/>
  <c r="CF391" i="1"/>
  <c r="CG391" i="1" s="1"/>
  <c r="CG393" i="1"/>
  <c r="CG395" i="1"/>
  <c r="CG397" i="1"/>
  <c r="CF400" i="1"/>
  <c r="CG400" i="1" s="1"/>
  <c r="CG405" i="1"/>
  <c r="CG407" i="1"/>
  <c r="CG409" i="1"/>
  <c r="CF411" i="1"/>
  <c r="CG411" i="1" s="1"/>
  <c r="CG415" i="1"/>
  <c r="CG417" i="1"/>
  <c r="CG419" i="1"/>
  <c r="CG423" i="1"/>
  <c r="CG425" i="1"/>
  <c r="CG428" i="1"/>
  <c r="CG430" i="1"/>
  <c r="CG432" i="1"/>
  <c r="CG439" i="1"/>
  <c r="CF441" i="1"/>
  <c r="CG441" i="1" s="1"/>
  <c r="CG449" i="1"/>
  <c r="CG457" i="1"/>
  <c r="CG460" i="1"/>
  <c r="CG467" i="1"/>
  <c r="CG469" i="1"/>
  <c r="CG471" i="1"/>
  <c r="CG480" i="1"/>
  <c r="CG483" i="1"/>
  <c r="CG488" i="1"/>
  <c r="CF496" i="1"/>
  <c r="CG496" i="1" s="1"/>
  <c r="CG498" i="1"/>
  <c r="CG503" i="1"/>
  <c r="CF510" i="1"/>
  <c r="CG510" i="1" s="1"/>
  <c r="CF515" i="1"/>
  <c r="CG515" i="1" s="1"/>
  <c r="CG519" i="1"/>
  <c r="CF521" i="1"/>
  <c r="CG521" i="1" s="1"/>
  <c r="CF524" i="1"/>
  <c r="CG524" i="1" s="1"/>
  <c r="CG526" i="1"/>
  <c r="CF528" i="1"/>
  <c r="CG528" i="1" s="1"/>
  <c r="CF530" i="1"/>
  <c r="CG530" i="1" s="1"/>
  <c r="CF533" i="1"/>
  <c r="CG533" i="1" s="1"/>
  <c r="CF535" i="1"/>
  <c r="CG535" i="1" s="1"/>
  <c r="CG537" i="1"/>
  <c r="CG539" i="1"/>
  <c r="CG541" i="1"/>
  <c r="CG543" i="1"/>
  <c r="CG545" i="1"/>
  <c r="CF549" i="1"/>
  <c r="CG549" i="1" s="1"/>
  <c r="CG553" i="1"/>
  <c r="CG556" i="1"/>
  <c r="CG558" i="1"/>
  <c r="CG560" i="1"/>
  <c r="CG566" i="1"/>
  <c r="CG573" i="1"/>
  <c r="CE576" i="1"/>
  <c r="CF576" i="1" s="1"/>
  <c r="CG576" i="1" s="1"/>
  <c r="CG587" i="1"/>
  <c r="CE589" i="1"/>
  <c r="CF589" i="1" s="1"/>
  <c r="CG589" i="1" s="1"/>
  <c r="CE591" i="1"/>
  <c r="CF591" i="1" s="1"/>
  <c r="CG591" i="1" s="1"/>
  <c r="CG593" i="1"/>
  <c r="CG595" i="1"/>
  <c r="CG598" i="1"/>
  <c r="CG600" i="1"/>
  <c r="CG603" i="1"/>
  <c r="CG605" i="1"/>
  <c r="CG608" i="1"/>
  <c r="CG614" i="1"/>
  <c r="CG624" i="1"/>
  <c r="CG626" i="1"/>
  <c r="CG628" i="1"/>
  <c r="CF633" i="1"/>
  <c r="CG633" i="1" s="1"/>
  <c r="CG640" i="1"/>
  <c r="CG642" i="1"/>
  <c r="CG644" i="1"/>
  <c r="CG646" i="1"/>
  <c r="CG653" i="1"/>
  <c r="CG665" i="1"/>
  <c r="CG671" i="1"/>
  <c r="CG673" i="1"/>
  <c r="CG675" i="1"/>
  <c r="CG677" i="1"/>
  <c r="CG679" i="1"/>
  <c r="CG681" i="1"/>
  <c r="CE685" i="1"/>
  <c r="CF685" i="1" s="1"/>
  <c r="CG685" i="1" s="1"/>
  <c r="CG690" i="1"/>
  <c r="CG692" i="1"/>
  <c r="CE694" i="1"/>
  <c r="CF694" i="1" s="1"/>
  <c r="CG694" i="1" s="1"/>
  <c r="CG699" i="1"/>
  <c r="CF703" i="1"/>
  <c r="CG703" i="1" s="1"/>
  <c r="CG705" i="1"/>
  <c r="CG707" i="1"/>
  <c r="CG713" i="1"/>
  <c r="CG715" i="1"/>
  <c r="CG718" i="1"/>
  <c r="CG720" i="1"/>
  <c r="CG722" i="1"/>
  <c r="CG724" i="1"/>
  <c r="CG726" i="1"/>
  <c r="CF29" i="1"/>
  <c r="CG29" i="1" s="1"/>
  <c r="CF268" i="1"/>
  <c r="CG268" i="1" s="1"/>
  <c r="CF547" i="1"/>
  <c r="CG547" i="1" s="1"/>
  <c r="CF427" i="1"/>
  <c r="CG427" i="1" s="1"/>
  <c r="CF481" i="1"/>
  <c r="CG481" i="1" s="1"/>
  <c r="CE668" i="1"/>
  <c r="CF668" i="1" s="1"/>
  <c r="CG668" i="1" s="1"/>
  <c r="CE696" i="1"/>
  <c r="CF696" i="1" s="1"/>
  <c r="CG696" i="1" s="1"/>
  <c r="CF17" i="1"/>
  <c r="CG17" i="1" s="1"/>
  <c r="CE25" i="1"/>
  <c r="CF25" i="1" s="1"/>
  <c r="CG25" i="1" s="1"/>
  <c r="CF31" i="1"/>
  <c r="CG31" i="1" s="1"/>
  <c r="CF39" i="1"/>
  <c r="CG39" i="1" s="1"/>
  <c r="CE47" i="1"/>
  <c r="CF47" i="1" s="1"/>
  <c r="CG47" i="1" s="1"/>
  <c r="CE55" i="1"/>
  <c r="CF55" i="1" s="1"/>
  <c r="CG55" i="1" s="1"/>
  <c r="CF63" i="1"/>
  <c r="CG63" i="1" s="1"/>
  <c r="CF79" i="1"/>
  <c r="CG79" i="1" s="1"/>
  <c r="CG81" i="1"/>
  <c r="CF93" i="1"/>
  <c r="CG93" i="1" s="1"/>
  <c r="CG252" i="1"/>
  <c r="CF273" i="1"/>
  <c r="CG273" i="1" s="1"/>
  <c r="CG275" i="1"/>
  <c r="CG392" i="1"/>
  <c r="CG461" i="1"/>
  <c r="CF531" i="1"/>
  <c r="CG531" i="1" s="1"/>
  <c r="CF143" i="1"/>
  <c r="CG143" i="1" s="1"/>
  <c r="CF167" i="1"/>
  <c r="CG167" i="1" s="1"/>
  <c r="CE551" i="1"/>
  <c r="CF551" i="1" s="1"/>
  <c r="CG551" i="1" s="1"/>
  <c r="CE581" i="1"/>
  <c r="CF581" i="1" s="1"/>
  <c r="CG581" i="1" s="1"/>
  <c r="CE660" i="1"/>
  <c r="CF660" i="1" s="1"/>
  <c r="CG660" i="1" s="1"/>
  <c r="CE670" i="1"/>
  <c r="CF670" i="1" s="1"/>
  <c r="CG670" i="1" s="1"/>
  <c r="CF19" i="1"/>
  <c r="CG19" i="1" s="1"/>
  <c r="CF23" i="1"/>
  <c r="CG23" i="1" s="1"/>
  <c r="CF28" i="1"/>
  <c r="CG28" i="1" s="1"/>
  <c r="CE33" i="1"/>
  <c r="CF33" i="1" s="1"/>
  <c r="CG33" i="1" s="1"/>
  <c r="CF37" i="1"/>
  <c r="CG37" i="1" s="1"/>
  <c r="CF45" i="1"/>
  <c r="CG45" i="1" s="1"/>
  <c r="CE49" i="1"/>
  <c r="CF49" i="1" s="1"/>
  <c r="CG49" i="1" s="1"/>
  <c r="CF53" i="1"/>
  <c r="CG53" i="1" s="1"/>
  <c r="CF57" i="1"/>
  <c r="CG57" i="1" s="1"/>
  <c r="CE61" i="1"/>
  <c r="CF61" i="1" s="1"/>
  <c r="CG61" i="1" s="1"/>
  <c r="CF65" i="1"/>
  <c r="CG65" i="1" s="1"/>
  <c r="CF69" i="1"/>
  <c r="CG69" i="1" s="1"/>
  <c r="CF73" i="1"/>
  <c r="CG73" i="1" s="1"/>
  <c r="CF9" i="1"/>
  <c r="CG9" i="1" s="1"/>
  <c r="CF601" i="1"/>
  <c r="CG601" i="1" s="1"/>
  <c r="CF661" i="1"/>
  <c r="CG661" i="1" s="1"/>
  <c r="CF18" i="1"/>
  <c r="CG18" i="1" s="1"/>
  <c r="CF22" i="1"/>
  <c r="CG22" i="1" s="1"/>
  <c r="CF32" i="1"/>
  <c r="CG32" i="1" s="1"/>
  <c r="CF36" i="1"/>
  <c r="CG36" i="1" s="1"/>
  <c r="CF40" i="1"/>
  <c r="CG40" i="1" s="1"/>
  <c r="CF44" i="1"/>
  <c r="CG44" i="1" s="1"/>
  <c r="CF48" i="1"/>
  <c r="CG48" i="1" s="1"/>
  <c r="CF52" i="1"/>
  <c r="CG52" i="1" s="1"/>
  <c r="CE56" i="1"/>
  <c r="CF56" i="1" s="1"/>
  <c r="CG56" i="1" s="1"/>
  <c r="CF60" i="1"/>
  <c r="CG60" i="1" s="1"/>
  <c r="CF68" i="1"/>
  <c r="CG68" i="1" s="1"/>
  <c r="CF72" i="1"/>
  <c r="CG72" i="1" s="1"/>
  <c r="CB272" i="4"/>
  <c r="AX120" i="3"/>
  <c r="CF429" i="2"/>
  <c r="BR733" i="1"/>
  <c r="BU272" i="4" l="1"/>
  <c r="CC429" i="2"/>
  <c r="BR272" i="4" l="1"/>
  <c r="AU120" i="3"/>
  <c r="BV429" i="2"/>
  <c r="BO733" i="1"/>
  <c r="BO272" i="4"/>
  <c r="AR120" i="3"/>
  <c r="BS429" i="2"/>
  <c r="BL733" i="1"/>
  <c r="BL272" i="4"/>
  <c r="BP429" i="2"/>
  <c r="BI733" i="1"/>
  <c r="BI272" i="4" l="1"/>
  <c r="AO120" i="3"/>
  <c r="BM429" i="2"/>
  <c r="BF733" i="1"/>
  <c r="BF272" i="4" l="1"/>
  <c r="BJ429" i="2"/>
  <c r="AY733" i="1"/>
  <c r="BC272" i="4" l="1"/>
  <c r="BG429" i="2"/>
  <c r="AV272" i="4" l="1"/>
  <c r="AL120" i="3"/>
  <c r="BD429" i="2"/>
  <c r="AV733" i="1"/>
  <c r="AS272" i="4" l="1"/>
  <c r="AI120" i="3"/>
  <c r="AW429" i="2"/>
  <c r="AS733" i="1"/>
  <c r="AP272" i="4" l="1"/>
  <c r="AF120" i="3"/>
  <c r="AT429" i="2"/>
  <c r="AP733" i="1"/>
  <c r="AM272" i="4"/>
  <c r="Y120" i="3"/>
  <c r="AQ429" i="2"/>
  <c r="AM733" i="1"/>
  <c r="AJ272" i="4" l="1"/>
  <c r="V120" i="3"/>
  <c r="AN429" i="2"/>
  <c r="AJ733" i="1"/>
  <c r="AG272" i="4" l="1"/>
  <c r="AK429" i="2"/>
  <c r="AG733" i="1"/>
  <c r="AD272" i="4" l="1"/>
  <c r="AH429" i="2"/>
  <c r="W272" i="4" l="1"/>
  <c r="AE429" i="2"/>
  <c r="T272" i="4" l="1"/>
  <c r="S120" i="3"/>
  <c r="X429" i="2"/>
  <c r="W733" i="1"/>
  <c r="Q272" i="4" l="1"/>
  <c r="P120" i="3"/>
  <c r="U429" i="2"/>
  <c r="T733" i="1"/>
  <c r="N272" i="4" l="1"/>
  <c r="M120" i="3"/>
  <c r="R429" i="2"/>
  <c r="Q733" i="1"/>
  <c r="K272" i="4" l="1"/>
  <c r="J120" i="3"/>
  <c r="O429" i="2"/>
  <c r="H272" i="4"/>
  <c r="L429" i="2"/>
  <c r="N733" i="1"/>
  <c r="E272" i="4" l="1"/>
  <c r="I429" i="2" l="1"/>
  <c r="K733" i="1"/>
  <c r="G120" i="3" l="1"/>
  <c r="F429" i="2"/>
  <c r="H733" i="1"/>
  <c r="CA9" i="2" l="1"/>
  <c r="BZ9" i="2" l="1"/>
  <c r="BA9" i="4"/>
  <c r="CG9" i="4" s="1"/>
  <c r="Y17" i="4"/>
  <c r="CD17" i="4" s="1"/>
  <c r="Y18" i="4"/>
  <c r="CD18" i="4" s="1"/>
  <c r="Y19" i="4"/>
  <c r="CD19" i="4" s="1"/>
  <c r="Y20" i="4"/>
  <c r="CD20" i="4" s="1"/>
  <c r="Y32" i="4"/>
  <c r="CD32" i="4" s="1"/>
  <c r="Y33" i="4"/>
  <c r="CD33" i="4" s="1"/>
  <c r="Y36" i="4"/>
  <c r="CD36" i="4" s="1"/>
  <c r="Y37" i="4"/>
  <c r="CD37" i="4" s="1"/>
  <c r="Y39" i="4"/>
  <c r="CD39" i="4" s="1"/>
  <c r="Y43" i="4"/>
  <c r="CD43" i="4" s="1"/>
  <c r="Y47" i="4"/>
  <c r="CD47" i="4" s="1"/>
  <c r="Y48" i="4"/>
  <c r="CD48" i="4" s="1"/>
  <c r="Y50" i="4"/>
  <c r="CD50" i="4" s="1"/>
  <c r="Y51" i="4"/>
  <c r="CD51" i="4" s="1"/>
  <c r="Y52" i="4"/>
  <c r="CD52" i="4" s="1"/>
  <c r="Y53" i="4"/>
  <c r="CD53" i="4" s="1"/>
  <c r="Y54" i="4"/>
  <c r="CD54" i="4" s="1"/>
  <c r="Y55" i="4"/>
  <c r="CD55" i="4" s="1"/>
  <c r="Y56" i="4"/>
  <c r="CD56" i="4" s="1"/>
  <c r="Y57" i="4"/>
  <c r="CD57" i="4" s="1"/>
  <c r="Y67" i="4"/>
  <c r="CD67" i="4" s="1"/>
  <c r="Y71" i="4"/>
  <c r="CD71" i="4" s="1"/>
  <c r="Y73" i="4"/>
  <c r="CD73" i="4" s="1"/>
  <c r="Y74" i="4"/>
  <c r="CD74" i="4" s="1"/>
  <c r="Y75" i="4"/>
  <c r="CD75" i="4" s="1"/>
  <c r="Y78" i="4"/>
  <c r="CD78" i="4" s="1"/>
  <c r="Y81" i="4"/>
  <c r="CD81" i="4" s="1"/>
  <c r="Y84" i="4"/>
  <c r="CD84" i="4" s="1"/>
  <c r="Y85" i="4"/>
  <c r="CD85" i="4" s="1"/>
  <c r="Y86" i="4"/>
  <c r="CD86" i="4" s="1"/>
  <c r="Y90" i="4"/>
  <c r="CD90" i="4" s="1"/>
  <c r="Y91" i="4"/>
  <c r="CD91" i="4" s="1"/>
  <c r="Y93" i="4"/>
  <c r="CD93" i="4" s="1"/>
  <c r="Y94" i="4"/>
  <c r="CD94" i="4" s="1"/>
  <c r="Y95" i="4"/>
  <c r="CD95" i="4" s="1"/>
  <c r="Y105" i="4"/>
  <c r="CD105" i="4" s="1"/>
  <c r="Y106" i="4"/>
  <c r="CD106" i="4" s="1"/>
  <c r="Y114" i="4"/>
  <c r="CD114" i="4" s="1"/>
  <c r="Y115" i="4"/>
  <c r="CD115" i="4" s="1"/>
  <c r="Y117" i="4"/>
  <c r="CD117" i="4" s="1"/>
  <c r="Y119" i="4"/>
  <c r="CD119" i="4" s="1"/>
  <c r="Y124" i="4"/>
  <c r="CD124" i="4" s="1"/>
  <c r="Y137" i="4"/>
  <c r="CD137" i="4" s="1"/>
  <c r="Y138" i="4"/>
  <c r="CD138" i="4" s="1"/>
  <c r="Y158" i="4"/>
  <c r="CD158" i="4" s="1"/>
  <c r="Y170" i="4"/>
  <c r="CD170" i="4" s="1"/>
  <c r="Y172" i="4"/>
  <c r="CD172" i="4" s="1"/>
  <c r="Y174" i="4"/>
  <c r="CD174" i="4" s="1"/>
  <c r="Y176" i="4"/>
  <c r="CD176" i="4" s="1"/>
  <c r="Y181" i="4"/>
  <c r="Y182" i="4"/>
  <c r="CD182" i="4" s="1"/>
  <c r="Y183" i="4"/>
  <c r="Y184" i="4"/>
  <c r="CD184" i="4" s="1"/>
  <c r="Y185" i="4"/>
  <c r="Y200" i="4"/>
  <c r="CD200" i="4" s="1"/>
  <c r="Y211" i="4"/>
  <c r="Y217" i="4"/>
  <c r="Y233" i="4"/>
  <c r="Y236" i="4"/>
  <c r="CD236" i="4" s="1"/>
  <c r="Y237" i="4"/>
  <c r="Y239" i="4"/>
  <c r="Y240" i="4"/>
  <c r="CD240" i="4" s="1"/>
  <c r="Y252" i="4"/>
  <c r="CD252" i="4" s="1"/>
  <c r="Y253" i="4"/>
  <c r="Z253" i="4" s="1"/>
  <c r="Y254" i="4"/>
  <c r="CD254" i="4" s="1"/>
  <c r="Y258" i="4"/>
  <c r="CD258" i="4" s="1"/>
  <c r="Y266" i="4"/>
  <c r="CD266" i="4" s="1"/>
  <c r="CE258" i="4" l="1"/>
  <c r="CG258" i="4"/>
  <c r="CF258" i="4"/>
  <c r="Z237" i="4"/>
  <c r="CD237" i="4"/>
  <c r="Z233" i="4"/>
  <c r="CD233" i="4"/>
  <c r="Z211" i="4"/>
  <c r="CD211" i="4"/>
  <c r="Z185" i="4"/>
  <c r="CD185" i="4"/>
  <c r="Z183" i="4"/>
  <c r="CD183" i="4"/>
  <c r="Z181" i="4"/>
  <c r="CD181" i="4"/>
  <c r="CF174" i="4"/>
  <c r="CG174" i="4"/>
  <c r="CE174" i="4"/>
  <c r="CF170" i="4"/>
  <c r="CG170" i="4"/>
  <c r="CE170" i="4"/>
  <c r="CF138" i="4"/>
  <c r="CG138" i="4"/>
  <c r="CE138" i="4"/>
  <c r="CF117" i="4"/>
  <c r="CG117" i="4"/>
  <c r="CE117" i="4"/>
  <c r="CF105" i="4"/>
  <c r="CG105" i="4"/>
  <c r="CE105" i="4"/>
  <c r="CF94" i="4"/>
  <c r="CE94" i="4"/>
  <c r="CG94" i="4"/>
  <c r="CF91" i="4"/>
  <c r="CE91" i="4"/>
  <c r="CG91" i="4"/>
  <c r="CF86" i="4"/>
  <c r="CE86" i="4"/>
  <c r="CG86" i="4"/>
  <c r="CF78" i="4"/>
  <c r="CE78" i="4"/>
  <c r="CG78" i="4"/>
  <c r="CF71" i="4"/>
  <c r="CE71" i="4"/>
  <c r="CG71" i="4"/>
  <c r="CF55" i="4"/>
  <c r="CE55" i="4"/>
  <c r="CG55" i="4"/>
  <c r="CF53" i="4"/>
  <c r="CE53" i="4"/>
  <c r="CG53" i="4"/>
  <c r="CF48" i="4"/>
  <c r="CE48" i="4"/>
  <c r="CG48" i="4"/>
  <c r="CF37" i="4"/>
  <c r="CE37" i="4"/>
  <c r="CG37" i="4"/>
  <c r="CF33" i="4"/>
  <c r="CE33" i="4"/>
  <c r="CG33" i="4"/>
  <c r="CF20" i="4"/>
  <c r="CE20" i="4"/>
  <c r="CG20" i="4"/>
  <c r="CE266" i="4"/>
  <c r="CG266" i="4"/>
  <c r="CF266" i="4"/>
  <c r="CE254" i="4"/>
  <c r="CG254" i="4"/>
  <c r="CF254" i="4"/>
  <c r="Z239" i="4"/>
  <c r="CD239" i="4"/>
  <c r="CF236" i="4"/>
  <c r="CG236" i="4"/>
  <c r="CE236" i="4"/>
  <c r="Z217" i="4"/>
  <c r="CD217" i="4"/>
  <c r="CF200" i="4"/>
  <c r="CG200" i="4"/>
  <c r="CE200" i="4"/>
  <c r="CF184" i="4"/>
  <c r="CG184" i="4"/>
  <c r="CE184" i="4"/>
  <c r="CF182" i="4"/>
  <c r="CG182" i="4"/>
  <c r="CE182" i="4"/>
  <c r="CF172" i="4"/>
  <c r="CG172" i="4"/>
  <c r="CE172" i="4"/>
  <c r="CF137" i="4"/>
  <c r="CG137" i="4"/>
  <c r="CE137" i="4"/>
  <c r="CF119" i="4"/>
  <c r="CG119" i="4"/>
  <c r="CE119" i="4"/>
  <c r="CF106" i="4"/>
  <c r="CG106" i="4"/>
  <c r="CE106" i="4"/>
  <c r="CF95" i="4"/>
  <c r="CE95" i="4"/>
  <c r="CG95" i="4"/>
  <c r="CF93" i="4"/>
  <c r="CE93" i="4"/>
  <c r="CG93" i="4"/>
  <c r="CF75" i="4"/>
  <c r="CE75" i="4"/>
  <c r="CG75" i="4"/>
  <c r="CF67" i="4"/>
  <c r="CE67" i="4"/>
  <c r="CG67" i="4"/>
  <c r="CF56" i="4"/>
  <c r="CE56" i="4"/>
  <c r="CG56" i="4"/>
  <c r="CF54" i="4"/>
  <c r="CE54" i="4"/>
  <c r="CG54" i="4"/>
  <c r="CF50" i="4"/>
  <c r="CE50" i="4"/>
  <c r="CG50" i="4"/>
  <c r="CF47" i="4"/>
  <c r="CE47" i="4"/>
  <c r="CG47" i="4"/>
  <c r="CF32" i="4"/>
  <c r="CE32" i="4"/>
  <c r="CG32" i="4"/>
  <c r="AE9" i="1"/>
  <c r="AA266" i="4"/>
  <c r="AB266" i="4"/>
  <c r="AA258" i="4"/>
  <c r="AB258" i="4"/>
  <c r="AA254" i="4"/>
  <c r="AB254" i="4"/>
  <c r="AA252" i="4"/>
  <c r="CF252" i="4" s="1"/>
  <c r="AB252" i="4"/>
  <c r="CG252" i="4" s="1"/>
  <c r="AA240" i="4"/>
  <c r="CF240" i="4" s="1"/>
  <c r="AB240" i="4"/>
  <c r="CG240" i="4" s="1"/>
  <c r="AA236" i="4"/>
  <c r="AB236" i="4"/>
  <c r="AA200" i="4"/>
  <c r="AB200" i="4"/>
  <c r="AA184" i="4"/>
  <c r="AB184" i="4"/>
  <c r="AA182" i="4"/>
  <c r="AB182" i="4"/>
  <c r="AA176" i="4"/>
  <c r="CF176" i="4" s="1"/>
  <c r="AB176" i="4"/>
  <c r="CG176" i="4" s="1"/>
  <c r="AA174" i="4"/>
  <c r="AB174" i="4"/>
  <c r="AA172" i="4"/>
  <c r="AB172" i="4"/>
  <c r="AA170" i="4"/>
  <c r="AB170" i="4"/>
  <c r="AA158" i="4"/>
  <c r="CF158" i="4" s="1"/>
  <c r="AB158" i="4"/>
  <c r="CG158" i="4" s="1"/>
  <c r="AA138" i="4"/>
  <c r="AB138" i="4"/>
  <c r="Z138" i="4"/>
  <c r="AA124" i="4"/>
  <c r="CF124" i="4" s="1"/>
  <c r="AB124" i="4"/>
  <c r="CG124" i="4" s="1"/>
  <c r="Z124" i="4"/>
  <c r="CE124" i="4" s="1"/>
  <c r="AA114" i="4"/>
  <c r="CF114" i="4" s="1"/>
  <c r="AB114" i="4"/>
  <c r="CG114" i="4" s="1"/>
  <c r="Z114" i="4"/>
  <c r="CE114" i="4" s="1"/>
  <c r="AA106" i="4"/>
  <c r="AB106" i="4"/>
  <c r="Z106" i="4"/>
  <c r="AA94" i="4"/>
  <c r="AB94" i="4"/>
  <c r="Z94" i="4"/>
  <c r="AA90" i="4"/>
  <c r="CF90" i="4" s="1"/>
  <c r="AB90" i="4"/>
  <c r="CG90" i="4" s="1"/>
  <c r="Z90" i="4"/>
  <c r="CE90" i="4" s="1"/>
  <c r="AA86" i="4"/>
  <c r="AB86" i="4"/>
  <c r="Z86" i="4"/>
  <c r="AA84" i="4"/>
  <c r="CF84" i="4" s="1"/>
  <c r="AB84" i="4"/>
  <c r="CG84" i="4" s="1"/>
  <c r="Z84" i="4"/>
  <c r="CE84" i="4" s="1"/>
  <c r="AA78" i="4"/>
  <c r="AB78" i="4"/>
  <c r="Z78" i="4"/>
  <c r="AA74" i="4"/>
  <c r="CF74" i="4" s="1"/>
  <c r="AB74" i="4"/>
  <c r="CG74" i="4" s="1"/>
  <c r="Z74" i="4"/>
  <c r="CE74" i="4" s="1"/>
  <c r="AA56" i="4"/>
  <c r="AB56" i="4"/>
  <c r="Z56" i="4"/>
  <c r="AA54" i="4"/>
  <c r="AB54" i="4"/>
  <c r="Z54" i="4"/>
  <c r="AA52" i="4"/>
  <c r="CF52" i="4" s="1"/>
  <c r="AB52" i="4"/>
  <c r="CG52" i="4" s="1"/>
  <c r="Z52" i="4"/>
  <c r="CE52" i="4" s="1"/>
  <c r="AA50" i="4"/>
  <c r="AB50" i="4"/>
  <c r="Z50" i="4"/>
  <c r="AA48" i="4"/>
  <c r="AB48" i="4"/>
  <c r="Z48" i="4"/>
  <c r="AA36" i="4"/>
  <c r="CF36" i="4" s="1"/>
  <c r="AB36" i="4"/>
  <c r="CG36" i="4" s="1"/>
  <c r="Z36" i="4"/>
  <c r="CE36" i="4" s="1"/>
  <c r="AA32" i="4"/>
  <c r="AB32" i="4"/>
  <c r="Z32" i="4"/>
  <c r="AA20" i="4"/>
  <c r="AB20" i="4"/>
  <c r="Z20" i="4"/>
  <c r="AA18" i="4"/>
  <c r="CF18" i="4" s="1"/>
  <c r="AB18" i="4"/>
  <c r="CG18" i="4" s="1"/>
  <c r="Z18" i="4"/>
  <c r="CE18" i="4" s="1"/>
  <c r="AA12" i="4"/>
  <c r="CF12" i="4" s="1"/>
  <c r="AB12" i="4"/>
  <c r="CG12" i="4" s="1"/>
  <c r="AA253" i="4"/>
  <c r="AB253" i="4"/>
  <c r="AA239" i="4"/>
  <c r="AB239" i="4"/>
  <c r="AA237" i="4"/>
  <c r="AB237" i="4"/>
  <c r="AA233" i="4"/>
  <c r="AB233" i="4"/>
  <c r="AA217" i="4"/>
  <c r="AB217" i="4"/>
  <c r="AA211" i="4"/>
  <c r="AB211" i="4"/>
  <c r="AA185" i="4"/>
  <c r="AB185" i="4"/>
  <c r="AA183" i="4"/>
  <c r="AB183" i="4"/>
  <c r="AA181" i="4"/>
  <c r="AB181" i="4"/>
  <c r="AA137" i="4"/>
  <c r="AB137" i="4"/>
  <c r="Z137" i="4"/>
  <c r="AA119" i="4"/>
  <c r="AB119" i="4"/>
  <c r="Z119" i="4"/>
  <c r="AA117" i="4"/>
  <c r="AB117" i="4"/>
  <c r="Z117" i="4"/>
  <c r="AA115" i="4"/>
  <c r="CF115" i="4" s="1"/>
  <c r="AB115" i="4"/>
  <c r="CG115" i="4" s="1"/>
  <c r="Z115" i="4"/>
  <c r="CE115" i="4" s="1"/>
  <c r="AA105" i="4"/>
  <c r="AB105" i="4"/>
  <c r="Z105" i="4"/>
  <c r="AA95" i="4"/>
  <c r="AB95" i="4"/>
  <c r="Z95" i="4"/>
  <c r="AA93" i="4"/>
  <c r="AB93" i="4"/>
  <c r="Z93" i="4"/>
  <c r="AA91" i="4"/>
  <c r="AB91" i="4"/>
  <c r="Z91" i="4"/>
  <c r="AA85" i="4"/>
  <c r="CF85" i="4" s="1"/>
  <c r="AB85" i="4"/>
  <c r="CG85" i="4" s="1"/>
  <c r="Z85" i="4"/>
  <c r="CE85" i="4" s="1"/>
  <c r="AA81" i="4"/>
  <c r="CF81" i="4" s="1"/>
  <c r="AB81" i="4"/>
  <c r="CG81" i="4" s="1"/>
  <c r="Z81" i="4"/>
  <c r="CE81" i="4" s="1"/>
  <c r="AA75" i="4"/>
  <c r="AB75" i="4"/>
  <c r="Z75" i="4"/>
  <c r="AA73" i="4"/>
  <c r="CF73" i="4" s="1"/>
  <c r="AB73" i="4"/>
  <c r="CG73" i="4" s="1"/>
  <c r="Z73" i="4"/>
  <c r="CE73" i="4" s="1"/>
  <c r="AA71" i="4"/>
  <c r="AB71" i="4"/>
  <c r="Z71" i="4"/>
  <c r="AA67" i="4"/>
  <c r="AB67" i="4"/>
  <c r="Z67" i="4"/>
  <c r="AA57" i="4"/>
  <c r="CF57" i="4" s="1"/>
  <c r="AB57" i="4"/>
  <c r="CG57" i="4" s="1"/>
  <c r="Z57" i="4"/>
  <c r="CE57" i="4" s="1"/>
  <c r="AA55" i="4"/>
  <c r="AB55" i="4"/>
  <c r="Z55" i="4"/>
  <c r="AA53" i="4"/>
  <c r="AB53" i="4"/>
  <c r="Z53" i="4"/>
  <c r="AA51" i="4"/>
  <c r="CF51" i="4" s="1"/>
  <c r="AB51" i="4"/>
  <c r="CG51" i="4" s="1"/>
  <c r="Z51" i="4"/>
  <c r="CE51" i="4" s="1"/>
  <c r="AA47" i="4"/>
  <c r="AB47" i="4"/>
  <c r="Z47" i="4"/>
  <c r="AA43" i="4"/>
  <c r="CF43" i="4" s="1"/>
  <c r="AB43" i="4"/>
  <c r="CG43" i="4" s="1"/>
  <c r="Z43" i="4"/>
  <c r="CE43" i="4" s="1"/>
  <c r="AA39" i="4"/>
  <c r="CF39" i="4" s="1"/>
  <c r="AB39" i="4"/>
  <c r="CG39" i="4" s="1"/>
  <c r="Z39" i="4"/>
  <c r="CE39" i="4" s="1"/>
  <c r="AA37" i="4"/>
  <c r="AB37" i="4"/>
  <c r="Z37" i="4"/>
  <c r="AA33" i="4"/>
  <c r="AB33" i="4"/>
  <c r="Z33" i="4"/>
  <c r="AA19" i="4"/>
  <c r="CF19" i="4" s="1"/>
  <c r="AB19" i="4"/>
  <c r="CG19" i="4" s="1"/>
  <c r="Z19" i="4"/>
  <c r="CE19" i="4" s="1"/>
  <c r="AA17" i="4"/>
  <c r="CF17" i="4" s="1"/>
  <c r="AB17" i="4"/>
  <c r="CG17" i="4" s="1"/>
  <c r="Z17" i="4"/>
  <c r="CE17" i="4" s="1"/>
  <c r="Z266" i="4"/>
  <c r="Z258" i="4"/>
  <c r="Z254" i="4"/>
  <c r="Z252" i="4"/>
  <c r="CE252" i="4" s="1"/>
  <c r="Z240" i="4"/>
  <c r="CE240" i="4" s="1"/>
  <c r="Z236" i="4"/>
  <c r="Z200" i="4"/>
  <c r="Z184" i="4"/>
  <c r="Z182" i="4"/>
  <c r="Z176" i="4"/>
  <c r="CE176" i="4" s="1"/>
  <c r="Z174" i="4"/>
  <c r="Z172" i="4"/>
  <c r="Z170" i="4"/>
  <c r="Z158" i="4"/>
  <c r="CE158" i="4" s="1"/>
  <c r="CF217" i="4" l="1"/>
  <c r="CG217" i="4"/>
  <c r="CE217" i="4"/>
  <c r="CF181" i="4"/>
  <c r="CG181" i="4"/>
  <c r="CE181" i="4"/>
  <c r="CF183" i="4"/>
  <c r="CG183" i="4"/>
  <c r="CE183" i="4"/>
  <c r="CF185" i="4"/>
  <c r="CG185" i="4"/>
  <c r="CE185" i="4"/>
  <c r="CF211" i="4"/>
  <c r="CG211" i="4"/>
  <c r="CE211" i="4"/>
  <c r="CF233" i="4"/>
  <c r="CG233" i="4"/>
  <c r="CE233" i="4"/>
  <c r="CF237" i="4"/>
  <c r="CG237" i="4"/>
  <c r="CE237" i="4"/>
  <c r="CF239" i="4"/>
  <c r="CG239" i="4"/>
  <c r="CE239" i="4"/>
  <c r="A10" i="4"/>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10" i="3"/>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0" i="2"/>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10" i="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alcChain>
</file>

<file path=xl/comments1.xml><?xml version="1.0" encoding="utf-8"?>
<comments xmlns="http://schemas.openxmlformats.org/spreadsheetml/2006/main">
  <authors>
    <author>Usuario UTP</author>
  </authors>
  <commentList>
    <comment ref="B394" authorId="0">
      <text>
        <r>
          <rPr>
            <b/>
            <sz val="8"/>
            <color indexed="81"/>
            <rFont val="Tahoma"/>
            <family val="2"/>
          </rPr>
          <t>Usuario UTP:</t>
        </r>
        <r>
          <rPr>
            <sz val="8"/>
            <color indexed="81"/>
            <rFont val="Tahoma"/>
            <family val="2"/>
          </rPr>
          <t xml:space="preserve">
Este estaba marcado en rojo pero no es de ambiental.</t>
        </r>
      </text>
    </comment>
  </commentList>
</comments>
</file>

<file path=xl/sharedStrings.xml><?xml version="1.0" encoding="utf-8"?>
<sst xmlns="http://schemas.openxmlformats.org/spreadsheetml/2006/main" count="19234" uniqueCount="2757">
  <si>
    <t>NUMERO</t>
  </si>
  <si>
    <t>DESCRIPCION Y ESPECIFICACIONES</t>
  </si>
  <si>
    <t xml:space="preserve">PRESENTACION </t>
  </si>
  <si>
    <t xml:space="preserve">UNIDADES. </t>
  </si>
  <si>
    <t>MARCA Y REFERENCIA SOLICITADA</t>
  </si>
  <si>
    <t>1,3 ciclopentadieno</t>
  </si>
  <si>
    <t>mL</t>
  </si>
  <si>
    <t>1-Hepteno</t>
  </si>
  <si>
    <t xml:space="preserve">1,6 hexanodiol </t>
  </si>
  <si>
    <t>GRAMOS</t>
  </si>
  <si>
    <t>1-5 Hexadieno</t>
  </si>
  <si>
    <t>1-Naftiletilendiamina</t>
  </si>
  <si>
    <t>1-Hexino</t>
  </si>
  <si>
    <t xml:space="preserve">2,4 diisocianato tolileno </t>
  </si>
  <si>
    <t>2-Hidroxi-5-Nitrobenzaldehído</t>
  </si>
  <si>
    <t>ml</t>
  </si>
  <si>
    <t>2,5 hexanodiona</t>
  </si>
  <si>
    <t>2,6 Diclorofenolindofenol dihidratado (sal de sodio)</t>
  </si>
  <si>
    <t>a-Bencilamina</t>
  </si>
  <si>
    <t>Aceite de Inmersión</t>
  </si>
  <si>
    <t>Acetaldehido</t>
  </si>
  <si>
    <t>Acetanilida</t>
  </si>
  <si>
    <t>ACETATO CÚPRICO</t>
  </si>
  <si>
    <t>Acetato de amonio</t>
  </si>
  <si>
    <t>Acetato de Etilo</t>
  </si>
  <si>
    <t>Acetato de Etilo grado HPLC</t>
  </si>
  <si>
    <t xml:space="preserve">ACETATO DE POTASIO </t>
  </si>
  <si>
    <t>Acetilo Cloruro</t>
  </si>
  <si>
    <t>ACETOFENONA</t>
  </si>
  <si>
    <t xml:space="preserve">Acetona grado analitico. Botella de vidrio. </t>
  </si>
  <si>
    <t xml:space="preserve">Acetonitrilo </t>
  </si>
  <si>
    <t>Acetonitrilo grado HPLC</t>
  </si>
  <si>
    <t>Acetil Acetona</t>
  </si>
  <si>
    <t>Acido Acético 99-100 % SINTESIS</t>
  </si>
  <si>
    <t xml:space="preserve">Acido Acético Comercial </t>
  </si>
  <si>
    <t>COMERCIAL</t>
  </si>
  <si>
    <t>Acido Acético glacial. Frasco de vidrio con recubrimiento plastico de seguridad Tipo Safe-Cote.</t>
  </si>
  <si>
    <t>Acido borico PARA ANALISIS</t>
  </si>
  <si>
    <t xml:space="preserve">Acido Clorhidrico 1.0 N </t>
  </si>
  <si>
    <t>Acido Clorhídrico concentrado. Frasco de vidrio con recubrimiento de seguridad. Tipo Safe Cote.</t>
  </si>
  <si>
    <t>Acido estearico</t>
  </si>
  <si>
    <t>Acido Fórmico de 98 a 100 % de concentracion.</t>
  </si>
  <si>
    <t>Acido fosfórico</t>
  </si>
  <si>
    <t>Acido Formico</t>
  </si>
  <si>
    <t>Comercial</t>
  </si>
  <si>
    <t xml:space="preserve">Acido hipocloroso </t>
  </si>
  <si>
    <t>Acido Nitrico concentrado (68 %). Frasco de vidrio con recubrimiento plastico de seguridad (Safe-Cote)</t>
  </si>
  <si>
    <t>ACIDO PÍCRICO SATURADO</t>
  </si>
  <si>
    <t>ACIDO PROPANOICO</t>
  </si>
  <si>
    <t>Acido Sulfúrico 1,0 N</t>
  </si>
  <si>
    <t>Acido Sulfurico Concentrado. Frasco de vidrio con recubrimiento de seguridad Safe PTFE</t>
  </si>
  <si>
    <t>Acido Tánico</t>
  </si>
  <si>
    <t>Acido Urico Sera-Pak Plus liquido estable</t>
  </si>
  <si>
    <t>Adipilo Cloruro</t>
  </si>
  <si>
    <t>Agar agar con fecha de venc. Mínimo 3 años</t>
  </si>
  <si>
    <t>MERCK, OXOID,SHARLAU, PRONADISA, DIFCO, BBL, 3M</t>
  </si>
  <si>
    <t>Agar Baird Parker con fecha de venc. Mínimo 3 años</t>
  </si>
  <si>
    <t>Agar BHI</t>
  </si>
  <si>
    <t>Agar Bismuto sulfito</t>
  </si>
  <si>
    <t>Agar Brolacin</t>
  </si>
  <si>
    <t>Agar cetrimide</t>
  </si>
  <si>
    <t>AGAR CITRATO</t>
  </si>
  <si>
    <t>Agar cromogenico con MUG para deteccion de coliformes E. coli.  con fecha de venc. Mínimo 3 años</t>
  </si>
  <si>
    <t>Agar Cromogénico selectivo para Bacillus cereus. Incluir suplemento si lo requiere.</t>
  </si>
  <si>
    <t>Agar EMB (Eosina Azul de Metileno) con fecha de venc. Mínimo 3 años</t>
  </si>
  <si>
    <t>Agar Fluorocult</t>
  </si>
  <si>
    <t>Agar glucosa con cloranfenicol</t>
  </si>
  <si>
    <t>Agar lisina Hierro</t>
  </si>
  <si>
    <t>Agar membrana lactosa glucorónido</t>
  </si>
  <si>
    <t>Agar MUELLER- HINTON  con fecha de venc. Mínimo 3 años</t>
  </si>
  <si>
    <t>Agar Nutritivo</t>
  </si>
  <si>
    <t>Agar OGI.  Incluir suplemento si lo requiere.</t>
  </si>
  <si>
    <t>Agar Papa dextrosa</t>
  </si>
  <si>
    <t>Agar Plate Count con fecha de venc. Mínimo 3 años</t>
  </si>
  <si>
    <t>Agar Saboureaud</t>
  </si>
  <si>
    <t>Agar Saboureaud Dextrosa</t>
  </si>
  <si>
    <t>grAMOS</t>
  </si>
  <si>
    <t>AGAR TRES AZUCARES Y HIERRO</t>
  </si>
  <si>
    <t>Agar Triptona Soya</t>
  </si>
  <si>
    <t>Agar TSI</t>
  </si>
  <si>
    <t>Agar YGC</t>
  </si>
  <si>
    <t>Agarosa UltraPura, resuelve fragmentos de 100 a mas de 30Kb, Electroendosmosis EEO de 0.09-0.13-mr</t>
  </si>
  <si>
    <t>Agua calidad biologia molecular libre de RNAsa/DNAsa</t>
  </si>
  <si>
    <t xml:space="preserve">Agua inyectable </t>
  </si>
  <si>
    <t>500 mL</t>
  </si>
  <si>
    <t>BAXTER</t>
  </si>
  <si>
    <t>Agua Peptona Salina</t>
  </si>
  <si>
    <t>AGUA PEPTONA TAMPONADA</t>
  </si>
  <si>
    <t>Agua Peptona Tamponada para salmonella</t>
  </si>
  <si>
    <t>Agua Pure Genomic DNA</t>
  </si>
  <si>
    <t xml:space="preserve">1 kit </t>
  </si>
  <si>
    <t>Kit</t>
  </si>
  <si>
    <t>Bio Rad referencia 732-6340</t>
  </si>
  <si>
    <t xml:space="preserve">ALBÚMINA PURA </t>
  </si>
  <si>
    <t>Alcohol al 95%. Debe ser totalmente Incoloro y libre de impotabilizante.</t>
  </si>
  <si>
    <t xml:space="preserve">GALON </t>
  </si>
  <si>
    <t>GALON</t>
  </si>
  <si>
    <t xml:space="preserve">COMERCIAL </t>
  </si>
  <si>
    <t>Alcohol antiséptico de 70 º</t>
  </si>
  <si>
    <t xml:space="preserve">JGB, COMERCIAL </t>
  </si>
  <si>
    <t xml:space="preserve">Alcohol Etílico Absoluto  </t>
  </si>
  <si>
    <t>Alcohol Isopropilico</t>
  </si>
  <si>
    <t>Alcohol isopropilico grado HPLC</t>
  </si>
  <si>
    <t>Alcohol Metílico grado HPLC frasco de vidrio</t>
  </si>
  <si>
    <t>Alcohol Metílico. Frasco de vidrio</t>
  </si>
  <si>
    <t>Alcohol Metílico grado comercial</t>
  </si>
  <si>
    <t>Litros</t>
  </si>
  <si>
    <t>Aldehido 3-Nitroftálico</t>
  </si>
  <si>
    <t>Aldehído 5-Nitrosalicílico</t>
  </si>
  <si>
    <t>Alfa-Amilasa</t>
  </si>
  <si>
    <t>Algodón paquete x 500 gramos</t>
  </si>
  <si>
    <t>Paquete x 500 gramos</t>
  </si>
  <si>
    <t>paquete</t>
  </si>
  <si>
    <t>JBC SUAVEX</t>
  </si>
  <si>
    <t>Aluminio y Potasio Sulfato</t>
  </si>
  <si>
    <t>Amilo Acetato</t>
  </si>
  <si>
    <t>o-Aminofenol</t>
  </si>
  <si>
    <t>p-Aminofenol</t>
  </si>
  <si>
    <t>Amonio Polisulfuro</t>
  </si>
  <si>
    <t>Anhídrido Acético</t>
  </si>
  <si>
    <t>Anaeroccult P o Anaerogen.</t>
  </si>
  <si>
    <t>Caja x 25 unidades</t>
  </si>
  <si>
    <t>ANILINA</t>
  </si>
  <si>
    <t>Azometina H</t>
  </si>
  <si>
    <t>Azul de BROMOFENOL</t>
  </si>
  <si>
    <t>Azul de Lactofenol</t>
  </si>
  <si>
    <t>Azul de ortotoluidina</t>
  </si>
  <si>
    <t>Balsamo de canada</t>
  </si>
  <si>
    <t>Bario Cloruro 2 H2O</t>
  </si>
  <si>
    <t>Benceno Sulfonilo Cloruro</t>
  </si>
  <si>
    <t>Bencilo o ( Difeniletanodiona; Dibenzoil) CAS 134-81-6</t>
  </si>
  <si>
    <t>Benzaldehido</t>
  </si>
  <si>
    <t>Benzoilo Cloruro</t>
  </si>
  <si>
    <t>BICARBONATO DE SODIO</t>
  </si>
  <si>
    <t>Bifenilo</t>
  </si>
  <si>
    <t>Borohidruro de sodio</t>
  </si>
  <si>
    <t>Bromobutano</t>
  </si>
  <si>
    <t>Bromuro de litio</t>
  </si>
  <si>
    <t>Bromuro de n-Butilo</t>
  </si>
  <si>
    <t>Bromuro de Fenacilo</t>
  </si>
  <si>
    <t>Bromuro de potasio</t>
  </si>
  <si>
    <t>BUFFER PH 4-7 Y 9  bolsas de 30 mL Material de referencia y certificado.</t>
  </si>
  <si>
    <t>Paquete x 30 sobres</t>
  </si>
  <si>
    <t xml:space="preserve">Merck , </t>
  </si>
  <si>
    <t>ter-Butilo Cloruro</t>
  </si>
  <si>
    <t>Butiraldehído</t>
  </si>
  <si>
    <t>Calcio Carbonato</t>
  </si>
  <si>
    <t>Calcio Carbonato granulado</t>
  </si>
  <si>
    <t>Calcio Carburo comercial</t>
  </si>
  <si>
    <t>Calcio Cloruro anhidro Comercial</t>
  </si>
  <si>
    <t>Caldo BHI</t>
  </si>
  <si>
    <t>Caldo lactosado</t>
  </si>
  <si>
    <t>Calcio Hidroxido</t>
  </si>
  <si>
    <t>Caldo Lauril Sulfato con MUG</t>
  </si>
  <si>
    <t>gramos</t>
  </si>
  <si>
    <t>CALDO NITRATOS</t>
  </si>
  <si>
    <t>Caldo nutritivo</t>
  </si>
  <si>
    <t>CALDO ROJO DE METILO</t>
  </si>
  <si>
    <t>Caldo Selenito Cistina</t>
  </si>
  <si>
    <t>Caldo tioglicolato con glicerol al 20%</t>
  </si>
  <si>
    <t>CALDO VOGES Y PROSKAUER ( RM-VP)</t>
  </si>
  <si>
    <t>Ampolla x 1 mL</t>
  </si>
  <si>
    <t>UNIDAD</t>
  </si>
  <si>
    <t>Carbón activado</t>
  </si>
  <si>
    <t xml:space="preserve">Carbonato de sodio </t>
  </si>
  <si>
    <t>CAJA X 25 UNIDADES</t>
  </si>
  <si>
    <t>CAJA</t>
  </si>
  <si>
    <t>Whatman</t>
  </si>
  <si>
    <t>Cartuchos para grasas (Diámetro interno 25 mm x 80 mm de diámetro externo Grado NO. 84)</t>
  </si>
  <si>
    <t>Caja</t>
  </si>
  <si>
    <t>Cerio y Amonio Nitrato</t>
  </si>
  <si>
    <t>Ciclohexanol</t>
  </si>
  <si>
    <t xml:space="preserve">Cloroformo   </t>
  </si>
  <si>
    <t>Cloruro de Amonio</t>
  </si>
  <si>
    <t>Cloruro de calcio</t>
  </si>
  <si>
    <t>Cloruro de Calcio * 2 H2O</t>
  </si>
  <si>
    <t>Cloruro de gadolinio (GdCl3)</t>
  </si>
  <si>
    <t>Cloruro de magnesio</t>
  </si>
  <si>
    <t>Cloruro de Mercurio II</t>
  </si>
  <si>
    <t>Cloruro de Niquel 6 H2O</t>
  </si>
  <si>
    <t>Cloruro de potasio</t>
  </si>
  <si>
    <t>Cloruro de potasio 3M</t>
  </si>
  <si>
    <t>Cloruro de sodio comercial</t>
  </si>
  <si>
    <t>Cobre Lámina delgada Comercial</t>
  </si>
  <si>
    <t>Cobre II Sulfato 5 H2O</t>
  </si>
  <si>
    <t>Cobre Sulfato Anhídro</t>
  </si>
  <si>
    <t>Cobre Sulfato comercial</t>
  </si>
  <si>
    <t>Cobre Nitrato</t>
  </si>
  <si>
    <t>Colorantes Wrigth preparado</t>
  </si>
  <si>
    <t>Columnas SAX-500 mg/PSA-500 mg</t>
  </si>
  <si>
    <t xml:space="preserve">Caja </t>
  </si>
  <si>
    <t xml:space="preserve">CAJA </t>
  </si>
  <si>
    <t>MERCK, Macherey Nagel,  JT BAKER</t>
  </si>
  <si>
    <t>Cromatofolios Al TLC 20 x 20 cm silicagel  60 f 254</t>
  </si>
  <si>
    <t>Caja/25 folios</t>
  </si>
  <si>
    <t>Cumarina</t>
  </si>
  <si>
    <t>D-(+)-Glucosa. Sustancia trazable o de referencia</t>
  </si>
  <si>
    <t>Detergente Neutro</t>
  </si>
  <si>
    <t>Dibencil Cetona</t>
  </si>
  <si>
    <t>Dicloroetano</t>
  </si>
  <si>
    <t xml:space="preserve">Diclorometano </t>
  </si>
  <si>
    <t>Diclorometano grado comercial</t>
  </si>
  <si>
    <t>DIFENILAMINA</t>
  </si>
  <si>
    <t xml:space="preserve">GRAMOS </t>
  </si>
  <si>
    <t>Difenilcarbazona</t>
  </si>
  <si>
    <t>Dihidrogenofosfato de Potasio Suprapur</t>
  </si>
  <si>
    <t>Dimetil sulfoxido</t>
  </si>
  <si>
    <t>2,4-Dinitrofenilhidracina</t>
  </si>
  <si>
    <t>D-MEM 1X, líquido y alto en glucosa, contiene 4500 mg/L D-glucosa, L-glutamina y 25mM Hepes buffer, pero no piruvato de sodio ni rojo de fenol</t>
  </si>
  <si>
    <t>Gibco 21063029</t>
  </si>
  <si>
    <t>D-MEM 1X, líquido y alto en glucosa, contiene GlutaMax y buffer HEPES, pero no piruvato de sodio.</t>
  </si>
  <si>
    <t xml:space="preserve"> Caja 10 x 500ml</t>
  </si>
  <si>
    <t>Gibco 10564029</t>
  </si>
  <si>
    <t>2,4-Dinitrotolueno</t>
  </si>
  <si>
    <t>EDTA</t>
  </si>
  <si>
    <t xml:space="preserve">Emulsión Yema de Huevo </t>
  </si>
  <si>
    <t>MERCK, OXOID, SHARLAU, PRONADISA, DIFCO, BBL</t>
  </si>
  <si>
    <t>Emulsión Yema de Huevo con Telurito</t>
  </si>
  <si>
    <t>Estandar de conductividad. Solucion de cloruro de potasio (0,1 mol/L)</t>
  </si>
  <si>
    <t>Estandar de sulfatos (trazable o de referencia)</t>
  </si>
  <si>
    <t>Estandares de calibración de Hidrocarburos aromaticos polinucleares PAHs. Mix · 5</t>
  </si>
  <si>
    <t>Estireno Comercial</t>
  </si>
  <si>
    <t>Etanolamina</t>
  </si>
  <si>
    <t xml:space="preserve">Eter etilico Anhidrido  </t>
  </si>
  <si>
    <t>Fenilalanina</t>
  </si>
  <si>
    <t>Fenilhidracina Cloruro</t>
  </si>
  <si>
    <t>fenilhidrazina</t>
  </si>
  <si>
    <t>Fenilisocianato</t>
  </si>
  <si>
    <t>Fenilisotiocianato</t>
  </si>
  <si>
    <t>Fenol sólido</t>
  </si>
  <si>
    <t>Fluoruro De Potasio</t>
  </si>
  <si>
    <t>Formaldehído</t>
  </si>
  <si>
    <t xml:space="preserve">FORMOL INDUSTRIAL </t>
  </si>
  <si>
    <t xml:space="preserve">MARCA NACIONAL </t>
  </si>
  <si>
    <t>Fosfato acido de sodio anhidro</t>
  </si>
  <si>
    <t>Fosfato monobasico de sodio monohidrato</t>
  </si>
  <si>
    <t>Furano</t>
  </si>
  <si>
    <t xml:space="preserve">Fructosa  </t>
  </si>
  <si>
    <t>Galactosa</t>
  </si>
  <si>
    <t xml:space="preserve">GELATINA </t>
  </si>
  <si>
    <t>Gelrite  gelland Gum</t>
  </si>
  <si>
    <t>Glucosa</t>
  </si>
  <si>
    <t>GLUTATHIONE REDUCED</t>
  </si>
  <si>
    <t>Hexano  en Frasco de vidrio.</t>
  </si>
  <si>
    <t>Hexano grado HPLC</t>
  </si>
  <si>
    <t>Hidróxido de amonio concentrado</t>
  </si>
  <si>
    <t>Hidroxilamina Cloruro</t>
  </si>
  <si>
    <t>Hierro III Cloruro. Hexahidratado</t>
  </si>
  <si>
    <t>Hipoclorito de sodio al 13 %</t>
  </si>
  <si>
    <t>Galon</t>
  </si>
  <si>
    <t>8-Hidroxiquinolina</t>
  </si>
  <si>
    <t>Hidroxiprolina</t>
  </si>
  <si>
    <t>Isopropilamina</t>
  </si>
  <si>
    <t>Indicador biologico para esterilizacion.</t>
  </si>
  <si>
    <t>BAG HEALTH CARE</t>
  </si>
  <si>
    <t>Invertasa</t>
  </si>
  <si>
    <t>comercial</t>
  </si>
  <si>
    <t>Jabón Quirúrgico</t>
  </si>
  <si>
    <t>GALÓN</t>
  </si>
  <si>
    <t>Spartan</t>
  </si>
  <si>
    <t>Kaleidoscope Prestained Standars</t>
  </si>
  <si>
    <t>Microlitros</t>
  </si>
  <si>
    <t>Biorad referencia 161-0324</t>
  </si>
  <si>
    <t>Kit de derrames quimicos</t>
  </si>
  <si>
    <t>Kit de determinacion de colesterol para 200 determinaciones</t>
  </si>
  <si>
    <t>HUMAN</t>
  </si>
  <si>
    <t>Kit de determinacion de glucosa para 200 determinaciones</t>
  </si>
  <si>
    <t>Kit de determinacion de HDL para 200 determinaciones</t>
  </si>
  <si>
    <t>Kit de determinacion de trigliceridos para 200 determinaciones</t>
  </si>
  <si>
    <t>Kit para Fenoles de 0.1 a 2.5 mg/L</t>
  </si>
  <si>
    <t>Caja x 25</t>
  </si>
  <si>
    <t>Merck. Ref 1.14551.0001</t>
  </si>
  <si>
    <t>Lana de Vidrio</t>
  </si>
  <si>
    <t>Lantano Oxido</t>
  </si>
  <si>
    <t>L-cisteina</t>
  </si>
  <si>
    <t xml:space="preserve">Columna de extraccion RP- 18 (40-63) 500 mg 3ml </t>
  </si>
  <si>
    <t>caja x 50</t>
  </si>
  <si>
    <t>Merck Referencia (1,02023,0001) Macherey Nagel,  JT BAKER</t>
  </si>
  <si>
    <t>Magnesio Cinta 3mm</t>
  </si>
  <si>
    <t>Rollo</t>
  </si>
  <si>
    <t xml:space="preserve">Malonato de dietilo </t>
  </si>
  <si>
    <t xml:space="preserve">MALTOSA </t>
  </si>
  <si>
    <t>Medio de cultivo en ampollas para la determinacion simultanea de Coliformes totales y E. coli, por la tecnica de filtracion de membrana.</t>
  </si>
  <si>
    <t>Bolsa/50 Ampollas</t>
  </si>
  <si>
    <t>HACH (M-COLIBLUE 24); PALL; MILLIPORE, MFS</t>
  </si>
  <si>
    <t>Medio de deshidratado para Coliformes y E. coli SIMPLATE (Paquete de 100 viales)</t>
  </si>
  <si>
    <t>Paquete por 100 unidades</t>
  </si>
  <si>
    <t>SIMPLATE</t>
  </si>
  <si>
    <t>Medio de deshidratado para de mohos y levaduras SIMPLATE (Paquete de 100 viales)</t>
  </si>
  <si>
    <t>Paquete por 100 viales</t>
  </si>
  <si>
    <t>Medio de deshidratado para Recuento Total de Aerobios mesófilos SIMPLATE (Paquete de 100 viales)</t>
  </si>
  <si>
    <t>Medio de transporte STUART</t>
  </si>
  <si>
    <t>Membrana 0.45 micras y 47 mm de diametro. Con cuadricula, debe traer PAD. Empaque individual</t>
  </si>
  <si>
    <t>Caja/100</t>
  </si>
  <si>
    <t>CAJA 100 UNIDADES</t>
  </si>
  <si>
    <t>MFS, PALL, S &amp; S, WHATMAN</t>
  </si>
  <si>
    <t>Membrana 0.45 micras y 47 mm de diametro. Con cuadricula. Empaque individual SIN PAD</t>
  </si>
  <si>
    <t>Methidathion PS 679 cas 950-37-8</t>
  </si>
  <si>
    <t>Mezcla "A" de pesticidas según método 8140/8141.  Marca Restek.  Referencia:  32277</t>
  </si>
  <si>
    <t>Ampolla x 1 ml</t>
  </si>
  <si>
    <t>Mezcla de trihalometanos de 200 microgramos/mL</t>
  </si>
  <si>
    <t>Metil-Ciclohexanol</t>
  </si>
  <si>
    <t xml:space="preserve">Mezcla para calibración de pesticidas carbamatos, </t>
  </si>
  <si>
    <t>a-Naftil isocianato</t>
  </si>
  <si>
    <t>m-Nitrotolueno</t>
  </si>
  <si>
    <t>Monitor microbiologico para Coliformes totales. Color blanco</t>
  </si>
  <si>
    <t>Caja/ 25 Unidades</t>
  </si>
  <si>
    <t>MILLIPORE</t>
  </si>
  <si>
    <t>Monitor microbiologico para E. Coli. Color azul</t>
  </si>
  <si>
    <t>Monitor microbiologico para Hongos y Levaduras. Color amarillo</t>
  </si>
  <si>
    <t>Negro de Eriocromo</t>
  </si>
  <si>
    <t>Nitrato de plata</t>
  </si>
  <si>
    <t>Nitrobenceno</t>
  </si>
  <si>
    <t>NITROPRUSIATO SÓDICO</t>
  </si>
  <si>
    <t>m-Nitrobenzaldehído</t>
  </si>
  <si>
    <t>N-METIL ANILINA</t>
  </si>
  <si>
    <t>n-Pentano</t>
  </si>
  <si>
    <t>Octadecyl-Functionalized silica gel</t>
  </si>
  <si>
    <t>Aldrich ref. 37,763-5</t>
  </si>
  <si>
    <t xml:space="preserve">ORCEINA </t>
  </si>
  <si>
    <t>Oxido de Plomo</t>
  </si>
  <si>
    <t>Papel Filtro Cualitativo.  90mm Diámetro. Caja x 100 referencia 595 SyS</t>
  </si>
  <si>
    <t>CAJA / 100 UNIDADES</t>
  </si>
  <si>
    <t>Papel Filtro Cualitativo.  110mm Diámetro. Caja x 100 referencia 595 SyS</t>
  </si>
  <si>
    <t>Papel Filtro Cualitativo.  125 mm Diámetro referencia 595 SyS</t>
  </si>
  <si>
    <t>Papel Filtro Cualitativo.  125 mm Diámetro referencia 604 SyS</t>
  </si>
  <si>
    <t>Papel Filtro Cuantitativo.  110 mm Diámetro Banda Azul 589-3</t>
  </si>
  <si>
    <t>Papel Filtro Cuantitativo.  110 mm Diámetro Banda Blanca 589 -2</t>
  </si>
  <si>
    <t>Papel Filtro Cuantitativo.  110 mm Diámetro Banda NEGRA 589 -1</t>
  </si>
  <si>
    <t xml:space="preserve">Papel Filtro Cuantitativo.  110 mm Diámetro Banda Roja 589-5  </t>
  </si>
  <si>
    <t>Papel Filtro microfibra de vidrio GF/A.  110 mm Diámetro.</t>
  </si>
  <si>
    <t>Papel Filtro microfibra de vidrio GF/C.  110 mm Diámetro.</t>
  </si>
  <si>
    <t>Papel Filtro microfibra de vidrio GF/C.  125 mm Diámetro. CAT: 1822</t>
  </si>
  <si>
    <t>caja por 100 unidades</t>
  </si>
  <si>
    <t xml:space="preserve">PAPEL INDICADOR pH 1 - 10 </t>
  </si>
  <si>
    <t>Caja x 6 rollos</t>
  </si>
  <si>
    <t>PAPEL INDICADOR pH 9,5 - 13 con escala</t>
  </si>
  <si>
    <t>Merck Referencia 109562</t>
  </si>
  <si>
    <t>PAPEL YODURO-ALMIDON</t>
  </si>
  <si>
    <t>CARLO ERBA REFERENCIA 434980</t>
  </si>
  <si>
    <t>Paquete Petrifilm  Staphylococcus</t>
  </si>
  <si>
    <t>Paquete por 25 unidades</t>
  </si>
  <si>
    <t>3 M</t>
  </si>
  <si>
    <t>Paquete Petrifilm DNAsa confirmativa Staphylococcus</t>
  </si>
  <si>
    <t>paquete por 25 unidades</t>
  </si>
  <si>
    <t>Paquete Petrifilm Recuento total de aerobios mesófilos</t>
  </si>
  <si>
    <t>paquete por 100unidades</t>
  </si>
  <si>
    <t>PBS pH 7,4</t>
  </si>
  <si>
    <t>Gibco 70011-044</t>
  </si>
  <si>
    <t>Permanganato de potasio (Trazable o de referencia)</t>
  </si>
  <si>
    <t>PEROXIDO DE HIDROGENO INDUSTRIAL</t>
  </si>
  <si>
    <t>Piridina</t>
  </si>
  <si>
    <t>Pirrol</t>
  </si>
  <si>
    <t>Placas para SIMPLATE</t>
  </si>
  <si>
    <t xml:space="preserve">Plasma deshidratado de conejo con EDTA </t>
  </si>
  <si>
    <t>VIAL X 3 Ml</t>
  </si>
  <si>
    <t>Caja por 10 viales</t>
  </si>
  <si>
    <t>BBL,DIFCO, OXOID</t>
  </si>
  <si>
    <t>Plomo Nitrato</t>
  </si>
  <si>
    <t xml:space="preserve">Plomo acetato neutro 3H2O </t>
  </si>
  <si>
    <t>P-NITROFENOL</t>
  </si>
  <si>
    <t>POTASIO CROMATO</t>
  </si>
  <si>
    <t>Potasio Dicromato</t>
  </si>
  <si>
    <t>Potasio fosfato dibasico anhidro</t>
  </si>
  <si>
    <t xml:space="preserve">Potasio fosfato monobasico </t>
  </si>
  <si>
    <t xml:space="preserve">Potasio Hidroxido </t>
  </si>
  <si>
    <t>Potasio Nitrato</t>
  </si>
  <si>
    <t>Potasio Yodato</t>
  </si>
  <si>
    <t>Potasio m-PERYODATO</t>
  </si>
  <si>
    <t>Potasio yoduro</t>
  </si>
  <si>
    <t>Potasio Clorato</t>
  </si>
  <si>
    <t>Propionilo cloruro</t>
  </si>
  <si>
    <t>Potasio Perclorato</t>
  </si>
  <si>
    <t>Rafinosa</t>
  </si>
  <si>
    <t>Reactivo de Griess (modificado)</t>
  </si>
  <si>
    <t>Sigma G4410-10G</t>
  </si>
  <si>
    <t>Reactivo de Indol segun Kovac</t>
  </si>
  <si>
    <t>Merck</t>
  </si>
  <si>
    <t>Resorcina</t>
  </si>
  <si>
    <t>Rojo de Cresol grado indicador, contenido en colorante 95%</t>
  </si>
  <si>
    <t>Sigma 114472-5G</t>
  </si>
  <si>
    <t>Rojo de metilo</t>
  </si>
  <si>
    <t xml:space="preserve">Sacarosa </t>
  </si>
  <si>
    <t>Sacarosa Comercial</t>
  </si>
  <si>
    <t>Salmonella Test DR 1108A</t>
  </si>
  <si>
    <t>Caja x 100 pruebas</t>
  </si>
  <si>
    <t>Oxoid DR 1108A</t>
  </si>
  <si>
    <t xml:space="preserve">SDS PURO </t>
  </si>
  <si>
    <t>Sec-Butanol</t>
  </si>
  <si>
    <t>Silica gel 60G paraCC 63-200um</t>
  </si>
  <si>
    <t>Merck ref 107734</t>
  </si>
  <si>
    <t>Silica gel con indicador de humedad. Libre de cobalto.</t>
  </si>
  <si>
    <t>Sodio Dodecilbenceno sulfonato</t>
  </si>
  <si>
    <t>Sodio Bicarbonato en sobres</t>
  </si>
  <si>
    <t>Sobre</t>
  </si>
  <si>
    <t>SOBRE</t>
  </si>
  <si>
    <t>Sodio Bisulfito</t>
  </si>
  <si>
    <t>Sodio bromuro</t>
  </si>
  <si>
    <t>Sodio Cloruro</t>
  </si>
  <si>
    <t>Sodio ditionito</t>
  </si>
  <si>
    <t>Sodio hidroxido en lentejas comercial</t>
  </si>
  <si>
    <t>Sodio Nitrito</t>
  </si>
  <si>
    <t>Sodio sulfato anhidro</t>
  </si>
  <si>
    <t>Sodio y Potasio tartrato</t>
  </si>
  <si>
    <t>Sodio Tetraborato</t>
  </si>
  <si>
    <t>Merck referencia 1094750500. Fisher ref SB98-500. Panreac</t>
  </si>
  <si>
    <t>Merck referencia 1094770500. Fisher ref SB108-500. Panreac</t>
  </si>
  <si>
    <t>Merck referencia 1094760500. Fisher ref SB114-500. Panreac.</t>
  </si>
  <si>
    <t>Solucion de lavado de para electrodo oxigeno disuelto</t>
  </si>
  <si>
    <t xml:space="preserve">Kit para medidor de oxígeno. Marca SCHOTT. Handylab OX1 compuesto por: 30 mL de solución de limpieza, 50 mL de solución de llenado y tres membranas </t>
  </si>
  <si>
    <t>WTW</t>
  </si>
  <si>
    <t>Solución de Tisab II (940909)</t>
  </si>
  <si>
    <t>THERMO ORION, MERCK</t>
  </si>
  <si>
    <t>Solución Estándar de Glicerol</t>
  </si>
  <si>
    <t>Solvente 10 - 20 grado comercial</t>
  </si>
  <si>
    <t>Spectroquant Arsenico. Fotometrico. Rango de 0,001 a 0,100 mg/L</t>
  </si>
  <si>
    <t>Caja por 30 determinaciones</t>
  </si>
  <si>
    <t xml:space="preserve">Merck Referencia 101747, </t>
  </si>
  <si>
    <t>Spectroquant phenol cell test. De 0,1 a 2,5 ppm</t>
  </si>
  <si>
    <t>Caja x 25 celdas</t>
  </si>
  <si>
    <t>MERCK</t>
  </si>
  <si>
    <t>Spectroquant TOC baja. De 5 a 80 ppm</t>
  </si>
  <si>
    <t>Caja por 25 determinaciones</t>
  </si>
  <si>
    <t>Merck, WTW, Macherey Nagel</t>
  </si>
  <si>
    <t>Staphilasa Latex Test</t>
  </si>
  <si>
    <t>Caja por 100 pruebas</t>
  </si>
  <si>
    <t>Oxoid</t>
  </si>
  <si>
    <t>Sterikon plus bioindicador</t>
  </si>
  <si>
    <t>Caja x 15 ampollas</t>
  </si>
  <si>
    <t>Suero albúmina Bovina (BSA)</t>
  </si>
  <si>
    <t xml:space="preserve">Suero fetal bovino </t>
  </si>
  <si>
    <t>Gibco, BioWhittaker. Ref. BW14-502F</t>
  </si>
  <si>
    <t>Suero Fetal Bovino certificado, origen USA, nivel de endotoxinas=10 EU/mL, nivel de hemoglobina &lt;15 mg/dl</t>
  </si>
  <si>
    <t>Gibco 16000044</t>
  </si>
  <si>
    <t>Sulfato de Mercurio II</t>
  </si>
  <si>
    <t>sulfato de plata</t>
  </si>
  <si>
    <t>Sulfato manganoso tetrahidratado</t>
  </si>
  <si>
    <t>Tabletas Catalizadoras Kjendhal</t>
  </si>
  <si>
    <t>Frasco x 250 tabletas</t>
  </si>
  <si>
    <t>Tapas para celdas de TOC de aluminio</t>
  </si>
  <si>
    <t>Unidad</t>
  </si>
  <si>
    <t>TER-BUTANOL</t>
  </si>
  <si>
    <t xml:space="preserve">Test Cianuros metodo fotometrico rango de 0,002 a 0,5 mg/L </t>
  </si>
  <si>
    <t>Caja x 200 pruebas</t>
  </si>
  <si>
    <t>Merck referencia 1.14800.0001</t>
  </si>
  <si>
    <t>Kit x 20 pruebas</t>
  </si>
  <si>
    <t>Tioacetamida</t>
  </si>
  <si>
    <t>Tioglicolato de sodio</t>
  </si>
  <si>
    <t>Tionilo Cloruro</t>
  </si>
  <si>
    <t>Tiosulfato de sodio</t>
  </si>
  <si>
    <t>TIROSINA</t>
  </si>
  <si>
    <t>Titriplex I</t>
  </si>
  <si>
    <t>Tripsina (De pancreas porcino) Cristales liofilizados 40 U/mg para fines bioquimicos</t>
  </si>
  <si>
    <t xml:space="preserve">Tolueno para analisis </t>
  </si>
  <si>
    <t xml:space="preserve">Tris </t>
  </si>
  <si>
    <t xml:space="preserve">Tris base </t>
  </si>
  <si>
    <t>Trizma base</t>
  </si>
  <si>
    <t>Fisher BP152-500</t>
  </si>
  <si>
    <t>Twen 20 o Twen 80</t>
  </si>
  <si>
    <t>Urea</t>
  </si>
  <si>
    <t>Promega grado biología molecular No cat: V3175</t>
  </si>
  <si>
    <t xml:space="preserve">Vaselina Blanca </t>
  </si>
  <si>
    <t>Violeta Cristal</t>
  </si>
  <si>
    <t>Viales para ensayo de DQO. Rango de 5 a 150 mg/L</t>
  </si>
  <si>
    <t>Paquete x 150</t>
  </si>
  <si>
    <t>Fisher  Merck</t>
  </si>
  <si>
    <t>Xanthine Oxidasa from bovine milk, grado III</t>
  </si>
  <si>
    <t>5 UN</t>
  </si>
  <si>
    <t>Sigma, Aldrich referencia X4500</t>
  </si>
  <si>
    <t>YODO RESUBLIMADO EN POLVO. NO GRANOS.</t>
  </si>
  <si>
    <t>Yodometano</t>
  </si>
  <si>
    <t>Zinc cloruro anhidro</t>
  </si>
  <si>
    <t>Zinc Polvo</t>
  </si>
  <si>
    <t>MERCK REFERENCIA 1087741000</t>
  </si>
  <si>
    <t>Agar Manitol Salino</t>
  </si>
  <si>
    <t>Dimetil Sulfoxido (DMSO)grado biología molecular libre de DNAasas y RNAs</t>
  </si>
  <si>
    <t>Estandar de Hemoglobina</t>
  </si>
  <si>
    <t>Spinreact Ref 1001232</t>
  </si>
  <si>
    <t>Sobre de dextrosa anhidra para pruebas orales de tolerancia a la glucosa CURDEX, sabor artificial a naranja.</t>
  </si>
  <si>
    <t>Caja por 50 sobre</t>
  </si>
  <si>
    <t xml:space="preserve"> Rodelg laboratorios</t>
  </si>
  <si>
    <t xml:space="preserve">Kit de determinacion de glucosa en sangre </t>
  </si>
  <si>
    <t>kit</t>
  </si>
  <si>
    <t xml:space="preserve">Spinreact </t>
  </si>
  <si>
    <t xml:space="preserve">MERTHIOLATE </t>
  </si>
  <si>
    <t xml:space="preserve">500mL </t>
  </si>
  <si>
    <t>MERCK, CARLO ERBA. JTBAKER, MALLINCKRODT, PANREAC, FLUKA, RIEDEL HAEN, EM SCIENCE, ALDRICH, EMD, SIGMA, ACROS, FISHER, ALFA AESAR.</t>
  </si>
  <si>
    <t xml:space="preserve">Safranina </t>
  </si>
  <si>
    <t xml:space="preserve">Plasma de conejo con cuagulasa </t>
  </si>
  <si>
    <t>Vial de 3mL</t>
  </si>
  <si>
    <t>Kit de reactivos para prueba de Carbono Organico Total Rango bajo.  Hach Catalogo 2760345</t>
  </si>
  <si>
    <t>Kit x 50 pruebas</t>
  </si>
  <si>
    <t>HACH Catalogo 2760345</t>
  </si>
  <si>
    <t>N-(1-naftil) etilendiamina dihidrocloruro</t>
  </si>
  <si>
    <t>Rnase Away en spray solución</t>
  </si>
  <si>
    <t>MBP Ref: 7002</t>
  </si>
  <si>
    <t>Tabletas de cloro para sanitización de equipos millipore</t>
  </si>
  <si>
    <t xml:space="preserve">Frasco por 12 </t>
  </si>
  <si>
    <t>pastillas</t>
  </si>
  <si>
    <t>Millipore</t>
  </si>
  <si>
    <t>Agarosa de bajo punto de fusión</t>
  </si>
  <si>
    <t>PROMEGA</t>
  </si>
  <si>
    <t>Agar salino manitol rojo de fenol</t>
  </si>
  <si>
    <t>Agar Gelatina</t>
  </si>
  <si>
    <t>4-Aminoantipirina</t>
  </si>
  <si>
    <t>Eriocromo Cianina</t>
  </si>
  <si>
    <t>Ferricianuro de Potasio</t>
  </si>
  <si>
    <t>Sulfito de Sodio anhidro</t>
  </si>
  <si>
    <t>Solucion estandar de fluoruros 0,1 M</t>
  </si>
  <si>
    <t>Orion Referencia 940906</t>
  </si>
  <si>
    <t>Solucion de almacenamiento de medidores de pH.</t>
  </si>
  <si>
    <t>Orion Referencia 910060</t>
  </si>
  <si>
    <t>Tierras diatomaceas</t>
  </si>
  <si>
    <t>Fosfato acido de potasio certipur</t>
  </si>
  <si>
    <t>Sodio Cloruro certipur</t>
  </si>
  <si>
    <t xml:space="preserve">Lichrolut RP- 18 (40-63) 1000 mg 6 ml </t>
  </si>
  <si>
    <t>caja x 30</t>
  </si>
  <si>
    <t>MERCK, Macherey Nagel.</t>
  </si>
  <si>
    <t>ESTANDAR INTERNO PFTBA para GCMS</t>
  </si>
  <si>
    <t>Yoduro de Sodio</t>
  </si>
  <si>
    <t>Solución Buffer pH  4,00. Material de referencia certificado. Bolsas individuales x 30 mL cada una. Fecha de vencimiento no inferior a 3 años</t>
  </si>
  <si>
    <t>Solución Buffer pH  7,00. Material de referencia certificado. Bolsas individuales x 30 mL cada una. Fecha de vencimiento no inferior a 3 años</t>
  </si>
  <si>
    <t>Solución Buffer pH  10,0. Material de referencia certificado. Bolsas individuales x 30 mL cada una. Fecha de vencimiento no inferior a 3 años</t>
  </si>
  <si>
    <t>Solución de conductividad de 0,147 mS/cm. Material de referencia certificado. Bolsas individuales x 30 mL cada una. Fecha de vencimiento no inferior a 4 años</t>
  </si>
  <si>
    <t>Solución de conductividad de 1,41 mS/cm. Material de referencia certificado. Bolsas individuales x 30 mL cada una. Fecha de vencimiento no inferior a 4 años</t>
  </si>
  <si>
    <t>Solución de conductividad de 12,8 mS/cm. Material de referencia certificado. Bolsas individuales x 30 mL cada una. Fecha de vencimiento no inferior a 4 años</t>
  </si>
  <si>
    <t xml:space="preserve">Papel Filtro Cuantitativo.  150 mm Diámetro </t>
  </si>
  <si>
    <t>Agar Fluorocult LMX Modificado</t>
  </si>
  <si>
    <r>
      <t xml:space="preserve">Cartuchos de extracción de grasas (Diámetro interno 32 mm x 100 mm de alto). </t>
    </r>
    <r>
      <rPr>
        <b/>
        <sz val="8"/>
        <rFont val="Arial"/>
        <family val="2"/>
      </rPr>
      <t>Importante: el diametro interno es 32</t>
    </r>
  </si>
  <si>
    <r>
      <t>Cloruro de Cobre II.6H</t>
    </r>
    <r>
      <rPr>
        <vertAlign val="subscript"/>
        <sz val="8"/>
        <rFont val="Arial"/>
        <family val="2"/>
      </rPr>
      <t>2</t>
    </r>
    <r>
      <rPr>
        <sz val="8"/>
        <rFont val="Arial"/>
        <family val="2"/>
      </rPr>
      <t>O</t>
    </r>
  </si>
  <si>
    <r>
      <t>Magnseio Nitrato.6H</t>
    </r>
    <r>
      <rPr>
        <vertAlign val="subscript"/>
        <sz val="8"/>
        <rFont val="Arial"/>
        <family val="2"/>
      </rPr>
      <t>2</t>
    </r>
    <r>
      <rPr>
        <sz val="8"/>
        <rFont val="Arial"/>
        <family val="2"/>
      </rPr>
      <t>O</t>
    </r>
  </si>
  <si>
    <r>
      <t>Mercurio II Nitrato.H</t>
    </r>
    <r>
      <rPr>
        <vertAlign val="subscript"/>
        <sz val="8"/>
        <rFont val="Arial"/>
        <family val="2"/>
      </rPr>
      <t>2</t>
    </r>
    <r>
      <rPr>
        <sz val="8"/>
        <rFont val="Arial"/>
        <family val="2"/>
      </rPr>
      <t>O</t>
    </r>
  </si>
  <si>
    <t xml:space="preserve">Triadimefon </t>
  </si>
  <si>
    <t>2,4-Pentanodiona</t>
  </si>
  <si>
    <t>Acetoacetato de etilo</t>
  </si>
  <si>
    <t>Agarosa. Calidad Bioreactivo.</t>
  </si>
  <si>
    <t>Agua grado Cromatografico.</t>
  </si>
  <si>
    <t xml:space="preserve">Carbaryl  </t>
  </si>
  <si>
    <t>mg</t>
  </si>
  <si>
    <t xml:space="preserve">Carbendazim </t>
  </si>
  <si>
    <t>Carbofuran</t>
  </si>
  <si>
    <t>Carbón Vegetal Polvo</t>
  </si>
  <si>
    <t>CHEMIZORB GRANULADO ABSORBENT</t>
  </si>
  <si>
    <t xml:space="preserve">Chlorpyrifos </t>
  </si>
  <si>
    <t>Copmercial</t>
  </si>
  <si>
    <t xml:space="preserve">Command </t>
  </si>
  <si>
    <t xml:space="preserve">Cypermethrin </t>
  </si>
  <si>
    <t xml:space="preserve">Cyproconazole </t>
  </si>
  <si>
    <t xml:space="preserve">Deltamethrin </t>
  </si>
  <si>
    <t xml:space="preserve">Detergente residuos calcáreos. </t>
  </si>
  <si>
    <t xml:space="preserve">Dichlorvos </t>
  </si>
  <si>
    <t xml:space="preserve">Dichloflunid </t>
  </si>
  <si>
    <t xml:space="preserve">Devrinol  (Napropamide) </t>
  </si>
  <si>
    <t xml:space="preserve">Dieldrin </t>
  </si>
  <si>
    <t xml:space="preserve">Dimethoate </t>
  </si>
  <si>
    <t>Disulfoton</t>
  </si>
  <si>
    <t xml:space="preserve">Endosulfan </t>
  </si>
  <si>
    <t xml:space="preserve">Fenitrothion </t>
  </si>
  <si>
    <t xml:space="preserve">Fenthion </t>
  </si>
  <si>
    <t xml:space="preserve">Fipronil </t>
  </si>
  <si>
    <t xml:space="preserve">Hexaconazole </t>
  </si>
  <si>
    <t>Hidróxido de Sodio  0,1N</t>
  </si>
  <si>
    <t>Hidroxido de Sodio 1 N</t>
  </si>
  <si>
    <t xml:space="preserve">Lindane </t>
  </si>
  <si>
    <t xml:space="preserve">Malathion </t>
  </si>
  <si>
    <t xml:space="preserve">Oxyfluorfen </t>
  </si>
  <si>
    <t xml:space="preserve">Permetrhin </t>
  </si>
  <si>
    <t xml:space="preserve">Phenothrin </t>
  </si>
  <si>
    <t xml:space="preserve">Phenthoate </t>
  </si>
  <si>
    <t xml:space="preserve">Phorate </t>
  </si>
  <si>
    <t xml:space="preserve">Pirimiphos Methyl </t>
  </si>
  <si>
    <t xml:space="preserve">Piriproxyfen  </t>
  </si>
  <si>
    <t>Prophos</t>
  </si>
  <si>
    <t xml:space="preserve">Terbufos </t>
  </si>
  <si>
    <t xml:space="preserve">Acido Clorhidrico 0,1 N </t>
  </si>
  <si>
    <t>Tolueno grado HPLC</t>
  </si>
  <si>
    <t>Propiconazole</t>
  </si>
  <si>
    <t xml:space="preserve">Supelclean Envi-Carb/LC-NH2 SPE tube,  </t>
  </si>
  <si>
    <t>caja x 30 tubos de 6 mL y 500 mg</t>
  </si>
  <si>
    <t>Adaptador  de esmerilado con combi-clip para esmerilado 29/32 para rotaevaporador buchi modelo R-200/205. Parte 40615</t>
  </si>
  <si>
    <t>Adaptador Claysen micro a 75° con doble esmerilado 10/19 y tapon superior en vidrio</t>
  </si>
  <si>
    <t>Agitador de vidrio. 25 cm de largo x  7 mm de diámetro</t>
  </si>
  <si>
    <t>Agitadores magneticos con recubrimiento PTFE, el tamaño según los siguientes codigos de Aldrich Z-115363-1KT Se oferta el kit con equivalentes en Fisher que incluye:
• 2 microbarras de 1.5mm x 8 mm
• 2 microbarras de 2 mm x 7 mm
• 2 microbarras de 3 mm x 10 mm
Referencias: 14-513-64   14-513-63   14-511-65. Catalogo Fisher 2008/09, Pag 1744</t>
  </si>
  <si>
    <t>AGUJAS ESTÉRILES DESECHABLES 20G*1 ,1/2, CAJA POR 100</t>
  </si>
  <si>
    <t>Vacutainer 21G x 38 mm desechables 0,8 x 38 mm cajax100</t>
  </si>
  <si>
    <t>Alcoholimetro escala de 0 a 10 grados alcoholimetricos calibrado a 20 °C</t>
  </si>
  <si>
    <t>Aplicadores de madera con punta de algodón caja o bolsa por 1000 aplicadores.</t>
  </si>
  <si>
    <t>Asa de Digralsky de vidrio</t>
  </si>
  <si>
    <t>Asa de Digralsky plastica, desechable, esteril por unidad</t>
  </si>
  <si>
    <t xml:space="preserve">Asas calibradas plásticas de 0,01 ml esteriles </t>
  </si>
  <si>
    <t>Asas de Hockey</t>
  </si>
  <si>
    <t>Atomizadores pequeños</t>
  </si>
  <si>
    <t>Auxiliar de macropipeteado</t>
  </si>
  <si>
    <t>Balón de destilacion (Con desprendiemiento lateral), boca ancha de 34 mm de diametro,  fondo redondo de 250 mL Si esmerilado.</t>
  </si>
  <si>
    <t>Balón de destilacion (Con desprendimento lateral), boca ancha de 34 mm de diametro,  fondo redondo de 100 mL Sin esmerilado.</t>
  </si>
  <si>
    <t>Balon fondo plano de 2000 mL</t>
  </si>
  <si>
    <t>Balón fondo redondo de 50 mL. Esmerilado 10/19.</t>
  </si>
  <si>
    <t>Balón rotavapor de 50 mL esmerilado 29/32. Forma de pera. Reborde rectangular</t>
  </si>
  <si>
    <t xml:space="preserve">Barra agitadora magnetica, sin anillo. De 30 mm </t>
  </si>
  <si>
    <t xml:space="preserve">Beacker plástico de 4000 mL </t>
  </si>
  <si>
    <t>Beaker de vidrio de 10 mL.</t>
  </si>
  <si>
    <t>Beaker de vidrio de 100 mL.</t>
  </si>
  <si>
    <t>Beaker de vidrio de 1000 mL</t>
  </si>
  <si>
    <t>Beaker de vidrio de 2000 mL.</t>
  </si>
  <si>
    <t>Beaker de vidrio de 25 mL.</t>
  </si>
  <si>
    <t>Beaker de vidrio de 250 mL.</t>
  </si>
  <si>
    <t>Beaker de vidrio de 400 mL</t>
  </si>
  <si>
    <t>Beaker de vidrio de 50 mL.</t>
  </si>
  <si>
    <t>Beaker de vidrio de 600 mL</t>
  </si>
  <si>
    <t>Bolsas plasticas de cierre hermetico tamaño grande Paquete x 30</t>
  </si>
  <si>
    <t xml:space="preserve">Bolsas plasticas de cierre hermetico tamaño mediano (20 X 30 CM) Paquete x 30 </t>
  </si>
  <si>
    <t>Bureta graduada de 25 mL. con llave recta de teflon no punzon.  Division de escala 0,1 mL   Clase A.</t>
  </si>
  <si>
    <t>Caja de petri desechable plastica de 100 mm x 15 mm. Caja x 500 unidades</t>
  </si>
  <si>
    <t>Caja de petri en vidrio de 100 mm X 15 mm</t>
  </si>
  <si>
    <t>Caja de petri en vidrio de 60 mm x 15 mm</t>
  </si>
  <si>
    <t>Cajas de almacenamiento plásticas para tubos de 2.0 ml.</t>
  </si>
  <si>
    <t>Cajas de cartón plastificado para 81 tubos de 1,5 mL y 2 mL unidad con tapa corta. Unidad</t>
  </si>
  <si>
    <t>Cajas de Petri en poliestireno, estériles de 35 x 15 mm. Caja x 500</t>
  </si>
  <si>
    <t>Cajas de Petri en poliestireno, estériles de 60 x 15 mm. Caja x 500</t>
  </si>
  <si>
    <t>Campanas Durham. 4 mm de diametro interno x 50 mm de largo</t>
  </si>
  <si>
    <t>Canasta plastica de supermercado, abierta (con rejilla) Dimensiones: 40 cm de largo; 25 cm de ancho y 18 cm de alto</t>
  </si>
  <si>
    <t>Canasta plastica de supermercado, cerrada. Dimensiones: 40 cm de largo; 25 cm de ancho y 18 cm de alto</t>
  </si>
  <si>
    <t xml:space="preserve">Canecas rojas para desechos biológicos de 6 galones </t>
  </si>
  <si>
    <t>CANECAS ROJAS PARA DESECHOS BIOLOGICOS, CAPACIDAD DE 2 GALONES</t>
  </si>
  <si>
    <t>Capilares de vidrio de borosilicato sin filamento, 1.0 mm OD, 0.58 mm ID, 15 cm L (PAQUETE X 250 UNIDADES)</t>
  </si>
  <si>
    <t>Capilares para hematocrito heparinizados, vidrio neutro caja por 100</t>
  </si>
  <si>
    <t>Cápsula de porcelana  de 10 cm diámetro.</t>
  </si>
  <si>
    <t>Cápsula de porcelana  de 6 cm diámetro.</t>
  </si>
  <si>
    <t>Cápsula de porcelana  de 8 cm diámetro.</t>
  </si>
  <si>
    <t>Cápsula de vidrio  de 8 cm diámetro.</t>
  </si>
  <si>
    <t xml:space="preserve">Celda de plastico (metacrilato) de 1 cm de paso de luz. Altura 4,5 cm y volumen 3,5 mL </t>
  </si>
  <si>
    <t>Celdas de vidrio de 1 cm de paso de luz. Altura 4,5 cm y Volumen 3,5 mL</t>
  </si>
  <si>
    <t>Cinta indicadora de esterilizacion x rollo</t>
  </si>
  <si>
    <t>Columna vigraux para sistema micro, con desprendimiento lateral. Sin esmerilado.</t>
  </si>
  <si>
    <t>Combitips plus Standard 5.0 mL estériles y en paquete individual. Bolsa x 100</t>
  </si>
  <si>
    <t>Condensador recto micro (20 cm de largo), doble esmerilado macho y hembra 10/19</t>
  </si>
  <si>
    <t>Criocajas de almacenamiento. Paquete x 5</t>
  </si>
  <si>
    <t xml:space="preserve">Crisol gooch de porcelana de 30 mL de capacidad. Placa perforada. </t>
  </si>
  <si>
    <t>Crisoles de porcelana de 40 mL de capacidad, con tapa</t>
  </si>
  <si>
    <t>Crisoles de porcelana gooch de 40 mL de capacidad, con placa perforada.</t>
  </si>
  <si>
    <r>
      <t xml:space="preserve">Crisoles filtrantes fondo sinterizado de 50 mL poro No 3 RF: 2585133. </t>
    </r>
    <r>
      <rPr>
        <b/>
        <sz val="8"/>
        <rFont val="Arial"/>
        <family val="2"/>
      </rPr>
      <t>Caja x 10</t>
    </r>
  </si>
  <si>
    <t>Cryobank por caja</t>
  </si>
  <si>
    <t>Cubetas plásticas desechables de 1.5ml de metacrilato para espectrofotómetro. Caja x 500unidades</t>
  </si>
  <si>
    <t xml:space="preserve">Cubreobjetos de 22 x 40 mm </t>
  </si>
  <si>
    <t xml:space="preserve">Cuchara de combustion pequeña. Diametro de 5 mm Ver muestra. </t>
  </si>
  <si>
    <t>Cuvetas de electroporación  para bacterias de tapa blanca</t>
  </si>
  <si>
    <t>Desecador de vidrio, con una tapa de vidrio con  llave   y placa perforada de 300 mm de diametro</t>
  </si>
  <si>
    <t>Dispensador  Variable de 2,5 -25 mL Con valvula de purga</t>
  </si>
  <si>
    <t>Embudo Buchner de 11 de diámetro</t>
  </si>
  <si>
    <t>Embudo Buchner de porcelana. De 8 cm de diámetro</t>
  </si>
  <si>
    <t>Embudo de Separación en vidrio de 1 L. Con llave de teflon y esmerilado 29/32. Llave de teflon. No punzon. Tapa en vidrio esmerilada. Forma de pera.</t>
  </si>
  <si>
    <t>Embudo de Separación en vidrio de 100 mL. Con llave de teflon y esmerilado 29/32. Llave de teflon. No punzon. Tapa en vidrio esmerilada. Forma de pera</t>
  </si>
  <si>
    <t xml:space="preserve">Embudo de Separacion en vidrio de 250 mL tapon  con llave de paso en teflón recta no punzon. Forma de pera. </t>
  </si>
  <si>
    <t>Embudo de Separación en vidrio de 50 mL. Con llave de teflon y esmerilado 29/32. Llave de teflon. No punzon. Tapa en vidrio esmerilada. Forma de pera.</t>
  </si>
  <si>
    <t>Erlenmeyer con desprendimiento lateral en vidrio de 2000 mL pared gruesa</t>
  </si>
  <si>
    <t>Erlenmeyer con desprendimiento lateral en vidrio de 250 mL pared gruesa</t>
  </si>
  <si>
    <t>Erlenmeyer con desprendimiento lateral en vidrio de 500 mL pared gruesa</t>
  </si>
  <si>
    <t>Erlenmeyer cuello angosto en plástico de 250mL</t>
  </si>
  <si>
    <t>Erlenmeyer cuello angosto en vidrio de 100 mL</t>
  </si>
  <si>
    <t>Erlenmeyer cuello angosto en vidrio de 1000 mL</t>
  </si>
  <si>
    <t>Erlenmeyer cuello angosto en vidrio de 125 mL</t>
  </si>
  <si>
    <t>Erlenmeyer cuello angosto en vidrio de 250 mL.</t>
  </si>
  <si>
    <t>Erlenmeyer cuello angosto en vidrio de 50 mL</t>
  </si>
  <si>
    <t>Erlenmeyer cuello angosto en vidrio de 500 mL</t>
  </si>
  <si>
    <t>Escobillones grandes, para balones</t>
  </si>
  <si>
    <t>Escobillones para tetero</t>
  </si>
  <si>
    <t>Escobillones Pequeños, para pipetas</t>
  </si>
  <si>
    <t xml:space="preserve">Espatula metálica acanalada </t>
  </si>
  <si>
    <t xml:space="preserve">Frasco de plastico con llave de 25 litros. (Bidon) Tapa rosca en la parte superior </t>
  </si>
  <si>
    <t>Frasco en vidrio ambar de 1000 mL, con tapa esmerilada</t>
  </si>
  <si>
    <t>Frasco en vidrio ambar de 1000 mL, con tapa plastica</t>
  </si>
  <si>
    <t>frasco en vidrio ambar de 100ml con tapa esmerilada</t>
  </si>
  <si>
    <t>frasco en vidrio ambar de 250ml con tapa esmerilada</t>
  </si>
  <si>
    <t>Frasco en vidrio ambar de 50 mL, con tapa esmerilada</t>
  </si>
  <si>
    <t>frasco en vidrio ambar de 500ml con tapa esmerilada</t>
  </si>
  <si>
    <t xml:space="preserve">Frasco en vidrio claro tapa rosca azul de 100 mL </t>
  </si>
  <si>
    <t xml:space="preserve">Frasco en vidrio claro tapa rosca azul de 1000 mL </t>
  </si>
  <si>
    <t xml:space="preserve">Frasco en vidrio claro tapa rosca azul de 250 mL </t>
  </si>
  <si>
    <t xml:space="preserve">Frasco en vidrio claro tapa rosca azul de 500 mL </t>
  </si>
  <si>
    <t>Frasco lavador plástico de 500mL. Tubuladora unida al frasco y no a la tapa</t>
  </si>
  <si>
    <t>Frascos de cultivo de  25 cm2 con cuello rectangular y plug seal cap. Caja x 500</t>
  </si>
  <si>
    <t>Gasa hospitalaria (100 yardas)</t>
  </si>
  <si>
    <t>Gorro desechable caja por 100 unidades</t>
  </si>
  <si>
    <t>Gotero plastico</t>
  </si>
  <si>
    <t>Gradilla compact PCR tube rack para 96 tubos de 0.2 ml (empaque x 5)</t>
  </si>
  <si>
    <t>Gradilla multi - Rack para tubos 0.2, 0.5, 1.5 y 2.0 ml con tapa de polipropileno  (Empaque x 2)</t>
  </si>
  <si>
    <t xml:space="preserve">Gradilla para microtubos de 1,5 ml </t>
  </si>
  <si>
    <t>Gradilla para tubos de 15 mL. Unidad</t>
  </si>
  <si>
    <t>Gradilla para tubos de 2 ml. Paquete x 7</t>
  </si>
  <si>
    <t>Gradilla para tubos de 50 ml. Unidad</t>
  </si>
  <si>
    <t>Gradilla plastica para 40 Tubos de 16 x 160 mm</t>
  </si>
  <si>
    <t>Grasa para llaves esmeriladas excentas de silicona</t>
  </si>
  <si>
    <t>Guantes de butilo talla M por par</t>
  </si>
  <si>
    <t>GUANTES DE LATEX  TALLA XS, CAJA POR 100</t>
  </si>
  <si>
    <t>GUANTES DE LATEX, TALLA L, CAJA POR 100</t>
  </si>
  <si>
    <t>GUANTES DE LATEX, TALLA M, CAJA POR 100</t>
  </si>
  <si>
    <t>GUANTES DE LATEX, TALLA S, CAJA POR 100</t>
  </si>
  <si>
    <t xml:space="preserve">Guantes de Nitrilo desechables. Para trabajo con productos quimicos. Talla L . </t>
  </si>
  <si>
    <t xml:space="preserve">Guantes de Nitrilo desechables. Para trabajo con productos quimicos. Talla M . </t>
  </si>
  <si>
    <t xml:space="preserve">Guantes de Nitrilo desechables. Para trabajo con productos quimicos. Talla S . </t>
  </si>
  <si>
    <t>Guardianes 2.9 litros o descartadores de agujas x unidad</t>
  </si>
  <si>
    <t>Hyperfilm ECL (18 x 24 cms). 100 hojas</t>
  </si>
  <si>
    <t>Jeringas de 5 mL. Caja x 100. Con aguja.</t>
  </si>
  <si>
    <t>Kimwipes. Caja x 250</t>
  </si>
  <si>
    <t>Lactodensimetro con termometro. Escala de 1,020 a 1,040</t>
  </si>
  <si>
    <t xml:space="preserve">Lamina porta objetos Medidas:76 mm de largo x 26  mm de ancho. Caja x 50  unidades. </t>
  </si>
  <si>
    <t>Lancetas</t>
  </si>
  <si>
    <t>Manguera para gas propano color naranja  de 6 mm de diametro</t>
  </si>
  <si>
    <t>Matraces Aforados en vidrio de 5 mL Con tapa esmerilada. Clase A</t>
  </si>
  <si>
    <t>Matraces Aforados en vidrio de 10 mL Con tapa esmerilada. Clase A</t>
  </si>
  <si>
    <t>Matraces Aforados en vidrio de 100 mL Con tapa esmerilada. Clase A</t>
  </si>
  <si>
    <t>Matraces Aforados en vidrio de 1000 mL Con tapa esmerilada. Clase A</t>
  </si>
  <si>
    <t>Matraces Aforados en vidrio de 20 mL Con tapa esmerilada. Clase A</t>
  </si>
  <si>
    <t>Matraces Aforados en vidrio de 200 mL  Con tapa esmerilada. Clase A</t>
  </si>
  <si>
    <t>Matraces Aforados en vidrio de 2000 mL Con tapa esmerilada. Clase A</t>
  </si>
  <si>
    <t>Matraces Aforados en vidrio de 25 mL Con tapa esmerilada. Clase A</t>
  </si>
  <si>
    <t>Matraces Aforados en vidrio de 250 mL Con tapa esmerilada. Clase A</t>
  </si>
  <si>
    <t>Matraces Aforados en vidrio de 50 mL Con tapa esmerilada. Clase A</t>
  </si>
  <si>
    <t>Matraces Aforados en vidrio de 500 mL  Con tapa esmerilada. Clase A</t>
  </si>
  <si>
    <t>Membrana de diálisis MWCO de 6000 a 8000 daltons</t>
  </si>
  <si>
    <t xml:space="preserve">Membranas de filtracion. Anodisc  diametro 47mm, 0,22 um porosidad. Caja x 100 </t>
  </si>
  <si>
    <t>Mortero en porcelana con mazo. diámetro externo 10 centímetros</t>
  </si>
  <si>
    <t xml:space="preserve">Nueces sencillas con ajuste  para soporte universal </t>
  </si>
  <si>
    <t>Papel arroz para microscopio. Caja</t>
  </si>
  <si>
    <t>Papel Kraft. Rollo de 15 pulgadas de ancho por 100 metros de largo</t>
  </si>
  <si>
    <t>Papel parafilm x rollo de 150 cm de ancho por 100 metros de largo.</t>
  </si>
  <si>
    <t>Papel plastico vinipel por rollo de 30 cm de ancho por 100 metros de largo.</t>
  </si>
  <si>
    <t>Picnometro en vidrio  de 5 mL de capacidad, con tapa esmerilada.</t>
  </si>
  <si>
    <t>Picnometro en vidrio  de 50 mL de capacidad, con tapa esmerilada.</t>
  </si>
  <si>
    <t xml:space="preserve">Pila para cronometro </t>
  </si>
  <si>
    <t>Pila para cronometro  de 3 V</t>
  </si>
  <si>
    <t>Pinza de alambre para tubo de ensayo, con la concavidad adecuada para tubo de 12 mm x 130 mm</t>
  </si>
  <si>
    <t>Pinza para crisol metalica</t>
  </si>
  <si>
    <t xml:space="preserve">Pipeta Graduada 1 mL en VIDRIO </t>
  </si>
  <si>
    <t xml:space="preserve">Pipeta Graduada 10 mL en VIDRIO </t>
  </si>
  <si>
    <t xml:space="preserve">Pipeta Graduada 5 mL.en VIDRIO </t>
  </si>
  <si>
    <t>Pipeta pasteur de plastico de 3 mL caja x 500 unidades.</t>
  </si>
  <si>
    <t>Pipeta Volumétrica de 15 mL VIDRIO Clase A</t>
  </si>
  <si>
    <t>Pipeta Volumétrica de 20 mL VIDRIO Clase A Un solo aforo.</t>
  </si>
  <si>
    <t>Pipeta Volumétrica de 25 mL VIDRIO Clase A Un solo aforo.</t>
  </si>
  <si>
    <t>Pipeta Volumétrica de 3 mL VIDRIO. Clase A</t>
  </si>
  <si>
    <t>Pipeta Volumétrica de 40 mL VIDRIO Clase A</t>
  </si>
  <si>
    <t>Pipeta volumetrica de 50 ml VIDRIO. Clase A</t>
  </si>
  <si>
    <t>Pipeta Volumétrica de 6 mL VIDRIO. Clase A</t>
  </si>
  <si>
    <t>Pipeta volumetrica en vidrio de 1 mL. Clase A</t>
  </si>
  <si>
    <t>Pipeta volumetrica en vidrio de 10 mL. Clase A</t>
  </si>
  <si>
    <t>Pipeta volumetrica en vidrio de 11 mL. Clase A</t>
  </si>
  <si>
    <t>Pipeta volumetrica en vidrio de 12 mL. Clase A</t>
  </si>
  <si>
    <t>PIPETA VOLUMETRICA EN VIDRIO DE 4 mL. Clase A</t>
  </si>
  <si>
    <t>Pipeta volumetrica en vidrio de 5 mL. Clase A</t>
  </si>
  <si>
    <t>Pipetas pasteur de vidrio de 145 mm, cap. Aprox 2 mL. Caja x 1000</t>
  </si>
  <si>
    <t>Pïpetas plásticas de 10 mL, estériles en empaque individual. Pipetas serológicas. Caja x 200</t>
  </si>
  <si>
    <t>Pïpetas plásticas de 5 mL, estériles en empaque individual. Pipetas serológicas. Caja x 200</t>
  </si>
  <si>
    <t>Pipeteador tipo pera x unidad</t>
  </si>
  <si>
    <t>Placas de prueba elisa de 96 posos. Fondo conico trasnparente. Por Caja.</t>
  </si>
  <si>
    <t>Platos desechables de poliestireno para pesaje de sustancias medianos PAQUETE X 100 UNIDADES</t>
  </si>
  <si>
    <t>Platos desechables de poliestireno para pesaje de sustancias pequeñas PAQUETE X 500 UNIDADES</t>
  </si>
  <si>
    <t>Platos para cultivo celular 96 pozos, fondo plano y lid. Caja x 50</t>
  </si>
  <si>
    <t>Platos para cultivo celular de 24 pozos estériles con tapa en poliestireno. Caja x 50 unidades</t>
  </si>
  <si>
    <t>Probeta graduadas plásticas de 1000 mL. Polipropileno</t>
  </si>
  <si>
    <t>Probeta plásticas de 10 mL</t>
  </si>
  <si>
    <t>Probeta plásticas de 100 mL</t>
  </si>
  <si>
    <t>Probeta plásticas de 25 mL</t>
  </si>
  <si>
    <t>Probeta plásticas de 50 mL</t>
  </si>
  <si>
    <r>
      <t xml:space="preserve">Puntas con filtro de 0,1-10 µl </t>
    </r>
    <r>
      <rPr>
        <b/>
        <sz val="8"/>
        <rFont val="Arial"/>
        <family val="2"/>
      </rPr>
      <t xml:space="preserve">Estériles. </t>
    </r>
    <r>
      <rPr>
        <sz val="8"/>
        <color indexed="8"/>
        <rFont val="Arial"/>
        <family val="2"/>
      </rPr>
      <t>Certificadas libres DNAse, Rnase, DNA, Pirógenos. Caja x 960</t>
    </r>
  </si>
  <si>
    <r>
      <t xml:space="preserve">Puntas con filtro de 1-20 µl </t>
    </r>
    <r>
      <rPr>
        <b/>
        <sz val="8"/>
        <rFont val="Arial"/>
        <family val="2"/>
      </rPr>
      <t>Estériles</t>
    </r>
    <r>
      <rPr>
        <sz val="8"/>
        <color indexed="8"/>
        <rFont val="Arial"/>
        <family val="2"/>
      </rPr>
      <t>. Certificadas libres DNAse, Rnase, DNA, Pirógenos.  Caja x 960</t>
    </r>
  </si>
  <si>
    <r>
      <t xml:space="preserve">Puntas con filtro de 1-200 µl </t>
    </r>
    <r>
      <rPr>
        <b/>
        <sz val="8"/>
        <rFont val="Arial"/>
        <family val="2"/>
      </rPr>
      <t>Estériles</t>
    </r>
    <r>
      <rPr>
        <sz val="8"/>
        <color indexed="8"/>
        <rFont val="Arial"/>
        <family val="2"/>
      </rPr>
      <t>. Certificadas libres DNAse, Rnase, DNA, Pirógenos.  Caja x 960</t>
    </r>
  </si>
  <si>
    <t>Puntas de 0,5-10 µL. Bolsa x 1000</t>
  </si>
  <si>
    <t>Puntas eppendorff 0,1-10 µL. Caja x 500</t>
  </si>
  <si>
    <t>Puntas eppendorff 2-200 µL. Caja x 500</t>
  </si>
  <si>
    <t>Puntas eppendorff 50-1000 µL. Caja x 500</t>
  </si>
  <si>
    <t>Puntas para micropipeta de 0.2 a 20 ul , caja/200</t>
  </si>
  <si>
    <t>Puntas para micropipeta de 20-200 µl. Bolsa x 1000</t>
  </si>
  <si>
    <t>Puntas para micropipeta de 20-200 ul (bolsa x 1000)</t>
  </si>
  <si>
    <t>Puntas pipetas automaticas 0,5 - 10 microlitros Cat. T-400</t>
  </si>
  <si>
    <t>Raspadores de células</t>
  </si>
  <si>
    <t>Recipiente de vidrio boca ancha de 1 Litro CON TAPA</t>
  </si>
  <si>
    <t>Recipientes de vidrio ambar con recubrimiento plastico * 1000 ml</t>
  </si>
  <si>
    <t>Recipientes ambar con recubrimiento plastico * 250 ml</t>
  </si>
  <si>
    <t xml:space="preserve">Recipientes de disolventes para extractor de grasas B-811 paquete X 11 </t>
  </si>
  <si>
    <t>Recipientes de plastico de 2 Litros con tapa y contratapa</t>
  </si>
  <si>
    <t>Recipientes de plastico de 4 Litros con tapa y contratapa</t>
  </si>
  <si>
    <t>Tapas azules con Septa Paquete x 100und</t>
  </si>
  <si>
    <t>Tapas para Butirometro Gerber</t>
  </si>
  <si>
    <t>Tapón de caucho diámetro superior 12mm, diámetro inferior 7 mm.</t>
  </si>
  <si>
    <t>Tapón de caucho diámetro superior 14mm, diámetro Inferior 9 mm.</t>
  </si>
  <si>
    <t xml:space="preserve">Tapón de caucho diámetro superior 15mm, diámetro Inferior 12 mm.  </t>
  </si>
  <si>
    <t xml:space="preserve">Tapón de caucho diámetro superior 17mm, diámetro inferior 13 mm </t>
  </si>
  <si>
    <t>Tapón de caucho diámetro superior 20mm, diámetro inferior 10 mm</t>
  </si>
  <si>
    <t>Tapón de caucho diámetro superior 26mm, diámetro inferior 23 mm</t>
  </si>
  <si>
    <t>Tapón de caucho diámetro superior 30mm, diámetro inferior 20 mm</t>
  </si>
  <si>
    <t>Tapón de caucho diámetro superior 32mm, diámetro inferior 27 mm</t>
  </si>
  <si>
    <t>Termómetro hasta 100°C  con mercurio.</t>
  </si>
  <si>
    <t>Termómetro rango hasta 400°C  con mercurio.</t>
  </si>
  <si>
    <t>Torniquetes en velcro</t>
  </si>
  <si>
    <t>TUBO DE ENSAYO 12 X 100 mm Vidrio borosilicato con factor de coeficiente de dilatacion termica de 3,3</t>
  </si>
  <si>
    <t>Tubo de ensayo 18 x 180 mm Vidrio borosilicato con factor de coeficiente de dilatacion termica de 3,3</t>
  </si>
  <si>
    <t>Tubo de ensayo en vidrio tapa rosca con tapa. diámetro interno 15 mm y 150 cm  de largo</t>
  </si>
  <si>
    <t>Tubo de ensayo en vidrio tapa rosca con tapa. diámetro interno 16 mm y 18 cm  de largo</t>
  </si>
  <si>
    <t>Tubo de ensayo en vidrio. diámetro interno 14 mm y 13 cm de largo Vidrio borosilicato con factor de coeficiente de dilatacion termica de 3,3</t>
  </si>
  <si>
    <t>Tubo de ensayo en vidrio. diámetro interno 16 mm y 16 cm de largo. Vidrio borosilicato con factor de coeficiente de dilatacion termica de 3,3</t>
  </si>
  <si>
    <t>Tubo de vapor para rotavapor  buchi R-200/205  part  40610</t>
  </si>
  <si>
    <t>Tubo de vidrio para centrifuga. Pared gruesa. diámetro interno 12 mm y 10 cm de largo</t>
  </si>
  <si>
    <t>Tubo fondo cónico de 15 ml de PP en gradilla de icopor (Bolsa x 50)</t>
  </si>
  <si>
    <t>Tubos cónicos para centrífuga de 15 mL, estériles y libres de DNAsa y RNAsa. Caja x 500</t>
  </si>
  <si>
    <t>Tubos de thielle</t>
  </si>
  <si>
    <t>Tubos esteriles al vacío con EDTA, con tapa de 13 x 100 caja por 100</t>
  </si>
  <si>
    <t>Tubos esteriles al vacío con heparina de sodio, con tapa verde de 13 x 75 mm</t>
  </si>
  <si>
    <t>Tubos planos para centrífuga de 50 mL, estériles y libres de DNAsa y RNAsa. Caja x 500</t>
  </si>
  <si>
    <t>Tubos plasticos conicos de 15 mL esteriles. Racks por 50 tubos.  Caja x 500</t>
  </si>
  <si>
    <t>Tubos plasticos conicos de 50 mL esteriles. Racks por 50 tubos. Caja x 500</t>
  </si>
  <si>
    <t>TUBOS VACUTAINER SECOS, PAQUETE  POR 100</t>
  </si>
  <si>
    <t>Unidad de filtración Millex GP de 0,22 µm, poro de 33 mm y verde. Caja x 50</t>
  </si>
  <si>
    <t>Urodensímetros pequeños</t>
  </si>
  <si>
    <t>Vacuometro para rotavaporador  buchi R-200/205 part 18826</t>
  </si>
  <si>
    <t>Vial de 2 mL en vidrio. Caja x 288 unidades</t>
  </si>
  <si>
    <t>Viales almacenamiento  vidrio ambar con tapa 4 mL Caja x 144 unidades</t>
  </si>
  <si>
    <t>Viales almacenamiento  vidrio ambar con tapa 8mL Caja x 144 unidades</t>
  </si>
  <si>
    <t>Viales para inyeccion vidrio ambar con tapa  2ml  con graduacion. Paquete x 1000 unidades</t>
  </si>
  <si>
    <t xml:space="preserve">Vidrio Reloj de 10 cm de diámetro </t>
  </si>
  <si>
    <t>Viscosimetro de vidrio . Graduado Escala de 3 a 15 cSts</t>
  </si>
  <si>
    <t>Bajalenguas por caja de 500</t>
  </si>
  <si>
    <t>Caja para almacenar y esterilizar puntas azules</t>
  </si>
  <si>
    <t>Caja para almacenar y esterilizar puntas amarillas</t>
  </si>
  <si>
    <t>Envase plastico para muestras fecales</t>
  </si>
  <si>
    <t>Envase plastico para muestras de orina.</t>
  </si>
  <si>
    <t>Agujas Hipodérmica, 21G x 1''</t>
  </si>
  <si>
    <t>TUBO DE ENSAYO 13X 100 mm Vidrio borosilicato con factor de coeficiente de dilatacion termica de 3,3, caja por 100.</t>
  </si>
  <si>
    <t xml:space="preserve">Tapabocas por 50 unidades </t>
  </si>
  <si>
    <t>crioviales de tapa rosca 2 ml</t>
  </si>
  <si>
    <t>Frascos para cultivo celulr, cuello inclinado, volumen total de 50 l, área de cultivo 25 cm2  volumen de trabajo sugerido 10-12 ml</t>
  </si>
  <si>
    <t xml:space="preserve">Recipiente de almacenamiento en polipropileno de 20 L con dispensador en la parte inferior </t>
  </si>
  <si>
    <t xml:space="preserve">Recipiente de almacenamiento en polipropileno de 10 L con dispensador en la parte inferior </t>
  </si>
  <si>
    <t>Camisas para aguja vacutainer</t>
  </si>
  <si>
    <t>Asas de redondela metálicas alambre delgado</t>
  </si>
  <si>
    <t>Cajas de almacenamiento plásticas (criocajas)  para tubos de 1,5 y 2 mL. Paquete x 5</t>
  </si>
  <si>
    <t>Puntas con filtro de 100-1000 µl Estériles. Certificadas libres DNAse, Rnase, DNA, Pirógenos. Caja x 960</t>
  </si>
  <si>
    <t>Caja de puntas azules de 100-1000uL en racks. Caja x 960</t>
  </si>
  <si>
    <t>Puntas blancas de 0,1-10 uL. Certificadas libres DNAse,Rnase,DNA,Pirogenos. Bolsa x 1000</t>
  </si>
  <si>
    <t xml:space="preserve">Puntas amarillas de 1-200 uL. Certificadas libres DNAse,Rnase,DNA,Pirogenos. Bolsa x 1000 </t>
  </si>
  <si>
    <t>Pinzas con garra</t>
  </si>
  <si>
    <t>Cuchillas para bisturí # 23 Caja * 100</t>
  </si>
  <si>
    <t>Balón Kjeldahl sin esmerilado de 250 mL</t>
  </si>
  <si>
    <t>Matraces Aforados en vidrio de 5000 mL Con tapa esmerilada. Clase A</t>
  </si>
  <si>
    <t>Barras agitadoras magnéticas de teflón de 5 cm de longitud</t>
  </si>
  <si>
    <t>Cinta aislante cinta teflón de 0,075mm x 12 mm (presentación: rollo)</t>
  </si>
  <si>
    <t>Cinta roja PK/6 resistente a ácidos. Ref. 15901 (presentación: rollo)</t>
  </si>
  <si>
    <t>Erlenmeyer boca esmerilada. N/S 24/29 de 250ml y tapón</t>
  </si>
  <si>
    <t xml:space="preserve">Escobillones pequeños de 15 cm de longitud para tubos de ensayo </t>
  </si>
  <si>
    <t>Gradillas plásticas para pipetas para 51 servicios con huecos de diversos diametros marca nacional</t>
  </si>
  <si>
    <t>Manguera en silicona diámetro externo 7mm x diámetro interno 3 mm (presentación:metro)</t>
  </si>
  <si>
    <t>Perlas de ebullición 4mm (presentación:kilogramo)</t>
  </si>
  <si>
    <t>Perlas de ebullición 6mm (presentación:kilogramo)</t>
  </si>
  <si>
    <t>Gradilla plastica para 40 Tubos de 20x 160 mm</t>
  </si>
  <si>
    <t xml:space="preserve">Recipientes de disolventes para extractor de grasas B-811 paquete X 4 </t>
  </si>
  <si>
    <t xml:space="preserve">Buchi  </t>
  </si>
  <si>
    <t>Vilab; Covitec; Walter Velasco. Vidrioequipos, Physis</t>
  </si>
  <si>
    <t>Rymco;</t>
  </si>
  <si>
    <t>Rymco</t>
  </si>
  <si>
    <t>BD</t>
  </si>
  <si>
    <t>BRAND - 05.1155 Boeco BOE 2610</t>
  </si>
  <si>
    <t>B.D. -  . Brand, prodema, copan</t>
  </si>
  <si>
    <t>Marca Nacional</t>
  </si>
  <si>
    <t>BRAND Ref 26153, Boeco</t>
  </si>
  <si>
    <t xml:space="preserve">Vilab; Covitec; Walter Velasco. Vidrioequipos, Physis, Brand, LMS </t>
  </si>
  <si>
    <t>Nalgene, Brand, Bibi Sterilin, Azlo, Fisher, Kartell</t>
  </si>
  <si>
    <t>Boeco, Schott, Brand, LMS, Kimax, HBG, Pyrex, Simax</t>
  </si>
  <si>
    <t>Ziploc</t>
  </si>
  <si>
    <t>Boeco, Schott, Brand, LMS, Kimax, HBG, Pyrex</t>
  </si>
  <si>
    <t>Boeco, Schott, Brand, LMS, Kimax, HBG, PETRI Q, Pyrex, Fisher</t>
  </si>
  <si>
    <t>Boeco, Schott, Brand, LMS, Kimax, HBG, PETRI Q, Pyrex</t>
  </si>
  <si>
    <t>Fisherbrand 08-757-11YZ</t>
  </si>
  <si>
    <t>Fisherbrand 08-757-13A</t>
  </si>
  <si>
    <t xml:space="preserve">Vaniplast; Imusa; </t>
  </si>
  <si>
    <t>SUTTER INSTRUMENT B100-58-15</t>
  </si>
  <si>
    <t>VITREX MEDICAL A/S</t>
  </si>
  <si>
    <t>Caja x 100 unidades</t>
  </si>
  <si>
    <t>Schott</t>
  </si>
  <si>
    <t>COPAN</t>
  </si>
  <si>
    <t>Fisher/14-955-128</t>
  </si>
  <si>
    <t>Fabricacion Nacional</t>
  </si>
  <si>
    <t>Sigma/Z706078</t>
  </si>
  <si>
    <t>Schott, Duran, Pirex, Boeco, Fisher</t>
  </si>
  <si>
    <t>Brand. Ref 4700151</t>
  </si>
  <si>
    <t xml:space="preserve">COORS </t>
  </si>
  <si>
    <t xml:space="preserve"> SCHOTT, BRAND, PYREX, BOECO, FISHER, Walter Velasco.</t>
  </si>
  <si>
    <t xml:space="preserve">Nacional </t>
  </si>
  <si>
    <t>NACIONAL</t>
  </si>
  <si>
    <t>FISHER</t>
  </si>
  <si>
    <t>Brand, Nalgene, Boeco Vit-Vit-Lab, Kartell</t>
  </si>
  <si>
    <t>BOECO, SCHOTT , SIMAX</t>
  </si>
  <si>
    <t>BOECO, SCHOTT, BRAND; NALGENE</t>
  </si>
  <si>
    <t>BANDEX</t>
  </si>
  <si>
    <t xml:space="preserve">Caja x 100 unidades. Nacional </t>
  </si>
  <si>
    <t>Brand referencia 7477 60</t>
  </si>
  <si>
    <t>Brand Referencia 616 10</t>
  </si>
  <si>
    <t>Fisher</t>
  </si>
  <si>
    <t>N-Dex Caja x 50</t>
  </si>
  <si>
    <t>N-DEX, Fisher  Caja x 50</t>
  </si>
  <si>
    <t>Nacional</t>
  </si>
  <si>
    <t xml:space="preserve">GE HC/Amersham 28-9068-37  </t>
  </si>
  <si>
    <t>RYMCO, BD</t>
  </si>
  <si>
    <t>caja</t>
  </si>
  <si>
    <t>BOECO BOE 4058, BRAND, SCHOTT</t>
  </si>
  <si>
    <t>BRAND, BOECO, LMS, Schott, Pyrex, GERMANY</t>
  </si>
  <si>
    <t>FISHER/08-670b</t>
  </si>
  <si>
    <t>Referencia LR 44</t>
  </si>
  <si>
    <t xml:space="preserve">Referecia CR 2025 </t>
  </si>
  <si>
    <t>HBG, Brand, LMS, Pyrex, GERMANY</t>
  </si>
  <si>
    <t>Bibby Sterilin, Schott, Brand, Kartell, Nalgene</t>
  </si>
  <si>
    <t>Brand 747715</t>
  </si>
  <si>
    <t>Bibi sterilin; Azlon; Boeco; Schott; Brand, Fisher, Scienceware</t>
  </si>
  <si>
    <t>CAT. SIGMA        Z154881-100EA</t>
  </si>
  <si>
    <t>CAT. SIGMA        Z154873-500EA</t>
  </si>
  <si>
    <t>Boeco, Schott, Brand, LMS, Kimax, HBG, Pyrex, GERMANY</t>
  </si>
  <si>
    <t>Bibby Sterilin; SCHOTT; BRAND; Azlon; Boeco, Vit Lab, Kartell, Nalgene</t>
  </si>
  <si>
    <t>Axygen T-300</t>
  </si>
  <si>
    <t>Eppendorf 30000811</t>
  </si>
  <si>
    <t>Eppendorf 30000870</t>
  </si>
  <si>
    <t>Eppendorf 30000919</t>
  </si>
  <si>
    <t>BRAND</t>
  </si>
  <si>
    <t>Axygen TR-222-Y</t>
  </si>
  <si>
    <t>AXIGEN T-210-Y</t>
  </si>
  <si>
    <t>Axigen, USA Scientific. Paquete x 1000</t>
  </si>
  <si>
    <t>Buchi</t>
  </si>
  <si>
    <t>Restek</t>
  </si>
  <si>
    <t>Gerber</t>
  </si>
  <si>
    <t>NACIONAL T/12</t>
  </si>
  <si>
    <t>NACIONAL T/14</t>
  </si>
  <si>
    <t>NACIONAL T/15</t>
  </si>
  <si>
    <t>NACIONAL T/17</t>
  </si>
  <si>
    <t>NACIONAL T/20</t>
  </si>
  <si>
    <t>NACIONAL T/26</t>
  </si>
  <si>
    <t>NACIONAL T/30</t>
  </si>
  <si>
    <t>NACIONAL T/32</t>
  </si>
  <si>
    <t>BRAND, BOECO, LMS, Schott</t>
  </si>
  <si>
    <t>Kramer</t>
  </si>
  <si>
    <t>BOECO, SCHOTT , DURAN, Pyrex</t>
  </si>
  <si>
    <t>Marca Vacutainer BD</t>
  </si>
  <si>
    <t>Vacutainer</t>
  </si>
  <si>
    <t>Corning 430921</t>
  </si>
  <si>
    <t>Vacutainer BD</t>
  </si>
  <si>
    <t>Millipore SLGP033RS</t>
  </si>
  <si>
    <t xml:space="preserve">WHEATON REF. 224881 </t>
  </si>
  <si>
    <t xml:space="preserve">Wheaton </t>
  </si>
  <si>
    <t>Supelco, sunrise, Wheaton</t>
  </si>
  <si>
    <t>Fisher referencia 13-615-5C</t>
  </si>
  <si>
    <t>Schott; Duran, pyrex.</t>
  </si>
  <si>
    <t xml:space="preserve">NACIONAL </t>
  </si>
  <si>
    <t>NUNC; CORNING</t>
  </si>
  <si>
    <t>NALGENE</t>
  </si>
  <si>
    <t>B.D.</t>
  </si>
  <si>
    <t>Axigen Ref: T-1000-B-R</t>
  </si>
  <si>
    <t>ABC - 490106</t>
  </si>
  <si>
    <t>Brand</t>
  </si>
  <si>
    <t>Pipeta volumetrica en vidrio de 100 mL. Clase A</t>
  </si>
  <si>
    <t>100bp DNA Step Ladder</t>
  </si>
  <si>
    <t>Vial</t>
  </si>
  <si>
    <t>2-Mercaptoetanol</t>
  </si>
  <si>
    <t>unidad</t>
  </si>
  <si>
    <t>50bp DNA Step Ladder</t>
  </si>
  <si>
    <t>KIT</t>
  </si>
  <si>
    <t>Alamar blue</t>
  </si>
  <si>
    <t>AMPLITAQ GOL 250 U BUFFER II Cat. 880241</t>
  </si>
  <si>
    <t>ApoE F4  5`-ACAGAATTCGCCCCGGCCTGGTACAC-`3</t>
  </si>
  <si>
    <t>vial/100mM</t>
  </si>
  <si>
    <t xml:space="preserve">Vial </t>
  </si>
  <si>
    <t>ApoE F6  5`-TAAGCTTGGCACGGCTGTCCAAGGA-`3</t>
  </si>
  <si>
    <t>Botellas de Nuclease eliminator, biotechnology grade</t>
  </si>
  <si>
    <t>Colagenasa tipo 1</t>
  </si>
  <si>
    <t>Frasco x 1 g (221 U/mg)</t>
  </si>
  <si>
    <t>Colesterol CHOD/PAP 4 X 250 ml</t>
  </si>
  <si>
    <t>Colesterol líquido HDL 200 test</t>
  </si>
  <si>
    <t>Concanavalin A from Canavalia ensiformis (Jack bean)</t>
  </si>
  <si>
    <t>Dimetil sulfóxido &gt;=99,7%, Hybri-Max, filtrado y estéril</t>
  </si>
  <si>
    <t>5 x 10 mL</t>
  </si>
  <si>
    <t>DMEM</t>
  </si>
  <si>
    <t>DMSO estéril</t>
  </si>
  <si>
    <t>DNA Ladder 50bp, consiste en 16 fragmentos de 50 a 800pb en incrementos de 50bp y un fragmento adicional</t>
  </si>
  <si>
    <t>vial x 50 μg</t>
  </si>
  <si>
    <t>μg</t>
  </si>
  <si>
    <t xml:space="preserve">dNTP Set 100mM, consiste en 4 viales con 25umol de c/u. Suficientes para 2.000rxns de PCR </t>
  </si>
  <si>
    <t>Set</t>
  </si>
  <si>
    <t>dNTPs Set (100mM c/u)</t>
  </si>
  <si>
    <t>Dulbbecco´s Modified Eagle´s Medium</t>
  </si>
  <si>
    <t xml:space="preserve">Formamida alta calidad </t>
  </si>
  <si>
    <t>GeneAmP Gold PCR RT-PCR kit, includes RNA PCR core &amp; Control Reagents</t>
  </si>
  <si>
    <t>GENETIC ANALIZER BUFFER W/EDTA Cat 402824</t>
  </si>
  <si>
    <t>Glucosa Sigma Ultra 99.5 % GC</t>
  </si>
  <si>
    <t>Hidrocortisona</t>
  </si>
  <si>
    <t>Histopaque 1077</t>
  </si>
  <si>
    <t>Caja 6 x 100 mL</t>
  </si>
  <si>
    <t>Kit de Prostaglandina E2 EIA- Monoclonal. Placa de 96 pozos.</t>
  </si>
  <si>
    <t>Kit TNF Humana Elisa</t>
  </si>
  <si>
    <t>Lipopolisacáridos de Escherichia coli 0111:B4</t>
  </si>
  <si>
    <t>Medio RPMI 1640, líquido, con HEPES buffer y Glutamina, para uso en diagnóstico in vitro.</t>
  </si>
  <si>
    <t>Caja 10 x 500 mL</t>
  </si>
  <si>
    <t>Gramos</t>
  </si>
  <si>
    <t>ONPG discos</t>
  </si>
  <si>
    <t xml:space="preserve">Optical 96-well reaction  plate Microamp Part No.N801-0560 . Caja x 10  </t>
  </si>
  <si>
    <t>Penicillin-Streptomycin-Neomycin (PSN) Antibiotic Mixture (100X), líquido.</t>
  </si>
  <si>
    <t>Piruvato de Sodio estéril y libre de endotoxina</t>
  </si>
  <si>
    <t xml:space="preserve">Proteinasa K,  20 mg/mL </t>
  </si>
  <si>
    <t>Prueba de aglutinación latex para antiestreptolisina O</t>
  </si>
  <si>
    <t>Kit x 50</t>
  </si>
  <si>
    <t>Prueba de aglutinación latex para Factor Reumatoideo</t>
  </si>
  <si>
    <t>Prueba de aglutinación latex para Proteína C Reactiva</t>
  </si>
  <si>
    <t>QIAamp DNA FFPE Tissue Kit (50)</t>
  </si>
  <si>
    <t>QIAamp DNA Mini Kit (50)</t>
  </si>
  <si>
    <t>Frasco</t>
  </si>
  <si>
    <t>RIPA LISIS BUFFERx 50 mlS</t>
  </si>
  <si>
    <t>RPR-Sifilis  (kit de 100 pruebas)</t>
  </si>
  <si>
    <t>Sensidiscos ampicilina</t>
  </si>
  <si>
    <t>Sensidiscos Ciprofloxacin</t>
  </si>
  <si>
    <t>Sensidiscos Nitrofurantoina</t>
  </si>
  <si>
    <t>Sensidiscos Norfloxacina</t>
  </si>
  <si>
    <t>SYBR Safe (10.000X), para tinción de ADN</t>
  </si>
  <si>
    <t>vial x 400 µL</t>
  </si>
  <si>
    <t>µL</t>
  </si>
  <si>
    <t>Taq DNA polimerasa</t>
  </si>
  <si>
    <t>Vial x 500 unidades</t>
  </si>
  <si>
    <t>Triton X</t>
  </si>
  <si>
    <t>Trypsin-EDTA (0,5% Trypsin, EDTA. 4Na) (10X), líquida.</t>
  </si>
  <si>
    <t>XILENE</t>
  </si>
  <si>
    <t>Cepa ATCC Streptococcus pyogenes</t>
  </si>
  <si>
    <t>vial</t>
  </si>
  <si>
    <t>Cepa ATCC Candida utilis</t>
  </si>
  <si>
    <t>Sistema microaerofilia  campy-Pouch</t>
  </si>
  <si>
    <t>Caja x 20 bolsas</t>
  </si>
  <si>
    <t>Tirillas reactivas para orina</t>
  </si>
  <si>
    <t>Mouse TNF (mono/mono) Elisa set</t>
  </si>
  <si>
    <t>LYTICASE FROM Arthrobacter luteus</t>
  </si>
  <si>
    <t>RNeasy Plus Mini Kit (50)</t>
  </si>
  <si>
    <t>RNase-Free DNase Set (50)</t>
  </si>
  <si>
    <t>MTT 98 %</t>
  </si>
  <si>
    <t>E-Toxate kit (20 ensayos)</t>
  </si>
  <si>
    <t>Power SYBR® Green RNA-to-CT™ 1-Step Kit; (200 Rnx) at 50 μL rnx volume: 1 x 5 mL tube of 2X master mix containing SYBR®Green 1 Dye, AmpliTaq Gold® DNA Polymerase UP, dNTPs, Passive Reference 1, and optimized buffer components 1 x 80 μL tube of 125X RT enzyme mix containing ArrayScript™ UP Reverse Transcriptase, RNase Inhibitor</t>
  </si>
  <si>
    <t>Hyperladder II, de 50bp a 2Kbp</t>
  </si>
  <si>
    <t>Hyperladder V, de 25bp a 500bp</t>
  </si>
  <si>
    <t xml:space="preserve">Hu.TNFa Opteia Set para 20 placas. </t>
  </si>
  <si>
    <t>Hu. IFNg Opteia Set para 20 placas.</t>
  </si>
  <si>
    <t xml:space="preserve">Hu. IL10 Opteia Set para 20 placas. </t>
  </si>
  <si>
    <t xml:space="preserve">Hu. IL6 Opteia Set para 20 placas. </t>
  </si>
  <si>
    <t xml:space="preserve">Kit para determinación de leptina por Elisa </t>
  </si>
  <si>
    <t>Kit para la determinación de Cortisol den saliva por Elisa</t>
  </si>
  <si>
    <t xml:space="preserve">RNAsa A </t>
  </si>
  <si>
    <r>
      <t>Cepas de referencia ATCC</t>
    </r>
    <r>
      <rPr>
        <i/>
        <sz val="10"/>
        <rFont val="Arial"/>
        <family val="2"/>
      </rPr>
      <t xml:space="preserve"> Staphylococcus aureus</t>
    </r>
  </si>
  <si>
    <t>Marcador Hypper ladder IV</t>
  </si>
  <si>
    <t>Applied Biosystem</t>
  </si>
  <si>
    <t xml:space="preserve">Serotec BUF012A  </t>
  </si>
  <si>
    <t xml:space="preserve">Amresco INC E891-500ML </t>
  </si>
  <si>
    <t xml:space="preserve"> Gibco 17100-017</t>
  </si>
  <si>
    <t>SPINREACT-QUÍMICA/1001093</t>
  </si>
  <si>
    <t>SPINREACT-QUÍMICA/1001096</t>
  </si>
  <si>
    <t xml:space="preserve">Sigma C7275-100MG </t>
  </si>
  <si>
    <t>Sigma D2650-5x10ML</t>
  </si>
  <si>
    <t>Sigma D5796</t>
  </si>
  <si>
    <t>Applied Byosistems 4312765</t>
  </si>
  <si>
    <t>Promega</t>
  </si>
  <si>
    <t>Applied Biosystems</t>
  </si>
  <si>
    <t>Sigma G7528-1KG</t>
  </si>
  <si>
    <t>SIGMA H0888</t>
  </si>
  <si>
    <t xml:space="preserve">Cayman 514010 </t>
  </si>
  <si>
    <t>Biosciences  555512</t>
  </si>
  <si>
    <t>Sigma L4391-1MG</t>
  </si>
  <si>
    <t xml:space="preserve">Gibco 22400105 </t>
  </si>
  <si>
    <t>OXOID</t>
  </si>
  <si>
    <t xml:space="preserve">Gibco 15640055 </t>
  </si>
  <si>
    <t>Sigma S8636-100ML</t>
  </si>
  <si>
    <t>Rodelg, SPINREACT, Biosystems</t>
  </si>
  <si>
    <t>Qiagen 56404</t>
  </si>
  <si>
    <t xml:space="preserve">Qiagen 51304 </t>
  </si>
  <si>
    <t>SANTA CRUZ</t>
  </si>
  <si>
    <t>BIOSYSTEMS</t>
  </si>
  <si>
    <t>OXOID, BBL-DIFCO</t>
  </si>
  <si>
    <t xml:space="preserve">Gibco 15400054 </t>
  </si>
  <si>
    <t>Carlo Erba Cas.N°. 1330-20-7</t>
  </si>
  <si>
    <t>Oxoid, Sharlaud</t>
  </si>
  <si>
    <t>BBL, Difco</t>
  </si>
  <si>
    <t>Spinreact</t>
  </si>
  <si>
    <t>BD-Bioscience Ref: 555268</t>
  </si>
  <si>
    <t>Sigma Ref: L2524-25KU</t>
  </si>
  <si>
    <t>QIAGEN Ref: 74134</t>
  </si>
  <si>
    <t>QIAGEN Ref: 79254</t>
  </si>
  <si>
    <t>Sigma Ref: M2128-500MG</t>
  </si>
  <si>
    <t>Sigma Ref: ET0200-1KT</t>
  </si>
  <si>
    <t>Applied Biosystems Ref: 4389986</t>
  </si>
  <si>
    <t>Bioline Ref: BIO-33039</t>
  </si>
  <si>
    <t>Bioline Ref: BIO-33031</t>
  </si>
  <si>
    <t>BD-Bioscience Ref: 555212</t>
  </si>
  <si>
    <t>BD-Bioscience Ref: 555142</t>
  </si>
  <si>
    <t>BD-Bioscience Ref: 555157</t>
  </si>
  <si>
    <t xml:space="preserve">BD-Bioscience Ref: 555220 </t>
  </si>
  <si>
    <t>Diasourde Ref Kap 2281</t>
  </si>
  <si>
    <t>Diasource KAPDB 290</t>
  </si>
  <si>
    <t>SIGMA</t>
  </si>
  <si>
    <t>Biomerieux</t>
  </si>
  <si>
    <t>Auxiliar de pipeteado accu-jet</t>
  </si>
  <si>
    <t>Baterías de NiMH para HandyStep Electronic 4,8 V 600 mAh</t>
  </si>
  <si>
    <t>Bombillo de mercurio para fluorescencia</t>
  </si>
  <si>
    <t>Caja de Fluorescencia</t>
  </si>
  <si>
    <t>Cartuchos para desionizador de agua Barnstead. Kit para agua tipo I</t>
  </si>
  <si>
    <t xml:space="preserve">Cartuchos Polygard-CT 1 micra, 9 3/4  en polipropileno </t>
  </si>
  <si>
    <t xml:space="preserve">Cartuchos Polygard-CT 5 micras, 9 3/4 en polipropileno </t>
  </si>
  <si>
    <t xml:space="preserve">Celda para conductividad de 1.0 cm Cuerpo epóxico. Ref. 13-620-160 </t>
  </si>
  <si>
    <t>Celda de vidrio con tapa para turbidimetro marca Orbeco Hellige modelo 965</t>
  </si>
  <si>
    <t>Electrodo combinado de Ag/AgCl. Accumet. Con conexión de temperatura.  Para medidor de pH AB 15 Ref 13-620-530</t>
  </si>
  <si>
    <t>Electrodo de Platino</t>
  </si>
  <si>
    <t>Electrodo para medidor de pH portátil. Marca Metler Toledo  modelo MP120</t>
  </si>
  <si>
    <t>Electrodo para medidor de pH portátil. Marca Thermo Orion  modelo 3 star</t>
  </si>
  <si>
    <t>Filtro final Biopak</t>
  </si>
  <si>
    <t xml:space="preserve">Filtros para jeringa en PTFE, diámetro:  13 mm, porosidad:  0,22 um.  </t>
  </si>
  <si>
    <t>Filtro para desionizador de agua marca barnstead</t>
  </si>
  <si>
    <t xml:space="preserve">LAMPARA DE CATODO HUECO DE Calcio para Absorción Atómica UNICAM SOLAAR. No codificada. </t>
  </si>
  <si>
    <t xml:space="preserve">LAMPARA DE CATODO HUECO DE Arsenico para Absorción Atómica UNICAM SOLAAR. No codificada. </t>
  </si>
  <si>
    <t xml:space="preserve">LAMPARA DE CATODO HUECO DE Magnesio para Absorción Atómica UNICAM SOLAAR. No codificada. </t>
  </si>
  <si>
    <t>LAMPARA DE CATODO HUECO DE Potasio para Absorción Atómica UNICAM SOLAAR. No codificada</t>
  </si>
  <si>
    <t>LAMPARA DE CATODO HUECO DE Hierro para Absorción Atómica . Codificada</t>
  </si>
  <si>
    <t xml:space="preserve">LAMPARA DE CATODO HUECO DE Zinc para Absorción Atómica . Codificada. </t>
  </si>
  <si>
    <t>Lampara de Luz Ultravioleta 254/365 nm</t>
  </si>
  <si>
    <t>Lampara de luz ultravioleta para cabina de flujo laminar Stremline SCV-4A2</t>
  </si>
  <si>
    <t>Lámpara para medidor de color Aqua Tester Modelo 611-a</t>
  </si>
  <si>
    <t>Membrana PVDF de 0,22 micras 13 mm de diametro</t>
  </si>
  <si>
    <t>Membranas para el medidor de oxígeno disuelto YSI 5905</t>
  </si>
  <si>
    <t>MICROPIPETA VOLUMEN VARIABLE. RANGO DE 1 A 10 Ul</t>
  </si>
  <si>
    <t>MICROPIPETA VOLUMEN VARIABLE. RANGO DE 10 A 100 Ul</t>
  </si>
  <si>
    <t>MICROPIPETA VOLUMEN VARIABLE. RANGO DE 100 A 1000 Ul</t>
  </si>
  <si>
    <t>NUT, SSNE16/012, 5PSC  part  670-11009</t>
  </si>
  <si>
    <t>manu- CART NT(cartridge holder  for  liChrhoCART)</t>
  </si>
  <si>
    <t xml:space="preserve">Juego de adaptadores para sistema de filtracion  al vacio paq x 1 </t>
  </si>
  <si>
    <t>juego de soportes completo con porta electrodo para pHmetro Schott CG 842</t>
  </si>
  <si>
    <t xml:space="preserve">GC supplies ferrule  vespel/graphite  selladas </t>
  </si>
  <si>
    <t>GC supplies ferrule  vespel/graphite ID 0.4mm para columna 0.25</t>
  </si>
  <si>
    <t>GC supplies ferrule  vespel/graphite ID 0.5mm para columna 0.32</t>
  </si>
  <si>
    <t>GC supplies ferrule  vespel/graphite ID 0.8mm para columna 0.53</t>
  </si>
  <si>
    <t>Insert Glass SPL-17 RESTEK Bin S6F4 UOM, PO No. P08-0824 paquete</t>
  </si>
  <si>
    <t>Inserto de vidrio GC-2014 Ref. 220-945900-00 paquete</t>
  </si>
  <si>
    <t xml:space="preserve">Columna de cromatografia econopaq  ref 732-2010 biorad caja por 20 unidades </t>
  </si>
  <si>
    <t>Cronometro</t>
  </si>
  <si>
    <t xml:space="preserve">Filtros para jeringa membrana de PVDF 0,20 um.  </t>
  </si>
  <si>
    <t>Objetivo de 100 x</t>
  </si>
  <si>
    <t>Objetivo de 40 x</t>
  </si>
  <si>
    <t>Pares de oculares de 10 x</t>
  </si>
  <si>
    <t>Prefiltro de carbon activado granular, código F, 20 micras de poro</t>
  </si>
  <si>
    <t>Repuesto para auxiliar de macropipeteado. (Adaptador silicona)  Ref. 26146</t>
  </si>
  <si>
    <t>Septa for 8 mm Screw-Thread Vials.  8 mm x 0,065" Red PTFE/white silicone</t>
  </si>
  <si>
    <t>Sistema individual completo de filtración al vacio de polisulfona esterilizable de 250 mL (Embudo y frasco recibidor)</t>
  </si>
  <si>
    <t>Microjeringa  de 10 micro litros para autoinyector AOC 20i shimadzu</t>
  </si>
  <si>
    <t>Solvac</t>
  </si>
  <si>
    <t>Viton O-Ring for Shimadzu 2014 GC, PKT de 10</t>
  </si>
  <si>
    <t>Tapa para vial de 4 mL.  Paquete x 100</t>
  </si>
  <si>
    <t xml:space="preserve">septas para vial de 8ml diametro 14mm red PTFE/white silicone </t>
  </si>
  <si>
    <t>Lámpara de Deuterio para el detector modelo L-2420       UV-VIS del HPLC HITACHI</t>
  </si>
  <si>
    <t>Filamento para fuente de iones  de GCMS  QP2010 part 225-10197-91</t>
  </si>
  <si>
    <t>Modulo de alimentacion universal 100V-240V para pHmetro Schott CG 842</t>
  </si>
  <si>
    <t xml:space="preserve">Timer de 3 canales </t>
  </si>
  <si>
    <t>Objetivo de 10X</t>
  </si>
  <si>
    <t>Bombillos microscopio YS100</t>
  </si>
  <si>
    <t xml:space="preserve">Bombillos microscopio CH2 </t>
  </si>
  <si>
    <t>Lampara de luz ultravioleta para cabina de Bioseguridad, Diseño industrial Modelo N/I 30 watts</t>
  </si>
  <si>
    <t>Juego de micropipetas de volumen variable rangos 0,5 ul, 10-100 ul, 100-1000 ul art. C0001112001 (paq x 3)</t>
  </si>
  <si>
    <t>SPM Fiber assembly 65 um polydimethylsiloxane-divinylbenzene for manual version. Paquete x 3</t>
  </si>
  <si>
    <t>Lampara de Deuterio (Deuterium Lamp for UV-VIS Spectrophotometers)</t>
  </si>
  <si>
    <t>Modulo de purificacion Progard-2 para equipo de osmosis inversa tipo MILLI RIOS</t>
  </si>
  <si>
    <t>TUBO CAPILAR PARA ASPIRACION DE MUESTRA</t>
  </si>
  <si>
    <t>TUBO DE GRAFITO ALTA DENSIDAD</t>
  </si>
  <si>
    <t>TUBOS DE GRAFITO PIROLITICOS PARA HORNO DE GRAFITO GFA-EX7</t>
  </si>
  <si>
    <t>Batería para transferpipeta electrónica</t>
  </si>
  <si>
    <t>SELLO VALVULA DE DRENAJE PARA BOMBA</t>
  </si>
  <si>
    <t>EMPAQUE DE SALIDA VALVULA CHEC</t>
  </si>
  <si>
    <t>EMPAQUE INTERNO VAL.CHEQUE</t>
  </si>
  <si>
    <t>EMPAQUE DE UNION DE 3 VIAS</t>
  </si>
  <si>
    <t>TORNILLO DE AJUSTE INYECTOR</t>
  </si>
  <si>
    <t>FERRULA DE ACERO INOXIDABLE P.</t>
  </si>
  <si>
    <t>FERRULA PLASTICA PARA TUBERIA</t>
  </si>
  <si>
    <t>TORNILLO DE TEFLON 1/16 L4250</t>
  </si>
  <si>
    <t>TORNILLO PEEK 1/6</t>
  </si>
  <si>
    <t xml:space="preserve">Electrodo combiando de fluoruros, cuerpo epoxico con conector BNC.  </t>
  </si>
  <si>
    <t>Solucion de llenado para electrodos Referencia 900011</t>
  </si>
  <si>
    <t xml:space="preserve">Microjeringa Hamilton de 100 uL con aguja fija. Referencia 14-815-290 </t>
  </si>
  <si>
    <t>Solucion de llenado para electrodo de fluoruros Referencia 900061</t>
  </si>
  <si>
    <t>Celda para conductividad de 1.0 cm Rango de 0,01 uS/cm a 2000 mS/cm Ref.018020 md</t>
  </si>
  <si>
    <t>Tubo de vapor para Rotavapor Buchi R-200/205</t>
  </si>
  <si>
    <t>Vacuometro para Rotavapor Buchi R-200/205</t>
  </si>
  <si>
    <t xml:space="preserve">DI-PAK Long </t>
  </si>
  <si>
    <t>SimpliPak 1</t>
  </si>
  <si>
    <t>Kit para medidor de oxígeno. Marca Schott. Handilab OX1 Compuesto por: 30 mL de solución de limpieza, 50 mL de solución de llenado y tres membranas</t>
  </si>
  <si>
    <t>Magnet System KPL. Modelo 036687. Repuesto para extractor Soxleth Bûchi</t>
  </si>
  <si>
    <t>Adaptador de corriente para pH-metro Fisher AB15</t>
  </si>
  <si>
    <t>Adaptadores de corriente para pH-metro marca Schott ref: CG-842</t>
  </si>
  <si>
    <t>Bombilla para estéreomicroscopio Marca Konus</t>
  </si>
  <si>
    <t xml:space="preserve">Bombilla para microscopio Nikon Triocular. Modelo ALPPHAPHOT </t>
  </si>
  <si>
    <t>Bombilla para microscopio Olympus modelo CH30</t>
  </si>
  <si>
    <t>Bombilla para microscopio Olympus modelo RF100</t>
  </si>
  <si>
    <t xml:space="preserve">Bombilla para microscopio Olympus Ref. CHT </t>
  </si>
  <si>
    <t xml:space="preserve">Bombillo para microscopio Olympus modelo CHK </t>
  </si>
  <si>
    <t xml:space="preserve">Cánula válvula exp. Interna para dispensette III. Marca Brand. Ref. 707916 </t>
  </si>
  <si>
    <t>Filtros de reemplazo para macro pipeteador marca Brand o su equivalente. Paquete x 5 unidades</t>
  </si>
  <si>
    <t>Pipeteador eléctrico</t>
  </si>
  <si>
    <t xml:space="preserve">Sonda maleable, termopar para medir temperatura de fluidos. Rango de medición desde 0 hasta 700 grados centígrados </t>
  </si>
  <si>
    <t xml:space="preserve">Tubo de vidrio para medidor de color Orbeco Hellige </t>
  </si>
  <si>
    <t>TUBO CONECTOR AL  CAPILAR PARA ASPIRACION DE MUESTRA PARA ABSORCION ATOMICA MARCA SHIMADZU MODELO AA 7000</t>
  </si>
  <si>
    <t>Pieza JET para detector FID de cromatografo de gases marca Shimadzu. Nozzle/Jet FID/FTD-2014, Capillary</t>
  </si>
  <si>
    <t>Filamento de Ignicion para detector FID Marca Shimadzu 2014</t>
  </si>
  <si>
    <t>BRAND Referencia 705025</t>
  </si>
  <si>
    <t>Nikon HBO100/2</t>
  </si>
  <si>
    <t>Nikon/LH-M100C-1</t>
  </si>
  <si>
    <t>Kit de 4 cartuchos referencia Fisher 09-050-269</t>
  </si>
  <si>
    <t>Millipore CT01F1C50</t>
  </si>
  <si>
    <t>Millipore CT05F1C50</t>
  </si>
  <si>
    <t>FISHER REF. 13-620-160</t>
  </si>
  <si>
    <t xml:space="preserve">Orbeco Helligge </t>
  </si>
  <si>
    <t>Fisher REF. 13-620-530</t>
  </si>
  <si>
    <t>Fisher referencia 01-910-552</t>
  </si>
  <si>
    <t>Thermo Orion</t>
  </si>
  <si>
    <t>Milipore</t>
  </si>
  <si>
    <t>Barnstead ref D3750</t>
  </si>
  <si>
    <t>Shimadzu</t>
  </si>
  <si>
    <t>Fisher referencia UVP95 0017 09</t>
  </si>
  <si>
    <t>Streamline Ref 30A</t>
  </si>
  <si>
    <t>Orbeco Helligge - 272</t>
  </si>
  <si>
    <t>Fisher catalogo 09-720-3</t>
  </si>
  <si>
    <t>RESTEK</t>
  </si>
  <si>
    <t>Biorad</t>
  </si>
  <si>
    <t xml:space="preserve"> metrohm</t>
  </si>
  <si>
    <t>Nikon</t>
  </si>
  <si>
    <t>Millipore CDFCF1020</t>
  </si>
  <si>
    <t>BRAND 26146</t>
  </si>
  <si>
    <t>Ref.:  21147 Restek</t>
  </si>
  <si>
    <t>FISHER XX1104700, MFS, Nalgene</t>
  </si>
  <si>
    <t>shimadazu</t>
  </si>
  <si>
    <t>Pall</t>
  </si>
  <si>
    <t>Restek Catalogo 24899</t>
  </si>
  <si>
    <t>Supelco referencia 27018</t>
  </si>
  <si>
    <t>Paquete x 100 unidades</t>
  </si>
  <si>
    <t>Hitachi</t>
  </si>
  <si>
    <t>Nikon y Olympus</t>
  </si>
  <si>
    <t xml:space="preserve">Nikon </t>
  </si>
  <si>
    <t>Sylvania ref G30T8</t>
  </si>
  <si>
    <t xml:space="preserve">Eppendorf </t>
  </si>
  <si>
    <t>Supelco ref. 57310-U Pack x 3</t>
  </si>
  <si>
    <t>Ref LC 0626505505</t>
  </si>
  <si>
    <t>SHIMADZU REFERENCIA LC2040589901</t>
  </si>
  <si>
    <t>SHIMADZU REFERENCIA LC2065058700</t>
  </si>
  <si>
    <t>SHIMADZU REFERENCIA LC2065058800</t>
  </si>
  <si>
    <t>Brand ref 705500</t>
  </si>
  <si>
    <t>VWRIHITA655-1080</t>
  </si>
  <si>
    <t>VWRIHPLC810-1344</t>
  </si>
  <si>
    <t>VWRIHPLC810-1345</t>
  </si>
  <si>
    <t>VWRIHITA885-1505</t>
  </si>
  <si>
    <t>VWRIHITA655-1458</t>
  </si>
  <si>
    <t>VWRIHITA638-1099</t>
  </si>
  <si>
    <t>VWRIHITAL369053</t>
  </si>
  <si>
    <t>VWRIHITA655-1899</t>
  </si>
  <si>
    <t>QUMIOJOURM5508</t>
  </si>
  <si>
    <t>VWRIHITA890-2430</t>
  </si>
  <si>
    <t>Orion</t>
  </si>
  <si>
    <t>CPDI00L1</t>
  </si>
  <si>
    <t>SIPK0SIA1</t>
  </si>
  <si>
    <t xml:space="preserve"> Marca Schott. Handilab OX1. WTW</t>
  </si>
  <si>
    <t>Modelo 036687. Repuesto para extractor Soxleth Bûchi</t>
  </si>
  <si>
    <t>Konus</t>
  </si>
  <si>
    <t>Olympus</t>
  </si>
  <si>
    <t>Metrohm</t>
  </si>
  <si>
    <t>Orbeco Hellige</t>
  </si>
  <si>
    <t>SHIMADZU LC 2065022692</t>
  </si>
  <si>
    <t>SHIMADZU LC 2217016293</t>
  </si>
  <si>
    <t>SHIMADZU</t>
  </si>
  <si>
    <t xml:space="preserve">Balón fondo redondo  de 100 mL con 2 bocas Ns hembras 10/19. </t>
  </si>
  <si>
    <t xml:space="preserve">Balón fondo redondo  de 50 mL con 2 bocas Ns hembras 10/19. </t>
  </si>
  <si>
    <t>Cabezal tipo Claysen con 2Hs 10/19</t>
  </si>
  <si>
    <t>Cabezal destilación 3 vias, con brazo lateral a 75º de angulo inferior con 2Ns 10/19</t>
  </si>
  <si>
    <t>Adaptador para destilación tubo 60º angulo y 3 bocas Ns con termoposo 10/19</t>
  </si>
  <si>
    <t>Test Acido Cianurico</t>
  </si>
  <si>
    <t>Celda de absorcion en cuarzo para generador de hidruros HVG-1</t>
  </si>
  <si>
    <t xml:space="preserve">Liner Split/Splitless 3,5 mm x 5.0 x 95 </t>
  </si>
  <si>
    <t>O-rings Viton</t>
  </si>
  <si>
    <t>Medio Colera TCBS</t>
  </si>
  <si>
    <t>Agar MRS</t>
  </si>
  <si>
    <t>O-rings, graphite, split, for Shimadzu 2010</t>
  </si>
  <si>
    <t>O-rings, graphite, splitless, for Shimadzu 2011</t>
  </si>
  <si>
    <t>Filtro de acondicionamiento de gas especial para aplicación en cromatografia de gases acoplada a masas</t>
  </si>
  <si>
    <t>TRAP (SPLIT)</t>
  </si>
  <si>
    <t>Oil, Rotary pump, Ultragrade 15, 1L (E2M1.5)</t>
  </si>
  <si>
    <t>IS MAGNET BASE ASSY, GCMS-2010 PLUS</t>
  </si>
  <si>
    <t xml:space="preserve">Boquilla para llama contínua para automuestreador </t>
  </si>
  <si>
    <t>Shimadzu ASC 6100 Ref. LC2065029091</t>
  </si>
  <si>
    <t>ShimadzuReferencia LC2006658403</t>
  </si>
  <si>
    <t>ShimadzuREF. LC2213412194</t>
  </si>
  <si>
    <t>Shimadzu LCR20240, caja x 10 unidades</t>
  </si>
  <si>
    <t>Shimadzu LC072663, caja x 10 unidades</t>
  </si>
  <si>
    <t>Shimadzu LCSGE072654, caja x 10 unidades</t>
  </si>
  <si>
    <t>Shimadzu LCSGE72655, caja x 10 unidades</t>
  </si>
  <si>
    <t>Shimadzu REF. 225-17653-91</t>
  </si>
  <si>
    <t>Soporte completo con porta electrodo para pHmetro Thermo Orion Star</t>
  </si>
  <si>
    <t>RESTEK referencia 20956. Paq x 5</t>
  </si>
  <si>
    <t>shimadazu. Ref 220-90282-20</t>
  </si>
  <si>
    <t>Semicarbazida Cloruro</t>
  </si>
  <si>
    <t>Sodio Hidróxido</t>
  </si>
  <si>
    <t>N,N-Dimetil Anilina</t>
  </si>
  <si>
    <t>Fenilacetamida</t>
  </si>
  <si>
    <t>Hexanal</t>
  </si>
  <si>
    <t>p-Nitroanilina</t>
  </si>
  <si>
    <t>Salicilaldehido</t>
  </si>
  <si>
    <t>Papel Filtro Cualitativo.  110mm Diámetro. Caja x 100 referencia 602H SyS</t>
  </si>
  <si>
    <t>Acido Bencilico</t>
  </si>
  <si>
    <t>PIPETA VOLUMETRICA EN VIDRIO DE 150 mL. Clase A DE UN SOLO AFORO</t>
  </si>
  <si>
    <t>PIPETA VOLUMETRICA EN VIDRIO DE 2,5 mL. Clase A DE UN SOLO AFORO</t>
  </si>
  <si>
    <t>PIPETA VOLUMETRICA EN VIDRIO DE 8 mL. Clase A DE UN SOLO AFORO</t>
  </si>
  <si>
    <t>Etilenglicol</t>
  </si>
  <si>
    <t>Isodine solucion</t>
  </si>
  <si>
    <t>mio - Inotisol</t>
  </si>
  <si>
    <t xml:space="preserve">LAMPARA DE CATODO HUECO DE Magnesio para Absorción Atómica. Codificada. </t>
  </si>
  <si>
    <t xml:space="preserve">REF. 220-97808-02 </t>
  </si>
  <si>
    <t>Ref. LCR20243 paquete por 5</t>
  </si>
  <si>
    <t>RESTEK referencia 24899. Paquete x 10 unidades</t>
  </si>
  <si>
    <t>Ref.  LCR20244.  Paquete por 5</t>
  </si>
  <si>
    <t>REF. LC2214255992</t>
  </si>
  <si>
    <t>VALVULA REPUESTO (PP,PTF,SILICONA) para macropipeteador.</t>
  </si>
  <si>
    <t>Ref. 6438640804. Paquete x 5</t>
  </si>
  <si>
    <t xml:space="preserve">Au packing </t>
  </si>
  <si>
    <t xml:space="preserve">O-RING, 4D P5 ; </t>
  </si>
  <si>
    <t>Ref. 659976 0806. Paquete</t>
  </si>
  <si>
    <t xml:space="preserve">Pesa de 100 g. Clase I con certificado a NIST/NVLAP </t>
  </si>
  <si>
    <t>OXOID, MERCK</t>
  </si>
  <si>
    <t>Benzofenona al 99%</t>
  </si>
  <si>
    <t>Test por 100</t>
  </si>
  <si>
    <r>
      <t xml:space="preserve">Triptófano, </t>
    </r>
    <r>
      <rPr>
        <sz val="8"/>
        <color theme="1"/>
        <rFont val="Calibri"/>
        <family val="2"/>
      </rPr>
      <t>≥99.0%</t>
    </r>
  </si>
  <si>
    <t>g</t>
  </si>
  <si>
    <r>
      <t xml:space="preserve">Glicina </t>
    </r>
    <r>
      <rPr>
        <sz val="8"/>
        <rFont val="Calibri"/>
        <family val="2"/>
      </rPr>
      <t>≥</t>
    </r>
    <r>
      <rPr>
        <sz val="8"/>
        <rFont val="Arial"/>
        <family val="2"/>
      </rPr>
      <t xml:space="preserve"> 99%</t>
    </r>
  </si>
  <si>
    <r>
      <t>Carbonato de sodio.10H</t>
    </r>
    <r>
      <rPr>
        <vertAlign val="subscript"/>
        <sz val="8"/>
        <rFont val="Arial"/>
        <family val="2"/>
      </rPr>
      <t>2</t>
    </r>
    <r>
      <rPr>
        <sz val="8"/>
        <rFont val="Arial"/>
        <family val="2"/>
      </rPr>
      <t>O</t>
    </r>
  </si>
  <si>
    <t>Whatman, MFS-ADVANTEC</t>
  </si>
  <si>
    <t xml:space="preserve">Celdas de cuarzo de 1 cm de paso de luz para espectrofotometro </t>
  </si>
  <si>
    <t>Cloruro de Potasio. Material de referencia certificado. Concentración 0,01 M. Conductividad a 25 °C 1412 uS/cm. Fecha de vencimiento superior a dos años. Sobres x 30 ml</t>
  </si>
  <si>
    <t>Electrodo de conductividad con sensor de temperatura integrado para conductímetro HANNA HI 9835</t>
  </si>
  <si>
    <t>EXTECH</t>
  </si>
  <si>
    <t>HANNA</t>
  </si>
  <si>
    <t>Electrodo de conductividad para conductimetro Metrohm E 587       ref 6 0907 110</t>
  </si>
  <si>
    <t xml:space="preserve"> Metrohm</t>
  </si>
  <si>
    <t>Electrodo para pHmetro  marca metrohm  704  ref 6 0228 100</t>
  </si>
  <si>
    <t>Electrodo para pHmetro  WTW  ref A034411058</t>
  </si>
  <si>
    <t>Electrodo de pH con sensor de temperatura integrado para pHmetro HANNA HI 221</t>
  </si>
  <si>
    <t>Electrodo de pH con sensor de temperatura integrado para pHmetro HANNA HI 8417</t>
  </si>
  <si>
    <t>Electrodo de pH con sensor de temperatura integrado para pHmetro SCHOTT GERATE CG824</t>
  </si>
  <si>
    <t>Electrodo de pH con sensor de temperatura integrado para pHmetro SCHOTT GERATE CG842</t>
  </si>
  <si>
    <t>SCHOTT</t>
  </si>
  <si>
    <t xml:space="preserve">Electrodo combinado de anillo de Platino Metrohm. Ref 60451100 </t>
  </si>
  <si>
    <t xml:space="preserve">Fluoruro de Sodio. </t>
  </si>
  <si>
    <t>Schott, WTW</t>
  </si>
  <si>
    <t>Electrodo de Ion selectivo para nitrógeno amoniacal. compatible con pH-metro Schott CG-824. Ref NH500/2</t>
  </si>
  <si>
    <t xml:space="preserve">Lámpara de Tungsteno para Espectrofotometro Shimadzu UV 1700 Pharmaspec </t>
  </si>
  <si>
    <t>Matraz forma de pera centrado NS 29/32 para rotaevaporador Heidolph. Ref. 96036</t>
  </si>
  <si>
    <t>Picnometro en vidrio  de 10 mL de capacidad, con tapa esmerilada.</t>
  </si>
  <si>
    <t>Fisherbrand</t>
  </si>
  <si>
    <t xml:space="preserve">Tubo de ensayo de 100 x 15 mm </t>
  </si>
  <si>
    <t>Tubo de ensayo de 150 x 16 mm con desprendientos lateral</t>
  </si>
  <si>
    <t>HACH</t>
  </si>
  <si>
    <t>Thermo Orion referencia 9609BNWP</t>
  </si>
  <si>
    <t>Cable para electrodo tipo F (1m) Metrohm. Ref. 62104020</t>
  </si>
  <si>
    <t>Canastilla para transporte de Winklers. Metálica. 24 puestos. Tamaño de botella de 300 ml. Ref.22-026-906</t>
  </si>
  <si>
    <t>Wheaton/Fisher</t>
  </si>
  <si>
    <t>Soporte para transporte de Balones. 4 puestos con soportes de repuesto. Ref 11-999-003</t>
  </si>
  <si>
    <t xml:space="preserve"> 
Fisher</t>
  </si>
  <si>
    <t>Papel filtro tamaño de poro 0,45 um. No ésteril. Caja x 25. Diámetro de 10 o 12 cm. Ref. 10410224</t>
  </si>
  <si>
    <t>Wheaton/ Fisher</t>
  </si>
  <si>
    <t>Cepillo para lavado de balones. Ref 2929601</t>
  </si>
  <si>
    <t xml:space="preserve">HACH </t>
  </si>
  <si>
    <t>Membrana de repuesto para válvula de solvente, Extractor Soxhlet. Marca Buchi Modelo B-811. Ref 37147</t>
  </si>
  <si>
    <t xml:space="preserve">1,10 - Fenantrolina Monohidratada. </t>
  </si>
  <si>
    <t>Kit de pruebas bioquimicas para listeria</t>
  </si>
  <si>
    <t>Merck, Oxoid</t>
  </si>
  <si>
    <t>Acido Acético  0,1 N</t>
  </si>
  <si>
    <t>Acido Acético  1,0 N</t>
  </si>
  <si>
    <t>Acido Glutamico. (Material de referencia). Debe entregarse certificado como material de referencia</t>
  </si>
  <si>
    <t xml:space="preserve">Caldo Fluorocult LMX Modificado. Según Manafe y Ossmer para microbiologia. </t>
  </si>
  <si>
    <t xml:space="preserve">MERCK Ref. 1106200500. </t>
  </si>
  <si>
    <t xml:space="preserve">Carfentrazone Ethyl </t>
  </si>
  <si>
    <t xml:space="preserve">Cloruro de Amonio. Material de referencia. </t>
  </si>
  <si>
    <t xml:space="preserve">COMERCIAL. Garantizar la concentracino de 13 % </t>
  </si>
  <si>
    <t>Capture graphite Ferrule p/N 0726083 GFS-004  ref. 0,4 mm I.D. Paquetex 10.</t>
  </si>
  <si>
    <t xml:space="preserve">Au Gasket Part # 221-49065-91 </t>
  </si>
  <si>
    <t>Paquete x 5</t>
  </si>
  <si>
    <t xml:space="preserve">Restek, Supelco </t>
  </si>
  <si>
    <t>Columna para cromatografia de gases. MTX -5 Crossbond 5 %   30 m x 0,25 mm x 0,5 μm df</t>
  </si>
  <si>
    <t>Columna para cromatografia de gases  RTX -225 fase polar Crossbond 50 %   30 m x 0,25 mm x 0,25 μm df</t>
  </si>
  <si>
    <t xml:space="preserve">Restek 14023,  Supelco </t>
  </si>
  <si>
    <t>Columna para cromatografia de gases  RTX -OP Pesticides 2. Crossbond phase.  30 m x 0,25 mm id x 0,25 μm df</t>
  </si>
  <si>
    <t xml:space="preserve">Restek 11243,  Supelco </t>
  </si>
  <si>
    <t xml:space="preserve">Columna para HPLC pinnacle DB C18 3 um Longitud 100 mm x 3,2 mm iD </t>
  </si>
  <si>
    <t xml:space="preserve">Columna para HPLC Ultra Aqueous C18  3 um Longitud 100 mm x 3,2 mm iD </t>
  </si>
  <si>
    <r>
      <t>Jeringa de 10 u</t>
    </r>
    <r>
      <rPr>
        <sz val="10"/>
        <rFont val="Arial"/>
        <family val="2"/>
      </rPr>
      <t>L para autoinyector AOC 20i Shimadzu.</t>
    </r>
  </si>
  <si>
    <t>Hamilton part # 220-90282-21</t>
  </si>
  <si>
    <t>Electrodo para pH Accumet. Con conexión de temperatura.   Ref 13-620-132</t>
  </si>
  <si>
    <t>Fisher Ref 13-620-132</t>
  </si>
  <si>
    <t xml:space="preserve">Septas para vial de 2ml diametro 8mm red PTFE/white silicone </t>
  </si>
  <si>
    <t xml:space="preserve">Septas para vial de 4ml  diametro 12mm red PTFE/white silicone </t>
  </si>
  <si>
    <t>Membrana PFTE de 0,22 micras 13 mm de diametro</t>
  </si>
  <si>
    <t>Fisher, Millipore</t>
  </si>
  <si>
    <t>Membrana PFTE de 0,45 micras 47 mm de diametro. Para filtrar solventes de HPLC</t>
  </si>
  <si>
    <t>Vial de vidrio borosilicato. Accuform. Screw Thread graduated open top closure 20 mm-400</t>
  </si>
  <si>
    <t>Restek cat # 21051</t>
  </si>
  <si>
    <t>Minimert screw cap 20 mm Thread size 20 mm-400 paquete x 12</t>
  </si>
  <si>
    <t>Restek 24903</t>
  </si>
  <si>
    <t>Estandares de calibración de BTEX de 2000 ug/mL</t>
  </si>
  <si>
    <t>Mezcla "B" de pesticidas según método  8141P, marca</t>
  </si>
  <si>
    <t>Mezcla #1 de Pesticidas Organoclorados</t>
  </si>
  <si>
    <t>Estandares de calibración de Aroclor 1016 de 1000 ug/mL</t>
  </si>
  <si>
    <t>Estandares de calibración de Aroclor 1221 de 1000 ug/mL</t>
  </si>
  <si>
    <t>Estandares de calibración de Aroclor 1232 de 1000 ug/mL</t>
  </si>
  <si>
    <t>Estandares de calibración de Aroclor 1242 de 1000 ug/mL</t>
  </si>
  <si>
    <t xml:space="preserve">Electrodo  de pH  solitrodo con Pt 1000 metrohm </t>
  </si>
  <si>
    <t xml:space="preserve"> Metrohm ref 60228000</t>
  </si>
  <si>
    <t xml:space="preserve">Electrodo pH unitrodo Metrohm. </t>
  </si>
  <si>
    <t xml:space="preserve">
Metrohm. Ref. 60259100</t>
  </si>
  <si>
    <t>Electrodo combiando de Nitratos, cuerpo epoxico con conector BNC. Con las Soluciones de   ajuste, calibracion y lectura.</t>
  </si>
  <si>
    <t xml:space="preserve">Marca Thermo Orion referencia </t>
  </si>
  <si>
    <t xml:space="preserve">Electrodo combinado de anillo de platino Metrohm. </t>
  </si>
  <si>
    <t>Metrohm. Ref: 60451100</t>
  </si>
  <si>
    <t xml:space="preserve">Caldo Rapapport Vassiliadis soya peptona (RUS)           </t>
  </si>
  <si>
    <t>Penta quat</t>
  </si>
  <si>
    <t>Tecnas</t>
  </si>
  <si>
    <t>CITROSAN</t>
  </si>
  <si>
    <t xml:space="preserve">Vilab; Covitec; Walter Velasco. Vidrioequipos, </t>
  </si>
  <si>
    <t>Vilab; Covitec; Walter Velasco. Vidrioequipos</t>
  </si>
  <si>
    <t>TERMOMETRO PARA REFRIGERADOR. CON CERTIFICADO NIST</t>
  </si>
  <si>
    <t>TERMOHIGROMETRO DIGITAL TRAZABLE</t>
  </si>
  <si>
    <t xml:space="preserve">LAMPARA DE CATODO HUECO DE COBRE para Absorción Atómica UNICAM SOLAAR. No codificada. </t>
  </si>
  <si>
    <t xml:space="preserve">Distribuidor ( pieza en  Y) 10mm   </t>
  </si>
  <si>
    <t>part 00394</t>
  </si>
  <si>
    <t>UNIVERSIDAD TECNOLÓGICA DE PEREIRA</t>
  </si>
  <si>
    <t xml:space="preserve">ÍTEM 1  REACTIVOS </t>
  </si>
  <si>
    <t>ÍTEM 4  REPUESTOS Y ACCESORIOS</t>
  </si>
  <si>
    <t>ÍTEM 2 Vidrieria, plastico y elementos de laboratorio</t>
  </si>
  <si>
    <t>ÍTEM 3  REACTIVOS ESPECIALES</t>
  </si>
  <si>
    <t>LAMPARA DE DEUTERIO HITACH</t>
  </si>
  <si>
    <t xml:space="preserve">Lampara de deuterio para Absorcion atomica AA7000 </t>
  </si>
  <si>
    <t>Amersham Pharmacia, Fisher, Promega</t>
  </si>
  <si>
    <t xml:space="preserve">Cubreobjetos de 22 x 22 mm  CAJA x 100 </t>
  </si>
  <si>
    <t>WHATMAN, S &amp; S 595, FISHER</t>
  </si>
  <si>
    <t>WHATMAN, S &amp; S602H, FISHER</t>
  </si>
  <si>
    <t>WHATMAN, S &amp; S, FISHER</t>
  </si>
  <si>
    <t>WHATMAN, S &amp; S referencia 300209, FISHER</t>
  </si>
  <si>
    <t>WHATMAN, S &amp; S 589-1, FISHER</t>
  </si>
  <si>
    <t>WHATMAN, S &amp; S referencia 300409, FISHER</t>
  </si>
  <si>
    <t>WHATMAN, FISHER</t>
  </si>
  <si>
    <t>THERMOELECTRON, UNICO</t>
  </si>
  <si>
    <t>USA SCIENTIFIC, FISHER</t>
  </si>
  <si>
    <t>Bibby Sterilin; SCHOTT; BRAND, Nalgene, Fisher, Scienceware, Boeco, UNICO</t>
  </si>
  <si>
    <t xml:space="preserve">Puntas amarillas 10 - 100 Ul. Caja por mil </t>
  </si>
  <si>
    <t>Fisher 06-66-23</t>
  </si>
  <si>
    <t>Part 062-65055-05</t>
  </si>
  <si>
    <t>o-Ring set</t>
  </si>
  <si>
    <t>Part 206-77620-91</t>
  </si>
  <si>
    <t>Invitrogen 16500-500. Promega</t>
  </si>
  <si>
    <t xml:space="preserve">sigma, Fisher, Lonza </t>
  </si>
  <si>
    <t>BAXTER, Fisher Bioreagent. IDT</t>
  </si>
  <si>
    <t>S &amp; S REFERENCIA 10300010, FISHER, Whatman</t>
  </si>
  <si>
    <t>MERCK REFERENCIA 1095260001. Whatman.</t>
  </si>
  <si>
    <t>Nalgene, FISHER, Corning, Greiner</t>
  </si>
  <si>
    <t xml:space="preserve">Marca Alemana, Knitell, Surgipath Leica </t>
  </si>
  <si>
    <t xml:space="preserve">Marca Alemana, Knitell, Surgipath LEICA </t>
  </si>
  <si>
    <t>Corning 430168. Greiner</t>
  </si>
  <si>
    <t xml:space="preserve">USA SCIENTIFIC Ref 2300-9602. Axigen </t>
  </si>
  <si>
    <t>Knitell, B &amp; C Germany,  Surgipath LEICA</t>
  </si>
  <si>
    <t>Knitell, B &amp; C Germany, Surgipath LEICA</t>
  </si>
  <si>
    <t>Corning 430766, Greiner</t>
  </si>
  <si>
    <t>ADAMS, Whatman.</t>
  </si>
  <si>
    <t>Sigma 10771-6x100mL, GE HEALTHCARE</t>
  </si>
  <si>
    <t xml:space="preserve">Invitrogen S33102, LONZA </t>
  </si>
  <si>
    <t>Invertrogen-Brasil x 500 U 11615-010, PROMEGA</t>
  </si>
  <si>
    <t>SIGMA R5500, PROMEGA</t>
  </si>
  <si>
    <t>Collagenasa tipo II</t>
  </si>
  <si>
    <t>Gibco Invitrogen</t>
  </si>
  <si>
    <t xml:space="preserve">SPINREACT </t>
  </si>
  <si>
    <t>HDL Colesterol directo</t>
  </si>
  <si>
    <t xml:space="preserve">200 pruebas </t>
  </si>
  <si>
    <t>Acetato de sodio trihidratado</t>
  </si>
  <si>
    <t>Amonio Sulfato</t>
  </si>
  <si>
    <t xml:space="preserve">Hierro (II) sulfato 7 hidrato </t>
  </si>
  <si>
    <t>Manganesio (II) Cloruro 4 Hidrato</t>
  </si>
  <si>
    <t>Dietilenglicol</t>
  </si>
  <si>
    <t>Potasio hidrogeno sulfato</t>
  </si>
  <si>
    <t>Magnesio Sulfato 7 Hidrato</t>
  </si>
  <si>
    <t>Magnesio cloruro 6 hidrato</t>
  </si>
  <si>
    <t>Aluminio Cloruro 6 Hidrato</t>
  </si>
  <si>
    <t>Kit para determinación de HDL colestrol</t>
  </si>
  <si>
    <t>test</t>
  </si>
  <si>
    <t>Genescan size Standard 600 Liz (kitx800 rxn)</t>
  </si>
  <si>
    <t xml:space="preserve">Rneasy LIPID TISSUE MINI KIT (50) </t>
  </si>
  <si>
    <t>Qiagen 74804</t>
  </si>
  <si>
    <t>Puntas blancas de 0,5-10 uL. Certificadas libres DNAse,Rnase,DNA,Pirogenos. Bolsa x 1000</t>
  </si>
  <si>
    <t>USA SCIENTIFIC Ref: 1111-4000</t>
  </si>
  <si>
    <t>DNA loadding buffer Blue, 5X</t>
  </si>
  <si>
    <t>BIOLINE Ref: BIO-37045</t>
  </si>
  <si>
    <t>Bromo</t>
  </si>
  <si>
    <t>CATECOL</t>
  </si>
  <si>
    <t>ANISOL</t>
  </si>
  <si>
    <t>PARAMAUNT</t>
  </si>
  <si>
    <t>ALIZARIN RED  SIGMA</t>
  </si>
  <si>
    <t>Rojo ponceau</t>
  </si>
  <si>
    <t xml:space="preserve">Amphotericin B-Solubilized  </t>
  </si>
  <si>
    <t>Vial x 50mg</t>
  </si>
  <si>
    <t>Ezway Direct PCR buffer</t>
  </si>
  <si>
    <t>Komabiotech</t>
  </si>
  <si>
    <t>L-Glutathione reduced</t>
  </si>
  <si>
    <t>Jarra anaerobica de policarbonato de 2,5 litros</t>
  </si>
  <si>
    <t>Peptona bacteriológica</t>
  </si>
  <si>
    <t>Agar MacConkey</t>
  </si>
  <si>
    <t>MICROBAT OXIDASA X 50 TEST</t>
  </si>
  <si>
    <t>Termométro digital con hora y fecha para monitoreo  de soluciones, regrigeradores y para determinación de temperatura en cuartos</t>
  </si>
  <si>
    <t>Cepheid</t>
  </si>
  <si>
    <t>Rapid One Enterobacterias System Kit x 20 Pruebas</t>
  </si>
  <si>
    <t>REMEL</t>
  </si>
  <si>
    <t>Fluido de Inoculacion 2 ml Kit x 20 Tubos Remel</t>
  </si>
  <si>
    <t>Kit x 20 tubos de 2 mL</t>
  </si>
  <si>
    <t>Reactivo Indol fco x 15 ml Remel</t>
  </si>
  <si>
    <t>Frasco x 15 mL</t>
  </si>
  <si>
    <t>Plato estéril PS 96 pozos en V empaque unitario / ZS651-111</t>
  </si>
  <si>
    <t>Caja x 50 unid</t>
  </si>
  <si>
    <t>Greiner</t>
  </si>
  <si>
    <t>Tapa para platos en PS, empaque estéril unitario / Z-S656-111</t>
  </si>
  <si>
    <t>Caja x 10 unid</t>
  </si>
  <si>
    <t>Acrodiscos con membrana Tuffryn 0,2 um x 25 mm / Z-P4192</t>
  </si>
  <si>
    <t>Amonio Persulfato</t>
  </si>
  <si>
    <t>AGAR OXACILLIN RES. SCREENING (O.R.S.A.)</t>
  </si>
  <si>
    <t xml:space="preserve">SUPLEMENTO SELECTIVO ORSAB </t>
  </si>
  <si>
    <t>VIALES</t>
  </si>
  <si>
    <t xml:space="preserve">EXTRACTO  DE SUERO DE CABALLO </t>
  </si>
  <si>
    <t>AGAR BASE BRUSELLA</t>
  </si>
  <si>
    <t xml:space="preserve">SUPLEMENTO SELECTIVO BRUSELLA MODIFICADO </t>
  </si>
  <si>
    <t>TRANSFERPIPETA "s" VOLUMEN VARIABLE 2-20 UL</t>
  </si>
  <si>
    <t>brand SCH 704772</t>
  </si>
  <si>
    <t xml:space="preserve">CELDA DE MEDICIÓN CON TAPA, PARA TURBIDÍMETRO 2100AN, 2100N, PAQUETE POR 6 UNIDADES. </t>
  </si>
  <si>
    <t>Marca HACH. Ref. HAC-2084900</t>
  </si>
  <si>
    <t>Sodio Oxalato</t>
  </si>
  <si>
    <t>Extracto de levadura</t>
  </si>
  <si>
    <t>Sodio selenito</t>
  </si>
  <si>
    <t>Deimetilaminobenzaldehido (4-dimetilaminobenzaldehido)</t>
  </si>
  <si>
    <t>1-Cloro-2,4-Dinitrobenceno</t>
  </si>
  <si>
    <t>fisherbrand 1451364</t>
  </si>
  <si>
    <t>fisherbrand 14385928 A</t>
  </si>
  <si>
    <t>FisherBrand S90351 Q</t>
  </si>
  <si>
    <t>Falcon</t>
  </si>
  <si>
    <t>Agar DNAsa</t>
  </si>
  <si>
    <t>Glicerol Calidad Analítica</t>
  </si>
  <si>
    <t>FILTRO HEPA INCUBADORA repuesto reemplazo para incubadora serie 3110</t>
  </si>
  <si>
    <t>Fisher 15497022</t>
  </si>
  <si>
    <t>Cámara de neubauer con linea brillante</t>
  </si>
  <si>
    <t>BOECO BOE 14</t>
  </si>
  <si>
    <t>Celda de cuarzo de 10 mm, estandar capacidad 3,5 ml</t>
  </si>
  <si>
    <t>Platos para cultivo celular de 6 pozos estériles con tapa en poliestireno. Caja x 50 unidades</t>
  </si>
  <si>
    <t>Kit para tincion de Gram</t>
  </si>
  <si>
    <t>Walter Velasco</t>
  </si>
  <si>
    <t>Balon fondo redondo de 250 mL con boca central esmerilado hembra 24/40 y bocas laterales esmerilado hembra 10/19</t>
  </si>
  <si>
    <t>Balón rotavapor de 500 mL esmerilado 29/32. Forma de pera. Reborde rectangular</t>
  </si>
  <si>
    <t>Balón rotavapor de 500 mL esmerilado 24/40. Forma de pera. Reborde rectangular</t>
  </si>
  <si>
    <t xml:space="preserve">Bicarbonato de potasio </t>
  </si>
  <si>
    <t>Agar Salmonella Shigella modificado  (Agar SS)</t>
  </si>
  <si>
    <t xml:space="preserve">Sulfato de potasio </t>
  </si>
  <si>
    <t>n-Hexadecano</t>
  </si>
  <si>
    <t>Titanio (IV) Oxido.</t>
  </si>
  <si>
    <t xml:space="preserve">TITANIO(IV) CLORURO </t>
  </si>
  <si>
    <t>Peroxido de Hidrogeno al 30 %</t>
  </si>
  <si>
    <t xml:space="preserve">SODIO DITIONITO </t>
  </si>
  <si>
    <t xml:space="preserve">AZUL DE METILENO </t>
  </si>
  <si>
    <t>CAJA X 50 TEST</t>
  </si>
  <si>
    <t>ESTUCHE X 50</t>
  </si>
  <si>
    <t xml:space="preserve">Fosfato de amonio </t>
  </si>
  <si>
    <t xml:space="preserve">Hidracina Sulfato </t>
  </si>
  <si>
    <t>Eter de Petróleo (Bencina de petróleo 30° a 60°.)</t>
  </si>
  <si>
    <t xml:space="preserve">Cloruro de Potasio. Material de referencia certificado. Concentración 0,01 M. Conductividad a 25 °C 1413 uS/cm. Fecha de vencimiento superior a dos años. </t>
  </si>
  <si>
    <t xml:space="preserve">Potasio Sulfato grado analítco calidad ACS.   </t>
  </si>
  <si>
    <t>Tarros plasticos boca ancha de 1 Litro de capacidad.</t>
  </si>
  <si>
    <t>Tarros plásticos x 50 mL tipo recolección muestra orina</t>
  </si>
  <si>
    <t>Tubos de reacción SmartCycler para rapida transferencia térmmica. Paquete x 250 unidades</t>
  </si>
  <si>
    <t>Hojas Bisturi Nro 15 Esteriles (caja x 500 unidades)</t>
  </si>
  <si>
    <t>Hojas Bisturi Nro 21 Esteriles (caja x 500 unidades)</t>
  </si>
  <si>
    <t xml:space="preserve">Cartuchos para grasas. Diámetro interno 25 mm x 80 mm de diámetro externo. Grado N° 84. Caja x 25 Unidades
</t>
  </si>
  <si>
    <t>MFS, 
Ref. FIA-N08425X80MM. Whatman</t>
  </si>
  <si>
    <t>Tubos para polarimetro de 20 cm de longitud, con burbuja  + lentes para polarimetro.</t>
  </si>
  <si>
    <t>Colesterol</t>
  </si>
  <si>
    <t>Set de minibarras magnéticas. diámetro 1,5 mm longitud 8 mm</t>
  </si>
  <si>
    <t>Cell Strainer. BD Falcon, estéril, de malla de nylon, tamaño de maya 40 micromolar. Caja de 50 unidades</t>
  </si>
  <si>
    <t>Columna para cromatografia de gases  Columna Capilar Stabilwax-DA. Para análisis de componentes ácidos (FFAP). De 30m, 0.32mm ID, 0.25um</t>
  </si>
  <si>
    <t>Jeringa para valvulas Reodine Valco.  Volumen de 100 uL Aguja no removible. Punta roma</t>
  </si>
  <si>
    <t>Restek 21253</t>
  </si>
  <si>
    <t>Jeringa Gas-Tight. Volumen  500 uL Aguja Luer Tip. Punta conica</t>
  </si>
  <si>
    <t>Restek 24571</t>
  </si>
  <si>
    <t>Jeringa para automuestreador. Volumen 10 uL. Aguja no removible</t>
  </si>
  <si>
    <t>Thermo Scientific 36500525</t>
  </si>
  <si>
    <t>Septa BTO de 11 mm. Paquete por 50 unidades</t>
  </si>
  <si>
    <t>Restek 31303233</t>
  </si>
  <si>
    <t>Septa Premium BTO de 11 mm. Premium Non Stick w/Center Guide. Paquete por 50 unidades</t>
  </si>
  <si>
    <t>Restek 27090</t>
  </si>
  <si>
    <t>Celda rectangular en vidrio para muestras de 50 mm</t>
  </si>
  <si>
    <t>Hach Ref:2629250</t>
  </si>
  <si>
    <t>LAMPARA DE CATODO HUECO DE plomo para Absorción Atómica SHIMADZU</t>
  </si>
  <si>
    <t>LAMPARA DE CATODO HUECO DE selenio para Absorción Atómica SHIMADZU</t>
  </si>
  <si>
    <t>Acetona grado HPLC</t>
  </si>
  <si>
    <t>Mangera de bomba peristaltica para  generador de Hidruros SHIMADZU</t>
  </si>
  <si>
    <t>SHIMADZU. Ref: 20890036-08</t>
  </si>
  <si>
    <t>Mangera para muestra de la bomba peristaltica del generador de Hidruros SHIMADZU</t>
  </si>
  <si>
    <t>SHIMADZU. Ref: 208-90036-13</t>
  </si>
  <si>
    <t xml:space="preserve">Septas para vial de 4ml color ambar diametro 12mm red PTFE/white silicone </t>
  </si>
  <si>
    <t>Estandar de Conductividad /TDS 100 microSimens/cm (47 ppm) de NaCl</t>
  </si>
  <si>
    <t>SHIMADZU, WALTER VELASCO</t>
  </si>
  <si>
    <r>
      <t xml:space="preserve">Estánar de Trihalometanos Referencia 30036 (200 </t>
    </r>
    <r>
      <rPr>
        <sz val="8"/>
        <rFont val="Symbol"/>
        <family val="1"/>
        <charset val="2"/>
      </rPr>
      <t>m</t>
    </r>
    <r>
      <rPr>
        <sz val="8"/>
        <rFont val="Arial"/>
        <family val="2"/>
      </rPr>
      <t>g/mL)</t>
    </r>
  </si>
  <si>
    <t>Graphite Ferrule for 0.1-0.32 mm ID Columns (pkg of 10) Numero: 290GA139</t>
  </si>
  <si>
    <t>Graphite Ferrule for 0.45-0.53 mm ID Columns (pkg of 10)</t>
  </si>
  <si>
    <t>Thermo Scientific Numero 290GA140</t>
  </si>
  <si>
    <t xml:space="preserve">Thermo Scientific Numero: 290GA139 </t>
  </si>
  <si>
    <t>Liner Cap</t>
  </si>
  <si>
    <t>Thermo Scientific  290011312</t>
  </si>
  <si>
    <t>SSL Direct Straight Liner for HS/SPME, Deactivated, 1.2 mm ID x 6.3 mm OD x 78.5 mm Length (pkg of 5) Numero parte: 453A1335</t>
  </si>
  <si>
    <t xml:space="preserve">Thermo Scientific  </t>
  </si>
  <si>
    <t>Microjeringa HAMILTON 710 NR ga 22s/51mm/pst3 100ul P/N 80665/00</t>
  </si>
  <si>
    <t>HAMILTON</t>
  </si>
  <si>
    <t>SUN SRI</t>
  </si>
  <si>
    <t>Septas para vial de 2ml diametro 8mm red PTFE/white silicone, Paquete x 100 unidades</t>
  </si>
  <si>
    <t>Fisher, Millipore, Waters ref: WAT200534</t>
  </si>
  <si>
    <t>FISHER, Herten.  ref: HT-LCD</t>
  </si>
  <si>
    <t xml:space="preserve">Fucsina de Gram </t>
  </si>
  <si>
    <t xml:space="preserve">Lugol de Gram </t>
  </si>
  <si>
    <t xml:space="preserve">Violeta de Gram </t>
  </si>
  <si>
    <t xml:space="preserve">Prism Protein Ladder (10-175 kDa)   500UL   </t>
  </si>
  <si>
    <t>ABCAM ab115832</t>
  </si>
  <si>
    <t>Microplacas plasticas de 96 pozos con tapa de 1 mL  Caja/100</t>
  </si>
  <si>
    <t>Agar XLD (Agar Xylose Lysine Desoxycholate)</t>
  </si>
  <si>
    <t>Cloruro de Litio.</t>
  </si>
  <si>
    <t xml:space="preserve">Varilla de Vidrio (Mirilla) Diametro externo 6mm. Diametro interno 4 mm Longitud 1,2 m </t>
  </si>
  <si>
    <t>Beacker de vidrio forma alta de 1000 ml</t>
  </si>
  <si>
    <t>Beacker de vidrio forma baja de 2000 ml</t>
  </si>
  <si>
    <t>Erlenmeyer para sistema de reacción en vidrio para equipo de vapor frio (200-93109)</t>
  </si>
  <si>
    <t>Unico, Thermo</t>
  </si>
  <si>
    <t>LAMPARA DE CATODO HUECO DE Antimonio para Absorción Atómica SHIMADZU</t>
  </si>
  <si>
    <t>Soporte completo con porta electrodo para medidor de pH</t>
  </si>
  <si>
    <t>Tubo de vidrio con tapa de vidrio optico para medidor de color Orbeco Hellige . Según muestra</t>
  </si>
  <si>
    <t>Glass syringe 5,0 ml with fittings. 3100 series</t>
  </si>
  <si>
    <t xml:space="preserve">Capillary Array 36 cm  Part No. 4333464.  3100-Avant </t>
  </si>
  <si>
    <t>Hidrato hidracina</t>
  </si>
  <si>
    <t>Bromuro de Etileno</t>
  </si>
  <si>
    <t>Cloruro de Alquil Tiouranio</t>
  </si>
  <si>
    <t>Cloruro de Difenil carbamilo</t>
  </si>
  <si>
    <t>p-Nitrofenilisocianato</t>
  </si>
  <si>
    <t>Piperidina</t>
  </si>
  <si>
    <t>Mentona</t>
  </si>
  <si>
    <t>p-Toluensulfonato de Metilo</t>
  </si>
  <si>
    <t>Acido Cloroplatinico</t>
  </si>
  <si>
    <t>Sodio Bicarbamato</t>
  </si>
  <si>
    <t>2,4 Dicitrofluorobenceno</t>
  </si>
  <si>
    <t>Acido o-Aminobenzoico</t>
  </si>
  <si>
    <t>Acido m-Aminobenzoico</t>
  </si>
  <si>
    <t>Acido Galico</t>
  </si>
  <si>
    <t>Acido p-Aminobenzoico</t>
  </si>
  <si>
    <t>Acido Bencensulfonico</t>
  </si>
  <si>
    <t>Acido Dicloracetico</t>
  </si>
  <si>
    <t>Acido 3,5 dinitrosalicilico</t>
  </si>
  <si>
    <t>Acido Malonico</t>
  </si>
  <si>
    <t>Acido Sulfamico</t>
  </si>
  <si>
    <t>Amonio Hierro II sulfato</t>
  </si>
  <si>
    <t>Anhidrido 3 nitroftalico</t>
  </si>
  <si>
    <t>Antimonio y Potasio tartrato</t>
  </si>
  <si>
    <t>Azul de comassie</t>
  </si>
  <si>
    <t>Cloruro de t-butilo</t>
  </si>
  <si>
    <t>Dibromoetileno</t>
  </si>
  <si>
    <t>Dibenzalacetona</t>
  </si>
  <si>
    <t>1,2 Dibromoetilbenceno</t>
  </si>
  <si>
    <t>Difenilamoniosulfonato de bario</t>
  </si>
  <si>
    <t>3,5 Dinitrobenzoilo cloruro</t>
  </si>
  <si>
    <t>p-Fenildiamina</t>
  </si>
  <si>
    <t>Magnesio Cloruro Anhidro</t>
  </si>
  <si>
    <t>Manosa</t>
  </si>
  <si>
    <t>Morfolina</t>
  </si>
  <si>
    <t>p-Nitrobenzaldehido</t>
  </si>
  <si>
    <t>2,4 Dinitrotolueno</t>
  </si>
  <si>
    <t>n-Tridecano</t>
  </si>
  <si>
    <t>Pirocatecol</t>
  </si>
  <si>
    <t>Potasio fosfato tribasico</t>
  </si>
  <si>
    <t>Valina</t>
  </si>
  <si>
    <t>Parafina</t>
  </si>
  <si>
    <t>Sodio Dodecilsulfato</t>
  </si>
  <si>
    <t>Cerio y Amonio Sulfato</t>
  </si>
  <si>
    <t>gRAMOS</t>
  </si>
  <si>
    <t>Xanthidrol</t>
  </si>
  <si>
    <t>Alcohol Polivinilico</t>
  </si>
  <si>
    <t>Acido Calconcarboxilico</t>
  </si>
  <si>
    <t>SUPLEMENTO SELECTIVO PARA STREPTOCOCCUS PYOGENES</t>
  </si>
  <si>
    <t>CAJA *10</t>
  </si>
  <si>
    <t>VIAL</t>
  </si>
  <si>
    <t>GLICEROL</t>
  </si>
  <si>
    <t>Sharpie</t>
  </si>
  <si>
    <t>Guardianes 1litro o descartadores de agujas x unidad</t>
  </si>
  <si>
    <t>Casein, bovine milk , carbohydrate and fatty acid free</t>
  </si>
  <si>
    <t>CALBIOCHEM CAT# 218682</t>
  </si>
  <si>
    <t xml:space="preserve">Nitrato de sodio </t>
  </si>
  <si>
    <t>FRASCO x 100 TESTS</t>
  </si>
  <si>
    <t>STANDARD DIAGNOSTICS, INC.D             REF. 10UK10</t>
  </si>
  <si>
    <t>Agar DNA  con fecha de venc. Mínimo 3 años</t>
  </si>
  <si>
    <t>Lapices de cera de color rojo, negro o azul</t>
  </si>
  <si>
    <t>CARRUSEL PARA 6 PIPETAS</t>
  </si>
  <si>
    <t>Eppendorf               REF 3115000.003</t>
  </si>
  <si>
    <t>Ref 27024 supelco</t>
  </si>
  <si>
    <t>Tijera para disección</t>
  </si>
  <si>
    <t>Eppendorf Research, volumen variable 500-5000 µL</t>
  </si>
  <si>
    <t>Eppendorf Research, multicanal 10-100 µL 8 canales</t>
  </si>
  <si>
    <t>Juego de micropipetas de volumen variable rangos 2-20 µL, 50-200 µL, 100-1000  µL.  (paq x 3)</t>
  </si>
  <si>
    <t>Fisher  Brand                  Cat. No. 08-951-20</t>
  </si>
  <si>
    <t>CLORURO DE BENZALCONIO</t>
  </si>
  <si>
    <t>MERCK, CARLO ERBA. JTBAKER, MALLINCKRODT, PANREAC, FLUKA, RIEDEL HAEN, EM SCIENCE, ALDRICH, EMD, SIGMA, ACROS, FISHER, ALFA AESAR, BURDICK &amp; JACKSON, SCHARLAU, HONEYWELL</t>
  </si>
  <si>
    <t>MERCK, OXOID,SCHARLAU, PRONADISA, DIFCO, BBL, 3M</t>
  </si>
  <si>
    <t>MERCK, OXOID CM 0866,SCHARLAU, PRONADISA, DIFCO, BBL, 3M</t>
  </si>
  <si>
    <t>Merck Certipur, Fisher; Panreac, Scharlau.</t>
  </si>
  <si>
    <r>
      <t>MERCK, CARLO ERBA. JTBAKER, MALLINCKRODT, PANREAC, FLUKA, RIEDEL HAEN, EM SCIENCE, ALDRICH, EMD, SIGMA, ACROS, FISHER, ALFA AESAR, BURDICK &amp; JACKSON, SCHARLAU, Chem</t>
    </r>
    <r>
      <rPr>
        <sz val="8"/>
        <color rgb="FFFF0000"/>
        <rFont val="Arial"/>
        <family val="2"/>
      </rPr>
      <t xml:space="preserve"> </t>
    </r>
    <r>
      <rPr>
        <sz val="8"/>
        <rFont val="Arial"/>
        <family val="2"/>
      </rPr>
      <t>Service, Supelco; Restek ref 30213</t>
    </r>
  </si>
  <si>
    <t>MERCK, CARLO ERBA. JTBAKER, MALLINCKRODT, PANREAC, FLUKA, RIEDEL HAEN, EM SCIENCE, ALDRICH, EMD, SIGMA, ACROS, FISHER, ALFA AESAR, BURDICK &amp; JACKSON, SCHARLAU, Chem Service, Supelco; Restek ref. 31011</t>
  </si>
  <si>
    <t xml:space="preserve">Titrisol Tiosulfato de Sodio 0.1 N 
</t>
  </si>
  <si>
    <t>Alcohol Cetilico</t>
  </si>
  <si>
    <t>N,N Dimetil Formamida</t>
  </si>
  <si>
    <t>Lana Virgen de ovejo. Blanca</t>
  </si>
  <si>
    <t>Puntas para micropipetas de 1000 a 10000 uL</t>
  </si>
  <si>
    <t>Brand Ref. 7026 03</t>
  </si>
  <si>
    <t>Tip-Box PP con puntas para micropipeta de 1 a 10 mL</t>
  </si>
  <si>
    <t>Brand Ref. 7026 08</t>
  </si>
  <si>
    <t>Sample vial para insercion directa  GCMS QP2010 part 225-09344</t>
  </si>
  <si>
    <t>Estandar de colesterol para cromatografia de gases</t>
  </si>
  <si>
    <t xml:space="preserve">Viales criopreservación.  Vial, Cryogenic; CryoTube; 1.8mL; Conical Bottom, Self-standing, Starfoot; Internal thread; Polypropylene Screw Stopper,                 Paquete x 450unidades  </t>
  </si>
  <si>
    <t>NOMBRE DEL PROVEEDOR</t>
  </si>
  <si>
    <t>MARCA OFERTADA</t>
  </si>
  <si>
    <t>VALOR IVA INCLUIDO (DE LA PRESENTACION SOLICITADA)</t>
  </si>
  <si>
    <t>TIEMPO DE ENTREGA (DIAS CALENDARIO)</t>
  </si>
  <si>
    <t>TOTAL OFERTA</t>
  </si>
  <si>
    <t xml:space="preserve">Adaptadores para winkler. Tamaño de botella de 300 ml. . Ref.02927-2. </t>
  </si>
  <si>
    <t>Adaptadores para winkler. Tamaño de botella de 300 ml.  Ref.02927-2.</t>
  </si>
  <si>
    <t>Caja x 10 unidades</t>
  </si>
  <si>
    <t>Bolsa por 10 placas</t>
  </si>
  <si>
    <t>Papel de filtro Whatman 40   110 cm diametro</t>
  </si>
  <si>
    <t xml:space="preserve">UNIDADES </t>
  </si>
  <si>
    <t xml:space="preserve">2-mercaptoetanol </t>
  </si>
  <si>
    <t>Baytan (triadimenol) PS 1064 CAS 55219-65-3</t>
  </si>
  <si>
    <t>Agujas de 21G caja X100</t>
  </si>
  <si>
    <t>B.D. Fisher Scientific.</t>
  </si>
  <si>
    <t>Becton Dickinson Cat  302351 Fisher Scientific</t>
  </si>
  <si>
    <t>FRASCOS  DE PLASTICO CON TAPA ROSCA DE 250 mL  Boca ancha.</t>
  </si>
  <si>
    <t>Frascos de vidrio con gotero de vidrio. Capacidad 100 mL</t>
  </si>
  <si>
    <t>Axigen R-80-AF, Fisher Scientific.</t>
  </si>
  <si>
    <t>USA SCIENTIFIC 2384-1602. Axigen, Fisher Scientific.</t>
  </si>
  <si>
    <t>Usa Scientific  Ref 2332-1048. Axigen, Fisher Scientific.</t>
  </si>
  <si>
    <t xml:space="preserve">Usa Scientific Ref 2318-2501. Axigen, Fisher Scientific.
</t>
  </si>
  <si>
    <t>Fisher Scientific, Kimberly</t>
  </si>
  <si>
    <t>Laminas cubreobjetos de 22 mm x 22 mm x caja x 50 unidades</t>
  </si>
  <si>
    <t>Mecheros de Alcohol en vidrio. De 200 mL de capacidad +/- 50 mL con mecha incluida.</t>
  </si>
  <si>
    <t>Papel arroz para microscopio. Libreta de 50 hojas</t>
  </si>
  <si>
    <t>wipe, Fisher.</t>
  </si>
  <si>
    <t>Pipeta Volumétrica de 2 mL VIDRIO. Clase A. Un solo aforo.</t>
  </si>
  <si>
    <t>Greiner 5660-7180, Fisher Scientific.</t>
  </si>
  <si>
    <t>Greiner 5660-6180, Fisher Scientific.</t>
  </si>
  <si>
    <t>Falcon 353072, Corning, Greiner, Fisher Scientific.</t>
  </si>
  <si>
    <t xml:space="preserve">Falcon 353047, Corning, Greiner, Fisher Scientific. </t>
  </si>
  <si>
    <t xml:space="preserve">Falcon, Fisher Scientific. </t>
  </si>
  <si>
    <t>Probeta de vidrio de 500 mL anillo de seguridad. Clase A. Base en vidrio o en plástico.</t>
  </si>
  <si>
    <t>Probeta graduada en vidrio de 10 mL con anillo de seguridad. Clase A Base en vidrio o en plástico.</t>
  </si>
  <si>
    <t>Probeta graduada en vidrio de 100 mL con anillo de seguridad. Base en vidrio o en plástico.</t>
  </si>
  <si>
    <t>Probeta graduada en vidrio de 100 mL con esmerilado 24/40 Base en vidrio o en plástico.</t>
  </si>
  <si>
    <t>Probeta graduada en vidrio de 1000 mL con anillo de seguridad. Clase A Base en vidrio o en plástico.</t>
  </si>
  <si>
    <t>Probeta graduada en vidrio de 25 mL con anillo de seguridad. Base en vidrio o en plástico.</t>
  </si>
  <si>
    <t xml:space="preserve">Probeta graduada en vidrio de 250 mL con anillo de seguridad. Base en vidrio o en plástico. </t>
  </si>
  <si>
    <t>Probeta graduada en vidrio de 50 mL con anillo de seguridad. Base en vidrio o en plástico.</t>
  </si>
  <si>
    <t>Probeta graduada en vidrio de 50 mL con esmerilado 24/40 Base en vidrio o en plástico.</t>
  </si>
  <si>
    <t>Probetas  para prueba de bouyucos. Base en vidrio o en plástico.</t>
  </si>
  <si>
    <t>Puntas azules de 100-1000 uL. Certificadas libres DNAse,Rnase,DNA,Pirogenos. Bolsa x 1000</t>
  </si>
  <si>
    <t>BD/Falcon/08-771-1A, Greiener, Corning, Fisher Scientific.</t>
  </si>
  <si>
    <t>Tubo conico de 2,0 mL (Paquete x 1000)</t>
  </si>
  <si>
    <t>Marca USA Scientific, Boeco, Fisher, Eppendorf. BIOCENTRIX, QSP, Ambion.</t>
  </si>
  <si>
    <t xml:space="preserve">Falcon BD, Ambion. </t>
  </si>
  <si>
    <t>Tubos conicos de 1.5 ml  Bolsa x 1000 Unidades.</t>
  </si>
  <si>
    <t>Marca USA Scientific, Boeco, Fisher, Eppendorf. QSP, BIOCENTRIX, Axigen, Ambion.</t>
  </si>
  <si>
    <t>Tubos conicos de 1.5 ml estériles libres de DNAsa y RNAsa. Bolsa x 500</t>
  </si>
  <si>
    <t>USA SCIENTIFIC Ref 1615-5500. Axigen. Ambion.</t>
  </si>
  <si>
    <t>BD Falcon Ref 352096. Corning, Greiner, Ambion.</t>
  </si>
  <si>
    <t>BD Falcon Ref 352070, Corning, Greiner, Ambion.</t>
  </si>
  <si>
    <t>Fisher Scientific Nunc*/12-565-167N</t>
  </si>
  <si>
    <t xml:space="preserve">IDT, Applied Biosystems                                                    </t>
  </si>
  <si>
    <t xml:space="preserve">IDT , Applied Biosystems                                                   </t>
  </si>
  <si>
    <t xml:space="preserve">Invitrogen 10416-014, PROMEGA, Applied Biosystems </t>
  </si>
  <si>
    <t>Bioline (Cat. BIO 39-026), Applied Biosystems</t>
  </si>
  <si>
    <t>SIGMA Ref. G7757-500ML</t>
  </si>
  <si>
    <t>Performance Optimized Polymer POP 4.Cat 4352755</t>
  </si>
  <si>
    <t>Bioline Ref. BIO-37084, PROMEGA, Ambion.</t>
  </si>
  <si>
    <t>Electrodo de pH con sensor de temperatura integrado para pHmetro  WTW 330/Set Referencia Sentix 41</t>
  </si>
  <si>
    <t>Electrodo de pH cuerpo epoxico para medidor de pH Thermo Orion 3 Star Con conecto BNC</t>
  </si>
  <si>
    <t>THERMO ORION Referencia 9107BNMD</t>
  </si>
  <si>
    <t>Agar Ogye base. Con suplemento incluido.</t>
  </si>
  <si>
    <t xml:space="preserve">Alcohol isoamilico. Mezcla de isomeros. </t>
  </si>
  <si>
    <t xml:space="preserve">Test salmonella. Prueba latex de confirmacion. </t>
  </si>
  <si>
    <t>INVITROGEN</t>
  </si>
  <si>
    <t>NUNC</t>
  </si>
  <si>
    <t>BIOLINE</t>
  </si>
  <si>
    <t>SUPELCO</t>
  </si>
  <si>
    <t>SIGMA-ALDRICH</t>
  </si>
  <si>
    <t>ABC</t>
  </si>
  <si>
    <t>FISHERBRAND</t>
  </si>
  <si>
    <t>MOL LABS</t>
  </si>
  <si>
    <t>WALTER VELASCO</t>
  </si>
  <si>
    <t xml:space="preserve"> L (+) - Acido Ascorbico</t>
  </si>
  <si>
    <t>MERCK, CARLO ERBA. JTBAKER, MAKRON, PANREAC, FLUKA, RIEDEL-DE HAEN, EM SCIENCE, ALDRICH, EMD, SIGMA, ACROS, FISHER, ALFA AESAR, BURDICK &amp; JACKSON, SCHARLAU, HONEYWELL</t>
  </si>
  <si>
    <t>MERCK, CARLO ERBA. JTBAKER, MAKRON, PANREAC, FLUKA, RIEDEL HAEN, EM SCIENCE, ALDRICH, EMD, SIGMA, ACROS, FISHER, ALFA AESAR, BURDICK &amp; JACKSON, SCHARLAU, CHEM SERVICE, SUPELCO, RESTEK, DR, EHRENSTORFER</t>
  </si>
  <si>
    <t xml:space="preserve">
Haloacetic Acid Methyl Ester Mix #1 1ml, MTBE. 31645
SV Mix, 552 Method Marca: Restek
</t>
  </si>
  <si>
    <t xml:space="preserve">(+)-γ-Tocopherol </t>
  </si>
  <si>
    <t xml:space="preserve">(+)-δ-Tocopherol </t>
  </si>
  <si>
    <r>
      <rPr>
        <sz val="8"/>
        <color indexed="8"/>
        <rFont val="Symbol"/>
        <family val="1"/>
        <charset val="2"/>
      </rPr>
      <t>(±) a</t>
    </r>
    <r>
      <rPr>
        <sz val="8"/>
        <color indexed="8"/>
        <rFont val="Calibri"/>
        <family val="2"/>
      </rPr>
      <t xml:space="preserve">-Tocoferol </t>
    </r>
  </si>
  <si>
    <t>1,2 fenilendiamina para analisis</t>
  </si>
  <si>
    <t xml:space="preserve">2,2′-Azino-bis(3-ethylbenzothiazoline-6-sulfonic acid) diammonium salt </t>
  </si>
  <si>
    <t>Gramo</t>
  </si>
  <si>
    <t xml:space="preserve">5-HYDROXYMETHYL FURFURAL (HMF)  </t>
  </si>
  <si>
    <t>5-PROPYL-2-THIOURACIL</t>
  </si>
  <si>
    <t>Aceite Mineral. Totalmente Incoloro.</t>
  </si>
  <si>
    <t xml:space="preserve">Acido Cacodilico. Sal Sodica Trihidrato. Sustancia tampón para fines Bioquímicos. Presentación 10 g. </t>
  </si>
  <si>
    <t xml:space="preserve">Acido Clorhidrico 0,01 N </t>
  </si>
  <si>
    <t>Acido Sulfanilico</t>
  </si>
  <si>
    <t>Acido Sulfúrico 0,1 N</t>
  </si>
  <si>
    <t>Acido tricloroacetico. Calidad ACS</t>
  </si>
  <si>
    <t>Agar Bacteriologico</t>
  </si>
  <si>
    <t>Agar glucosa con oxitetraciclina</t>
  </si>
  <si>
    <t>Agar UREA con suplemento.  con fecha de venc. Mínimo 3 años</t>
  </si>
  <si>
    <t>Agar VRBA con mug</t>
  </si>
  <si>
    <t>Caja x 40 bolsas de 500 ml</t>
  </si>
  <si>
    <t>Amikacina 30ug</t>
  </si>
  <si>
    <t>Caja por 5 tubos DE 30 ug</t>
  </si>
  <si>
    <t>oxoid</t>
  </si>
  <si>
    <t>Amonio monovanadato</t>
  </si>
  <si>
    <t xml:space="preserve">Amonio Nitrato </t>
  </si>
  <si>
    <t>Merck; Oxoid, BD</t>
  </si>
  <si>
    <t>Buffer pH 12.0. Solución tampón (hidrogenofosfato disódico/hidróxido sódico), trazable a SRM de NIST y PTB pH 12.00 (25°C) Certipur® Ref 1990220001</t>
  </si>
  <si>
    <t xml:space="preserve">Buffer pH 2.0. Solución tampón (Ácido cítrico/sodio hidróxido/ácido clorhídrico), trazable a SRM de NIST y PTB pH 2.00 (25°C) Certipur®. Ref 1094420500 </t>
  </si>
  <si>
    <t xml:space="preserve">CALCIO ACETATO </t>
  </si>
  <si>
    <t xml:space="preserve">Calcio carbonato material de referencia. Con certificado de trazabilidad. </t>
  </si>
  <si>
    <r>
      <t>Estandar de CALCIO SOLUCION PATRON TRAZABLE A SRM DE NIST Ca(NO</t>
    </r>
    <r>
      <rPr>
        <vertAlign val="subscript"/>
        <sz val="10"/>
        <rFont val="Calibri"/>
        <family val="2"/>
        <scheme val="minor"/>
      </rPr>
      <t>3</t>
    </r>
    <r>
      <rPr>
        <sz val="10"/>
        <rFont val="Calibri"/>
        <family val="2"/>
        <scheme val="minor"/>
      </rPr>
      <t>)</t>
    </r>
    <r>
      <rPr>
        <vertAlign val="subscript"/>
        <sz val="10"/>
        <rFont val="Calibri"/>
        <family val="2"/>
        <scheme val="minor"/>
      </rPr>
      <t>2</t>
    </r>
    <r>
      <rPr>
        <sz val="10"/>
        <rFont val="Calibri"/>
        <family val="2"/>
        <scheme val="minor"/>
      </rPr>
      <t xml:space="preserve"> EN HNO</t>
    </r>
    <r>
      <rPr>
        <vertAlign val="subscript"/>
        <sz val="10"/>
        <rFont val="Calibri"/>
        <family val="2"/>
        <scheme val="minor"/>
      </rPr>
      <t>3</t>
    </r>
    <r>
      <rPr>
        <sz val="10"/>
        <rFont val="Calibri"/>
        <family val="2"/>
        <scheme val="minor"/>
      </rPr>
      <t xml:space="preserve"> 0,5
MOL/L 1000 mg Ca/L  CERTIPUR</t>
    </r>
  </si>
  <si>
    <t>FLUKA REFERENCIA TRACECERT</t>
  </si>
  <si>
    <t>Caldo Triptona Soya . Caldo CASOY</t>
  </si>
  <si>
    <t xml:space="preserve">Caolín. Silicato de Aluminio Hidratado. Reactivo grado analítico </t>
  </si>
  <si>
    <t>ACROS 21174. ALDRICH K7375</t>
  </si>
  <si>
    <t xml:space="preserve">Carbonato de Sodio anhidro, Estándar primario. ACS. CON FECHA DE VENCIMIENTO MAYOR A 3 AÑOS. Grado ACS.  </t>
  </si>
  <si>
    <t>SIGMA Ref 223484-500G</t>
  </si>
  <si>
    <t xml:space="preserve">Cephalothin sodium </t>
  </si>
  <si>
    <t>Cipermetrina</t>
  </si>
  <si>
    <t>Ciproconazol</t>
  </si>
  <si>
    <t>Cloruro de Kuromanin</t>
  </si>
  <si>
    <t>Cloruro de Nickel II</t>
  </si>
  <si>
    <t>COBALTO CLORURO 2 H2O</t>
  </si>
  <si>
    <t>MERCK, Macherey Nagel,  Sigma-Aldrich</t>
  </si>
  <si>
    <t>D-(+)-Galactose</t>
  </si>
  <si>
    <t>MERCK, CARLO ERBA. JTBAKER, MALLINCKRODT, PANREAC, FLUKA, RIEDEL HAEN, EM SCIENCE, ALDRICH, EMD, SIGMA, ACROS, FISHER, ALFA AESAR, BURDICK &amp; JACKSON, SCHARLAU, CHEM SERVICE, SUPELCO, RESTEK, DR, EHRENSTORFER</t>
  </si>
  <si>
    <t>Deltametrina</t>
  </si>
  <si>
    <t xml:space="preserve">Detergente excento de fosfatos. 
Ref. L01060350 EXTRAN MA 03. </t>
  </si>
  <si>
    <t>D-Galacturonic acid sodium salt</t>
  </si>
  <si>
    <r>
      <t xml:space="preserve">Estándar Acidos haloacéticos AO74882 31644 (2000 </t>
    </r>
    <r>
      <rPr>
        <sz val="8"/>
        <rFont val="Symbol"/>
        <family val="1"/>
        <charset val="2"/>
      </rPr>
      <t>m</t>
    </r>
    <r>
      <rPr>
        <sz val="8"/>
        <rFont val="Arial"/>
        <family val="2"/>
      </rPr>
      <t>g/mL)</t>
    </r>
  </si>
  <si>
    <t>Estandar de Aluminio SOLUCION PATRON TRAZABLE A SRM DE NIST. Al(NO3)3 EN HNO3 0,5 MOL/L 1000 mg Al/L  Debe incluirse el certificado</t>
  </si>
  <si>
    <t>Estandar de Antimonio SOLUCION PATRON TRAZABLE A SRM DE NIST. Sb metal  EN HNO3 0,5 MOL/L 1000 mg Sb/L  Debe incluirse el certificado</t>
  </si>
  <si>
    <t>Estandar de Arsenico SOLUCION PATRON TRAZABLE A SRM DE NIST. As2O3  EN HNO3 0,5 MOL/L 1000 mg As/L  Debe incluirse el certificado</t>
  </si>
  <si>
    <t>Estandar de Bario SOLUCION PATRON TRAZABLE A SRM DE NIST. BaCO3 EN HNO3 0,5 MOL/L 1000 mg Ba/L  Debe incluirse el certificado</t>
  </si>
  <si>
    <t>Estandar de Boro SOLUCION PATRON TRAZABLE A SRM DE NIST. H3BO3 1000 mg B/L  Debe incluirse el certificado</t>
  </si>
  <si>
    <t>Estandar de Cadmio SOLUCION PATRON TRAZABLE A SRM DE NIST. Cd metal EN HNO3 0,5 MOL/L 1000 mg Cd/L  Debe incluirse el certificado</t>
  </si>
  <si>
    <t>Estandar de Calcio SOLUCION PATRON TRAZABLE A SRM DE NIST. CaCO3 EN HNO3 0,5 MOL/L 1000 mg Ca/L  Debe incluirse el certificado</t>
  </si>
  <si>
    <t>Estandar de Cobalto SOLUCION PATRON TRAZABLE A SRM DE NIST. Co metal  EN HNO3 0,5 MOL/L 1000 mg Co/L  Debe incluirse el certificado</t>
  </si>
  <si>
    <t>Estandar de Cobre SOLUCION PATRON TRAZABLE A SRM DE NIST. Cu metal   EN HNO3 0,5 MOL/L 1000 mg Cu/L  Debe incluirse el certificado</t>
  </si>
  <si>
    <t>Merck Certipur, Fluka, Fisher; Panreac, Scharlau; Carlo Erba; JT Baker.Thermo Orion Referencia: 011008</t>
  </si>
  <si>
    <t>Merck Certipur, Fluka, Fisher; Panreac, Scharlau; Carlo Erba; JT Baker.</t>
  </si>
  <si>
    <t>Estandar de Cromo SOLUCION PATRON TRAZABLE A SRM DE NIST. Cr(NO3)3    EN HNO3 0,5 MOL/L 1000 mg Cr/L  Debe incluirse el certificado</t>
  </si>
  <si>
    <t>Estandar de Estaño SOLUCION PATRON TRAZABLE A SRM DE NIST. Sn metal + HCl 0,5 MOL/L 1000 mg Sn/L  Debe incluirse el certificado</t>
  </si>
  <si>
    <t>Estandar de hidrocarburos para cromatografia de gases.  Restek referencia 31222</t>
  </si>
  <si>
    <t>Estandar de Hierro  SOLUCION PATRON TRAZABLE A SRM DE NIST. Fe metal en HNO3 0,5 MOL/L 1000 mg Fe/L  Debe incluirse el certificado</t>
  </si>
  <si>
    <t>Estandar de Litio  SOLUCION PATRON TRAZABLE A SRM DE NIST. Li22CO3  en HNO3 0,5 MOL/L 1000 mg Li/L  Debe incluirse el certificado</t>
  </si>
  <si>
    <t>Estandar de Manganeso  SOLUCION PATRON TRAZABLE A SRM DE NIST. Mn metal en HNO3 0,5 MOL/L 1000 mg Mn/L  Debe incluirse el certificado</t>
  </si>
  <si>
    <t>Estandar de Mercurio  SOLUCION PATRON TRAZABLE A SRM DE NIST. Hg metal  en HNO3 0,5 MOL/L 1000 mg Hg/L  Debe incluirse el certificado</t>
  </si>
  <si>
    <t>Estandar de Molibdeno  SOLUCION PATRON TRAZABLE A SRM DE NIST. Mo metal  en HNO3 0,5 MOL/L 1000 mg Mo/L  Debe incluirse el certificado</t>
  </si>
  <si>
    <t>Estandar de Niquel  SOLUCION PATRON TRAZABLE A SRM DE NIST. Ni metal  en HNO3 0,5 MOL/L 1000 mg Ni/L  Debe incluirse el certificado</t>
  </si>
  <si>
    <t>Estandar de plaguicidas organoclorados. Mix 1 (17 componentes) Ampolla por 1 mL Restek 32094</t>
  </si>
  <si>
    <t>Estandar de plaguicidas organofosforados. Mix A (20 componentes) Ampolla por 1 mL Restek 32277</t>
  </si>
  <si>
    <t>Estandar de Plata  SOLUCION PATRON TRAZABLE A SRM DE NIST. Ag metal  en HNO3 0,5 MOL/L 1000 mg Ag/L  Debe incluirse el certificado</t>
  </si>
  <si>
    <t>Estandar de Platino  SOLUCION PATRON TRAZABLE A SRM DE NIST. Pt metal  en HNO3 0,5 MOL/L 1000 mg Pt/L  Debe incluirse el certificado</t>
  </si>
  <si>
    <t>Estandar de Plomo  SOLUCION PATRON TRAZABLE A SRM DE NIST. Pb(NO3)2 en HNO3 0,5 MOL/L 1000 mg Pb/L  Debe incluirse el certificado</t>
  </si>
  <si>
    <t>Estandar de Potasio  SOLUCION PATRON TRAZABLE A SRM DE NIST. KNO3 en HNO3 0,5 MOL/L 1000 mg K/L  Debe incluirse el certificado</t>
  </si>
  <si>
    <t>Estandar de Selenio  SOLUCION PATRON TRAZABLE A SRM DE NIST. Se metal  en HNO3 0,5 MOL/L 1000 mg Se/L  Debe incluirse el certificado</t>
  </si>
  <si>
    <t>Estandar de Silicio  SOLUCION PATRON TRAZABLE A SRM DE NIST. Si metal  en HNO3 0,5 MOL/L 1000 mg Si/L  Debe incluirse el certificado</t>
  </si>
  <si>
    <t>Estandar de Titanio SOLUCION PATRON TRAZABLE A SRM DE NIST. Ti metal  en HNO3 0,5 MOL/L 1000 mg Ti/L  Debe incluirse el certificado</t>
  </si>
  <si>
    <r>
      <t xml:space="preserve">Estaño II Cloruro </t>
    </r>
    <r>
      <rPr>
        <b/>
        <u/>
        <sz val="8"/>
        <rFont val="Arial"/>
        <family val="2"/>
      </rPr>
      <t>Anhidro</t>
    </r>
    <r>
      <rPr>
        <sz val="8"/>
        <rFont val="Arial"/>
        <family val="2"/>
      </rPr>
      <t xml:space="preserve"> </t>
    </r>
  </si>
  <si>
    <t>Estroncio cloruro hexahidratado</t>
  </si>
  <si>
    <t>F.A.M.E. Mix, C4-C24 Unsaturates</t>
  </si>
  <si>
    <t>AMP</t>
  </si>
  <si>
    <t xml:space="preserve">Fenol trazable. Con certificado de trazabilidad. </t>
  </si>
  <si>
    <t>Filtros Whatman Anodisc 47 0,2 mm 47 mm;  +H718680950221L</t>
  </si>
  <si>
    <t xml:space="preserve">FOSFATO DE SODIO MONOBASICO ANHIDRO. </t>
  </si>
  <si>
    <t>GLC-10 FAME mix</t>
  </si>
  <si>
    <t xml:space="preserve">Hemoglobina </t>
  </si>
  <si>
    <t>Sigma H2625</t>
  </si>
  <si>
    <t>Hexametafosfato de sodio. Material de referencia. Ref 71600-250G</t>
  </si>
  <si>
    <t>Hidróxido de Sodio  0,01N</t>
  </si>
  <si>
    <t>Hidróxido de sodio comercial en lentejas</t>
  </si>
  <si>
    <t>Hydroxylaminehydrochoride REF: 159417-100G</t>
  </si>
  <si>
    <t xml:space="preserve">Iron powder spherical &lt;10 micron 99.9+% (metals basis) 99.5% </t>
  </si>
  <si>
    <t>KIT PARA LA TINCION DE GRAM MARCA MOL LABS</t>
  </si>
  <si>
    <t>SCHOTT. WTW</t>
  </si>
  <si>
    <t xml:space="preserve">L(+) ARABINOSA  </t>
  </si>
  <si>
    <t>L-Acido Ascorbico</t>
  </si>
  <si>
    <t>L-Rhamnose monohydrate</t>
  </si>
  <si>
    <r>
      <t>Estandar de Magnesio - SOLUCION PATRON TRAZABLE A SRM DE NIST Mg(NO</t>
    </r>
    <r>
      <rPr>
        <vertAlign val="subscript"/>
        <sz val="10"/>
        <rFont val="Calibri"/>
        <family val="2"/>
        <scheme val="minor"/>
      </rPr>
      <t>3</t>
    </r>
    <r>
      <rPr>
        <sz val="10"/>
        <rFont val="Calibri"/>
        <family val="2"/>
        <scheme val="minor"/>
      </rPr>
      <t>)</t>
    </r>
    <r>
      <rPr>
        <vertAlign val="subscript"/>
        <sz val="10"/>
        <rFont val="Calibri"/>
        <family val="2"/>
        <scheme val="minor"/>
      </rPr>
      <t>2</t>
    </r>
    <r>
      <rPr>
        <sz val="10"/>
        <rFont val="Calibri"/>
        <family val="2"/>
        <scheme val="minor"/>
      </rPr>
      <t xml:space="preserve"> EN HNO</t>
    </r>
    <r>
      <rPr>
        <vertAlign val="subscript"/>
        <sz val="10"/>
        <rFont val="Calibri"/>
        <family val="2"/>
        <scheme val="minor"/>
      </rPr>
      <t>3</t>
    </r>
    <r>
      <rPr>
        <sz val="10"/>
        <rFont val="Calibri"/>
        <family val="2"/>
        <scheme val="minor"/>
      </rPr>
      <t xml:space="preserve"> 0,5 MOL/L 1000 mg Mg/L  Debe incluirse el certificado</t>
    </r>
  </si>
  <si>
    <t>Mancozeb</t>
  </si>
  <si>
    <t>OXOID, MERCK, SHARLAUD, 3M</t>
  </si>
  <si>
    <t>Metalaxil</t>
  </si>
  <si>
    <t xml:space="preserve">METILO 4-TOLUENSULFONATO </t>
  </si>
  <si>
    <t xml:space="preserve">N-(1-NAFTIL) ETILENDIAMINA DICLORHIDRATO </t>
  </si>
  <si>
    <t xml:space="preserve">N,N-DIFENILACETAMIDA </t>
  </si>
  <si>
    <t>Nitrato de sodio Trazable NIST</t>
  </si>
  <si>
    <t>FLUKA TRACECERT</t>
  </si>
  <si>
    <t>Nitrito de Sodio Trazable NIST</t>
  </si>
  <si>
    <t>N-Undecano para sisntesis</t>
  </si>
  <si>
    <t>OQ/PV Standards kit-1 for UV/VIS. REF. 5063-6503</t>
  </si>
  <si>
    <t>WHATMAN, S &amp; S</t>
  </si>
  <si>
    <t>Papel Filtro Microfibra de vidrio tamaño de poro ≤ 2 um.  110 mm Diámetro. Fisherbrand G6</t>
  </si>
  <si>
    <t>Papel Indicador Universal. PAPEL INDICADOR pH 1 - 10. Caja  x 6 rollos de 4,8m. Ref 109526</t>
  </si>
  <si>
    <t>Placas preparadas para microscopia de diversos temas que incluya como mínimo: Tejidos vegetales, Mitosis, Microorganismos ( Bacterias, hongos, protozoarios,), entre otros</t>
  </si>
  <si>
    <t xml:space="preserve">PorapaK </t>
  </si>
  <si>
    <t>75</t>
  </si>
  <si>
    <r>
      <t>Estandar de POTASIO - SOLUCION PATRON TRAZABLE A SRM DE NIST KNO</t>
    </r>
    <r>
      <rPr>
        <vertAlign val="subscript"/>
        <sz val="10"/>
        <rFont val="Calibri"/>
        <family val="2"/>
        <scheme val="minor"/>
      </rPr>
      <t>3</t>
    </r>
    <r>
      <rPr>
        <sz val="10"/>
        <rFont val="Calibri"/>
        <family val="2"/>
        <scheme val="minor"/>
      </rPr>
      <t xml:space="preserve"> EN HNO</t>
    </r>
    <r>
      <rPr>
        <vertAlign val="subscript"/>
        <sz val="10"/>
        <rFont val="Calibri"/>
        <family val="2"/>
        <scheme val="minor"/>
      </rPr>
      <t>3</t>
    </r>
    <r>
      <rPr>
        <sz val="10"/>
        <rFont val="Calibri"/>
        <family val="2"/>
        <scheme val="minor"/>
      </rPr>
      <t xml:space="preserve"> 0,5 MOL/L 1000 mg K/L </t>
    </r>
  </si>
  <si>
    <t>POTASIO PERSULFATO (PEROXODISULFATO).</t>
  </si>
  <si>
    <t>Potassium cyanide</t>
  </si>
  <si>
    <t xml:space="preserve">Reactivo de Folin &amp;  Ciocalteu  </t>
  </si>
  <si>
    <t>Set de estándares para espectrofotómetro. Incluye: estándares 0%T, 10%T y 50%T. Estándares para  Longitudes de onda de 220 nm, 340nm y 400 nm. Con certificado de trazabilidad.</t>
  </si>
  <si>
    <t>Thermoscientific</t>
  </si>
  <si>
    <t>Set de estandares sellados para turbiedad  (0,1, 20, 200, 1000 y 4000 NTU). Con certificado válido por 12meses. Para turbidimetro Modelo 2100 N. Ref. 2662105. Marca HACH</t>
  </si>
  <si>
    <r>
      <t>Estandar de SODIO - SOLUCION PATRON TRAZABLE A SRM DE NIST NaNO</t>
    </r>
    <r>
      <rPr>
        <vertAlign val="subscript"/>
        <sz val="10"/>
        <rFont val="Calibri"/>
        <family val="2"/>
        <scheme val="minor"/>
      </rPr>
      <t>3</t>
    </r>
    <r>
      <rPr>
        <sz val="10"/>
        <rFont val="Calibri"/>
        <family val="2"/>
        <scheme val="minor"/>
      </rPr>
      <t xml:space="preserve"> EN HNO</t>
    </r>
    <r>
      <rPr>
        <vertAlign val="subscript"/>
        <sz val="10"/>
        <rFont val="Calibri"/>
        <family val="2"/>
        <scheme val="minor"/>
      </rPr>
      <t>3</t>
    </r>
    <r>
      <rPr>
        <sz val="10"/>
        <rFont val="Calibri"/>
        <family val="2"/>
        <scheme val="minor"/>
      </rPr>
      <t xml:space="preserve"> 0,5 MOL/L 1000 mg Na/L  </t>
    </r>
  </si>
  <si>
    <t xml:space="preserve">SODIO CARBONATO TRACE SELECT </t>
  </si>
  <si>
    <t>Merck 1024060080</t>
  </si>
  <si>
    <t>Solucion buffer pH: 10,00 Certipur</t>
  </si>
  <si>
    <r>
      <t xml:space="preserve">Solucion buffer pH: 4,00 (rojo) Certipur. </t>
    </r>
    <r>
      <rPr>
        <sz val="8"/>
        <color rgb="FFFF0000"/>
        <rFont val="Arial"/>
        <family val="2"/>
      </rPr>
      <t>Fecha de vencimiento no inferior a 3 años</t>
    </r>
  </si>
  <si>
    <r>
      <t xml:space="preserve">Solucion buffer pH: 7,00 (verde) Certipur
</t>
    </r>
    <r>
      <rPr>
        <sz val="8"/>
        <color rgb="FFFF0000"/>
        <rFont val="Arial"/>
        <family val="2"/>
      </rPr>
      <t>Fecha de vencimiento no inferior a 3 años</t>
    </r>
  </si>
  <si>
    <r>
      <t xml:space="preserve">Solucion buffer pH: 9,00 (azul) Certipur
</t>
    </r>
    <r>
      <rPr>
        <sz val="8"/>
        <color rgb="FFFF0000"/>
        <rFont val="Arial"/>
        <family val="2"/>
      </rPr>
      <t>Fecha de vencimiento no inferior a 3 años</t>
    </r>
  </si>
  <si>
    <t>Frasco x 60 mL</t>
  </si>
  <si>
    <t>Solucion estandar de nitrito, trazable. 1000 mg/L  NaNO2 in water/NaOH (pH ~11)</t>
  </si>
  <si>
    <t>FLUKA REFERENCIA 67276</t>
  </si>
  <si>
    <t>Solución ISA Nitrato HI 4013-00</t>
  </si>
  <si>
    <t>Solución relleno HI 7078</t>
  </si>
  <si>
    <t>Merck Referencia 1,10274,001;  3M Caja x 10 unidades. SIGMA</t>
  </si>
  <si>
    <t>MERCK, OXOID, SCHARLAU, PRONADISA, DIFCO, BBL, SIGMA, ALDRICH, FLUKA, ACROS, FISHER</t>
  </si>
  <si>
    <t xml:space="preserve">sulfametoxazol trimetropin </t>
  </si>
  <si>
    <t>Caja por 5 tubos 25 mcg</t>
  </si>
  <si>
    <t>Superoxide Dismutase from bovine liver REF: S8409-15KU</t>
  </si>
  <si>
    <t xml:space="preserve">Suplemento de ürea al 40% </t>
  </si>
  <si>
    <t>caja por 10 viales</t>
  </si>
  <si>
    <t>Terbuconazol</t>
  </si>
  <si>
    <t>Tiosulfato de sodio. Solución 0,1 N</t>
  </si>
  <si>
    <t>Titrisol en ampolla para diluir a 500mL de Solución buffer de pH 3,00</t>
  </si>
  <si>
    <t>Ampolla</t>
  </si>
  <si>
    <t>Triadimenol</t>
  </si>
  <si>
    <t>Promega / H5131, panreac; JT Baker, Fisher</t>
  </si>
  <si>
    <t xml:space="preserve">Xanthine </t>
  </si>
  <si>
    <t>ZINC ACETATO DIHIDRATO P.A. EMSURE® ACS 250 G</t>
  </si>
  <si>
    <t>MERCK REF. 1088020250</t>
  </si>
  <si>
    <t>β-Carotene</t>
  </si>
  <si>
    <t>orcinol</t>
  </si>
  <si>
    <t>CANT.</t>
  </si>
  <si>
    <t>COMPARATIVO OFERTAS</t>
  </si>
  <si>
    <t>Fisher , Bel art</t>
  </si>
  <si>
    <t>AGUJAS ESTERILES VACUTAINER 21 G X 38 mm por caja</t>
  </si>
  <si>
    <t>Alcoholimetro escala de 10 a 20 grados alcoholimetricos calibrado a 20 °C</t>
  </si>
  <si>
    <t xml:space="preserve">Aplicador aséptico no esteril. Caja por 10 paquetes de 100 unidades </t>
  </si>
  <si>
    <t>. Nacional</t>
  </si>
  <si>
    <t>Aros de hierro con nuez 7 cms diametro</t>
  </si>
  <si>
    <t>Aros para soportes, cerrados con llave.  Nuez de sujeción integrada con tornillo de fijación. Distancia del centro del aro a la varilla de aprox 110 mm. Diámetro interno 109 mm.</t>
  </si>
  <si>
    <t>Marca Brand. Ref 5665 12</t>
  </si>
  <si>
    <t>AMRP, COPAN bolsa x 25 UNIDADES  X 10 microlitros, Brand, QLS</t>
  </si>
  <si>
    <t>Balón de destilacion (Con desprendimento lateral), boca ancha de 34 mm de diametro,  fondo redondo de 50 mL Sin esmerilado.</t>
  </si>
  <si>
    <t>Balon de vidrio de 100 mL fondo redondo con esmerilado  29/32</t>
  </si>
  <si>
    <t>Balon de vidrio de 250 mL fondo redondo con  tres bocas esmeriladas 24/40</t>
  </si>
  <si>
    <t>Balon de vidrio de 250 mL fondo redondo con  tres bocas esmeriladas 29/32</t>
  </si>
  <si>
    <t>Balon de vidrio de 250 mL fondo redondo con esmerilado  29/32</t>
  </si>
  <si>
    <t xml:space="preserve">Balon de vidrio de 50 mL con tres bocas esmeriladas 10/19 </t>
  </si>
  <si>
    <t>Balon de vidrio de 50 mL fondo redondo con esmerilado 29/32</t>
  </si>
  <si>
    <t>BRAND / Ref 6519, Boeco, Fisher, Bel art</t>
  </si>
  <si>
    <t>BRAND, Boeco, Fisher, Bel art</t>
  </si>
  <si>
    <t>Butirometro babcock para leche. Escala de 0 a 8 %</t>
  </si>
  <si>
    <t xml:space="preserve"> GERBER 30108</t>
  </si>
  <si>
    <t>Butirometros babcock para queso. Escala de 0 a 20 %</t>
  </si>
  <si>
    <t>gerber</t>
  </si>
  <si>
    <t>USA SCIENTIFIC Ref: 2310-5848 . Axigen, Fisherbrand</t>
  </si>
  <si>
    <t xml:space="preserve">Usa Scientific, AXIGEN, FISHERBRAND </t>
  </si>
  <si>
    <t>USA SCIENTIFIC 9023-4981, FISHERBRAND</t>
  </si>
  <si>
    <t xml:space="preserve">CAMARA DE NEUBAUER CON LINEA BRILLANTE </t>
  </si>
  <si>
    <t xml:space="preserve">MARCA BOECO REFERENCIA BOE 14 </t>
  </si>
  <si>
    <t>Cámara para realizar cromatografía en capa fina. Dimensiones (7 cm x 24 cm x 14 cm de alto) Con tapa.</t>
  </si>
  <si>
    <t xml:space="preserve">Kontes                              </t>
  </si>
  <si>
    <t>Jipo; coors; Haldenwanger, Fisherbrand</t>
  </si>
  <si>
    <t>Codo de vidrio  angulo de 80°  esmerilado 24/40 ambos extremos.</t>
  </si>
  <si>
    <t>Codos de vidrios para destilacion  esmerilado hembra 10/19</t>
  </si>
  <si>
    <t>Codos para destilacion un esmerilado 29/32</t>
  </si>
  <si>
    <t xml:space="preserve">Colector con esmerilado esférico. Hembra de 1000 mL para rotaevaporador Heidolph </t>
  </si>
  <si>
    <t>Eppendorf EPPE0030089.669</t>
  </si>
  <si>
    <t>Condensador en espiral esmerilados 29/32 de 32 cm de longitud</t>
  </si>
  <si>
    <t>Condensador para soxhlet esmerilado 45/40</t>
  </si>
  <si>
    <t>Condensador recto diametro de  260 mm por 32 cm de longitud con un esmerilado macho 29/32 y un esmiraldo hembra 29/32</t>
  </si>
  <si>
    <r>
      <t>Coors</t>
    </r>
    <r>
      <rPr>
        <sz val="11"/>
        <color indexed="8"/>
        <rFont val="Calibri"/>
        <family val="2"/>
      </rPr>
      <t>™ high alumina combustion boat. Capacity 10 mL SIGMA</t>
    </r>
  </si>
  <si>
    <t>Usa Scientific. Ref 2310-5848. Axigen, Fisherbrand</t>
  </si>
  <si>
    <t xml:space="preserve">CRIOPERLAS P/CONSERVACION DE CEPAS  CJX100 </t>
  </si>
  <si>
    <t>DELTALAB</t>
  </si>
  <si>
    <t>Crisol de vidrio con placa porosa No.2 de longitud 6cm.</t>
  </si>
  <si>
    <t>Cristalizador de vidrio con pico. Diametro de  140 mm y  75 mm de alto. Caja x 10 unidades</t>
  </si>
  <si>
    <t>DURAN REF. 2131154</t>
  </si>
  <si>
    <t>Cucharas medidoras de diferentes capacidades. Medidas aproximadas: 1.23 mL, 2.46 mL, 4.93 mL, 14.8 mL. Ref. 22-261544. Paquete</t>
  </si>
  <si>
    <t>Dedal de vidrio para soxhlet 100ml, diametro externo 34mm por 9cm longitud con placa filtrante (vidrio sinterizado) diam 30mm poro 1</t>
  </si>
  <si>
    <t>Desecador con sistema de extracción. Dimensiones aproximadas: 30 x 35 x60 (LxWxH)</t>
  </si>
  <si>
    <t>Embudo de filtracion pequeños de vidrio diametro  10 cm  de  caña corta</t>
  </si>
  <si>
    <t>Embudo de vidrio sin vastago. De 8 cm de diámetro</t>
  </si>
  <si>
    <t>Embudo en vidrio de 4 cm de diametro con vastago</t>
  </si>
  <si>
    <t>Embudo en vidrio de 7 cm de diametro con vastago</t>
  </si>
  <si>
    <t>Erlenmeyer  en vidrio de  25 mL</t>
  </si>
  <si>
    <t>BOECO, DURAN , KIMAX, PYRES, SIMAX</t>
  </si>
  <si>
    <t>Erlenmeyer en vidrio, cuello Ancho de 250mL</t>
  </si>
  <si>
    <t xml:space="preserve">FILTRO JERINGA NO ESTERIL MCE 25MM 0,45 UM caja x 100 </t>
  </si>
  <si>
    <t>MS</t>
  </si>
  <si>
    <t>Frasco gotero en vidrio. 50 ml de capacidad</t>
  </si>
  <si>
    <t>Frasco winkler. Capacidad 300 mL Caja x 24</t>
  </si>
  <si>
    <t xml:space="preserve">WHEATONE </t>
  </si>
  <si>
    <t>GABINETE DESECADOR VERTICAL</t>
  </si>
  <si>
    <t xml:space="preserve"> BEL ART REFERENCIA 08644754
Fisherbrand</t>
  </si>
  <si>
    <t>Gafas de seguridad filtro ultravioleta lente claro.</t>
  </si>
  <si>
    <t>Empiri</t>
  </si>
  <si>
    <t>MASTER MEDICAL, PRECISION, STAR MEDICAL, KRAMER</t>
  </si>
  <si>
    <t>Jeringa desechables de 10 mL Caja por 100 unidades</t>
  </si>
  <si>
    <t>Rymco, BD</t>
  </si>
  <si>
    <t>Malla de asbesto de 20 cm x 20 cm</t>
  </si>
  <si>
    <t>Manguera amarilla de 4,5 mm de diámetro interno y diametro externo de 9 mm por metro.</t>
  </si>
  <si>
    <t>Manguera negra para laboratorio. Diametro interno de 5 mm  Diametro externo de  9 mm(presentación: Metro)</t>
  </si>
  <si>
    <t>BRAND, DURAN, BOECO, LMS, , Pyrex, GERMANY</t>
  </si>
  <si>
    <t>SCHOTT DURAN</t>
  </si>
  <si>
    <t>Mechero a gas con regulador fisher</t>
  </si>
  <si>
    <t>Fisher ref. 03-908Q</t>
  </si>
  <si>
    <t xml:space="preserve">Microespatula </t>
  </si>
  <si>
    <t xml:space="preserve">Fisherbrand Cat #21-401-10 </t>
  </si>
  <si>
    <t>Mortero de Agata con pistilo. Tamaño   H: 65 mm x 25 mm. Pistilo Lengh: 65 mm</t>
  </si>
  <si>
    <t xml:space="preserve"> DAIGGER.</t>
  </si>
  <si>
    <t>Papel crepe por metro</t>
  </si>
  <si>
    <t>3 M, Santa Cruz, Fisherbrand</t>
  </si>
  <si>
    <t>Parte central soxleth de 100mL con Ns 45/40 y 29/32</t>
  </si>
  <si>
    <t>Pesasustancias forma baja de 35 mL Tapa esmerilada. Dimensiones 50x30 mm</t>
  </si>
  <si>
    <t>Vilab; Covitec; Walter Velasco. Vidrioequipos, Fisherbrand</t>
  </si>
  <si>
    <t>Walter Velasco, Fisherbrand</t>
  </si>
  <si>
    <t xml:space="preserve">PINZA PARA TERMÓMETRO. REF 580915. </t>
  </si>
  <si>
    <t xml:space="preserve">Pinzas metalica con Nuez, para condensador . Apertura de la pinza para diámetro de condensador. </t>
  </si>
  <si>
    <r>
      <t xml:space="preserve">Pinzas metalica para bureta con Nuez. </t>
    </r>
    <r>
      <rPr>
        <sz val="8"/>
        <color rgb="FFFF0000"/>
        <rFont val="Arial"/>
        <family val="2"/>
      </rPr>
      <t xml:space="preserve">Longitud aproximada de 150mm  </t>
    </r>
  </si>
  <si>
    <t>PINZAS sin GARRA de 20 cm de longitud en Acero inoxidable</t>
  </si>
  <si>
    <t xml:space="preserve">Pipeta Graduada 2 mL en VIDRIO </t>
  </si>
  <si>
    <t>PIPETA GRADUADA PLASTICA ESTERIL DESECHABLES 5 mL. CJ*200 EMPAQUE INDIVIDUAL</t>
  </si>
  <si>
    <t>PIPETA SEROLOGICA ESTERIL DESECHABLES POLIESTIRENO 10 mL CJ*200 (empaque individual) Franja naranja no humectables: para el trabajo de cultivo de tejidos; graduaciones de 0,1 mL</t>
  </si>
  <si>
    <t>PIPETAS SEROLÓGICAS DE 10 mL DE CAPACIDAD. Ref 27113.</t>
  </si>
  <si>
    <t>Placa de vitroceram de 155 mm x 155 mm Caja por 10 unidades</t>
  </si>
  <si>
    <t>DURAN REF. 2382157</t>
  </si>
  <si>
    <t>Fisher 07-200-591, Bibi Esterilin, BIOCENTRIX</t>
  </si>
  <si>
    <t>Probeta plastica transparente de 500ml</t>
  </si>
  <si>
    <t xml:space="preserve">Puntas  para pipeta automatica de 100 - 1000 microlitros. Caja por mil </t>
  </si>
  <si>
    <t>Axigen, brand Usa Scientific, BIOHIT, Fisherbrand</t>
  </si>
  <si>
    <t>Axigen, brand Usa Scientific, BIOHIT, KARTELL,  MS, Eppendorf EPPE0030000.870</t>
  </si>
  <si>
    <t>USA SCIENTIFIC Ref: 1110-1006. Axigen. Ambion, Fisherbrand</t>
  </si>
  <si>
    <t>USA SCIENTIFIC Ref: 1111-2021. Axigen. Ambion. Fisherbrand</t>
  </si>
  <si>
    <t>USA SCIENTIFIC Ref: 1111-3000. Axigen, Fisherbrand</t>
  </si>
  <si>
    <t xml:space="preserve">USA SCIENTIFIC 1121-3810. Axigen. Ambion, Fisherbrand, Eppendorf EPPE0030077.504   </t>
  </si>
  <si>
    <t>USA SCIENTIFIC Ref: 1126-7810. Axigen. Ambion, Fisherbrand</t>
  </si>
  <si>
    <t>USA SCIENTIFIC 1120-1810. Axigen. Ambion, Fisherbrand.</t>
  </si>
  <si>
    <t>USA SCIENTIFIC 1120-8810. Axigen. Ambion, Fisherbrand</t>
  </si>
  <si>
    <t>Puntas transparentes  autoclavables Vol 1-300 ul Caja por 1000</t>
  </si>
  <si>
    <t>T- 350 - C  Axygen</t>
  </si>
  <si>
    <t>Rack para 16  cubetas de 1 cm de ancho.</t>
  </si>
  <si>
    <t>BRAND ref. 7595 00</t>
  </si>
  <si>
    <t>Recipientes de plastico de 1 Galón con tapa</t>
  </si>
  <si>
    <t>Imusa</t>
  </si>
  <si>
    <t>Recipientes de plastico de 100 mL con tapa y contratapa</t>
  </si>
  <si>
    <t xml:space="preserve">Serpentin enfriador G3 pieza K para rotaevaporador marca HEIDOLPH.  Referencia 514,00300,00 </t>
  </si>
  <si>
    <t>HEIDOLPH</t>
  </si>
  <si>
    <t>Sistema para la destilacion de nitrogeno Kjeldahl. Incluye balon Kjendahl de 250 mL  esmerilado 29/40, trampa de gases con adicion de soda,  con esmerilados macho y hembra 29/40, condensador rosario con esmerilado macho y hembra 29/40. Ver muestra</t>
  </si>
  <si>
    <t>Soporte para placa de 155 mm x 155 mm. Caja x 5 unidades</t>
  </si>
  <si>
    <t>DURAN REF. 2907857</t>
  </si>
  <si>
    <t>Tapa para crisol de 5 cm de diametro</t>
  </si>
  <si>
    <t>3M 8577 RYMCO</t>
  </si>
  <si>
    <t xml:space="preserve">Tarros plásticos de 150 mL con tapa. </t>
  </si>
  <si>
    <t>TERMOMETRO ESTANDAR DE VARILLA, SIN MERCURIO RANGO DE -10 A 150°C. REF.800204</t>
  </si>
  <si>
    <t>Silberbrand</t>
  </si>
  <si>
    <t>Tijera para discción. MicroDiss SCS 4.5 IN CRV B/B</t>
  </si>
  <si>
    <t>Fisherbrand Cat # NC9745695</t>
  </si>
  <si>
    <t>Toma-muestra de 2000 mL</t>
  </si>
  <si>
    <t>Triangulo de porcelana de 7 cm</t>
  </si>
  <si>
    <t>Tubo de ensayo 20 x 180 mm. Vidrio borosilicato</t>
  </si>
  <si>
    <t>Tubo de thiele de boca ancha</t>
  </si>
  <si>
    <t>Tubo Kjeldahl de vidrio de 30 cm de largo x 4 cm de diametro interno.</t>
  </si>
  <si>
    <t>Tubo PCR de 0.2ml - Tapa Plana. Paquete x 500 unidades.</t>
  </si>
  <si>
    <t xml:space="preserve"> Axigen, Usa Scientific, Boeco, Fisher, Costar. MJ RESEARCH, BIOCENTRIX. Ambion. Eppendorf EPPE0030124.332</t>
  </si>
  <si>
    <t>Tubos microcentrifuga de 2.0 mL Bolsa x 1000 unidades</t>
  </si>
  <si>
    <t>QSP, FISHER, Ambion. Eppendorf EPPE0030120.094</t>
  </si>
  <si>
    <t>Tubuladura lateral para erlenmeyer Marca Schott. Ref 2925854. Paquete x 10</t>
  </si>
  <si>
    <t>Schott - Duran</t>
  </si>
  <si>
    <t>Varilla  de vidrio de 7 cm de largo  x 6 mm de diametro.</t>
  </si>
  <si>
    <t xml:space="preserve">Vidrio Reloj de 20 cm de diámetro </t>
  </si>
  <si>
    <t>VALOR TOTAL OFERTA</t>
  </si>
  <si>
    <t>Promega/G6951, ROCHE ref. 11721933001. MERCK US170539-3</t>
  </si>
  <si>
    <t xml:space="preserve"> Cajas de cultivo de (35x10)mm en polyestileno esteriles con tapa.  </t>
  </si>
  <si>
    <t>Caja x 50 paquetes de 10 Unidades</t>
  </si>
  <si>
    <t>2,2-Diphenyl-1-picrylhydrazyl (DPPH)</t>
  </si>
  <si>
    <t>miligramos</t>
  </si>
  <si>
    <t>Alfa Aesar</t>
  </si>
  <si>
    <t>Sigma M6250, MERCK US1444203</t>
  </si>
  <si>
    <t>Promega/G4521, ROCHE ref. 11721925001, MERCK US170538-3</t>
  </si>
  <si>
    <t>ABTS</t>
  </si>
  <si>
    <t>SIGMA-ALDRICH. REF. A 1888</t>
  </si>
  <si>
    <t>Albumina liofilizada</t>
  </si>
  <si>
    <t>SIGMA A3733</t>
  </si>
  <si>
    <t>Sigma A9528-50MG</t>
  </si>
  <si>
    <t>Catalasa</t>
  </si>
  <si>
    <t>SIGMA C1345</t>
  </si>
  <si>
    <t>Stick de 5 Loops</t>
  </si>
  <si>
    <t>Stick</t>
  </si>
  <si>
    <t>REMEL, MICROBIOLOGICS</t>
  </si>
  <si>
    <t>Cepa ATCC Enterobacter aerogenes 13048</t>
  </si>
  <si>
    <t>Cepa ATCC Escherichia coli  25922</t>
  </si>
  <si>
    <t>CEPA DE PSEUDOMONA AERUGINOSA  ATCC 9027  . MARCA MICROBIOLOGICS</t>
  </si>
  <si>
    <t>SOBRE DE  2 STICK</t>
  </si>
  <si>
    <r>
      <t>Cepas de referencia ATCC</t>
    </r>
    <r>
      <rPr>
        <i/>
        <sz val="10"/>
        <rFont val="Calibri"/>
        <family val="2"/>
        <scheme val="minor"/>
      </rPr>
      <t xml:space="preserve"> Staphylococcus aureus</t>
    </r>
  </si>
  <si>
    <t>GIBCO REF 12491-015</t>
  </si>
  <si>
    <t>SIGMA Ref. D2650-100ML</t>
  </si>
  <si>
    <t>Invitrogen 10297-018, Applied Biosystems, ROCHE ref. 11969064001</t>
  </si>
  <si>
    <t xml:space="preserve">DPPH </t>
  </si>
  <si>
    <t xml:space="preserve">mg </t>
  </si>
  <si>
    <t>SIGMA-ALDRICH. REF. 257621</t>
  </si>
  <si>
    <t>FENOL BUFFER SATURADO. PH 7.49 - 7.79 (FENOL EQUILIBRADO) UltraPuro.</t>
  </si>
  <si>
    <t>Hemoglobina</t>
  </si>
  <si>
    <t>SIGMA H2625</t>
  </si>
  <si>
    <t xml:space="preserve">Lisostafina LSP-50 </t>
  </si>
  <si>
    <t>AMBI PRODUCTS</t>
  </si>
  <si>
    <t>MARCADOR  D/PROTEINA CHROMATEIN PRESTAINE PROTEIN LADDER 2X250 μL</t>
  </si>
  <si>
    <t>μL</t>
  </si>
  <si>
    <t>VIVANTIS</t>
  </si>
  <si>
    <t>MARCADOR DE PESO MOLECULAR HYPERLADDER IV QUANTITATIVE x 200 LÍNEAS Diez (10) bandas espaciadas regularmente desde 100 bp hasta 1000 bp</t>
  </si>
  <si>
    <t>BIO-33029</t>
  </si>
  <si>
    <t xml:space="preserve">Proteasa </t>
  </si>
  <si>
    <t>SIGMA P6911</t>
  </si>
  <si>
    <t>RIBONUCLEASE A (Rnase A)</t>
  </si>
  <si>
    <t xml:space="preserve"> Frasco x 1 ml (25 mg/ml)</t>
  </si>
  <si>
    <t>MOBIO</t>
  </si>
  <si>
    <t>Sistema antibiograma Vitek AST-P            REF. 22218                   FECHA DE VENCIMIENTO: MINIMO 2 AÑOS</t>
  </si>
  <si>
    <t>Caja* 20  tarjetas</t>
  </si>
  <si>
    <t>Sistema identificación Grampositivos Vitek GP TEST                  REF. 21342              FECHA DE VENCIMIENTO: MINIMO 2 AÑOS</t>
  </si>
  <si>
    <t xml:space="preserve">SnapShot Multiplex Kit (100 Rxn) </t>
  </si>
  <si>
    <t>Applied biosystems Ref: 4323159</t>
  </si>
  <si>
    <t>ALFA (USA), PROMEGA, ROCHE  ref. 10789704001</t>
  </si>
  <si>
    <t>Trypsin from bovine pancreas</t>
  </si>
  <si>
    <t>Miligramos</t>
  </si>
  <si>
    <t>SECCIÓN BIENES Y SUMINISTROS - LICITACIÓN PÚBLICA 01 DE 2014</t>
  </si>
  <si>
    <t>Accesorio para lectura de muestras con sólidos suspendidos Cot. 117200</t>
  </si>
  <si>
    <t>AJUSTADORES PARA CARTUCHOS PRE-COLUMNA</t>
  </si>
  <si>
    <t>CAPITAL</t>
  </si>
  <si>
    <t>Ajustadores para soporte pre-columna</t>
  </si>
  <si>
    <t>Brand referencia 263 30, Eppendorf EPPE4430000.018</t>
  </si>
  <si>
    <t>Balanza mecanica  de 311 gramos de capacidad</t>
  </si>
  <si>
    <t xml:space="preserve"> Marca OHAUS ref. CENT-O-GRAM (311-00)</t>
  </si>
  <si>
    <t>Bombilla para estéreomicroscopio marca Fisher. Modelo Estereomaster II  SPT- ITH- LR</t>
  </si>
  <si>
    <t>Fisher SPT- ITH- LR</t>
  </si>
  <si>
    <t>olympus</t>
  </si>
  <si>
    <t xml:space="preserve">Bureta digital de 0 a 25 mL  </t>
  </si>
  <si>
    <t xml:space="preserve">Brand, Eppendorf EPPE4965000.017 </t>
  </si>
  <si>
    <t xml:space="preserve">Bureta digital de 0 a 50 mL  </t>
  </si>
  <si>
    <t xml:space="preserve">Brand, Eppendorf  EPPE4965000.025 </t>
  </si>
  <si>
    <t xml:space="preserve">Caperuza de union rosca PBT con juntas revestidas de PTFE rojo. </t>
  </si>
  <si>
    <t>Duran Referencia 1156292 Paquete de 2 unidades.</t>
  </si>
  <si>
    <t>Cartucho para extraccion en fase sólida Volumen 3 mL</t>
  </si>
  <si>
    <t>capital 50 unidades/ paquete. SUIPELCO.</t>
  </si>
  <si>
    <t>Cierre rosacado insertable GL 14 de 3,2 mm</t>
  </si>
  <si>
    <t>Duran Referencia 1129817 Paquete de 4 unidades.</t>
  </si>
  <si>
    <t>Cierre roscado GL 14 pp para conectar tubos flexibles.</t>
  </si>
  <si>
    <t>Duran Referencia 1129814 Paquete de 2 unidades.</t>
  </si>
  <si>
    <t>Cierre roscado GL 45 pp de 2 puertos GL 14</t>
  </si>
  <si>
    <t>Duran Referencia 1129750 Paquete de 2 unidades.</t>
  </si>
  <si>
    <t>Columna Hypersil ODS (C18) de acero inoxidable  de 100 mm</t>
  </si>
  <si>
    <t>Columna Nucleosil silica de acero inoxidable de 150 mm</t>
  </si>
  <si>
    <t>Columna para cromatografia de gases  Columna Capilar RTX-1701. Longitud de 30 m, 0.32mm ID, 0.25um</t>
  </si>
  <si>
    <t>Cat. # 9414313. Waters referencia 186006035, Restek</t>
  </si>
  <si>
    <t>Cat. # 9178313. Waters referencia: 186001303, Restek</t>
  </si>
  <si>
    <t>Casio HS-3</t>
  </si>
  <si>
    <t>Dispensador 0.2 A 10 mL Graduacion 0.2mL</t>
  </si>
  <si>
    <t xml:space="preserve">VOLUMEN DE 0.2 a 10 mL. Ref 03692179 </t>
  </si>
  <si>
    <t xml:space="preserve">Electodo de pH sumergible. </t>
  </si>
  <si>
    <t>Fisher Catalogo No.: 13-620-AP56. (Para  Accumet AP 71)</t>
  </si>
  <si>
    <t>ELECTRODO DE COMBINACIÓN *ACCUMET*   Cuerpo de vidrio rellenable, libre de mercurio sola unión Ag/AgCl, Diámetro 106 mm, 10
mm; 0 a 14 pH; -5 a 100 º C, conector BNC.
Incluye: extraíble cubierta de protección</t>
  </si>
  <si>
    <t>FISHER REF. 13620285</t>
  </si>
  <si>
    <r>
      <t xml:space="preserve">Electrodo de conductividad con sensor de temperatura integrado para conductímetro EXTECH </t>
    </r>
    <r>
      <rPr>
        <sz val="8"/>
        <color rgb="FFFF0000"/>
        <rFont val="Arial"/>
        <family val="2"/>
      </rPr>
      <t xml:space="preserve">Modelo 407303 </t>
    </r>
  </si>
  <si>
    <t>Electrodo de conductividad con sensor de temperatura integrado para conductímetro WTW Ref. 330i</t>
  </si>
  <si>
    <t>Electrodo de pH con sensor de temperatura integrado para pHmetro</t>
  </si>
  <si>
    <t xml:space="preserve">  WTW 330/Set Referencia Sentix 41</t>
  </si>
  <si>
    <t xml:space="preserve">Electrodo de pH sumergible para pH-metro AP71 </t>
  </si>
  <si>
    <t>Fisher Ref. 13-620-AP56</t>
  </si>
  <si>
    <t>Electrodo para pHmetro  marca metrohm  704  ref 60259100</t>
  </si>
  <si>
    <t>EPA SEPTA,10/90 PTFE/Silicone  PK/  100   NATIONAL   SCIENTIFIC Ref. B7995-24</t>
  </si>
  <si>
    <t xml:space="preserve"> NATIONAL   SCIENTIFIC</t>
  </si>
  <si>
    <t>EPA Vials, white polypropylene screw top with hole cap, pre-cleaned and assembled  size 40 mL, amber glass pkg of 72 ea  (Supelco)</t>
  </si>
  <si>
    <t>SUPELCO Paquete por 72 unidades</t>
  </si>
  <si>
    <t>Eppendorf  Ref. 3120000.046</t>
  </si>
  <si>
    <t>Eppendorf    Ref. 3120000.070</t>
  </si>
  <si>
    <t>Filtro de membrana. Material PVDF.  Tipo Durapore hidrofilica.  0,22 micras de tamaño de poro y 47 mm de diametro</t>
  </si>
  <si>
    <t>Millipore ref. GVWP04700 Caja x 100</t>
  </si>
  <si>
    <t>Restek Ref.:  26142. Waters ref: WAT200506, Fisherbrad</t>
  </si>
  <si>
    <t>Millex Ref SLGN 013NL Caja x 100 unidades. Waters ref: WAT200806.  Fisherbrand</t>
  </si>
  <si>
    <t xml:space="preserve">GATO DE LABORATORIO (LAB JACK) SOPORTE CON GRADUACION, BASE DE 15 X 15 CM MARCA </t>
  </si>
  <si>
    <t xml:space="preserve">FISHERBRAND REFERENCIA 14-673-51 </t>
  </si>
  <si>
    <t xml:space="preserve">Iso Disc Syringe Tip Filter </t>
  </si>
  <si>
    <t>SIGMA Referencia 54133-U</t>
  </si>
  <si>
    <t>Juego completo de juntas. Caucho (EPDM). Juntas cónicas de goma para la hermeticidad entre embudo filtrante y kitasato.</t>
  </si>
  <si>
    <t xml:space="preserve">
Ref 2920200 Duran</t>
  </si>
  <si>
    <t>Eppendorf     EPPE3120000.917</t>
  </si>
  <si>
    <t>THERMO , SHIMADZU, PHOTRON</t>
  </si>
  <si>
    <t xml:space="preserve">LAMPARA DE CATODO HUECO DE CROMO para Absorción Atómica UNICAM SOLAAR. No codificada. </t>
  </si>
  <si>
    <t xml:space="preserve">LAMPARA DE CATODO HUECO DE PLATINO para Absorción Atómica UNICAM SOLAAR. No codificada. </t>
  </si>
  <si>
    <t>Manifold de 12 puestos para extraccion en fase solida.  Ref LCR26077</t>
  </si>
  <si>
    <t>Fisherbrand referencia 15-177-560 (Membrane Cap Kik)</t>
  </si>
  <si>
    <t>Microcelda de cuarzo de 0,5 ml de capacidad</t>
  </si>
  <si>
    <t>Microcelda de cuarzo de 1 ml de capacidad</t>
  </si>
  <si>
    <t>GILSON, Fisherbrand, Eppendorff</t>
  </si>
  <si>
    <t>GILSON/ Eppendorff, Fisherbrand</t>
  </si>
  <si>
    <t>MILLEX MILLIPORE, 0.22 MICRAS CON MEMBRANA EXPRES DE 33 MM DE DIAMETRO, ESTERILES</t>
  </si>
  <si>
    <t>MILLIPORE SLGP033RK CAJA X 25</t>
  </si>
  <si>
    <t>Kimwipe - Kimberly Clark, Fisherbrand</t>
  </si>
  <si>
    <t>Pelliguard Cartridge kit.</t>
  </si>
  <si>
    <t>SIGMA KIT Referencia 59644</t>
  </si>
  <si>
    <t>SIGMA Referencia 59654</t>
  </si>
  <si>
    <t>Pilas recargables 9V. Marca GP</t>
  </si>
  <si>
    <t>Pilas recargables doble AA</t>
  </si>
  <si>
    <t>Pilas recargables triple AAA</t>
  </si>
  <si>
    <t>GILSON, Fisherbrand, Eppendorff EPPE4430000.018</t>
  </si>
  <si>
    <t>pre-columna Hypersil (C18)  5 micras DE 2 CM</t>
  </si>
  <si>
    <t>pre-columna Nucleosil silica, 5 micras de 2,2 cm</t>
  </si>
  <si>
    <t>Prefiltros Millipore, Tipo AP 40 en microfibra de vidrio sin ligante, 90 mm de diámetro Ref. AP4014250</t>
  </si>
  <si>
    <t>Repuesto para Sistema de Osmosis Inversa  TAP MATE PLUS B/P 75 GPD: Cartucho de Resina Mixta 2.5" x 20"</t>
  </si>
  <si>
    <t>Repuesto para Sistema de Osmosis Inversa  TAP MATE PLUS B/P 75 GPD: Cartucho filtro Post Carbón Ice Mapper</t>
  </si>
  <si>
    <t>Repuesto para Sistema de Osmosis Inversa  TAP MATE PLUS B/P 75 GPD: Filtro Carbón Activado. Ref. GAC 10”</t>
  </si>
  <si>
    <t xml:space="preserve">Repuesto para Sistema de Osmosis Inversa  TAP MATE PLUS B/P 75 GPD: Filtro Spun de Polipropileno de 5 micras. Ref: P5-10” </t>
  </si>
  <si>
    <t>Repuesto para Sistema de Osmosis Inversa  TAP MATE PLUS B/P 75 GPD: Membrana TW 30 18 12 75</t>
  </si>
  <si>
    <t>Set junta adaptador, completa (piezas)  part 40030</t>
  </si>
  <si>
    <t xml:space="preserve">SISTEMA DE FILTRACIÓN POR MEMBRANA </t>
  </si>
  <si>
    <t xml:space="preserve">EQUIPO DE FILTRACION COMPLETO
Embudo de vidrio de borosilicato 300 ml Filtro soporte de vidrio
Pinza en aluminio Tapon de neopreno 
 Autoclavable
Para uso con membrans de 47 mm ADAPTABLE A MANIFOLD. </t>
  </si>
  <si>
    <t>Solid phase micro-extraction holder (manual) Ref: 57330-U. Sigma</t>
  </si>
  <si>
    <t>SPME sampling stand holder &amp; rod assembly SIGMA Ref:57364-U</t>
  </si>
  <si>
    <t xml:space="preserve">SSI Fittings </t>
  </si>
  <si>
    <t>SIGMA Kit Referencia 59280-U</t>
  </si>
  <si>
    <t xml:space="preserve">TERMOMETRO INFRAROJO DIGITAL
TRAZABLE SIN CONTACTO
</t>
  </si>
  <si>
    <r>
      <t xml:space="preserve">Rango de temperatura: -10 ° a +300 ° C / 14° a 572 ° F
Precisión :± 3% de lectura ó 3 ° C
Métricas Longitud : 19,7 cm
Resolución: 0.1 ° . </t>
    </r>
    <r>
      <rPr>
        <b/>
        <sz val="12"/>
        <rFont val="Calibri"/>
        <family val="2"/>
      </rPr>
      <t>Ref. 1507757</t>
    </r>
  </si>
  <si>
    <t xml:space="preserve">FISHER REF. 13-202-631 </t>
  </si>
  <si>
    <t>Universal Implement Stand. Paquete po 12 unidades</t>
  </si>
  <si>
    <t>Bel art ref. F18973-0000</t>
  </si>
  <si>
    <t xml:space="preserve">UPCHURCH peek Microligth Connector </t>
  </si>
  <si>
    <t>SIGMA Referencia 502421</t>
  </si>
  <si>
    <t>FORMULAS</t>
  </si>
  <si>
    <t>MENOR VALOR</t>
  </si>
  <si>
    <t>PROVEEDOR</t>
  </si>
  <si>
    <t xml:space="preserve">Vilab; Covitec; Walter Velasco. Vidrioequipos </t>
  </si>
  <si>
    <t>8 Dias</t>
  </si>
  <si>
    <t>GIBCO</t>
  </si>
  <si>
    <t>30 Dias</t>
  </si>
  <si>
    <t>APPLIED BIOSYSTEM</t>
  </si>
  <si>
    <t>ARC ANALISIS Y CIA SAS</t>
  </si>
  <si>
    <t>KOMABIOTECH</t>
  </si>
  <si>
    <t>AMBION</t>
  </si>
  <si>
    <t>MBP</t>
  </si>
  <si>
    <t>AVÁNTIKA COLOMBIA S.A.</t>
  </si>
  <si>
    <t>JT BAKER</t>
  </si>
  <si>
    <t>10 Días</t>
  </si>
  <si>
    <t xml:space="preserve">120 Días </t>
  </si>
  <si>
    <t>Días 120</t>
  </si>
  <si>
    <t>150 Días</t>
  </si>
  <si>
    <t>10 Dias</t>
  </si>
  <si>
    <t>60 Días</t>
  </si>
  <si>
    <t>Mallinckrot</t>
  </si>
  <si>
    <t xml:space="preserve">150 Días </t>
  </si>
  <si>
    <t>12 Días</t>
  </si>
  <si>
    <t>Hach</t>
  </si>
  <si>
    <t>WHEATON</t>
  </si>
  <si>
    <t>60 DÍAS</t>
  </si>
  <si>
    <t>BOECO</t>
  </si>
  <si>
    <t>30 DÍAS</t>
  </si>
  <si>
    <t>LMS</t>
  </si>
  <si>
    <t>VWR</t>
  </si>
  <si>
    <t>90 DÍAS</t>
  </si>
  <si>
    <t>SCHOT DURAN</t>
  </si>
  <si>
    <t>CORNING</t>
  </si>
  <si>
    <t>BEL-ART</t>
  </si>
  <si>
    <t xml:space="preserve">60 dias </t>
  </si>
  <si>
    <t xml:space="preserve">30 dias </t>
  </si>
  <si>
    <t>BRANDTECH</t>
  </si>
  <si>
    <t xml:space="preserve">90 dias </t>
  </si>
  <si>
    <t>BIO-INSTRUMENTAL</t>
  </si>
  <si>
    <t xml:space="preserve"> </t>
  </si>
  <si>
    <t>EMD</t>
  </si>
  <si>
    <t>ALFA AESAR</t>
  </si>
  <si>
    <t>ALFA EASEAR</t>
  </si>
  <si>
    <t xml:space="preserve">SIGMA-ALDRICH </t>
  </si>
  <si>
    <t>Wheaton</t>
  </si>
  <si>
    <t xml:space="preserve">PRODEMA </t>
  </si>
  <si>
    <t>AVILA</t>
  </si>
  <si>
    <t>AXIGEN</t>
  </si>
  <si>
    <t xml:space="preserve">BRAND </t>
  </si>
  <si>
    <t>USA SCIENTIFIC</t>
  </si>
  <si>
    <t>coorstek</t>
  </si>
  <si>
    <t>Usa Scientific.</t>
  </si>
  <si>
    <t xml:space="preserve">FISHER </t>
  </si>
  <si>
    <t xml:space="preserve">USA SCIENTIFIC </t>
  </si>
  <si>
    <t>GE Healthcare</t>
  </si>
  <si>
    <t>FISHER SCIENTIFIC</t>
  </si>
  <si>
    <t>PARAFLIM</t>
  </si>
  <si>
    <t>KIMBLE</t>
  </si>
  <si>
    <t>FISHERDRAND</t>
  </si>
  <si>
    <t>GREINER</t>
  </si>
  <si>
    <t xml:space="preserve">FALCON </t>
  </si>
  <si>
    <t xml:space="preserve">USA SICIENTIFIC </t>
  </si>
  <si>
    <t>USA SCIIENTIC</t>
  </si>
  <si>
    <t xml:space="preserve">AXYGEN </t>
  </si>
  <si>
    <t xml:space="preserve">FISHER BRAND </t>
  </si>
  <si>
    <t xml:space="preserve">WHEATON  </t>
  </si>
  <si>
    <t xml:space="preserve">OHAUS </t>
  </si>
  <si>
    <t>FALCON</t>
  </si>
  <si>
    <t>BIORAD</t>
  </si>
  <si>
    <t xml:space="preserve">BEL ART </t>
  </si>
  <si>
    <t>BIODIAGNOSTICA LTDA</t>
  </si>
  <si>
    <t>USA SCIENTIFIC 2310-5848</t>
  </si>
  <si>
    <t>INMEDIATA</t>
  </si>
  <si>
    <t>USA SCIENTIFIC 2310-5800</t>
  </si>
  <si>
    <t>30 DIAS</t>
  </si>
  <si>
    <t>USA SCIENTIFIC 9023-4981</t>
  </si>
  <si>
    <t>USA SCIENTIFIC 2300-9602</t>
  </si>
  <si>
    <t>USA SCIENTIFIC 2324-9602</t>
  </si>
  <si>
    <t>USA SCIENTIFIC 2384-1602</t>
  </si>
  <si>
    <t>USA SCIENTIFIC 2332-1048</t>
  </si>
  <si>
    <t>USA SCIENTIFIC 2318-2501</t>
  </si>
  <si>
    <t>GREINER 5660-7180</t>
  </si>
  <si>
    <t>GREINER 5660-6180</t>
  </si>
  <si>
    <t>GREINER 5665-5180</t>
  </si>
  <si>
    <t>GREINER 5666-2160</t>
  </si>
  <si>
    <t>USA SCIENTIFIC 1111-2021</t>
  </si>
  <si>
    <t>USA SCIENTIFIC 1110-1006</t>
  </si>
  <si>
    <t>USA SCIENTIFIC 1111-3000</t>
  </si>
  <si>
    <t>USA SCIENTIFIC 1111-4000</t>
  </si>
  <si>
    <t>USA SCIENTIFIC 1121-3810</t>
  </si>
  <si>
    <t>USA SCIENTIFIC 1126-7810</t>
  </si>
  <si>
    <t>USA SCIENTIFIC 1120-1810</t>
  </si>
  <si>
    <t>USA SCIENTIFIC 1120-8810</t>
  </si>
  <si>
    <t>USA SCIENTIFIC 1402-8100</t>
  </si>
  <si>
    <t>USA SCIENTIFIC 1415-8700</t>
  </si>
  <si>
    <t>USA SCIENTIFIC 1615-5500</t>
  </si>
  <si>
    <t>IDT X 100NMOLES</t>
  </si>
  <si>
    <t>15 DIAS</t>
  </si>
  <si>
    <t>BIOLINE BIO-37045</t>
  </si>
  <si>
    <t>BIOLINE BIO-39026</t>
  </si>
  <si>
    <t>BIOLINE BIO-33039</t>
  </si>
  <si>
    <t>BIOLINE BIO-33031</t>
  </si>
  <si>
    <t>BIOLINE BIO-33029</t>
  </si>
  <si>
    <t>MOBIO 1202-5</t>
  </si>
  <si>
    <t xml:space="preserve"> Marca OHAUS </t>
  </si>
  <si>
    <t>EPPENDORF</t>
  </si>
  <si>
    <t>BLAMIS DOTACIONES LABORATORIO S.A.S</t>
  </si>
  <si>
    <t>HONEYWELL</t>
  </si>
  <si>
    <t xml:space="preserve">5 DÍAS </t>
  </si>
  <si>
    <t>90 DIAS</t>
  </si>
  <si>
    <t>INMEDIATA, SALVO VENTA</t>
  </si>
  <si>
    <t>3M</t>
  </si>
  <si>
    <t>60 - 90 DÍAS</t>
  </si>
  <si>
    <t>JGB</t>
  </si>
  <si>
    <t>120 DÍAS</t>
  </si>
  <si>
    <t>CALBIOCHEM</t>
  </si>
  <si>
    <t>MOLLABS</t>
  </si>
  <si>
    <t>5 DÍAS HÁBILES</t>
  </si>
  <si>
    <t>3 DIAS</t>
  </si>
  <si>
    <t>WHATMAN</t>
  </si>
  <si>
    <t>ORION</t>
  </si>
  <si>
    <t>60 DIAS</t>
  </si>
  <si>
    <t>PRODEMA</t>
  </si>
  <si>
    <t>DURAN</t>
  </si>
  <si>
    <t>5 DIAS</t>
  </si>
  <si>
    <t>SCHOT-DURAN</t>
  </si>
  <si>
    <t>10 DIAS</t>
  </si>
  <si>
    <t>VITREX</t>
  </si>
  <si>
    <t>HALDENWANGER</t>
  </si>
  <si>
    <t>UNICO</t>
  </si>
  <si>
    <t>KNITELL</t>
  </si>
  <si>
    <t>PARAMOUNT</t>
  </si>
  <si>
    <t>GLASSCO</t>
  </si>
  <si>
    <t>5 dias</t>
  </si>
  <si>
    <t>pyrex</t>
  </si>
  <si>
    <t>INMEDITA</t>
  </si>
  <si>
    <t>KARTELL</t>
  </si>
  <si>
    <t>RYMCO</t>
  </si>
  <si>
    <t>90 dias</t>
  </si>
  <si>
    <t>KRAMER</t>
  </si>
  <si>
    <t>N DEX</t>
  </si>
  <si>
    <t>GERBER</t>
  </si>
  <si>
    <t>MEDIPOINT</t>
  </si>
  <si>
    <t>SHARPIE</t>
  </si>
  <si>
    <t>60 dias</t>
  </si>
  <si>
    <t>PYREX</t>
  </si>
  <si>
    <t xml:space="preserve">INMEDIATA </t>
  </si>
  <si>
    <t>THERMO</t>
  </si>
  <si>
    <t>45 DIAS</t>
  </si>
  <si>
    <t>FISCHER</t>
  </si>
  <si>
    <t xml:space="preserve">CONTROL </t>
  </si>
  <si>
    <t xml:space="preserve">ELEMENTOS QUIMICOS LTDA </t>
  </si>
  <si>
    <t>PANREAC</t>
  </si>
  <si>
    <t xml:space="preserve">PANREAC </t>
  </si>
  <si>
    <t>ALFA (USA)</t>
  </si>
  <si>
    <t>CHEMI</t>
  </si>
  <si>
    <t>DIFCO</t>
  </si>
  <si>
    <t>BBL</t>
  </si>
  <si>
    <t>B.B.L.</t>
  </si>
  <si>
    <t>M.F.S.</t>
  </si>
  <si>
    <t>FISHER-ACROS</t>
  </si>
  <si>
    <t>SIMAX (ALE)</t>
  </si>
  <si>
    <t>LMS (ALE)</t>
  </si>
  <si>
    <t>PETRIQ</t>
  </si>
  <si>
    <t>HLW</t>
  </si>
  <si>
    <t>JIPO (ALE)</t>
  </si>
  <si>
    <t>KIMAX</t>
  </si>
  <si>
    <t>NAC</t>
  </si>
  <si>
    <t>SUPERIOR</t>
  </si>
  <si>
    <t>B&amp;C</t>
  </si>
  <si>
    <t>CASIO</t>
  </si>
  <si>
    <t>EXÓGENA LTDA</t>
  </si>
  <si>
    <t>Invitrogen</t>
  </si>
  <si>
    <t>Gibco</t>
  </si>
  <si>
    <t>Ambion</t>
  </si>
  <si>
    <t>IMECTECH SOLUTIONS S.A.S.</t>
  </si>
  <si>
    <t>LABNET</t>
  </si>
  <si>
    <t xml:space="preserve">THERMO </t>
  </si>
  <si>
    <t>COORS</t>
  </si>
  <si>
    <t>DAIGGER</t>
  </si>
  <si>
    <t>THERMO FISHER</t>
  </si>
  <si>
    <t>THERMO ORION</t>
  </si>
  <si>
    <t>BARNSTEAD</t>
  </si>
  <si>
    <t>IMPORTECNICAL S.A.S</t>
  </si>
  <si>
    <t>vilab</t>
  </si>
  <si>
    <t>SIMAX</t>
  </si>
  <si>
    <t xml:space="preserve">LMS </t>
  </si>
  <si>
    <t>JIPO</t>
  </si>
  <si>
    <t>Haldenwnger</t>
  </si>
  <si>
    <t>VILAB</t>
  </si>
  <si>
    <t>PIREX</t>
  </si>
  <si>
    <t>STAR MEDICAL</t>
  </si>
  <si>
    <t>B &amp; C Germany</t>
  </si>
  <si>
    <t>GERMANY</t>
  </si>
  <si>
    <t>schot</t>
  </si>
  <si>
    <t>orion</t>
  </si>
  <si>
    <t>Thermo Scientific</t>
  </si>
  <si>
    <t>Supelco</t>
  </si>
  <si>
    <t>INNOVACION TECNOLOGICA LTDA - INNOVATEK LTDA.</t>
  </si>
  <si>
    <t xml:space="preserve">RESTEK </t>
  </si>
  <si>
    <t>30 dias</t>
  </si>
  <si>
    <t>THERMO SCIENTIFIC (ANTES THERMO ELECTRON)</t>
  </si>
  <si>
    <t>THERMO SCIENTIFIC</t>
  </si>
  <si>
    <t>NATIONAL SCIENTIFIC</t>
  </si>
  <si>
    <t>45 dias</t>
  </si>
  <si>
    <t xml:space="preserve">SUN SRI </t>
  </si>
  <si>
    <t>SUMINISTROS CLINICOS ISLA SAS</t>
  </si>
  <si>
    <t>SCHARLAU</t>
  </si>
  <si>
    <t>5 DIAS HABILES</t>
  </si>
  <si>
    <t>5 DIAS HABILES HABILES</t>
  </si>
  <si>
    <t xml:space="preserve"> 5 DIAS HABILES HABILES</t>
  </si>
  <si>
    <t>SPINREACT</t>
  </si>
  <si>
    <t xml:space="preserve"> 5 DIAS HABILES</t>
  </si>
  <si>
    <t>ALLA FRANCE</t>
  </si>
  <si>
    <t>BRIXCO</t>
  </si>
  <si>
    <t xml:space="preserve">VITREX MEDICAL </t>
  </si>
  <si>
    <t>HBG</t>
  </si>
  <si>
    <t>VACUTAINER</t>
  </si>
  <si>
    <t>VACUTAINER BD</t>
  </si>
  <si>
    <t>IDT</t>
  </si>
  <si>
    <t>LESNIAK E. U.</t>
  </si>
  <si>
    <t>30 días</t>
  </si>
  <si>
    <t>PALL</t>
  </si>
  <si>
    <t>SUAVEX</t>
  </si>
  <si>
    <t>ALDRICH</t>
  </si>
  <si>
    <t>BIO RAD</t>
  </si>
  <si>
    <t>ALDRCH</t>
  </si>
  <si>
    <t>MARCA NACIONAL</t>
  </si>
  <si>
    <t>CELESTRON</t>
  </si>
  <si>
    <t>Amersham Pharmacia</t>
  </si>
  <si>
    <t>BECTON DICKINSON</t>
  </si>
  <si>
    <t>MFS</t>
  </si>
  <si>
    <t>GE HC/AMERSHAM</t>
  </si>
  <si>
    <t>KIMBERLY</t>
  </si>
  <si>
    <t>WIPE</t>
  </si>
  <si>
    <t>CEPHEID</t>
  </si>
  <si>
    <t>AMRESCO</t>
  </si>
  <si>
    <t>GIBCO INVITROGEN</t>
  </si>
  <si>
    <t>GE HEALTHCARE</t>
  </si>
  <si>
    <t>BD-BIOSCIENCE</t>
  </si>
  <si>
    <t>CAYMAN</t>
  </si>
  <si>
    <t>ABCAM</t>
  </si>
  <si>
    <t>QIAGEN</t>
  </si>
  <si>
    <t>OHAUS</t>
  </si>
  <si>
    <t>OLYMPUS</t>
  </si>
  <si>
    <t>NIKON</t>
  </si>
  <si>
    <t>METROHM</t>
  </si>
  <si>
    <t>ORBECO HELLIGE</t>
  </si>
  <si>
    <t>SYLVANIA</t>
  </si>
  <si>
    <t>Kimwipe - Kimberly Clarck</t>
  </si>
  <si>
    <t>BUCHI</t>
  </si>
  <si>
    <t>BEL ART</t>
  </si>
  <si>
    <t>MERCK S.A.</t>
  </si>
  <si>
    <t>NELSON A. ROYERO Y CÍA. SAS.</t>
  </si>
  <si>
    <t>BD FALCON</t>
  </si>
  <si>
    <t>BD-BIOSCIENCES</t>
  </si>
  <si>
    <t xml:space="preserve">PURIFICACION Y ANALISIS DE FLUIDOS LTDA. </t>
  </si>
  <si>
    <t>MERCK-CALBIOCHEM</t>
  </si>
  <si>
    <t xml:space="preserve">MILLIPORE </t>
  </si>
  <si>
    <t>MERCK- CALBIOCHEM</t>
  </si>
  <si>
    <t>shimadzu</t>
  </si>
  <si>
    <t xml:space="preserve">MERCK </t>
  </si>
  <si>
    <t>PHOTRON PARA SHIMADZU</t>
  </si>
  <si>
    <t>PHOTRON PARA THERMO</t>
  </si>
  <si>
    <t>PRODUQUIMICA DE COLOMBIA S A</t>
  </si>
  <si>
    <t>W VELASCO</t>
  </si>
  <si>
    <t>HALDENW</t>
  </si>
  <si>
    <t>MOBILEX DURAN</t>
  </si>
  <si>
    <t>WHEATONE</t>
  </si>
  <si>
    <t>NAL</t>
  </si>
  <si>
    <t xml:space="preserve"> Thermoscientific</t>
  </si>
  <si>
    <t>PROFINAS SAS</t>
  </si>
  <si>
    <t>15-60 DIAS</t>
  </si>
  <si>
    <t>15-30 DIAS</t>
  </si>
  <si>
    <t>8-30 DIAS</t>
  </si>
  <si>
    <t>TECNAS</t>
  </si>
  <si>
    <t>8-60 DIAS</t>
  </si>
  <si>
    <t>C.ERBA</t>
  </si>
  <si>
    <t>N-DEX</t>
  </si>
  <si>
    <t>DIMEDA</t>
  </si>
  <si>
    <t>AZLON</t>
  </si>
  <si>
    <t>VIT LAB</t>
  </si>
  <si>
    <t>15-90 DIAS</t>
  </si>
  <si>
    <t>METROHN</t>
  </si>
  <si>
    <t>60-90 DIAS</t>
  </si>
  <si>
    <t>30 -60 DIAS</t>
  </si>
  <si>
    <t xml:space="preserve">HANNA </t>
  </si>
  <si>
    <t>15 - 30 DIAS</t>
  </si>
  <si>
    <t xml:space="preserve">QUIMICA  M.G.  S.A.S.   </t>
  </si>
  <si>
    <t>60  DIAS</t>
  </si>
  <si>
    <t>AXYGEN</t>
  </si>
  <si>
    <t>120 DIAS</t>
  </si>
  <si>
    <t>THERMO  SCIENTIFIC</t>
  </si>
  <si>
    <t>QUIMICOS FARADAY LTDA</t>
  </si>
  <si>
    <t>20 DIAS</t>
  </si>
  <si>
    <t>20. DIAS</t>
  </si>
  <si>
    <t xml:space="preserve">20 DIAS </t>
  </si>
  <si>
    <t>20 dias</t>
  </si>
  <si>
    <t>PHYSIS</t>
  </si>
  <si>
    <t>20  DIAS</t>
  </si>
  <si>
    <t>ZIPOLCK</t>
  </si>
  <si>
    <t>ZIPLOC</t>
  </si>
  <si>
    <t xml:space="preserve">PETRI Q </t>
  </si>
  <si>
    <t>IMPORTADA</t>
  </si>
  <si>
    <t>MRCA ALEMANA</t>
  </si>
  <si>
    <t>MARCA ALEMANA</t>
  </si>
  <si>
    <t>FABRICACION NACIONAL</t>
  </si>
  <si>
    <t xml:space="preserve">PARAMOUNT </t>
  </si>
  <si>
    <t>NCIONAL</t>
  </si>
  <si>
    <t>VIT-LAB</t>
  </si>
  <si>
    <t>VITLAB</t>
  </si>
  <si>
    <t>NAVCIONAL</t>
  </si>
  <si>
    <t xml:space="preserve">20 dias </t>
  </si>
  <si>
    <t xml:space="preserve">importada </t>
  </si>
  <si>
    <t>QUIMICOS Y REACTIVOS SAS "QUIMIREL SAS"</t>
  </si>
  <si>
    <t xml:space="preserve">5 dias calendario </t>
  </si>
  <si>
    <t>CARLO ERBA</t>
  </si>
  <si>
    <t>20 dias calendario</t>
  </si>
  <si>
    <t>30 dias calendario</t>
  </si>
  <si>
    <t>90 dias calendario</t>
  </si>
  <si>
    <t>120 dias calendario</t>
  </si>
  <si>
    <t>60 dias calendario</t>
  </si>
  <si>
    <t xml:space="preserve">SIMAX </t>
  </si>
  <si>
    <t>5 dias calendario</t>
  </si>
  <si>
    <t xml:space="preserve">BOECO </t>
  </si>
  <si>
    <t>SYS</t>
  </si>
  <si>
    <t>JTBAKER</t>
  </si>
  <si>
    <t>ADVANTEC</t>
  </si>
  <si>
    <t>Merck referencia 1094750500</t>
  </si>
  <si>
    <t>Merck referencia 1094770500</t>
  </si>
  <si>
    <t>Merck referencia 1094760500</t>
  </si>
  <si>
    <t>Merck Referencia 101747</t>
  </si>
  <si>
    <t>Merck Referencia 1,10274,001</t>
  </si>
  <si>
    <t xml:space="preserve"> JTBAKER</t>
  </si>
  <si>
    <t xml:space="preserve">Fisher </t>
  </si>
  <si>
    <t>REACTIVOS EQUIPOS Y QUIMICOS LIMITADA</t>
  </si>
  <si>
    <t>VIDRIOEQUIPOS</t>
  </si>
  <si>
    <t>vidrioequipos</t>
  </si>
  <si>
    <t>GERBER 30108</t>
  </si>
  <si>
    <t>BOECO REFERENCIA BOE 14</t>
  </si>
  <si>
    <t>IMUSA</t>
  </si>
  <si>
    <t>CAJA X 100 UNIDADES</t>
  </si>
  <si>
    <t xml:space="preserve">DURAN  </t>
  </si>
  <si>
    <t>BRAND REF. 4700151</t>
  </si>
  <si>
    <t>PRECISION</t>
  </si>
  <si>
    <t>BOECO BOE 4058</t>
  </si>
  <si>
    <t>azlon</t>
  </si>
  <si>
    <t>SILVERBRAND</t>
  </si>
  <si>
    <t>MICROBIOLOGICS</t>
  </si>
  <si>
    <t>SHARLAUD</t>
  </si>
  <si>
    <t xml:space="preserve">SCHOTT </t>
  </si>
  <si>
    <t>BRAND REFERENCIA 263 30</t>
  </si>
  <si>
    <t>HACH. Ref. HAC-2084900</t>
  </si>
  <si>
    <t>CASIO HS3</t>
  </si>
  <si>
    <t>VOLUMEN DE 0.2 A 10 Ml</t>
  </si>
  <si>
    <t>SCHOTT HANDILAB OX1</t>
  </si>
  <si>
    <t>KIMWIPE</t>
  </si>
  <si>
    <t>LR 44</t>
  </si>
  <si>
    <t>CR 2025</t>
  </si>
  <si>
    <t>GP</t>
  </si>
  <si>
    <t>RTL REPRESENTACIONES TÉCNICAS LTDA</t>
  </si>
  <si>
    <t>30 - 45</t>
  </si>
  <si>
    <t>SCIENTIFIC PRODUCTS LTDA.</t>
  </si>
  <si>
    <t>ACROS</t>
  </si>
  <si>
    <t>FLUKA</t>
  </si>
  <si>
    <t>SIGMA-SUPELCO</t>
  </si>
  <si>
    <t>BioWhittaker</t>
  </si>
  <si>
    <t xml:space="preserve">BECTON DICKINSON </t>
  </si>
  <si>
    <t>PRODERMA</t>
  </si>
  <si>
    <t>QLS</t>
  </si>
  <si>
    <t xml:space="preserve">AXIGEN </t>
  </si>
  <si>
    <t xml:space="preserve">FISHERBRAND </t>
  </si>
  <si>
    <t>LABSCIENT</t>
  </si>
  <si>
    <t>SILBERBRAND</t>
  </si>
  <si>
    <t xml:space="preserve">WHEATON </t>
  </si>
  <si>
    <t>SUN-SRI</t>
  </si>
  <si>
    <t>ROCHE</t>
  </si>
  <si>
    <t>BD-Bioscience</t>
  </si>
  <si>
    <t>BBL-DIFCO</t>
  </si>
  <si>
    <t>ORBECO HELLIGGE</t>
  </si>
  <si>
    <t>METLER TOLEDO</t>
  </si>
  <si>
    <t>Barnstead</t>
  </si>
  <si>
    <t>Orbeco Helligge</t>
  </si>
  <si>
    <t xml:space="preserve">WHATMAN </t>
  </si>
  <si>
    <t xml:space="preserve">HAMILTON </t>
  </si>
  <si>
    <t>VORTEX COMPANY SAS</t>
  </si>
  <si>
    <t>30-45 dias</t>
  </si>
  <si>
    <t>Sigma-Aldrich</t>
  </si>
  <si>
    <t>75-90 dias</t>
  </si>
  <si>
    <t>Sigma</t>
  </si>
  <si>
    <t>30 - 45 dias</t>
  </si>
  <si>
    <t>30 -45 dias</t>
  </si>
  <si>
    <t>Fluka</t>
  </si>
  <si>
    <t>Aldrich</t>
  </si>
  <si>
    <t>Lonza</t>
  </si>
  <si>
    <t xml:space="preserve">sigma </t>
  </si>
  <si>
    <t>120 dias</t>
  </si>
  <si>
    <t>Abcam</t>
  </si>
  <si>
    <t xml:space="preserve">LABORATORIOS WACOL S.A </t>
  </si>
  <si>
    <t xml:space="preserve">JT BAKER </t>
  </si>
  <si>
    <t xml:space="preserve">90 DIAS </t>
  </si>
  <si>
    <t xml:space="preserve">120 DIAS </t>
  </si>
  <si>
    <t xml:space="preserve">ALLAN FRANCE </t>
  </si>
  <si>
    <t xml:space="preserve">NALGENE </t>
  </si>
  <si>
    <t>HW</t>
  </si>
  <si>
    <t>DURAND</t>
  </si>
  <si>
    <t>90 IDAS</t>
  </si>
  <si>
    <t>FINAL</t>
  </si>
  <si>
    <t>Estandar de CALCIO SOLUCION PATRON TRAZABLE A SRM DE NIST Ca(NO3)2 EN HNO3 0,5
MOL/L 1000 mg Ca/L  CERTIPUR</t>
  </si>
  <si>
    <t>MAYOR VALOR</t>
  </si>
  <si>
    <t xml:space="preserve">
2,3-Dichloropropionic Acid Surrogate Std, 1ml, MTBE. 31650
SV Mix, 552 Method 
</t>
  </si>
  <si>
    <t>MENOR VALOR FINAL</t>
  </si>
  <si>
    <t>PROVEEDOR FINAL</t>
  </si>
  <si>
    <t>MARCA OFERTADA FINAL</t>
  </si>
  <si>
    <t>TIEMPO DE ENTREGA FINAL</t>
  </si>
  <si>
    <t xml:space="preserve">(±) a-Tocoferol </t>
  </si>
  <si>
    <t>Carbonato de sodio.10H2O</t>
  </si>
  <si>
    <t>Cartuchos de extracción de grasas (Diámetro interno 32 mm x 100 mm de alto). Importante: el diametro interno es 32</t>
  </si>
  <si>
    <t>Cloruro de Cobre II.6H2O</t>
  </si>
  <si>
    <t>Estánar de Trihalometanos Referencia 30036 (200 mg/mL)</t>
  </si>
  <si>
    <t>Estándar Acidos haloacéticos AO74882 31644 (2000 mg/mL)</t>
  </si>
  <si>
    <t>Estandar de Magnesio - SOLUCION PATRON TRAZABLE A SRM DE NIST Mg(NO3)2 EN HNO3 0,5 MOL/L 1000 mg Mg/L  Debe incluirse el certificado</t>
  </si>
  <si>
    <t xml:space="preserve">Estandar de POTASIO - SOLUCION PATRON TRAZABLE A SRM DE NIST KNO3 EN HNO3 0,5 MOL/L 1000 mg K/L </t>
  </si>
  <si>
    <t xml:space="preserve">Estandar de SODIO - SOLUCION PATRON TRAZABLE A SRM DE NIST NaNO3 EN HNO3 0,5 MOL/L 1000 mg Na/L  </t>
  </si>
  <si>
    <t xml:space="preserve">Estaño II Cloruro Anhidro </t>
  </si>
  <si>
    <t>Glicina ≥ 99%</t>
  </si>
  <si>
    <t>Magnseio Nitrato.6H2O</t>
  </si>
  <si>
    <t>Mercurio II Nitrato.H2O</t>
  </si>
  <si>
    <t>Solucion buffer pH: 4,00 (rojo) Certipur. Fecha de vencimiento no inferior a 3 años</t>
  </si>
  <si>
    <t>Solucion buffer pH: 7,00 (verde) Certipur
Fecha de vencimiento no inferior a 3 años</t>
  </si>
  <si>
    <t>Solucion buffer pH: 9,00 (azul) Certipur
Fecha de vencimiento no inferior a 3 años</t>
  </si>
  <si>
    <t>Triptófano, ≥99.0%</t>
  </si>
  <si>
    <t>Total general</t>
  </si>
  <si>
    <t>(en blanco)</t>
  </si>
  <si>
    <t>Coors™ high alumina combustion boat. Capacity 10 mL SIGMA</t>
  </si>
  <si>
    <t>Crisoles filtrantes fondo sinterizado de 50 mL poro No 3 RF: 2585133. Caja x 10</t>
  </si>
  <si>
    <t xml:space="preserve">Pinzas metalica para bureta con Nuez. Longitud aproximada de 150mm  </t>
  </si>
  <si>
    <t>Puntas con filtro de 0,1-10 µl Estériles. Certificadas libres DNAse, Rnase, DNA, Pirógenos. Caja x 960</t>
  </si>
  <si>
    <t>Puntas con filtro de 1-20 µl Estériles. Certificadas libres DNAse, Rnase, DNA, Pirógenos.  Caja x 960</t>
  </si>
  <si>
    <t>Puntas con filtro de 1-200 µl Estériles. Certificadas libres DNAse, Rnase, DNA, Pirógenos.  Caja x 960</t>
  </si>
  <si>
    <t>ÍTEM 2  VIDRIERIA</t>
  </si>
  <si>
    <t xml:space="preserve">MARCA </t>
  </si>
  <si>
    <t>Cepas de referencia ATCC Staphylococcus aureus</t>
  </si>
  <si>
    <t xml:space="preserve">Electrodo de conductividad con sensor de temperatura integrado para conductímetro EXTECH Modelo 407303 </t>
  </si>
  <si>
    <t>Jeringa de 10 uL para autoinyector AOC 20i Shimadzu.</t>
  </si>
  <si>
    <t>Rango de temperatura: -10 ° a +300 ° C / 14° a 572 ° F
Precisión :± 3% de lectura ó 3 ° C
Métricas Longitud : 19,7 cm
Resolución: 0.1 ° . Ref. 1507757</t>
  </si>
  <si>
    <t>ÍTEM 4  REPUESTOS</t>
  </si>
  <si>
    <t>TIEMPO DE ENTREGA</t>
  </si>
  <si>
    <t>VALOR UNITARIO</t>
  </si>
  <si>
    <t>BIOINSTRUMENTAL</t>
  </si>
  <si>
    <t>ÍTEM 2  VIDRIERÍA</t>
  </si>
  <si>
    <t xml:space="preserve">ÍTEM 4 REPUESTOS </t>
  </si>
  <si>
    <t>LICITACIÓN PÚBLICA 01 DE 2014</t>
  </si>
  <si>
    <t>REACTIVOS, MATERIAL DE VIDRIO, REPUESTOS</t>
  </si>
  <si>
    <t>EVALUACIÓN TÉCNICA</t>
  </si>
  <si>
    <t>EMPRESA</t>
  </si>
  <si>
    <t xml:space="preserve">ÍTEM 1.  Reactivos </t>
  </si>
  <si>
    <t xml:space="preserve">ÍTEM 2. Material de Vidrio </t>
  </si>
  <si>
    <t xml:space="preserve">ÍTEM 3.  Reactivos Especiales </t>
  </si>
  <si>
    <t>ÍTEM 4.   Repuestos</t>
  </si>
  <si>
    <t xml:space="preserve">Cant. Sub ítem cotizado </t>
  </si>
  <si>
    <t xml:space="preserve">Número de los Subítem excluidos </t>
  </si>
  <si>
    <t>ARC ANÁLISIS Y REPRESENTACIONES</t>
  </si>
  <si>
    <t>AVÁNTIKA COLOMBIA S.A.S</t>
  </si>
  <si>
    <t>70, 71, 72, 109, 116, 129, 185, 194, 331</t>
  </si>
  <si>
    <t>16, 21, 30</t>
  </si>
  <si>
    <t>BIODIAGNÓSTICA LTDA.</t>
  </si>
  <si>
    <t>80, 82</t>
  </si>
  <si>
    <t>BIOINSTRUMENTAL LTDA.</t>
  </si>
  <si>
    <t>20, 68, 216, 250, 252, 324, 414</t>
  </si>
  <si>
    <t>BLAMIS DOTACIONES LABORATORIOS S.A.S</t>
  </si>
  <si>
    <t>473, 474</t>
  </si>
  <si>
    <t>14, 15, 20, 34, 45, 46, 48, 49, 50, 51, 52, 53, 54, 55, 56, 64, 65, 66, 124, 133, 134, 135, 143, 156, 158, 181, 182, 211, 216, 235, 291, 294, 336, 400, 116</t>
  </si>
  <si>
    <t>24, 25, 28, 29, 65, 81</t>
  </si>
  <si>
    <t>ELEMENTOS QUÍMICOS LTDA.</t>
  </si>
  <si>
    <t>115, 134, 135, 137, 141, 143, 163, 214, 234, 238, 323 al 331, 335, 336, 339 al 344, 347, 349, 350, 351, 352, 354, 425, 431, 455, 535, 536, 543, 545, 600, 613, 616, 623, 639, 643, 648, 651, 704, 706, 708, 720, 722, 723, 572</t>
  </si>
  <si>
    <t>5, 19, 85, 92, 93, 96, 120, 128, 129, 130, 131, 132, 133, 135, 160, 161, 184, 191, 192, 194, 197, 198, 199, 200, 201, 202, 212, 213, 236, 238, 250, 252, 329, 330, 336, 337, 367, 368, 377, 389, 393, 400, 418</t>
  </si>
  <si>
    <t>EXÓGENA LTDA.</t>
  </si>
  <si>
    <t>32, 33</t>
  </si>
  <si>
    <t>IMPORTÉCNICAL S.A.S</t>
  </si>
  <si>
    <t>IMECTECH SOLUTIONS S.A.</t>
  </si>
  <si>
    <t>INNOVACIÓN TECNOLÓGICA LTDA. - INNOVATEK</t>
  </si>
  <si>
    <t>44, 123, 165, 171, 172</t>
  </si>
  <si>
    <t>LABORATORIOS WACOL S.A.</t>
  </si>
  <si>
    <t>34, 70, 71, 132, 142, 188, 190, 390</t>
  </si>
  <si>
    <t>LESNIAK E.U.</t>
  </si>
  <si>
    <t>136, 137, 214,227, 234, 455, 503, 562, 563, 572, 600, 704, 705, 706, 708</t>
  </si>
  <si>
    <t>NELSON ANTONIO ROYERO Y CIA. S.A.S</t>
  </si>
  <si>
    <t>PRODUQUÍMICA DE COLOMBIA S.A.</t>
  </si>
  <si>
    <t>PROFINAS S.A.S</t>
  </si>
  <si>
    <t xml:space="preserve">PURIFICACIÓN Y ANÁLISIS DE FLUIDOS LTDA. </t>
  </si>
  <si>
    <t>39, 44</t>
  </si>
  <si>
    <t>QUÍMICA MG S.A.S</t>
  </si>
  <si>
    <t>324, 455</t>
  </si>
  <si>
    <t>QUÍMICOS FARADAY LTDA.</t>
  </si>
  <si>
    <t>QUIMICOS Y REACTIVOS S.A.S</t>
  </si>
  <si>
    <t>REACTIVOS EQUIPOS Y QUÍMICOS LTDA.</t>
  </si>
  <si>
    <t>RTL REPRESENTACIONES TÉCNICAS LTDA.</t>
  </si>
  <si>
    <t>67, 68, 69, 291, 313, 315, 316, 317, 321, 322, 327, 324, 328, 329, 330, 331, 332, 333, 394</t>
  </si>
  <si>
    <t>SUMINISTROS CLÍNICOS ISLA S.A.S</t>
  </si>
  <si>
    <t>VORTEX COMPANY S.A.S</t>
  </si>
  <si>
    <t>COMITÉ TÉCNICO</t>
  </si>
  <si>
    <t>Subítems no cotizados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</si>
</sst>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2" formatCode="_(&quot;$&quot;\ * #,##0_);_(&quot;$&quot;\ * \(#,##0\);_(&quot;$&quot;\ * &quot;-&quot;_);_(@_)"/>
    <numFmt numFmtId="44" formatCode="_(&quot;$&quot;\ * #,##0.00_);_(&quot;$&quot;\ * \(#,##0.00\);_(&quot;$&quot;\ * &quot;-&quot;??_);_(@_)"/>
    <numFmt numFmtId="43" formatCode="_(* #,##0.00_);_(* \(#,##0.00\);_(* &quot;-&quot;??_);_(@_)"/>
  </numFmts>
  <fonts count="34">
    <font>
      <sz val="11"/>
      <color theme="1"/>
      <name val="Calibri"/>
      <family val="2"/>
      <scheme val="minor"/>
    </font>
    <font>
      <sz val="11"/>
      <color theme="1"/>
      <name val="Calibri"/>
      <family val="2"/>
      <scheme val="minor"/>
    </font>
    <font>
      <sz val="8"/>
      <name val="Arial"/>
      <family val="2"/>
    </font>
    <font>
      <sz val="10"/>
      <name val="Arial"/>
      <family val="2"/>
    </font>
    <font>
      <b/>
      <sz val="8"/>
      <name val="Arial"/>
      <family val="2"/>
    </font>
    <font>
      <sz val="10"/>
      <name val="Helv"/>
      <charset val="204"/>
    </font>
    <font>
      <vertAlign val="subscript"/>
      <sz val="8"/>
      <name val="Arial"/>
      <family val="2"/>
    </font>
    <font>
      <sz val="8"/>
      <color indexed="8"/>
      <name val="Arial"/>
      <family val="2"/>
    </font>
    <font>
      <i/>
      <sz val="10"/>
      <name val="Arial"/>
      <family val="2"/>
    </font>
    <font>
      <sz val="8"/>
      <color theme="1"/>
      <name val="Calibri"/>
      <family val="2"/>
    </font>
    <font>
      <sz val="8"/>
      <name val="Calibri"/>
      <family val="2"/>
    </font>
    <font>
      <sz val="8"/>
      <color indexed="81"/>
      <name val="Tahoma"/>
      <family val="2"/>
    </font>
    <font>
      <b/>
      <sz val="8"/>
      <color indexed="81"/>
      <name val="Tahoma"/>
      <family val="2"/>
    </font>
    <font>
      <b/>
      <u/>
      <sz val="8"/>
      <name val="Arial"/>
      <family val="2"/>
    </font>
    <font>
      <b/>
      <sz val="8"/>
      <color theme="1"/>
      <name val="Arial"/>
      <family val="2"/>
    </font>
    <font>
      <b/>
      <u/>
      <sz val="8"/>
      <color theme="1"/>
      <name val="Arial"/>
      <family val="2"/>
    </font>
    <font>
      <b/>
      <u/>
      <sz val="8"/>
      <color rgb="FF000000"/>
      <name val="Arial"/>
      <family val="2"/>
    </font>
    <font>
      <sz val="10"/>
      <name val="Calibri"/>
      <family val="2"/>
      <scheme val="minor"/>
    </font>
    <font>
      <vertAlign val="subscript"/>
      <sz val="10"/>
      <name val="Calibri"/>
      <family val="2"/>
      <scheme val="minor"/>
    </font>
    <font>
      <sz val="8"/>
      <name val="Symbol"/>
      <family val="1"/>
      <charset val="2"/>
    </font>
    <font>
      <sz val="8"/>
      <color rgb="FFFF0000"/>
      <name val="Arial"/>
      <family val="2"/>
    </font>
    <font>
      <sz val="11"/>
      <color rgb="FFFF0000"/>
      <name val="Calibri"/>
      <family val="2"/>
      <scheme val="minor"/>
    </font>
    <font>
      <sz val="8"/>
      <color indexed="8"/>
      <name val="Symbol"/>
      <family val="1"/>
      <charset val="2"/>
    </font>
    <font>
      <sz val="8"/>
      <color indexed="8"/>
      <name val="Calibri"/>
      <family val="2"/>
    </font>
    <font>
      <sz val="11"/>
      <color indexed="8"/>
      <name val="Calibri"/>
      <family val="2"/>
    </font>
    <font>
      <i/>
      <sz val="10"/>
      <name val="Calibri"/>
      <family val="2"/>
      <scheme val="minor"/>
    </font>
    <font>
      <b/>
      <sz val="12"/>
      <name val="Calibri"/>
      <family val="2"/>
    </font>
    <font>
      <sz val="8"/>
      <color rgb="FF000000"/>
      <name val="Arial"/>
      <family val="2"/>
    </font>
    <font>
      <sz val="8"/>
      <color theme="1"/>
      <name val="Arial"/>
      <family val="2"/>
    </font>
    <font>
      <b/>
      <sz val="11"/>
      <color theme="1"/>
      <name val="Calibri"/>
      <family val="2"/>
      <scheme val="minor"/>
    </font>
    <font>
      <b/>
      <u/>
      <sz val="11"/>
      <name val="Calibri"/>
      <family val="2"/>
      <scheme val="minor"/>
    </font>
    <font>
      <b/>
      <sz val="11"/>
      <name val="Arial"/>
      <family val="2"/>
    </font>
    <font>
      <sz val="11"/>
      <color theme="1"/>
      <name val="Arial"/>
      <family val="2"/>
    </font>
    <font>
      <sz val="11"/>
      <name val="Arial"/>
      <family val="2"/>
    </font>
  </fonts>
  <fills count="9">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tint="-4.9989318521683403E-2"/>
        <bgColor indexed="64"/>
      </patternFill>
    </fill>
    <fill>
      <patternFill patternType="solid">
        <fgColor rgb="FF92D050"/>
        <bgColor indexed="64"/>
      </patternFill>
    </fill>
    <fill>
      <patternFill patternType="solid">
        <fgColor rgb="FFFFFFFF"/>
        <bgColor rgb="FF000000"/>
      </patternFill>
    </fill>
    <fill>
      <patternFill patternType="solid">
        <fgColor theme="6" tint="0.39997558519241921"/>
        <bgColor indexed="64"/>
      </patternFill>
    </fill>
    <fill>
      <patternFill patternType="solid">
        <fgColor theme="4" tint="0.79998168889431442"/>
        <bgColor theme="4" tint="0.79998168889431442"/>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3" fillId="0" borderId="0" applyFont="0" applyFill="0" applyBorder="0" applyAlignment="0" applyProtection="0"/>
    <xf numFmtId="0" fontId="5" fillId="0" borderId="0"/>
    <xf numFmtId="0" fontId="1" fillId="0" borderId="0"/>
    <xf numFmtId="43" fontId="1" fillId="0" borderId="0" applyFont="0" applyFill="0" applyBorder="0" applyAlignment="0" applyProtection="0"/>
  </cellStyleXfs>
  <cellXfs count="200">
    <xf numFmtId="0" fontId="0" fillId="0" borderId="0" xfId="0"/>
    <xf numFmtId="3" fontId="0" fillId="2" borderId="1" xfId="0" applyNumberFormat="1" applyFill="1" applyBorder="1" applyAlignment="1">
      <alignment wrapText="1"/>
    </xf>
    <xf numFmtId="3" fontId="0" fillId="2" borderId="0" xfId="0" applyNumberFormat="1" applyFill="1" applyAlignment="1">
      <alignment wrapText="1"/>
    </xf>
    <xf numFmtId="3" fontId="4" fillId="3" borderId="1" xfId="3" applyNumberFormat="1" applyFont="1" applyFill="1" applyBorder="1" applyAlignment="1" applyProtection="1">
      <alignment horizontal="left" wrapText="1"/>
    </xf>
    <xf numFmtId="3" fontId="2" fillId="2" borderId="1" xfId="0" applyNumberFormat="1" applyFont="1" applyFill="1" applyBorder="1" applyAlignment="1" applyProtection="1">
      <alignment horizontal="center" vertical="center" wrapText="1"/>
    </xf>
    <xf numFmtId="3" fontId="0" fillId="2" borderId="0" xfId="0" applyNumberFormat="1" applyFill="1" applyBorder="1" applyAlignment="1">
      <alignment wrapText="1"/>
    </xf>
    <xf numFmtId="3" fontId="2" fillId="2" borderId="1" xfId="0" applyNumberFormat="1" applyFont="1" applyFill="1" applyBorder="1" applyAlignment="1" applyProtection="1">
      <alignment vertical="center" wrapText="1"/>
    </xf>
    <xf numFmtId="3" fontId="0" fillId="2" borderId="1" xfId="0" applyNumberFormat="1" applyFill="1" applyBorder="1"/>
    <xf numFmtId="3" fontId="0" fillId="2" borderId="0" xfId="0" applyNumberFormat="1" applyFill="1"/>
    <xf numFmtId="0" fontId="2" fillId="2" borderId="1" xfId="0" applyFont="1" applyFill="1" applyBorder="1" applyAlignment="1" applyProtection="1">
      <alignment horizontal="center"/>
    </xf>
    <xf numFmtId="0" fontId="2" fillId="3" borderId="1" xfId="3" applyFont="1" applyFill="1" applyBorder="1" applyAlignment="1" applyProtection="1">
      <alignment horizontal="left" wrapText="1"/>
    </xf>
    <xf numFmtId="3" fontId="2" fillId="3" borderId="1" xfId="1" applyNumberFormat="1" applyFont="1" applyFill="1" applyBorder="1" applyAlignment="1" applyProtection="1">
      <alignment horizontal="center" wrapText="1"/>
    </xf>
    <xf numFmtId="3" fontId="2" fillId="3" borderId="1" xfId="0" applyNumberFormat="1" applyFont="1" applyFill="1" applyBorder="1" applyAlignment="1" applyProtection="1">
      <alignment horizontal="left" wrapText="1"/>
    </xf>
    <xf numFmtId="3" fontId="2" fillId="3" borderId="1" xfId="0" applyNumberFormat="1" applyFont="1" applyFill="1" applyBorder="1" applyAlignment="1" applyProtection="1">
      <alignment horizontal="center" wrapText="1"/>
    </xf>
    <xf numFmtId="0" fontId="2" fillId="3" borderId="1" xfId="0" applyFont="1" applyFill="1" applyBorder="1" applyAlignment="1" applyProtection="1">
      <alignment horizontal="center" wrapText="1"/>
    </xf>
    <xf numFmtId="0" fontId="2" fillId="3" borderId="1" xfId="0" applyFont="1" applyFill="1" applyBorder="1" applyAlignment="1" applyProtection="1">
      <alignment horizontal="left" wrapText="1" shrinkToFit="1"/>
    </xf>
    <xf numFmtId="0" fontId="2" fillId="3" borderId="1" xfId="3" applyFont="1" applyFill="1" applyBorder="1" applyAlignment="1" applyProtection="1">
      <alignment horizontal="center" wrapText="1"/>
    </xf>
    <xf numFmtId="3" fontId="2" fillId="3" borderId="1" xfId="1" applyNumberFormat="1" applyFont="1" applyFill="1" applyBorder="1" applyAlignment="1" applyProtection="1">
      <alignment horizontal="left" wrapText="1"/>
    </xf>
    <xf numFmtId="0" fontId="2" fillId="3" borderId="1" xfId="0" applyFont="1" applyFill="1" applyBorder="1" applyAlignment="1" applyProtection="1">
      <alignment horizontal="center"/>
    </xf>
    <xf numFmtId="0" fontId="2" fillId="3" borderId="1" xfId="0" applyFont="1" applyFill="1" applyBorder="1" applyAlignment="1" applyProtection="1">
      <alignment horizontal="left"/>
    </xf>
    <xf numFmtId="3" fontId="2" fillId="3" borderId="1" xfId="5" applyNumberFormat="1" applyFont="1" applyFill="1" applyBorder="1" applyAlignment="1" applyProtection="1">
      <alignment horizontal="center" vertical="center" wrapText="1"/>
    </xf>
    <xf numFmtId="3" fontId="2" fillId="3" borderId="1" xfId="5" applyNumberFormat="1" applyFont="1" applyFill="1" applyBorder="1" applyAlignment="1" applyProtection="1">
      <alignment horizontal="center" wrapText="1"/>
    </xf>
    <xf numFmtId="0" fontId="2" fillId="3" borderId="1" xfId="0" applyFont="1" applyFill="1" applyBorder="1" applyAlignment="1" applyProtection="1">
      <alignment horizontal="left" wrapText="1"/>
    </xf>
    <xf numFmtId="0" fontId="2" fillId="3" borderId="1" xfId="6" applyFont="1" applyFill="1" applyBorder="1" applyAlignment="1" applyProtection="1">
      <alignment horizontal="left" wrapText="1"/>
    </xf>
    <xf numFmtId="0" fontId="2" fillId="2" borderId="1" xfId="3" applyFont="1" applyFill="1" applyBorder="1" applyAlignment="1" applyProtection="1">
      <alignment horizontal="left" vertical="center" wrapText="1"/>
    </xf>
    <xf numFmtId="0" fontId="2" fillId="2" borderId="1" xfId="3" applyFont="1" applyFill="1" applyBorder="1" applyAlignment="1" applyProtection="1">
      <alignment horizontal="center" vertical="center" wrapText="1"/>
    </xf>
    <xf numFmtId="0" fontId="2" fillId="2" borderId="1" xfId="0" applyFont="1" applyFill="1" applyBorder="1" applyAlignment="1" applyProtection="1">
      <alignment horizontal="left" vertical="top" wrapText="1"/>
    </xf>
    <xf numFmtId="0" fontId="2" fillId="2" borderId="1" xfId="0" applyFont="1" applyFill="1" applyBorder="1" applyAlignment="1" applyProtection="1">
      <alignment horizontal="center" vertical="top" wrapText="1"/>
    </xf>
    <xf numFmtId="0" fontId="2" fillId="3" borderId="2" xfId="0" applyFont="1" applyFill="1" applyBorder="1" applyAlignment="1" applyProtection="1">
      <alignment horizontal="left" wrapText="1"/>
    </xf>
    <xf numFmtId="0" fontId="2" fillId="3" borderId="2" xfId="0" applyFont="1" applyFill="1" applyBorder="1" applyAlignment="1" applyProtection="1">
      <alignment horizontal="center" wrapText="1"/>
    </xf>
    <xf numFmtId="0" fontId="2" fillId="3" borderId="2" xfId="3" applyFont="1" applyFill="1" applyBorder="1" applyAlignment="1" applyProtection="1">
      <alignment horizontal="left" wrapText="1"/>
    </xf>
    <xf numFmtId="3" fontId="2" fillId="3" borderId="2" xfId="1" applyNumberFormat="1" applyFont="1" applyFill="1" applyBorder="1" applyAlignment="1" applyProtection="1">
      <alignment horizontal="center" wrapText="1"/>
    </xf>
    <xf numFmtId="0" fontId="2" fillId="3" borderId="1" xfId="0" applyFont="1" applyFill="1" applyBorder="1" applyAlignment="1" applyProtection="1"/>
    <xf numFmtId="3" fontId="14" fillId="2" borderId="0" xfId="0" applyNumberFormat="1" applyFont="1" applyFill="1" applyAlignment="1">
      <alignment horizontal="center" wrapText="1"/>
    </xf>
    <xf numFmtId="3" fontId="13" fillId="2" borderId="0" xfId="0" applyNumberFormat="1" applyFont="1" applyFill="1" applyAlignment="1" applyProtection="1">
      <alignment wrapText="1"/>
    </xf>
    <xf numFmtId="3" fontId="4" fillId="2" borderId="3" xfId="0" applyNumberFormat="1" applyFont="1" applyFill="1" applyBorder="1" applyAlignment="1" applyProtection="1">
      <alignment horizontal="left" wrapText="1"/>
    </xf>
    <xf numFmtId="3" fontId="4" fillId="2" borderId="4" xfId="0" applyNumberFormat="1" applyFont="1" applyFill="1" applyBorder="1" applyAlignment="1" applyProtection="1">
      <alignment horizontal="left" wrapText="1"/>
    </xf>
    <xf numFmtId="3" fontId="2" fillId="2" borderId="0" xfId="0" applyNumberFormat="1" applyFont="1" applyFill="1" applyBorder="1" applyAlignment="1" applyProtection="1">
      <alignment horizontal="center" wrapText="1"/>
    </xf>
    <xf numFmtId="3" fontId="2" fillId="2" borderId="0" xfId="0" applyNumberFormat="1" applyFont="1" applyFill="1" applyAlignment="1" applyProtection="1">
      <alignment wrapText="1"/>
    </xf>
    <xf numFmtId="3" fontId="2" fillId="2" borderId="0" xfId="0" applyNumberFormat="1" applyFont="1" applyFill="1" applyAlignment="1" applyProtection="1">
      <alignment horizontal="center" wrapText="1"/>
    </xf>
    <xf numFmtId="3" fontId="4" fillId="3" borderId="1" xfId="0" applyNumberFormat="1" applyFont="1" applyFill="1" applyBorder="1" applyAlignment="1" applyProtection="1">
      <alignment horizontal="center" vertical="center" wrapText="1"/>
    </xf>
    <xf numFmtId="3" fontId="4" fillId="3" borderId="1" xfId="2" applyNumberFormat="1" applyFont="1" applyFill="1" applyBorder="1" applyAlignment="1" applyProtection="1">
      <alignment horizontal="center" vertical="center" wrapText="1"/>
    </xf>
    <xf numFmtId="3" fontId="4" fillId="2" borderId="1" xfId="0" applyNumberFormat="1" applyFont="1" applyFill="1" applyBorder="1" applyAlignment="1" applyProtection="1">
      <alignment horizontal="center" vertical="center" wrapText="1"/>
      <protection locked="0"/>
    </xf>
    <xf numFmtId="3" fontId="2" fillId="3" borderId="1" xfId="3" applyNumberFormat="1" applyFont="1" applyFill="1" applyBorder="1" applyAlignment="1" applyProtection="1">
      <alignment horizontal="center" wrapText="1"/>
    </xf>
    <xf numFmtId="3" fontId="0" fillId="2" borderId="1" xfId="0" applyNumberFormat="1" applyFill="1" applyBorder="1" applyAlignment="1">
      <alignment horizontal="center" wrapText="1"/>
    </xf>
    <xf numFmtId="3" fontId="0" fillId="2" borderId="0" xfId="0" applyNumberFormat="1" applyFill="1" applyAlignment="1">
      <alignment horizontal="center" wrapText="1"/>
    </xf>
    <xf numFmtId="0" fontId="2" fillId="2" borderId="1" xfId="0" applyFont="1" applyFill="1" applyBorder="1" applyAlignment="1" applyProtection="1">
      <alignment horizontal="center" vertical="center"/>
    </xf>
    <xf numFmtId="0" fontId="0" fillId="2" borderId="1" xfId="0" applyFill="1" applyBorder="1" applyAlignment="1">
      <alignment horizontal="center"/>
    </xf>
    <xf numFmtId="0" fontId="2" fillId="2" borderId="1" xfId="0" applyFont="1" applyFill="1" applyBorder="1" applyAlignment="1" applyProtection="1">
      <alignment horizontal="center" vertical="center" wrapText="1"/>
    </xf>
    <xf numFmtId="0" fontId="2" fillId="2" borderId="1" xfId="0" applyFont="1" applyFill="1" applyBorder="1" applyAlignment="1" applyProtection="1"/>
    <xf numFmtId="0" fontId="2" fillId="2" borderId="0" xfId="3" applyFont="1" applyFill="1" applyBorder="1" applyAlignment="1" applyProtection="1">
      <alignment horizontal="center" vertical="center" wrapText="1"/>
    </xf>
    <xf numFmtId="0" fontId="2" fillId="2" borderId="1" xfId="0" applyFont="1" applyFill="1" applyBorder="1" applyAlignment="1" applyProtection="1">
      <alignment horizontal="left" wrapText="1"/>
    </xf>
    <xf numFmtId="0" fontId="7" fillId="2" borderId="1" xfId="0" applyFont="1" applyFill="1" applyBorder="1" applyAlignment="1" applyProtection="1">
      <alignment vertical="center" wrapText="1"/>
    </xf>
    <xf numFmtId="0" fontId="7" fillId="2" borderId="1" xfId="0" applyFont="1" applyFill="1" applyBorder="1" applyAlignment="1" applyProtection="1">
      <alignment horizontal="center" vertical="center" wrapText="1"/>
    </xf>
    <xf numFmtId="0" fontId="2" fillId="2" borderId="1" xfId="0" applyFont="1" applyFill="1" applyBorder="1" applyAlignment="1" applyProtection="1">
      <alignment vertical="center" wrapText="1"/>
    </xf>
    <xf numFmtId="0" fontId="0" fillId="2" borderId="1" xfId="0" applyFill="1" applyBorder="1" applyAlignment="1">
      <alignment horizontal="center" wrapText="1"/>
    </xf>
    <xf numFmtId="0" fontId="2" fillId="2" borderId="1" xfId="0" applyFont="1" applyFill="1" applyBorder="1" applyAlignment="1" applyProtection="1">
      <alignment horizontal="left"/>
    </xf>
    <xf numFmtId="0" fontId="2" fillId="2" borderId="1" xfId="0" applyFont="1" applyFill="1" applyBorder="1" applyAlignment="1" applyProtection="1">
      <alignment wrapText="1"/>
    </xf>
    <xf numFmtId="0" fontId="2" fillId="2" borderId="1" xfId="0" applyFont="1" applyFill="1" applyBorder="1" applyAlignment="1" applyProtection="1">
      <alignment horizontal="center" wrapText="1"/>
    </xf>
    <xf numFmtId="1" fontId="2" fillId="2" borderId="1" xfId="0" applyNumberFormat="1"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xf numFmtId="0" fontId="7" fillId="2" borderId="1" xfId="0" applyFont="1" applyFill="1" applyBorder="1" applyAlignment="1" applyProtection="1">
      <alignment horizontal="left" wrapText="1"/>
    </xf>
    <xf numFmtId="0" fontId="2" fillId="2" borderId="0" xfId="0" applyFont="1" applyFill="1" applyBorder="1" applyAlignment="1" applyProtection="1">
      <alignment horizontal="center"/>
    </xf>
    <xf numFmtId="0" fontId="2" fillId="2" borderId="1" xfId="3" applyFont="1" applyFill="1" applyBorder="1" applyAlignment="1" applyProtection="1">
      <alignment horizontal="center" wrapText="1"/>
    </xf>
    <xf numFmtId="0" fontId="7" fillId="2" borderId="1" xfId="0" applyFont="1" applyFill="1" applyBorder="1" applyAlignment="1" applyProtection="1"/>
    <xf numFmtId="0" fontId="2" fillId="2" borderId="1" xfId="0" applyFont="1" applyFill="1" applyBorder="1" applyAlignment="1" applyProtection="1">
      <alignment horizontal="left" vertical="center" wrapText="1"/>
    </xf>
    <xf numFmtId="0" fontId="2" fillId="2" borderId="1" xfId="0" applyFont="1" applyFill="1" applyBorder="1" applyAlignment="1" applyProtection="1">
      <alignment vertical="top" wrapText="1"/>
    </xf>
    <xf numFmtId="0" fontId="21" fillId="2" borderId="1" xfId="0" applyFont="1" applyFill="1" applyBorder="1" applyAlignment="1">
      <alignment horizontal="center"/>
    </xf>
    <xf numFmtId="3" fontId="2" fillId="2" borderId="1" xfId="0" applyNumberFormat="1" applyFont="1" applyFill="1" applyBorder="1" applyAlignment="1" applyProtection="1">
      <alignment wrapText="1"/>
    </xf>
    <xf numFmtId="3" fontId="2" fillId="2" borderId="1" xfId="0" applyNumberFormat="1" applyFont="1" applyFill="1" applyBorder="1" applyAlignment="1" applyProtection="1">
      <alignment horizontal="center" wrapText="1"/>
    </xf>
    <xf numFmtId="0" fontId="2" fillId="2" borderId="1" xfId="0" applyFont="1" applyFill="1" applyBorder="1" applyProtection="1"/>
    <xf numFmtId="0" fontId="2" fillId="2" borderId="1" xfId="6" applyFont="1" applyFill="1" applyBorder="1" applyAlignment="1" applyProtection="1">
      <alignment horizontal="center" vertical="center" wrapText="1"/>
    </xf>
    <xf numFmtId="0" fontId="2" fillId="2" borderId="1" xfId="3" applyFont="1" applyFill="1" applyBorder="1" applyAlignment="1" applyProtection="1">
      <alignment horizontal="left" wrapText="1"/>
    </xf>
    <xf numFmtId="3" fontId="17" fillId="2" borderId="1" xfId="0" applyNumberFormat="1" applyFont="1" applyFill="1" applyBorder="1" applyAlignment="1" applyProtection="1">
      <alignment horizontal="center" vertical="center" wrapText="1"/>
    </xf>
    <xf numFmtId="0" fontId="2" fillId="2" borderId="7" xfId="3" applyFont="1" applyFill="1" applyBorder="1" applyAlignment="1" applyProtection="1">
      <alignment horizontal="left" vertical="center" wrapText="1"/>
    </xf>
    <xf numFmtId="3" fontId="0" fillId="2" borderId="0" xfId="0" applyNumberFormat="1" applyFill="1" applyBorder="1" applyAlignment="1">
      <alignment horizontal="center" wrapText="1"/>
    </xf>
    <xf numFmtId="3" fontId="13" fillId="2" borderId="0" xfId="0" applyNumberFormat="1" applyFont="1" applyFill="1" applyAlignment="1">
      <alignment horizontal="left" wrapText="1"/>
    </xf>
    <xf numFmtId="3" fontId="15" fillId="2" borderId="0" xfId="0" applyNumberFormat="1" applyFont="1" applyFill="1" applyAlignment="1">
      <alignment horizontal="left" wrapText="1"/>
    </xf>
    <xf numFmtId="0" fontId="2" fillId="3" borderId="1" xfId="3" applyFont="1" applyFill="1" applyBorder="1" applyAlignment="1" applyProtection="1">
      <alignment horizontal="left" vertical="top" wrapText="1"/>
    </xf>
    <xf numFmtId="0" fontId="14" fillId="4" borderId="0" xfId="0" applyFont="1" applyFill="1" applyBorder="1" applyAlignment="1">
      <alignment wrapText="1"/>
    </xf>
    <xf numFmtId="3" fontId="0" fillId="5" borderId="0" xfId="0" applyNumberFormat="1" applyFill="1" applyAlignment="1">
      <alignment wrapText="1"/>
    </xf>
    <xf numFmtId="3" fontId="4" fillId="5" borderId="1" xfId="0" applyNumberFormat="1" applyFont="1" applyFill="1" applyBorder="1" applyAlignment="1" applyProtection="1">
      <alignment horizontal="center" vertical="center" wrapText="1"/>
      <protection locked="0"/>
    </xf>
    <xf numFmtId="3" fontId="0" fillId="5" borderId="1" xfId="0" applyNumberFormat="1" applyFill="1" applyBorder="1" applyAlignment="1">
      <alignment wrapText="1"/>
    </xf>
    <xf numFmtId="3" fontId="14" fillId="2" borderId="0" xfId="0" applyNumberFormat="1" applyFont="1" applyFill="1" applyAlignment="1">
      <alignment horizontal="center"/>
    </xf>
    <xf numFmtId="3" fontId="16" fillId="2" borderId="0" xfId="0" applyNumberFormat="1" applyFont="1" applyFill="1" applyAlignment="1">
      <alignment horizontal="left"/>
    </xf>
    <xf numFmtId="3" fontId="0" fillId="2" borderId="1" xfId="0" applyNumberFormat="1" applyFont="1" applyFill="1" applyBorder="1" applyAlignment="1">
      <alignment wrapText="1"/>
    </xf>
    <xf numFmtId="3" fontId="0" fillId="2" borderId="0" xfId="8" applyNumberFormat="1" applyFont="1" applyFill="1" applyBorder="1"/>
    <xf numFmtId="3" fontId="0" fillId="2" borderId="0" xfId="0" applyNumberFormat="1" applyFill="1" applyBorder="1"/>
    <xf numFmtId="3" fontId="0" fillId="2" borderId="0" xfId="0" applyNumberFormat="1" applyFill="1" applyAlignment="1">
      <alignment horizontal="center"/>
    </xf>
    <xf numFmtId="3" fontId="4" fillId="2" borderId="1" xfId="0" applyNumberFormat="1" applyFont="1" applyFill="1" applyBorder="1" applyAlignment="1" applyProtection="1">
      <alignment horizontal="left"/>
    </xf>
    <xf numFmtId="0" fontId="0" fillId="2" borderId="1" xfId="0" applyFill="1" applyBorder="1" applyAlignment="1">
      <alignment horizontal="center" vertical="center"/>
    </xf>
    <xf numFmtId="3" fontId="4" fillId="2" borderId="5" xfId="0" applyNumberFormat="1" applyFont="1" applyFill="1" applyBorder="1" applyAlignment="1" applyProtection="1">
      <alignment horizontal="center" vertical="center" wrapText="1"/>
      <protection locked="0"/>
    </xf>
    <xf numFmtId="3" fontId="0" fillId="2" borderId="10" xfId="0" applyNumberFormat="1" applyFill="1" applyBorder="1" applyAlignment="1">
      <alignment wrapText="1"/>
    </xf>
    <xf numFmtId="0" fontId="27" fillId="6" borderId="1" xfId="0" applyFont="1" applyFill="1" applyBorder="1" applyAlignment="1">
      <alignment horizontal="center" vertical="center"/>
    </xf>
    <xf numFmtId="3" fontId="27" fillId="6" borderId="1" xfId="1" applyNumberFormat="1" applyFont="1" applyFill="1" applyBorder="1" applyAlignment="1">
      <alignment vertical="center"/>
    </xf>
    <xf numFmtId="3" fontId="2" fillId="6" borderId="1" xfId="0" applyNumberFormat="1" applyFont="1" applyFill="1" applyBorder="1" applyAlignment="1" applyProtection="1">
      <alignment horizontal="center" vertical="center" wrapText="1"/>
    </xf>
    <xf numFmtId="3" fontId="4" fillId="2" borderId="1" xfId="8" applyNumberFormat="1" applyFont="1" applyFill="1" applyBorder="1" applyAlignment="1" applyProtection="1">
      <alignment wrapText="1"/>
      <protection locked="0"/>
    </xf>
    <xf numFmtId="3" fontId="4" fillId="7" borderId="1" xfId="0" applyNumberFormat="1" applyFont="1" applyFill="1" applyBorder="1" applyAlignment="1" applyProtection="1">
      <alignment horizontal="center" vertical="center" wrapText="1"/>
      <protection locked="0"/>
    </xf>
    <xf numFmtId="3" fontId="0" fillId="7" borderId="1" xfId="0" applyNumberFormat="1" applyFill="1" applyBorder="1" applyAlignment="1">
      <alignment wrapText="1"/>
    </xf>
    <xf numFmtId="0" fontId="28" fillId="4" borderId="1" xfId="0" applyFont="1" applyFill="1" applyBorder="1"/>
    <xf numFmtId="42" fontId="28" fillId="4" borderId="1" xfId="1" applyNumberFormat="1" applyFont="1" applyFill="1" applyBorder="1"/>
    <xf numFmtId="3" fontId="0" fillId="7" borderId="1" xfId="0" applyNumberFormat="1" applyFill="1" applyBorder="1"/>
    <xf numFmtId="3" fontId="0" fillId="5" borderId="0" xfId="0" applyNumberFormat="1" applyFill="1" applyBorder="1" applyAlignment="1">
      <alignment wrapText="1"/>
    </xf>
    <xf numFmtId="0" fontId="0" fillId="0" borderId="0" xfId="0" applyAlignment="1">
      <alignment wrapText="1"/>
    </xf>
    <xf numFmtId="0" fontId="0" fillId="0" borderId="1" xfId="0" applyBorder="1" applyAlignment="1">
      <alignment wrapText="1"/>
    </xf>
    <xf numFmtId="3" fontId="0" fillId="7" borderId="1" xfId="0" applyNumberFormat="1" applyFill="1" applyBorder="1" applyAlignment="1">
      <alignment horizontal="right" wrapText="1"/>
    </xf>
    <xf numFmtId="0" fontId="29" fillId="0" borderId="0" xfId="0" applyFont="1"/>
    <xf numFmtId="0" fontId="0" fillId="0" borderId="0" xfId="0" applyFont="1"/>
    <xf numFmtId="3" fontId="0" fillId="2" borderId="0" xfId="0" applyNumberFormat="1" applyFill="1" applyAlignment="1">
      <alignment horizontal="left" wrapText="1"/>
    </xf>
    <xf numFmtId="3" fontId="4" fillId="7" borderId="1" xfId="0" applyNumberFormat="1" applyFont="1" applyFill="1" applyBorder="1" applyAlignment="1" applyProtection="1">
      <alignment horizontal="left" vertical="center" wrapText="1"/>
      <protection locked="0"/>
    </xf>
    <xf numFmtId="3" fontId="0" fillId="7" borderId="1" xfId="0" applyNumberFormat="1" applyFill="1" applyBorder="1" applyAlignment="1">
      <alignment horizontal="left" wrapText="1"/>
    </xf>
    <xf numFmtId="3" fontId="0" fillId="2" borderId="0" xfId="0" applyNumberFormat="1" applyFill="1" applyBorder="1" applyAlignment="1">
      <alignment horizontal="left" wrapText="1"/>
    </xf>
    <xf numFmtId="3" fontId="29" fillId="0" borderId="0" xfId="0" applyNumberFormat="1" applyFont="1" applyAlignment="1">
      <alignment horizontal="center" wrapText="1"/>
    </xf>
    <xf numFmtId="3" fontId="0" fillId="0" borderId="0" xfId="0" applyNumberFormat="1" applyFont="1" applyAlignment="1">
      <alignment horizontal="center" wrapText="1"/>
    </xf>
    <xf numFmtId="3" fontId="0" fillId="0" borderId="0" xfId="0" applyNumberFormat="1" applyFont="1" applyAlignment="1">
      <alignment wrapText="1"/>
    </xf>
    <xf numFmtId="3" fontId="0" fillId="0" borderId="0" xfId="0" applyNumberFormat="1" applyFont="1" applyAlignment="1">
      <alignment horizontal="left" wrapText="1"/>
    </xf>
    <xf numFmtId="3" fontId="29" fillId="0" borderId="1" xfId="0" applyNumberFormat="1" applyFont="1" applyBorder="1" applyAlignment="1">
      <alignment horizontal="center" vertical="center" wrapText="1"/>
    </xf>
    <xf numFmtId="0" fontId="0" fillId="0" borderId="0" xfId="0" applyAlignment="1">
      <alignment horizontal="center"/>
    </xf>
    <xf numFmtId="0" fontId="0" fillId="0" borderId="1" xfId="0" applyFont="1" applyBorder="1" applyAlignment="1">
      <alignment wrapText="1"/>
    </xf>
    <xf numFmtId="3" fontId="29" fillId="0" borderId="0" xfId="0" applyNumberFormat="1" applyFont="1" applyBorder="1" applyAlignment="1">
      <alignment horizontal="center" vertical="center" wrapText="1"/>
    </xf>
    <xf numFmtId="0" fontId="0" fillId="0" borderId="1" xfId="0" applyFont="1" applyBorder="1" applyAlignment="1">
      <alignment horizontal="center"/>
    </xf>
    <xf numFmtId="0" fontId="29" fillId="0" borderId="0" xfId="0" applyFont="1" applyAlignment="1">
      <alignment horizontal="center"/>
    </xf>
    <xf numFmtId="0" fontId="29" fillId="0" borderId="0" xfId="0" applyFont="1" applyAlignment="1">
      <alignment wrapText="1"/>
    </xf>
    <xf numFmtId="3" fontId="0" fillId="0" borderId="1" xfId="0" applyNumberFormat="1" applyFont="1" applyBorder="1" applyAlignment="1">
      <alignment horizontal="center"/>
    </xf>
    <xf numFmtId="3" fontId="4" fillId="2" borderId="5" xfId="8" applyNumberFormat="1" applyFont="1" applyFill="1" applyBorder="1" applyAlignment="1" applyProtection="1">
      <alignment horizontal="center" wrapText="1"/>
      <protection locked="0"/>
    </xf>
    <xf numFmtId="3" fontId="4" fillId="2" borderId="6" xfId="8" applyNumberFormat="1" applyFont="1" applyFill="1" applyBorder="1" applyAlignment="1" applyProtection="1">
      <alignment horizontal="center" wrapText="1"/>
      <protection locked="0"/>
    </xf>
    <xf numFmtId="0" fontId="4" fillId="0" borderId="5" xfId="0" applyFont="1" applyBorder="1" applyAlignment="1" applyProtection="1">
      <alignment horizontal="center" wrapText="1"/>
      <protection locked="0"/>
    </xf>
    <xf numFmtId="0" fontId="4" fillId="0" borderId="6" xfId="0" applyFont="1" applyBorder="1" applyAlignment="1" applyProtection="1">
      <alignment horizontal="center" wrapText="1"/>
      <protection locked="0"/>
    </xf>
    <xf numFmtId="0" fontId="4" fillId="0" borderId="7" xfId="0" applyFont="1" applyBorder="1" applyAlignment="1" applyProtection="1">
      <alignment horizontal="center" wrapText="1"/>
      <protection locked="0"/>
    </xf>
    <xf numFmtId="3" fontId="4" fillId="5" borderId="1" xfId="0" applyNumberFormat="1" applyFont="1" applyFill="1" applyBorder="1" applyAlignment="1" applyProtection="1">
      <alignment horizontal="center" wrapText="1"/>
      <protection locked="0"/>
    </xf>
    <xf numFmtId="3" fontId="4" fillId="2" borderId="5" xfId="0" applyNumberFormat="1" applyFont="1" applyFill="1" applyBorder="1" applyAlignment="1" applyProtection="1">
      <alignment horizontal="center" wrapText="1"/>
      <protection locked="0"/>
    </xf>
    <xf numFmtId="3" fontId="4" fillId="2" borderId="6" xfId="0" applyNumberFormat="1" applyFont="1" applyFill="1" applyBorder="1" applyAlignment="1" applyProtection="1">
      <alignment horizontal="center" wrapText="1"/>
      <protection locked="0"/>
    </xf>
    <xf numFmtId="0" fontId="4" fillId="2" borderId="5" xfId="0" applyFont="1" applyFill="1" applyBorder="1" applyAlignment="1" applyProtection="1">
      <alignment horizontal="center" wrapText="1"/>
      <protection locked="0"/>
    </xf>
    <xf numFmtId="0" fontId="4" fillId="2" borderId="6" xfId="0" applyFont="1" applyFill="1" applyBorder="1" applyAlignment="1" applyProtection="1">
      <alignment horizontal="center" wrapText="1"/>
      <protection locked="0"/>
    </xf>
    <xf numFmtId="0" fontId="4" fillId="2" borderId="7" xfId="0" applyFont="1" applyFill="1" applyBorder="1" applyAlignment="1" applyProtection="1">
      <alignment horizontal="center" wrapText="1"/>
      <protection locked="0"/>
    </xf>
    <xf numFmtId="3" fontId="4" fillId="2" borderId="8" xfId="0" applyNumberFormat="1" applyFont="1" applyFill="1" applyBorder="1" applyAlignment="1" applyProtection="1">
      <alignment horizontal="left" wrapText="1"/>
    </xf>
    <xf numFmtId="3" fontId="4" fillId="2" borderId="9" xfId="0" applyNumberFormat="1" applyFont="1" applyFill="1" applyBorder="1" applyAlignment="1" applyProtection="1">
      <alignment horizontal="left" wrapText="1"/>
    </xf>
    <xf numFmtId="3" fontId="14" fillId="2" borderId="0" xfId="0" applyNumberFormat="1" applyFont="1" applyFill="1" applyAlignment="1">
      <alignment horizontal="center" wrapText="1"/>
    </xf>
    <xf numFmtId="0" fontId="4" fillId="0" borderId="5" xfId="0" applyFont="1" applyFill="1" applyBorder="1" applyAlignment="1" applyProtection="1">
      <alignment horizontal="center" wrapText="1"/>
      <protection locked="0"/>
    </xf>
    <xf numFmtId="0" fontId="4" fillId="0" borderId="6" xfId="0" applyFont="1" applyFill="1" applyBorder="1" applyAlignment="1" applyProtection="1">
      <alignment horizontal="center" wrapText="1"/>
      <protection locked="0"/>
    </xf>
    <xf numFmtId="0" fontId="4" fillId="0" borderId="7" xfId="0" applyFont="1" applyFill="1" applyBorder="1" applyAlignment="1" applyProtection="1">
      <alignment horizontal="center" wrapText="1"/>
      <protection locked="0"/>
    </xf>
    <xf numFmtId="0" fontId="14" fillId="2" borderId="1" xfId="0" applyFont="1" applyFill="1" applyBorder="1" applyAlignment="1">
      <alignment horizontal="center" wrapText="1"/>
    </xf>
    <xf numFmtId="0" fontId="14" fillId="2" borderId="5" xfId="0" applyFont="1" applyFill="1" applyBorder="1" applyAlignment="1">
      <alignment horizontal="center" wrapText="1"/>
    </xf>
    <xf numFmtId="3" fontId="4" fillId="2" borderId="7" xfId="0" applyNumberFormat="1" applyFont="1" applyFill="1" applyBorder="1" applyAlignment="1" applyProtection="1">
      <alignment horizontal="center" wrapText="1"/>
      <protection locked="0"/>
    </xf>
    <xf numFmtId="3" fontId="4" fillId="7" borderId="1" xfId="0" applyNumberFormat="1" applyFont="1" applyFill="1" applyBorder="1" applyAlignment="1" applyProtection="1">
      <alignment horizontal="center" wrapText="1"/>
      <protection locked="0"/>
    </xf>
    <xf numFmtId="3" fontId="14" fillId="2" borderId="0" xfId="0" applyNumberFormat="1" applyFont="1" applyFill="1" applyAlignment="1">
      <alignment horizontal="center"/>
    </xf>
    <xf numFmtId="3" fontId="16" fillId="2" borderId="0" xfId="0" applyNumberFormat="1" applyFont="1" applyFill="1" applyAlignment="1">
      <alignment horizontal="left"/>
    </xf>
    <xf numFmtId="3" fontId="4" fillId="2" borderId="1" xfId="0" applyNumberFormat="1" applyFont="1" applyFill="1" applyBorder="1" applyAlignment="1" applyProtection="1">
      <alignment horizontal="center" wrapText="1"/>
      <protection locked="0"/>
    </xf>
    <xf numFmtId="3" fontId="13" fillId="2" borderId="0" xfId="0" applyNumberFormat="1" applyFont="1" applyFill="1" applyAlignment="1" applyProtection="1">
      <alignment horizontal="left" wrapText="1"/>
    </xf>
    <xf numFmtId="3" fontId="4" fillId="2" borderId="3" xfId="0" applyNumberFormat="1" applyFont="1" applyFill="1" applyBorder="1" applyAlignment="1" applyProtection="1">
      <alignment horizontal="left" wrapText="1"/>
    </xf>
    <xf numFmtId="3" fontId="4" fillId="2" borderId="4" xfId="0" applyNumberFormat="1" applyFont="1" applyFill="1" applyBorder="1" applyAlignment="1" applyProtection="1">
      <alignment horizontal="left" wrapText="1"/>
    </xf>
    <xf numFmtId="0" fontId="14" fillId="4" borderId="1" xfId="0" applyFont="1" applyFill="1" applyBorder="1" applyAlignment="1">
      <alignment horizontal="center" wrapText="1"/>
    </xf>
    <xf numFmtId="3" fontId="13" fillId="2" borderId="0" xfId="0" applyNumberFormat="1" applyFont="1" applyFill="1" applyAlignment="1">
      <alignment horizontal="left" wrapText="1"/>
    </xf>
    <xf numFmtId="3" fontId="15" fillId="2" borderId="0" xfId="0" applyNumberFormat="1" applyFont="1" applyFill="1" applyAlignment="1">
      <alignment horizontal="left" wrapText="1"/>
    </xf>
    <xf numFmtId="3" fontId="30" fillId="0" borderId="0" xfId="0" applyNumberFormat="1" applyFont="1" applyAlignment="1" applyProtection="1">
      <alignment horizontal="left" wrapText="1"/>
    </xf>
    <xf numFmtId="3" fontId="29" fillId="0" borderId="0" xfId="0" applyNumberFormat="1" applyFont="1" applyAlignment="1">
      <alignment horizontal="center" wrapText="1"/>
    </xf>
    <xf numFmtId="0" fontId="29" fillId="0" borderId="0" xfId="0" applyFont="1" applyAlignment="1">
      <alignment horizontal="center" wrapText="1"/>
    </xf>
    <xf numFmtId="0" fontId="29" fillId="0" borderId="1" xfId="0" applyFont="1" applyBorder="1" applyAlignment="1">
      <alignment horizontal="center" vertical="center"/>
    </xf>
    <xf numFmtId="0" fontId="0" fillId="0" borderId="1" xfId="0" applyFont="1" applyBorder="1" applyAlignment="1">
      <alignment horizontal="center" wrapText="1"/>
    </xf>
    <xf numFmtId="0" fontId="0" fillId="0" borderId="1" xfId="0" applyFont="1" applyBorder="1" applyAlignment="1">
      <alignment horizontal="left"/>
    </xf>
    <xf numFmtId="3" fontId="0" fillId="0" borderId="1" xfId="0" applyNumberFormat="1" applyFont="1" applyBorder="1"/>
    <xf numFmtId="0" fontId="0" fillId="0" borderId="2"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1" xfId="0" applyFont="1" applyBorder="1"/>
    <xf numFmtId="0" fontId="0" fillId="0" borderId="10" xfId="0" applyFont="1" applyBorder="1" applyAlignment="1">
      <alignment horizontal="center" vertical="center" wrapText="1"/>
    </xf>
    <xf numFmtId="0" fontId="0" fillId="0" borderId="2" xfId="0" applyFont="1" applyBorder="1" applyAlignment="1">
      <alignment horizontal="center" vertical="center"/>
    </xf>
    <xf numFmtId="0" fontId="0" fillId="0" borderId="11" xfId="0" applyFont="1" applyBorder="1" applyAlignment="1">
      <alignment horizontal="center" vertical="center"/>
    </xf>
    <xf numFmtId="0" fontId="0" fillId="0" borderId="10" xfId="0" applyFont="1" applyBorder="1" applyAlignment="1">
      <alignment horizontal="center" vertical="center"/>
    </xf>
    <xf numFmtId="0" fontId="0" fillId="8" borderId="1" xfId="0" applyFont="1" applyFill="1" applyBorder="1" applyAlignment="1">
      <alignment horizontal="left"/>
    </xf>
    <xf numFmtId="0" fontId="0" fillId="8" borderId="1" xfId="0" applyFont="1" applyFill="1" applyBorder="1" applyAlignment="1">
      <alignment horizontal="center"/>
    </xf>
    <xf numFmtId="0" fontId="0" fillId="8" borderId="1" xfId="0" applyFont="1" applyFill="1" applyBorder="1" applyAlignment="1">
      <alignment horizontal="left" wrapText="1"/>
    </xf>
    <xf numFmtId="0" fontId="0" fillId="8" borderId="1" xfId="0" applyFont="1" applyFill="1" applyBorder="1" applyAlignment="1">
      <alignment horizontal="center" wrapText="1"/>
    </xf>
    <xf numFmtId="3" fontId="0" fillId="8" borderId="1" xfId="0" applyNumberFormat="1" applyFont="1" applyFill="1" applyBorder="1"/>
    <xf numFmtId="0" fontId="0" fillId="0" borderId="0" xfId="0" applyFont="1" applyAlignment="1">
      <alignment horizontal="center"/>
    </xf>
    <xf numFmtId="0" fontId="0" fillId="0" borderId="0" xfId="0" applyFont="1" applyAlignment="1">
      <alignment wrapText="1"/>
    </xf>
    <xf numFmtId="0" fontId="0" fillId="0" borderId="1" xfId="0" applyNumberFormat="1" applyFont="1" applyBorder="1" applyAlignment="1">
      <alignment wrapText="1"/>
    </xf>
    <xf numFmtId="0" fontId="0" fillId="0" borderId="1" xfId="0" applyFont="1" applyBorder="1" applyAlignment="1">
      <alignment horizontal="center" vertical="center" wrapText="1"/>
    </xf>
    <xf numFmtId="0" fontId="0" fillId="0" borderId="0" xfId="0" applyFont="1" applyAlignment="1">
      <alignment horizontal="center" wrapText="1"/>
    </xf>
    <xf numFmtId="0" fontId="0" fillId="0" borderId="1" xfId="0" applyNumberFormat="1" applyFont="1" applyBorder="1"/>
    <xf numFmtId="0" fontId="0" fillId="0" borderId="0" xfId="0" applyFont="1" applyAlignment="1">
      <alignment horizontal="center" vertical="center"/>
    </xf>
    <xf numFmtId="0" fontId="0" fillId="0" borderId="1" xfId="0" applyFont="1" applyBorder="1" applyAlignment="1">
      <alignment horizontal="center" vertical="center"/>
    </xf>
    <xf numFmtId="0" fontId="31" fillId="0" borderId="0" xfId="0" applyFont="1" applyAlignment="1">
      <alignment horizontal="center" vertical="center"/>
    </xf>
    <xf numFmtId="0" fontId="0" fillId="0" borderId="0" xfId="0" applyAlignment="1">
      <alignment vertical="center"/>
    </xf>
    <xf numFmtId="0" fontId="31" fillId="0" borderId="0" xfId="0" applyFont="1" applyAlignment="1">
      <alignment horizontal="center" vertical="center"/>
    </xf>
    <xf numFmtId="0" fontId="31" fillId="0" borderId="0" xfId="0" applyFont="1" applyAlignment="1">
      <alignment horizontal="center" vertical="center" wrapText="1"/>
    </xf>
    <xf numFmtId="0" fontId="32" fillId="0" borderId="0" xfId="0" applyFont="1" applyAlignment="1">
      <alignment vertical="center"/>
    </xf>
    <xf numFmtId="0" fontId="31" fillId="0" borderId="1" xfId="0" applyFont="1" applyBorder="1" applyAlignment="1">
      <alignment horizontal="center" vertical="center"/>
    </xf>
    <xf numFmtId="0" fontId="31"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3" fillId="0" borderId="1" xfId="0" applyFont="1" applyBorder="1" applyAlignment="1">
      <alignment horizontal="center" vertical="center"/>
    </xf>
    <xf numFmtId="0" fontId="33" fillId="0" borderId="1" xfId="0" applyFont="1" applyBorder="1" applyAlignment="1">
      <alignment horizontal="left" vertical="center" wrapText="1"/>
    </xf>
    <xf numFmtId="0" fontId="32" fillId="0" borderId="1" xfId="0" applyFont="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33" fillId="0" borderId="1" xfId="0" applyFont="1" applyFill="1" applyBorder="1" applyAlignment="1">
      <alignment vertical="center" wrapText="1"/>
    </xf>
    <xf numFmtId="0" fontId="33" fillId="0" borderId="1" xfId="0" applyFont="1" applyFill="1" applyBorder="1" applyAlignment="1">
      <alignment horizontal="center" vertical="center" wrapText="1"/>
    </xf>
    <xf numFmtId="0" fontId="33" fillId="0" borderId="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wrapText="1"/>
    </xf>
  </cellXfs>
  <cellStyles count="9">
    <cellStyle name="Estilo 1" xfId="4"/>
    <cellStyle name="Millares" xfId="8" builtinId="3"/>
    <cellStyle name="Moneda" xfId="1" builtinId="4"/>
    <cellStyle name="Moneda 2 2" xfId="5"/>
    <cellStyle name="Normal" xfId="0" builtinId="0"/>
    <cellStyle name="Normal 2" xfId="7"/>
    <cellStyle name="Normal_Hoja1" xfId="6"/>
    <cellStyle name="Normal_presupuestoencadenaTECNOLOGIAS 2007" xfId="3"/>
    <cellStyle name="Porcentaje" xfId="2" builtinId="5"/>
  </cellStyles>
  <dxfs count="0"/>
  <tableStyles count="0" defaultTableStyle="TableStyleMedium2" defaultPivotStyle="PivotStyleLight16"/>
  <colors>
    <mruColors>
      <color rgb="FFFFFF99"/>
      <color rgb="FFCCFF66"/>
      <color rgb="FF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tabSelected="1" zoomScale="50" zoomScaleNormal="50" workbookViewId="0">
      <selection activeCell="C16" sqref="C16"/>
    </sheetView>
  </sheetViews>
  <sheetFormatPr baseColWidth="10" defaultColWidth="11.44140625" defaultRowHeight="14.4"/>
  <cols>
    <col min="1" max="1" width="6.33203125" style="198" customWidth="1"/>
    <col min="2" max="2" width="30.33203125" style="199" customWidth="1"/>
    <col min="3" max="3" width="11.109375" style="182" customWidth="1"/>
    <col min="4" max="4" width="42.88671875" style="182" customWidth="1"/>
    <col min="5" max="5" width="12.33203125" style="182" customWidth="1"/>
    <col min="6" max="6" width="31.44140625" style="182" customWidth="1"/>
    <col min="7" max="7" width="11" style="182" customWidth="1"/>
    <col min="8" max="8" width="34" style="182" customWidth="1"/>
    <col min="9" max="9" width="11.88671875" style="182" customWidth="1"/>
    <col min="10" max="10" width="28.109375" style="182" customWidth="1"/>
    <col min="11" max="256" width="11.44140625" style="182"/>
    <col min="257" max="257" width="6.33203125" style="182" customWidth="1"/>
    <col min="258" max="258" width="30.33203125" style="182" customWidth="1"/>
    <col min="259" max="259" width="11.109375" style="182" customWidth="1"/>
    <col min="260" max="260" width="42.88671875" style="182" customWidth="1"/>
    <col min="261" max="261" width="12.33203125" style="182" customWidth="1"/>
    <col min="262" max="262" width="31.44140625" style="182" customWidth="1"/>
    <col min="263" max="263" width="11" style="182" customWidth="1"/>
    <col min="264" max="264" width="34" style="182" customWidth="1"/>
    <col min="265" max="265" width="11.88671875" style="182" customWidth="1"/>
    <col min="266" max="266" width="28.109375" style="182" customWidth="1"/>
    <col min="267" max="512" width="11.44140625" style="182"/>
    <col min="513" max="513" width="6.33203125" style="182" customWidth="1"/>
    <col min="514" max="514" width="30.33203125" style="182" customWidth="1"/>
    <col min="515" max="515" width="11.109375" style="182" customWidth="1"/>
    <col min="516" max="516" width="42.88671875" style="182" customWidth="1"/>
    <col min="517" max="517" width="12.33203125" style="182" customWidth="1"/>
    <col min="518" max="518" width="31.44140625" style="182" customWidth="1"/>
    <col min="519" max="519" width="11" style="182" customWidth="1"/>
    <col min="520" max="520" width="34" style="182" customWidth="1"/>
    <col min="521" max="521" width="11.88671875" style="182" customWidth="1"/>
    <col min="522" max="522" width="28.109375" style="182" customWidth="1"/>
    <col min="523" max="768" width="11.44140625" style="182"/>
    <col min="769" max="769" width="6.33203125" style="182" customWidth="1"/>
    <col min="770" max="770" width="30.33203125" style="182" customWidth="1"/>
    <col min="771" max="771" width="11.109375" style="182" customWidth="1"/>
    <col min="772" max="772" width="42.88671875" style="182" customWidth="1"/>
    <col min="773" max="773" width="12.33203125" style="182" customWidth="1"/>
    <col min="774" max="774" width="31.44140625" style="182" customWidth="1"/>
    <col min="775" max="775" width="11" style="182" customWidth="1"/>
    <col min="776" max="776" width="34" style="182" customWidth="1"/>
    <col min="777" max="777" width="11.88671875" style="182" customWidth="1"/>
    <col min="778" max="778" width="28.109375" style="182" customWidth="1"/>
    <col min="779" max="1024" width="11.44140625" style="182"/>
    <col min="1025" max="1025" width="6.33203125" style="182" customWidth="1"/>
    <col min="1026" max="1026" width="30.33203125" style="182" customWidth="1"/>
    <col min="1027" max="1027" width="11.109375" style="182" customWidth="1"/>
    <col min="1028" max="1028" width="42.88671875" style="182" customWidth="1"/>
    <col min="1029" max="1029" width="12.33203125" style="182" customWidth="1"/>
    <col min="1030" max="1030" width="31.44140625" style="182" customWidth="1"/>
    <col min="1031" max="1031" width="11" style="182" customWidth="1"/>
    <col min="1032" max="1032" width="34" style="182" customWidth="1"/>
    <col min="1033" max="1033" width="11.88671875" style="182" customWidth="1"/>
    <col min="1034" max="1034" width="28.109375" style="182" customWidth="1"/>
    <col min="1035" max="1280" width="11.44140625" style="182"/>
    <col min="1281" max="1281" width="6.33203125" style="182" customWidth="1"/>
    <col min="1282" max="1282" width="30.33203125" style="182" customWidth="1"/>
    <col min="1283" max="1283" width="11.109375" style="182" customWidth="1"/>
    <col min="1284" max="1284" width="42.88671875" style="182" customWidth="1"/>
    <col min="1285" max="1285" width="12.33203125" style="182" customWidth="1"/>
    <col min="1286" max="1286" width="31.44140625" style="182" customWidth="1"/>
    <col min="1287" max="1287" width="11" style="182" customWidth="1"/>
    <col min="1288" max="1288" width="34" style="182" customWidth="1"/>
    <col min="1289" max="1289" width="11.88671875" style="182" customWidth="1"/>
    <col min="1290" max="1290" width="28.109375" style="182" customWidth="1"/>
    <col min="1291" max="1536" width="11.44140625" style="182"/>
    <col min="1537" max="1537" width="6.33203125" style="182" customWidth="1"/>
    <col min="1538" max="1538" width="30.33203125" style="182" customWidth="1"/>
    <col min="1539" max="1539" width="11.109375" style="182" customWidth="1"/>
    <col min="1540" max="1540" width="42.88671875" style="182" customWidth="1"/>
    <col min="1541" max="1541" width="12.33203125" style="182" customWidth="1"/>
    <col min="1542" max="1542" width="31.44140625" style="182" customWidth="1"/>
    <col min="1543" max="1543" width="11" style="182" customWidth="1"/>
    <col min="1544" max="1544" width="34" style="182" customWidth="1"/>
    <col min="1545" max="1545" width="11.88671875" style="182" customWidth="1"/>
    <col min="1546" max="1546" width="28.109375" style="182" customWidth="1"/>
    <col min="1547" max="1792" width="11.44140625" style="182"/>
    <col min="1793" max="1793" width="6.33203125" style="182" customWidth="1"/>
    <col min="1794" max="1794" width="30.33203125" style="182" customWidth="1"/>
    <col min="1795" max="1795" width="11.109375" style="182" customWidth="1"/>
    <col min="1796" max="1796" width="42.88671875" style="182" customWidth="1"/>
    <col min="1797" max="1797" width="12.33203125" style="182" customWidth="1"/>
    <col min="1798" max="1798" width="31.44140625" style="182" customWidth="1"/>
    <col min="1799" max="1799" width="11" style="182" customWidth="1"/>
    <col min="1800" max="1800" width="34" style="182" customWidth="1"/>
    <col min="1801" max="1801" width="11.88671875" style="182" customWidth="1"/>
    <col min="1802" max="1802" width="28.109375" style="182" customWidth="1"/>
    <col min="1803" max="2048" width="11.44140625" style="182"/>
    <col min="2049" max="2049" width="6.33203125" style="182" customWidth="1"/>
    <col min="2050" max="2050" width="30.33203125" style="182" customWidth="1"/>
    <col min="2051" max="2051" width="11.109375" style="182" customWidth="1"/>
    <col min="2052" max="2052" width="42.88671875" style="182" customWidth="1"/>
    <col min="2053" max="2053" width="12.33203125" style="182" customWidth="1"/>
    <col min="2054" max="2054" width="31.44140625" style="182" customWidth="1"/>
    <col min="2055" max="2055" width="11" style="182" customWidth="1"/>
    <col min="2056" max="2056" width="34" style="182" customWidth="1"/>
    <col min="2057" max="2057" width="11.88671875" style="182" customWidth="1"/>
    <col min="2058" max="2058" width="28.109375" style="182" customWidth="1"/>
    <col min="2059" max="2304" width="11.44140625" style="182"/>
    <col min="2305" max="2305" width="6.33203125" style="182" customWidth="1"/>
    <col min="2306" max="2306" width="30.33203125" style="182" customWidth="1"/>
    <col min="2307" max="2307" width="11.109375" style="182" customWidth="1"/>
    <col min="2308" max="2308" width="42.88671875" style="182" customWidth="1"/>
    <col min="2309" max="2309" width="12.33203125" style="182" customWidth="1"/>
    <col min="2310" max="2310" width="31.44140625" style="182" customWidth="1"/>
    <col min="2311" max="2311" width="11" style="182" customWidth="1"/>
    <col min="2312" max="2312" width="34" style="182" customWidth="1"/>
    <col min="2313" max="2313" width="11.88671875" style="182" customWidth="1"/>
    <col min="2314" max="2314" width="28.109375" style="182" customWidth="1"/>
    <col min="2315" max="2560" width="11.44140625" style="182"/>
    <col min="2561" max="2561" width="6.33203125" style="182" customWidth="1"/>
    <col min="2562" max="2562" width="30.33203125" style="182" customWidth="1"/>
    <col min="2563" max="2563" width="11.109375" style="182" customWidth="1"/>
    <col min="2564" max="2564" width="42.88671875" style="182" customWidth="1"/>
    <col min="2565" max="2565" width="12.33203125" style="182" customWidth="1"/>
    <col min="2566" max="2566" width="31.44140625" style="182" customWidth="1"/>
    <col min="2567" max="2567" width="11" style="182" customWidth="1"/>
    <col min="2568" max="2568" width="34" style="182" customWidth="1"/>
    <col min="2569" max="2569" width="11.88671875" style="182" customWidth="1"/>
    <col min="2570" max="2570" width="28.109375" style="182" customWidth="1"/>
    <col min="2571" max="2816" width="11.44140625" style="182"/>
    <col min="2817" max="2817" width="6.33203125" style="182" customWidth="1"/>
    <col min="2818" max="2818" width="30.33203125" style="182" customWidth="1"/>
    <col min="2819" max="2819" width="11.109375" style="182" customWidth="1"/>
    <col min="2820" max="2820" width="42.88671875" style="182" customWidth="1"/>
    <col min="2821" max="2821" width="12.33203125" style="182" customWidth="1"/>
    <col min="2822" max="2822" width="31.44140625" style="182" customWidth="1"/>
    <col min="2823" max="2823" width="11" style="182" customWidth="1"/>
    <col min="2824" max="2824" width="34" style="182" customWidth="1"/>
    <col min="2825" max="2825" width="11.88671875" style="182" customWidth="1"/>
    <col min="2826" max="2826" width="28.109375" style="182" customWidth="1"/>
    <col min="2827" max="3072" width="11.44140625" style="182"/>
    <col min="3073" max="3073" width="6.33203125" style="182" customWidth="1"/>
    <col min="3074" max="3074" width="30.33203125" style="182" customWidth="1"/>
    <col min="3075" max="3075" width="11.109375" style="182" customWidth="1"/>
    <col min="3076" max="3076" width="42.88671875" style="182" customWidth="1"/>
    <col min="3077" max="3077" width="12.33203125" style="182" customWidth="1"/>
    <col min="3078" max="3078" width="31.44140625" style="182" customWidth="1"/>
    <col min="3079" max="3079" width="11" style="182" customWidth="1"/>
    <col min="3080" max="3080" width="34" style="182" customWidth="1"/>
    <col min="3081" max="3081" width="11.88671875" style="182" customWidth="1"/>
    <col min="3082" max="3082" width="28.109375" style="182" customWidth="1"/>
    <col min="3083" max="3328" width="11.44140625" style="182"/>
    <col min="3329" max="3329" width="6.33203125" style="182" customWidth="1"/>
    <col min="3330" max="3330" width="30.33203125" style="182" customWidth="1"/>
    <col min="3331" max="3331" width="11.109375" style="182" customWidth="1"/>
    <col min="3332" max="3332" width="42.88671875" style="182" customWidth="1"/>
    <col min="3333" max="3333" width="12.33203125" style="182" customWidth="1"/>
    <col min="3334" max="3334" width="31.44140625" style="182" customWidth="1"/>
    <col min="3335" max="3335" width="11" style="182" customWidth="1"/>
    <col min="3336" max="3336" width="34" style="182" customWidth="1"/>
    <col min="3337" max="3337" width="11.88671875" style="182" customWidth="1"/>
    <col min="3338" max="3338" width="28.109375" style="182" customWidth="1"/>
    <col min="3339" max="3584" width="11.44140625" style="182"/>
    <col min="3585" max="3585" width="6.33203125" style="182" customWidth="1"/>
    <col min="3586" max="3586" width="30.33203125" style="182" customWidth="1"/>
    <col min="3587" max="3587" width="11.109375" style="182" customWidth="1"/>
    <col min="3588" max="3588" width="42.88671875" style="182" customWidth="1"/>
    <col min="3589" max="3589" width="12.33203125" style="182" customWidth="1"/>
    <col min="3590" max="3590" width="31.44140625" style="182" customWidth="1"/>
    <col min="3591" max="3591" width="11" style="182" customWidth="1"/>
    <col min="3592" max="3592" width="34" style="182" customWidth="1"/>
    <col min="3593" max="3593" width="11.88671875" style="182" customWidth="1"/>
    <col min="3594" max="3594" width="28.109375" style="182" customWidth="1"/>
    <col min="3595" max="3840" width="11.44140625" style="182"/>
    <col min="3841" max="3841" width="6.33203125" style="182" customWidth="1"/>
    <col min="3842" max="3842" width="30.33203125" style="182" customWidth="1"/>
    <col min="3843" max="3843" width="11.109375" style="182" customWidth="1"/>
    <col min="3844" max="3844" width="42.88671875" style="182" customWidth="1"/>
    <col min="3845" max="3845" width="12.33203125" style="182" customWidth="1"/>
    <col min="3846" max="3846" width="31.44140625" style="182" customWidth="1"/>
    <col min="3847" max="3847" width="11" style="182" customWidth="1"/>
    <col min="3848" max="3848" width="34" style="182" customWidth="1"/>
    <col min="3849" max="3849" width="11.88671875" style="182" customWidth="1"/>
    <col min="3850" max="3850" width="28.109375" style="182" customWidth="1"/>
    <col min="3851" max="4096" width="11.44140625" style="182"/>
    <col min="4097" max="4097" width="6.33203125" style="182" customWidth="1"/>
    <col min="4098" max="4098" width="30.33203125" style="182" customWidth="1"/>
    <col min="4099" max="4099" width="11.109375" style="182" customWidth="1"/>
    <col min="4100" max="4100" width="42.88671875" style="182" customWidth="1"/>
    <col min="4101" max="4101" width="12.33203125" style="182" customWidth="1"/>
    <col min="4102" max="4102" width="31.44140625" style="182" customWidth="1"/>
    <col min="4103" max="4103" width="11" style="182" customWidth="1"/>
    <col min="4104" max="4104" width="34" style="182" customWidth="1"/>
    <col min="4105" max="4105" width="11.88671875" style="182" customWidth="1"/>
    <col min="4106" max="4106" width="28.109375" style="182" customWidth="1"/>
    <col min="4107" max="4352" width="11.44140625" style="182"/>
    <col min="4353" max="4353" width="6.33203125" style="182" customWidth="1"/>
    <col min="4354" max="4354" width="30.33203125" style="182" customWidth="1"/>
    <col min="4355" max="4355" width="11.109375" style="182" customWidth="1"/>
    <col min="4356" max="4356" width="42.88671875" style="182" customWidth="1"/>
    <col min="4357" max="4357" width="12.33203125" style="182" customWidth="1"/>
    <col min="4358" max="4358" width="31.44140625" style="182" customWidth="1"/>
    <col min="4359" max="4359" width="11" style="182" customWidth="1"/>
    <col min="4360" max="4360" width="34" style="182" customWidth="1"/>
    <col min="4361" max="4361" width="11.88671875" style="182" customWidth="1"/>
    <col min="4362" max="4362" width="28.109375" style="182" customWidth="1"/>
    <col min="4363" max="4608" width="11.44140625" style="182"/>
    <col min="4609" max="4609" width="6.33203125" style="182" customWidth="1"/>
    <col min="4610" max="4610" width="30.33203125" style="182" customWidth="1"/>
    <col min="4611" max="4611" width="11.109375" style="182" customWidth="1"/>
    <col min="4612" max="4612" width="42.88671875" style="182" customWidth="1"/>
    <col min="4613" max="4613" width="12.33203125" style="182" customWidth="1"/>
    <col min="4614" max="4614" width="31.44140625" style="182" customWidth="1"/>
    <col min="4615" max="4615" width="11" style="182" customWidth="1"/>
    <col min="4616" max="4616" width="34" style="182" customWidth="1"/>
    <col min="4617" max="4617" width="11.88671875" style="182" customWidth="1"/>
    <col min="4618" max="4618" width="28.109375" style="182" customWidth="1"/>
    <col min="4619" max="4864" width="11.44140625" style="182"/>
    <col min="4865" max="4865" width="6.33203125" style="182" customWidth="1"/>
    <col min="4866" max="4866" width="30.33203125" style="182" customWidth="1"/>
    <col min="4867" max="4867" width="11.109375" style="182" customWidth="1"/>
    <col min="4868" max="4868" width="42.88671875" style="182" customWidth="1"/>
    <col min="4869" max="4869" width="12.33203125" style="182" customWidth="1"/>
    <col min="4870" max="4870" width="31.44140625" style="182" customWidth="1"/>
    <col min="4871" max="4871" width="11" style="182" customWidth="1"/>
    <col min="4872" max="4872" width="34" style="182" customWidth="1"/>
    <col min="4873" max="4873" width="11.88671875" style="182" customWidth="1"/>
    <col min="4874" max="4874" width="28.109375" style="182" customWidth="1"/>
    <col min="4875" max="5120" width="11.44140625" style="182"/>
    <col min="5121" max="5121" width="6.33203125" style="182" customWidth="1"/>
    <col min="5122" max="5122" width="30.33203125" style="182" customWidth="1"/>
    <col min="5123" max="5123" width="11.109375" style="182" customWidth="1"/>
    <col min="5124" max="5124" width="42.88671875" style="182" customWidth="1"/>
    <col min="5125" max="5125" width="12.33203125" style="182" customWidth="1"/>
    <col min="5126" max="5126" width="31.44140625" style="182" customWidth="1"/>
    <col min="5127" max="5127" width="11" style="182" customWidth="1"/>
    <col min="5128" max="5128" width="34" style="182" customWidth="1"/>
    <col min="5129" max="5129" width="11.88671875" style="182" customWidth="1"/>
    <col min="5130" max="5130" width="28.109375" style="182" customWidth="1"/>
    <col min="5131" max="5376" width="11.44140625" style="182"/>
    <col min="5377" max="5377" width="6.33203125" style="182" customWidth="1"/>
    <col min="5378" max="5378" width="30.33203125" style="182" customWidth="1"/>
    <col min="5379" max="5379" width="11.109375" style="182" customWidth="1"/>
    <col min="5380" max="5380" width="42.88671875" style="182" customWidth="1"/>
    <col min="5381" max="5381" width="12.33203125" style="182" customWidth="1"/>
    <col min="5382" max="5382" width="31.44140625" style="182" customWidth="1"/>
    <col min="5383" max="5383" width="11" style="182" customWidth="1"/>
    <col min="5384" max="5384" width="34" style="182" customWidth="1"/>
    <col min="5385" max="5385" width="11.88671875" style="182" customWidth="1"/>
    <col min="5386" max="5386" width="28.109375" style="182" customWidth="1"/>
    <col min="5387" max="5632" width="11.44140625" style="182"/>
    <col min="5633" max="5633" width="6.33203125" style="182" customWidth="1"/>
    <col min="5634" max="5634" width="30.33203125" style="182" customWidth="1"/>
    <col min="5635" max="5635" width="11.109375" style="182" customWidth="1"/>
    <col min="5636" max="5636" width="42.88671875" style="182" customWidth="1"/>
    <col min="5637" max="5637" width="12.33203125" style="182" customWidth="1"/>
    <col min="5638" max="5638" width="31.44140625" style="182" customWidth="1"/>
    <col min="5639" max="5639" width="11" style="182" customWidth="1"/>
    <col min="5640" max="5640" width="34" style="182" customWidth="1"/>
    <col min="5641" max="5641" width="11.88671875" style="182" customWidth="1"/>
    <col min="5642" max="5642" width="28.109375" style="182" customWidth="1"/>
    <col min="5643" max="5888" width="11.44140625" style="182"/>
    <col min="5889" max="5889" width="6.33203125" style="182" customWidth="1"/>
    <col min="5890" max="5890" width="30.33203125" style="182" customWidth="1"/>
    <col min="5891" max="5891" width="11.109375" style="182" customWidth="1"/>
    <col min="5892" max="5892" width="42.88671875" style="182" customWidth="1"/>
    <col min="5893" max="5893" width="12.33203125" style="182" customWidth="1"/>
    <col min="5894" max="5894" width="31.44140625" style="182" customWidth="1"/>
    <col min="5895" max="5895" width="11" style="182" customWidth="1"/>
    <col min="5896" max="5896" width="34" style="182" customWidth="1"/>
    <col min="5897" max="5897" width="11.88671875" style="182" customWidth="1"/>
    <col min="5898" max="5898" width="28.109375" style="182" customWidth="1"/>
    <col min="5899" max="6144" width="11.44140625" style="182"/>
    <col min="6145" max="6145" width="6.33203125" style="182" customWidth="1"/>
    <col min="6146" max="6146" width="30.33203125" style="182" customWidth="1"/>
    <col min="6147" max="6147" width="11.109375" style="182" customWidth="1"/>
    <col min="6148" max="6148" width="42.88671875" style="182" customWidth="1"/>
    <col min="6149" max="6149" width="12.33203125" style="182" customWidth="1"/>
    <col min="6150" max="6150" width="31.44140625" style="182" customWidth="1"/>
    <col min="6151" max="6151" width="11" style="182" customWidth="1"/>
    <col min="6152" max="6152" width="34" style="182" customWidth="1"/>
    <col min="6153" max="6153" width="11.88671875" style="182" customWidth="1"/>
    <col min="6154" max="6154" width="28.109375" style="182" customWidth="1"/>
    <col min="6155" max="6400" width="11.44140625" style="182"/>
    <col min="6401" max="6401" width="6.33203125" style="182" customWidth="1"/>
    <col min="6402" max="6402" width="30.33203125" style="182" customWidth="1"/>
    <col min="6403" max="6403" width="11.109375" style="182" customWidth="1"/>
    <col min="6404" max="6404" width="42.88671875" style="182" customWidth="1"/>
    <col min="6405" max="6405" width="12.33203125" style="182" customWidth="1"/>
    <col min="6406" max="6406" width="31.44140625" style="182" customWidth="1"/>
    <col min="6407" max="6407" width="11" style="182" customWidth="1"/>
    <col min="6408" max="6408" width="34" style="182" customWidth="1"/>
    <col min="6409" max="6409" width="11.88671875" style="182" customWidth="1"/>
    <col min="6410" max="6410" width="28.109375" style="182" customWidth="1"/>
    <col min="6411" max="6656" width="11.44140625" style="182"/>
    <col min="6657" max="6657" width="6.33203125" style="182" customWidth="1"/>
    <col min="6658" max="6658" width="30.33203125" style="182" customWidth="1"/>
    <col min="6659" max="6659" width="11.109375" style="182" customWidth="1"/>
    <col min="6660" max="6660" width="42.88671875" style="182" customWidth="1"/>
    <col min="6661" max="6661" width="12.33203125" style="182" customWidth="1"/>
    <col min="6662" max="6662" width="31.44140625" style="182" customWidth="1"/>
    <col min="6663" max="6663" width="11" style="182" customWidth="1"/>
    <col min="6664" max="6664" width="34" style="182" customWidth="1"/>
    <col min="6665" max="6665" width="11.88671875" style="182" customWidth="1"/>
    <col min="6666" max="6666" width="28.109375" style="182" customWidth="1"/>
    <col min="6667" max="6912" width="11.44140625" style="182"/>
    <col min="6913" max="6913" width="6.33203125" style="182" customWidth="1"/>
    <col min="6914" max="6914" width="30.33203125" style="182" customWidth="1"/>
    <col min="6915" max="6915" width="11.109375" style="182" customWidth="1"/>
    <col min="6916" max="6916" width="42.88671875" style="182" customWidth="1"/>
    <col min="6917" max="6917" width="12.33203125" style="182" customWidth="1"/>
    <col min="6918" max="6918" width="31.44140625" style="182" customWidth="1"/>
    <col min="6919" max="6919" width="11" style="182" customWidth="1"/>
    <col min="6920" max="6920" width="34" style="182" customWidth="1"/>
    <col min="6921" max="6921" width="11.88671875" style="182" customWidth="1"/>
    <col min="6922" max="6922" width="28.109375" style="182" customWidth="1"/>
    <col min="6923" max="7168" width="11.44140625" style="182"/>
    <col min="7169" max="7169" width="6.33203125" style="182" customWidth="1"/>
    <col min="7170" max="7170" width="30.33203125" style="182" customWidth="1"/>
    <col min="7171" max="7171" width="11.109375" style="182" customWidth="1"/>
    <col min="7172" max="7172" width="42.88671875" style="182" customWidth="1"/>
    <col min="7173" max="7173" width="12.33203125" style="182" customWidth="1"/>
    <col min="7174" max="7174" width="31.44140625" style="182" customWidth="1"/>
    <col min="7175" max="7175" width="11" style="182" customWidth="1"/>
    <col min="7176" max="7176" width="34" style="182" customWidth="1"/>
    <col min="7177" max="7177" width="11.88671875" style="182" customWidth="1"/>
    <col min="7178" max="7178" width="28.109375" style="182" customWidth="1"/>
    <col min="7179" max="7424" width="11.44140625" style="182"/>
    <col min="7425" max="7425" width="6.33203125" style="182" customWidth="1"/>
    <col min="7426" max="7426" width="30.33203125" style="182" customWidth="1"/>
    <col min="7427" max="7427" width="11.109375" style="182" customWidth="1"/>
    <col min="7428" max="7428" width="42.88671875" style="182" customWidth="1"/>
    <col min="7429" max="7429" width="12.33203125" style="182" customWidth="1"/>
    <col min="7430" max="7430" width="31.44140625" style="182" customWidth="1"/>
    <col min="7431" max="7431" width="11" style="182" customWidth="1"/>
    <col min="7432" max="7432" width="34" style="182" customWidth="1"/>
    <col min="7433" max="7433" width="11.88671875" style="182" customWidth="1"/>
    <col min="7434" max="7434" width="28.109375" style="182" customWidth="1"/>
    <col min="7435" max="7680" width="11.44140625" style="182"/>
    <col min="7681" max="7681" width="6.33203125" style="182" customWidth="1"/>
    <col min="7682" max="7682" width="30.33203125" style="182" customWidth="1"/>
    <col min="7683" max="7683" width="11.109375" style="182" customWidth="1"/>
    <col min="7684" max="7684" width="42.88671875" style="182" customWidth="1"/>
    <col min="7685" max="7685" width="12.33203125" style="182" customWidth="1"/>
    <col min="7686" max="7686" width="31.44140625" style="182" customWidth="1"/>
    <col min="7687" max="7687" width="11" style="182" customWidth="1"/>
    <col min="7688" max="7688" width="34" style="182" customWidth="1"/>
    <col min="7689" max="7689" width="11.88671875" style="182" customWidth="1"/>
    <col min="7690" max="7690" width="28.109375" style="182" customWidth="1"/>
    <col min="7691" max="7936" width="11.44140625" style="182"/>
    <col min="7937" max="7937" width="6.33203125" style="182" customWidth="1"/>
    <col min="7938" max="7938" width="30.33203125" style="182" customWidth="1"/>
    <col min="7939" max="7939" width="11.109375" style="182" customWidth="1"/>
    <col min="7940" max="7940" width="42.88671875" style="182" customWidth="1"/>
    <col min="7941" max="7941" width="12.33203125" style="182" customWidth="1"/>
    <col min="7942" max="7942" width="31.44140625" style="182" customWidth="1"/>
    <col min="7943" max="7943" width="11" style="182" customWidth="1"/>
    <col min="7944" max="7944" width="34" style="182" customWidth="1"/>
    <col min="7945" max="7945" width="11.88671875" style="182" customWidth="1"/>
    <col min="7946" max="7946" width="28.109375" style="182" customWidth="1"/>
    <col min="7947" max="8192" width="11.44140625" style="182"/>
    <col min="8193" max="8193" width="6.33203125" style="182" customWidth="1"/>
    <col min="8194" max="8194" width="30.33203125" style="182" customWidth="1"/>
    <col min="8195" max="8195" width="11.109375" style="182" customWidth="1"/>
    <col min="8196" max="8196" width="42.88671875" style="182" customWidth="1"/>
    <col min="8197" max="8197" width="12.33203125" style="182" customWidth="1"/>
    <col min="8198" max="8198" width="31.44140625" style="182" customWidth="1"/>
    <col min="8199" max="8199" width="11" style="182" customWidth="1"/>
    <col min="8200" max="8200" width="34" style="182" customWidth="1"/>
    <col min="8201" max="8201" width="11.88671875" style="182" customWidth="1"/>
    <col min="8202" max="8202" width="28.109375" style="182" customWidth="1"/>
    <col min="8203" max="8448" width="11.44140625" style="182"/>
    <col min="8449" max="8449" width="6.33203125" style="182" customWidth="1"/>
    <col min="8450" max="8450" width="30.33203125" style="182" customWidth="1"/>
    <col min="8451" max="8451" width="11.109375" style="182" customWidth="1"/>
    <col min="8452" max="8452" width="42.88671875" style="182" customWidth="1"/>
    <col min="8453" max="8453" width="12.33203125" style="182" customWidth="1"/>
    <col min="8454" max="8454" width="31.44140625" style="182" customWidth="1"/>
    <col min="8455" max="8455" width="11" style="182" customWidth="1"/>
    <col min="8456" max="8456" width="34" style="182" customWidth="1"/>
    <col min="8457" max="8457" width="11.88671875" style="182" customWidth="1"/>
    <col min="8458" max="8458" width="28.109375" style="182" customWidth="1"/>
    <col min="8459" max="8704" width="11.44140625" style="182"/>
    <col min="8705" max="8705" width="6.33203125" style="182" customWidth="1"/>
    <col min="8706" max="8706" width="30.33203125" style="182" customWidth="1"/>
    <col min="8707" max="8707" width="11.109375" style="182" customWidth="1"/>
    <col min="8708" max="8708" width="42.88671875" style="182" customWidth="1"/>
    <col min="8709" max="8709" width="12.33203125" style="182" customWidth="1"/>
    <col min="8710" max="8710" width="31.44140625" style="182" customWidth="1"/>
    <col min="8711" max="8711" width="11" style="182" customWidth="1"/>
    <col min="8712" max="8712" width="34" style="182" customWidth="1"/>
    <col min="8713" max="8713" width="11.88671875" style="182" customWidth="1"/>
    <col min="8714" max="8714" width="28.109375" style="182" customWidth="1"/>
    <col min="8715" max="8960" width="11.44140625" style="182"/>
    <col min="8961" max="8961" width="6.33203125" style="182" customWidth="1"/>
    <col min="8962" max="8962" width="30.33203125" style="182" customWidth="1"/>
    <col min="8963" max="8963" width="11.109375" style="182" customWidth="1"/>
    <col min="8964" max="8964" width="42.88671875" style="182" customWidth="1"/>
    <col min="8965" max="8965" width="12.33203125" style="182" customWidth="1"/>
    <col min="8966" max="8966" width="31.44140625" style="182" customWidth="1"/>
    <col min="8967" max="8967" width="11" style="182" customWidth="1"/>
    <col min="8968" max="8968" width="34" style="182" customWidth="1"/>
    <col min="8969" max="8969" width="11.88671875" style="182" customWidth="1"/>
    <col min="8970" max="8970" width="28.109375" style="182" customWidth="1"/>
    <col min="8971" max="9216" width="11.44140625" style="182"/>
    <col min="9217" max="9217" width="6.33203125" style="182" customWidth="1"/>
    <col min="9218" max="9218" width="30.33203125" style="182" customWidth="1"/>
    <col min="9219" max="9219" width="11.109375" style="182" customWidth="1"/>
    <col min="9220" max="9220" width="42.88671875" style="182" customWidth="1"/>
    <col min="9221" max="9221" width="12.33203125" style="182" customWidth="1"/>
    <col min="9222" max="9222" width="31.44140625" style="182" customWidth="1"/>
    <col min="9223" max="9223" width="11" style="182" customWidth="1"/>
    <col min="9224" max="9224" width="34" style="182" customWidth="1"/>
    <col min="9225" max="9225" width="11.88671875" style="182" customWidth="1"/>
    <col min="9226" max="9226" width="28.109375" style="182" customWidth="1"/>
    <col min="9227" max="9472" width="11.44140625" style="182"/>
    <col min="9473" max="9473" width="6.33203125" style="182" customWidth="1"/>
    <col min="9474" max="9474" width="30.33203125" style="182" customWidth="1"/>
    <col min="9475" max="9475" width="11.109375" style="182" customWidth="1"/>
    <col min="9476" max="9476" width="42.88671875" style="182" customWidth="1"/>
    <col min="9477" max="9477" width="12.33203125" style="182" customWidth="1"/>
    <col min="9478" max="9478" width="31.44140625" style="182" customWidth="1"/>
    <col min="9479" max="9479" width="11" style="182" customWidth="1"/>
    <col min="9480" max="9480" width="34" style="182" customWidth="1"/>
    <col min="9481" max="9481" width="11.88671875" style="182" customWidth="1"/>
    <col min="9482" max="9482" width="28.109375" style="182" customWidth="1"/>
    <col min="9483" max="9728" width="11.44140625" style="182"/>
    <col min="9729" max="9729" width="6.33203125" style="182" customWidth="1"/>
    <col min="9730" max="9730" width="30.33203125" style="182" customWidth="1"/>
    <col min="9731" max="9731" width="11.109375" style="182" customWidth="1"/>
    <col min="9732" max="9732" width="42.88671875" style="182" customWidth="1"/>
    <col min="9733" max="9733" width="12.33203125" style="182" customWidth="1"/>
    <col min="9734" max="9734" width="31.44140625" style="182" customWidth="1"/>
    <col min="9735" max="9735" width="11" style="182" customWidth="1"/>
    <col min="9736" max="9736" width="34" style="182" customWidth="1"/>
    <col min="9737" max="9737" width="11.88671875" style="182" customWidth="1"/>
    <col min="9738" max="9738" width="28.109375" style="182" customWidth="1"/>
    <col min="9739" max="9984" width="11.44140625" style="182"/>
    <col min="9985" max="9985" width="6.33203125" style="182" customWidth="1"/>
    <col min="9986" max="9986" width="30.33203125" style="182" customWidth="1"/>
    <col min="9987" max="9987" width="11.109375" style="182" customWidth="1"/>
    <col min="9988" max="9988" width="42.88671875" style="182" customWidth="1"/>
    <col min="9989" max="9989" width="12.33203125" style="182" customWidth="1"/>
    <col min="9990" max="9990" width="31.44140625" style="182" customWidth="1"/>
    <col min="9991" max="9991" width="11" style="182" customWidth="1"/>
    <col min="9992" max="9992" width="34" style="182" customWidth="1"/>
    <col min="9993" max="9993" width="11.88671875" style="182" customWidth="1"/>
    <col min="9994" max="9994" width="28.109375" style="182" customWidth="1"/>
    <col min="9995" max="10240" width="11.44140625" style="182"/>
    <col min="10241" max="10241" width="6.33203125" style="182" customWidth="1"/>
    <col min="10242" max="10242" width="30.33203125" style="182" customWidth="1"/>
    <col min="10243" max="10243" width="11.109375" style="182" customWidth="1"/>
    <col min="10244" max="10244" width="42.88671875" style="182" customWidth="1"/>
    <col min="10245" max="10245" width="12.33203125" style="182" customWidth="1"/>
    <col min="10246" max="10246" width="31.44140625" style="182" customWidth="1"/>
    <col min="10247" max="10247" width="11" style="182" customWidth="1"/>
    <col min="10248" max="10248" width="34" style="182" customWidth="1"/>
    <col min="10249" max="10249" width="11.88671875" style="182" customWidth="1"/>
    <col min="10250" max="10250" width="28.109375" style="182" customWidth="1"/>
    <col min="10251" max="10496" width="11.44140625" style="182"/>
    <col min="10497" max="10497" width="6.33203125" style="182" customWidth="1"/>
    <col min="10498" max="10498" width="30.33203125" style="182" customWidth="1"/>
    <col min="10499" max="10499" width="11.109375" style="182" customWidth="1"/>
    <col min="10500" max="10500" width="42.88671875" style="182" customWidth="1"/>
    <col min="10501" max="10501" width="12.33203125" style="182" customWidth="1"/>
    <col min="10502" max="10502" width="31.44140625" style="182" customWidth="1"/>
    <col min="10503" max="10503" width="11" style="182" customWidth="1"/>
    <col min="10504" max="10504" width="34" style="182" customWidth="1"/>
    <col min="10505" max="10505" width="11.88671875" style="182" customWidth="1"/>
    <col min="10506" max="10506" width="28.109375" style="182" customWidth="1"/>
    <col min="10507" max="10752" width="11.44140625" style="182"/>
    <col min="10753" max="10753" width="6.33203125" style="182" customWidth="1"/>
    <col min="10754" max="10754" width="30.33203125" style="182" customWidth="1"/>
    <col min="10755" max="10755" width="11.109375" style="182" customWidth="1"/>
    <col min="10756" max="10756" width="42.88671875" style="182" customWidth="1"/>
    <col min="10757" max="10757" width="12.33203125" style="182" customWidth="1"/>
    <col min="10758" max="10758" width="31.44140625" style="182" customWidth="1"/>
    <col min="10759" max="10759" width="11" style="182" customWidth="1"/>
    <col min="10760" max="10760" width="34" style="182" customWidth="1"/>
    <col min="10761" max="10761" width="11.88671875" style="182" customWidth="1"/>
    <col min="10762" max="10762" width="28.109375" style="182" customWidth="1"/>
    <col min="10763" max="11008" width="11.44140625" style="182"/>
    <col min="11009" max="11009" width="6.33203125" style="182" customWidth="1"/>
    <col min="11010" max="11010" width="30.33203125" style="182" customWidth="1"/>
    <col min="11011" max="11011" width="11.109375" style="182" customWidth="1"/>
    <col min="11012" max="11012" width="42.88671875" style="182" customWidth="1"/>
    <col min="11013" max="11013" width="12.33203125" style="182" customWidth="1"/>
    <col min="11014" max="11014" width="31.44140625" style="182" customWidth="1"/>
    <col min="11015" max="11015" width="11" style="182" customWidth="1"/>
    <col min="11016" max="11016" width="34" style="182" customWidth="1"/>
    <col min="11017" max="11017" width="11.88671875" style="182" customWidth="1"/>
    <col min="11018" max="11018" width="28.109375" style="182" customWidth="1"/>
    <col min="11019" max="11264" width="11.44140625" style="182"/>
    <col min="11265" max="11265" width="6.33203125" style="182" customWidth="1"/>
    <col min="11266" max="11266" width="30.33203125" style="182" customWidth="1"/>
    <col min="11267" max="11267" width="11.109375" style="182" customWidth="1"/>
    <col min="11268" max="11268" width="42.88671875" style="182" customWidth="1"/>
    <col min="11269" max="11269" width="12.33203125" style="182" customWidth="1"/>
    <col min="11270" max="11270" width="31.44140625" style="182" customWidth="1"/>
    <col min="11271" max="11271" width="11" style="182" customWidth="1"/>
    <col min="11272" max="11272" width="34" style="182" customWidth="1"/>
    <col min="11273" max="11273" width="11.88671875" style="182" customWidth="1"/>
    <col min="11274" max="11274" width="28.109375" style="182" customWidth="1"/>
    <col min="11275" max="11520" width="11.44140625" style="182"/>
    <col min="11521" max="11521" width="6.33203125" style="182" customWidth="1"/>
    <col min="11522" max="11522" width="30.33203125" style="182" customWidth="1"/>
    <col min="11523" max="11523" width="11.109375" style="182" customWidth="1"/>
    <col min="11524" max="11524" width="42.88671875" style="182" customWidth="1"/>
    <col min="11525" max="11525" width="12.33203125" style="182" customWidth="1"/>
    <col min="11526" max="11526" width="31.44140625" style="182" customWidth="1"/>
    <col min="11527" max="11527" width="11" style="182" customWidth="1"/>
    <col min="11528" max="11528" width="34" style="182" customWidth="1"/>
    <col min="11529" max="11529" width="11.88671875" style="182" customWidth="1"/>
    <col min="11530" max="11530" width="28.109375" style="182" customWidth="1"/>
    <col min="11531" max="11776" width="11.44140625" style="182"/>
    <col min="11777" max="11777" width="6.33203125" style="182" customWidth="1"/>
    <col min="11778" max="11778" width="30.33203125" style="182" customWidth="1"/>
    <col min="11779" max="11779" width="11.109375" style="182" customWidth="1"/>
    <col min="11780" max="11780" width="42.88671875" style="182" customWidth="1"/>
    <col min="11781" max="11781" width="12.33203125" style="182" customWidth="1"/>
    <col min="11782" max="11782" width="31.44140625" style="182" customWidth="1"/>
    <col min="11783" max="11783" width="11" style="182" customWidth="1"/>
    <col min="11784" max="11784" width="34" style="182" customWidth="1"/>
    <col min="11785" max="11785" width="11.88671875" style="182" customWidth="1"/>
    <col min="11786" max="11786" width="28.109375" style="182" customWidth="1"/>
    <col min="11787" max="12032" width="11.44140625" style="182"/>
    <col min="12033" max="12033" width="6.33203125" style="182" customWidth="1"/>
    <col min="12034" max="12034" width="30.33203125" style="182" customWidth="1"/>
    <col min="12035" max="12035" width="11.109375" style="182" customWidth="1"/>
    <col min="12036" max="12036" width="42.88671875" style="182" customWidth="1"/>
    <col min="12037" max="12037" width="12.33203125" style="182" customWidth="1"/>
    <col min="12038" max="12038" width="31.44140625" style="182" customWidth="1"/>
    <col min="12039" max="12039" width="11" style="182" customWidth="1"/>
    <col min="12040" max="12040" width="34" style="182" customWidth="1"/>
    <col min="12041" max="12041" width="11.88671875" style="182" customWidth="1"/>
    <col min="12042" max="12042" width="28.109375" style="182" customWidth="1"/>
    <col min="12043" max="12288" width="11.44140625" style="182"/>
    <col min="12289" max="12289" width="6.33203125" style="182" customWidth="1"/>
    <col min="12290" max="12290" width="30.33203125" style="182" customWidth="1"/>
    <col min="12291" max="12291" width="11.109375" style="182" customWidth="1"/>
    <col min="12292" max="12292" width="42.88671875" style="182" customWidth="1"/>
    <col min="12293" max="12293" width="12.33203125" style="182" customWidth="1"/>
    <col min="12294" max="12294" width="31.44140625" style="182" customWidth="1"/>
    <col min="12295" max="12295" width="11" style="182" customWidth="1"/>
    <col min="12296" max="12296" width="34" style="182" customWidth="1"/>
    <col min="12297" max="12297" width="11.88671875" style="182" customWidth="1"/>
    <col min="12298" max="12298" width="28.109375" style="182" customWidth="1"/>
    <col min="12299" max="12544" width="11.44140625" style="182"/>
    <col min="12545" max="12545" width="6.33203125" style="182" customWidth="1"/>
    <col min="12546" max="12546" width="30.33203125" style="182" customWidth="1"/>
    <col min="12547" max="12547" width="11.109375" style="182" customWidth="1"/>
    <col min="12548" max="12548" width="42.88671875" style="182" customWidth="1"/>
    <col min="12549" max="12549" width="12.33203125" style="182" customWidth="1"/>
    <col min="12550" max="12550" width="31.44140625" style="182" customWidth="1"/>
    <col min="12551" max="12551" width="11" style="182" customWidth="1"/>
    <col min="12552" max="12552" width="34" style="182" customWidth="1"/>
    <col min="12553" max="12553" width="11.88671875" style="182" customWidth="1"/>
    <col min="12554" max="12554" width="28.109375" style="182" customWidth="1"/>
    <col min="12555" max="12800" width="11.44140625" style="182"/>
    <col min="12801" max="12801" width="6.33203125" style="182" customWidth="1"/>
    <col min="12802" max="12802" width="30.33203125" style="182" customWidth="1"/>
    <col min="12803" max="12803" width="11.109375" style="182" customWidth="1"/>
    <col min="12804" max="12804" width="42.88671875" style="182" customWidth="1"/>
    <col min="12805" max="12805" width="12.33203125" style="182" customWidth="1"/>
    <col min="12806" max="12806" width="31.44140625" style="182" customWidth="1"/>
    <col min="12807" max="12807" width="11" style="182" customWidth="1"/>
    <col min="12808" max="12808" width="34" style="182" customWidth="1"/>
    <col min="12809" max="12809" width="11.88671875" style="182" customWidth="1"/>
    <col min="12810" max="12810" width="28.109375" style="182" customWidth="1"/>
    <col min="12811" max="13056" width="11.44140625" style="182"/>
    <col min="13057" max="13057" width="6.33203125" style="182" customWidth="1"/>
    <col min="13058" max="13058" width="30.33203125" style="182" customWidth="1"/>
    <col min="13059" max="13059" width="11.109375" style="182" customWidth="1"/>
    <col min="13060" max="13060" width="42.88671875" style="182" customWidth="1"/>
    <col min="13061" max="13061" width="12.33203125" style="182" customWidth="1"/>
    <col min="13062" max="13062" width="31.44140625" style="182" customWidth="1"/>
    <col min="13063" max="13063" width="11" style="182" customWidth="1"/>
    <col min="13064" max="13064" width="34" style="182" customWidth="1"/>
    <col min="13065" max="13065" width="11.88671875" style="182" customWidth="1"/>
    <col min="13066" max="13066" width="28.109375" style="182" customWidth="1"/>
    <col min="13067" max="13312" width="11.44140625" style="182"/>
    <col min="13313" max="13313" width="6.33203125" style="182" customWidth="1"/>
    <col min="13314" max="13314" width="30.33203125" style="182" customWidth="1"/>
    <col min="13315" max="13315" width="11.109375" style="182" customWidth="1"/>
    <col min="13316" max="13316" width="42.88671875" style="182" customWidth="1"/>
    <col min="13317" max="13317" width="12.33203125" style="182" customWidth="1"/>
    <col min="13318" max="13318" width="31.44140625" style="182" customWidth="1"/>
    <col min="13319" max="13319" width="11" style="182" customWidth="1"/>
    <col min="13320" max="13320" width="34" style="182" customWidth="1"/>
    <col min="13321" max="13321" width="11.88671875" style="182" customWidth="1"/>
    <col min="13322" max="13322" width="28.109375" style="182" customWidth="1"/>
    <col min="13323" max="13568" width="11.44140625" style="182"/>
    <col min="13569" max="13569" width="6.33203125" style="182" customWidth="1"/>
    <col min="13570" max="13570" width="30.33203125" style="182" customWidth="1"/>
    <col min="13571" max="13571" width="11.109375" style="182" customWidth="1"/>
    <col min="13572" max="13572" width="42.88671875" style="182" customWidth="1"/>
    <col min="13573" max="13573" width="12.33203125" style="182" customWidth="1"/>
    <col min="13574" max="13574" width="31.44140625" style="182" customWidth="1"/>
    <col min="13575" max="13575" width="11" style="182" customWidth="1"/>
    <col min="13576" max="13576" width="34" style="182" customWidth="1"/>
    <col min="13577" max="13577" width="11.88671875" style="182" customWidth="1"/>
    <col min="13578" max="13578" width="28.109375" style="182" customWidth="1"/>
    <col min="13579" max="13824" width="11.44140625" style="182"/>
    <col min="13825" max="13825" width="6.33203125" style="182" customWidth="1"/>
    <col min="13826" max="13826" width="30.33203125" style="182" customWidth="1"/>
    <col min="13827" max="13827" width="11.109375" style="182" customWidth="1"/>
    <col min="13828" max="13828" width="42.88671875" style="182" customWidth="1"/>
    <col min="13829" max="13829" width="12.33203125" style="182" customWidth="1"/>
    <col min="13830" max="13830" width="31.44140625" style="182" customWidth="1"/>
    <col min="13831" max="13831" width="11" style="182" customWidth="1"/>
    <col min="13832" max="13832" width="34" style="182" customWidth="1"/>
    <col min="13833" max="13833" width="11.88671875" style="182" customWidth="1"/>
    <col min="13834" max="13834" width="28.109375" style="182" customWidth="1"/>
    <col min="13835" max="14080" width="11.44140625" style="182"/>
    <col min="14081" max="14081" width="6.33203125" style="182" customWidth="1"/>
    <col min="14082" max="14082" width="30.33203125" style="182" customWidth="1"/>
    <col min="14083" max="14083" width="11.109375" style="182" customWidth="1"/>
    <col min="14084" max="14084" width="42.88671875" style="182" customWidth="1"/>
    <col min="14085" max="14085" width="12.33203125" style="182" customWidth="1"/>
    <col min="14086" max="14086" width="31.44140625" style="182" customWidth="1"/>
    <col min="14087" max="14087" width="11" style="182" customWidth="1"/>
    <col min="14088" max="14088" width="34" style="182" customWidth="1"/>
    <col min="14089" max="14089" width="11.88671875" style="182" customWidth="1"/>
    <col min="14090" max="14090" width="28.109375" style="182" customWidth="1"/>
    <col min="14091" max="14336" width="11.44140625" style="182"/>
    <col min="14337" max="14337" width="6.33203125" style="182" customWidth="1"/>
    <col min="14338" max="14338" width="30.33203125" style="182" customWidth="1"/>
    <col min="14339" max="14339" width="11.109375" style="182" customWidth="1"/>
    <col min="14340" max="14340" width="42.88671875" style="182" customWidth="1"/>
    <col min="14341" max="14341" width="12.33203125" style="182" customWidth="1"/>
    <col min="14342" max="14342" width="31.44140625" style="182" customWidth="1"/>
    <col min="14343" max="14343" width="11" style="182" customWidth="1"/>
    <col min="14344" max="14344" width="34" style="182" customWidth="1"/>
    <col min="14345" max="14345" width="11.88671875" style="182" customWidth="1"/>
    <col min="14346" max="14346" width="28.109375" style="182" customWidth="1"/>
    <col min="14347" max="14592" width="11.44140625" style="182"/>
    <col min="14593" max="14593" width="6.33203125" style="182" customWidth="1"/>
    <col min="14594" max="14594" width="30.33203125" style="182" customWidth="1"/>
    <col min="14595" max="14595" width="11.109375" style="182" customWidth="1"/>
    <col min="14596" max="14596" width="42.88671875" style="182" customWidth="1"/>
    <col min="14597" max="14597" width="12.33203125" style="182" customWidth="1"/>
    <col min="14598" max="14598" width="31.44140625" style="182" customWidth="1"/>
    <col min="14599" max="14599" width="11" style="182" customWidth="1"/>
    <col min="14600" max="14600" width="34" style="182" customWidth="1"/>
    <col min="14601" max="14601" width="11.88671875" style="182" customWidth="1"/>
    <col min="14602" max="14602" width="28.109375" style="182" customWidth="1"/>
    <col min="14603" max="14848" width="11.44140625" style="182"/>
    <col min="14849" max="14849" width="6.33203125" style="182" customWidth="1"/>
    <col min="14850" max="14850" width="30.33203125" style="182" customWidth="1"/>
    <col min="14851" max="14851" width="11.109375" style="182" customWidth="1"/>
    <col min="14852" max="14852" width="42.88671875" style="182" customWidth="1"/>
    <col min="14853" max="14853" width="12.33203125" style="182" customWidth="1"/>
    <col min="14854" max="14854" width="31.44140625" style="182" customWidth="1"/>
    <col min="14855" max="14855" width="11" style="182" customWidth="1"/>
    <col min="14856" max="14856" width="34" style="182" customWidth="1"/>
    <col min="14857" max="14857" width="11.88671875" style="182" customWidth="1"/>
    <col min="14858" max="14858" width="28.109375" style="182" customWidth="1"/>
    <col min="14859" max="15104" width="11.44140625" style="182"/>
    <col min="15105" max="15105" width="6.33203125" style="182" customWidth="1"/>
    <col min="15106" max="15106" width="30.33203125" style="182" customWidth="1"/>
    <col min="15107" max="15107" width="11.109375" style="182" customWidth="1"/>
    <col min="15108" max="15108" width="42.88671875" style="182" customWidth="1"/>
    <col min="15109" max="15109" width="12.33203125" style="182" customWidth="1"/>
    <col min="15110" max="15110" width="31.44140625" style="182" customWidth="1"/>
    <col min="15111" max="15111" width="11" style="182" customWidth="1"/>
    <col min="15112" max="15112" width="34" style="182" customWidth="1"/>
    <col min="15113" max="15113" width="11.88671875" style="182" customWidth="1"/>
    <col min="15114" max="15114" width="28.109375" style="182" customWidth="1"/>
    <col min="15115" max="15360" width="11.44140625" style="182"/>
    <col min="15361" max="15361" width="6.33203125" style="182" customWidth="1"/>
    <col min="15362" max="15362" width="30.33203125" style="182" customWidth="1"/>
    <col min="15363" max="15363" width="11.109375" style="182" customWidth="1"/>
    <col min="15364" max="15364" width="42.88671875" style="182" customWidth="1"/>
    <col min="15365" max="15365" width="12.33203125" style="182" customWidth="1"/>
    <col min="15366" max="15366" width="31.44140625" style="182" customWidth="1"/>
    <col min="15367" max="15367" width="11" style="182" customWidth="1"/>
    <col min="15368" max="15368" width="34" style="182" customWidth="1"/>
    <col min="15369" max="15369" width="11.88671875" style="182" customWidth="1"/>
    <col min="15370" max="15370" width="28.109375" style="182" customWidth="1"/>
    <col min="15371" max="15616" width="11.44140625" style="182"/>
    <col min="15617" max="15617" width="6.33203125" style="182" customWidth="1"/>
    <col min="15618" max="15618" width="30.33203125" style="182" customWidth="1"/>
    <col min="15619" max="15619" width="11.109375" style="182" customWidth="1"/>
    <col min="15620" max="15620" width="42.88671875" style="182" customWidth="1"/>
    <col min="15621" max="15621" width="12.33203125" style="182" customWidth="1"/>
    <col min="15622" max="15622" width="31.44140625" style="182" customWidth="1"/>
    <col min="15623" max="15623" width="11" style="182" customWidth="1"/>
    <col min="15624" max="15624" width="34" style="182" customWidth="1"/>
    <col min="15625" max="15625" width="11.88671875" style="182" customWidth="1"/>
    <col min="15626" max="15626" width="28.109375" style="182" customWidth="1"/>
    <col min="15627" max="15872" width="11.44140625" style="182"/>
    <col min="15873" max="15873" width="6.33203125" style="182" customWidth="1"/>
    <col min="15874" max="15874" width="30.33203125" style="182" customWidth="1"/>
    <col min="15875" max="15875" width="11.109375" style="182" customWidth="1"/>
    <col min="15876" max="15876" width="42.88671875" style="182" customWidth="1"/>
    <col min="15877" max="15877" width="12.33203125" style="182" customWidth="1"/>
    <col min="15878" max="15878" width="31.44140625" style="182" customWidth="1"/>
    <col min="15879" max="15879" width="11" style="182" customWidth="1"/>
    <col min="15880" max="15880" width="34" style="182" customWidth="1"/>
    <col min="15881" max="15881" width="11.88671875" style="182" customWidth="1"/>
    <col min="15882" max="15882" width="28.109375" style="182" customWidth="1"/>
    <col min="15883" max="16128" width="11.44140625" style="182"/>
    <col min="16129" max="16129" width="6.33203125" style="182" customWidth="1"/>
    <col min="16130" max="16130" width="30.33203125" style="182" customWidth="1"/>
    <col min="16131" max="16131" width="11.109375" style="182" customWidth="1"/>
    <col min="16132" max="16132" width="42.88671875" style="182" customWidth="1"/>
    <col min="16133" max="16133" width="12.33203125" style="182" customWidth="1"/>
    <col min="16134" max="16134" width="31.44140625" style="182" customWidth="1"/>
    <col min="16135" max="16135" width="11" style="182" customWidth="1"/>
    <col min="16136" max="16136" width="34" style="182" customWidth="1"/>
    <col min="16137" max="16137" width="11.88671875" style="182" customWidth="1"/>
    <col min="16138" max="16138" width="28.109375" style="182" customWidth="1"/>
    <col min="16139" max="16384" width="11.44140625" style="182"/>
  </cols>
  <sheetData>
    <row r="1" spans="1:10" ht="20.399999999999999" customHeight="1">
      <c r="A1" s="181" t="s">
        <v>2706</v>
      </c>
      <c r="B1" s="181"/>
      <c r="C1" s="181"/>
      <c r="D1" s="181"/>
      <c r="E1" s="181"/>
      <c r="F1" s="181"/>
      <c r="G1" s="181"/>
      <c r="H1" s="181"/>
      <c r="I1" s="181"/>
      <c r="J1" s="181"/>
    </row>
    <row r="2" spans="1:10" ht="18.600000000000001" customHeight="1">
      <c r="A2" s="181" t="s">
        <v>2707</v>
      </c>
      <c r="B2" s="181"/>
      <c r="C2" s="181"/>
      <c r="D2" s="181"/>
      <c r="E2" s="181"/>
      <c r="F2" s="181"/>
      <c r="G2" s="181"/>
      <c r="H2" s="181"/>
      <c r="I2" s="181"/>
      <c r="J2" s="181"/>
    </row>
    <row r="3" spans="1:10" ht="18.600000000000001" customHeight="1">
      <c r="A3" s="181" t="s">
        <v>2708</v>
      </c>
      <c r="B3" s="181"/>
      <c r="C3" s="181"/>
      <c r="D3" s="181"/>
      <c r="E3" s="181"/>
      <c r="F3" s="181"/>
      <c r="G3" s="181"/>
      <c r="H3" s="181"/>
      <c r="I3" s="181"/>
      <c r="J3" s="181"/>
    </row>
    <row r="4" spans="1:10">
      <c r="A4" s="183"/>
      <c r="B4" s="184"/>
      <c r="C4" s="183"/>
      <c r="D4" s="183"/>
      <c r="E4" s="185"/>
      <c r="F4" s="185"/>
      <c r="G4" s="185"/>
      <c r="H4" s="185"/>
      <c r="I4" s="185"/>
      <c r="J4" s="185"/>
    </row>
    <row r="5" spans="1:10" ht="30" customHeight="1">
      <c r="A5" s="186"/>
      <c r="B5" s="187" t="s">
        <v>2709</v>
      </c>
      <c r="C5" s="187" t="s">
        <v>2710</v>
      </c>
      <c r="D5" s="187"/>
      <c r="E5" s="187" t="s">
        <v>2711</v>
      </c>
      <c r="F5" s="187"/>
      <c r="G5" s="187" t="s">
        <v>2712</v>
      </c>
      <c r="H5" s="187"/>
      <c r="I5" s="187" t="s">
        <v>2713</v>
      </c>
      <c r="J5" s="187"/>
    </row>
    <row r="6" spans="1:10" ht="63" customHeight="1">
      <c r="A6" s="186"/>
      <c r="B6" s="187"/>
      <c r="C6" s="188" t="s">
        <v>2714</v>
      </c>
      <c r="D6" s="188" t="s">
        <v>2715</v>
      </c>
      <c r="E6" s="188" t="s">
        <v>2714</v>
      </c>
      <c r="F6" s="188" t="s">
        <v>2715</v>
      </c>
      <c r="G6" s="188" t="s">
        <v>2714</v>
      </c>
      <c r="H6" s="188" t="s">
        <v>2715</v>
      </c>
      <c r="I6" s="188" t="s">
        <v>2714</v>
      </c>
      <c r="J6" s="188" t="s">
        <v>2715</v>
      </c>
    </row>
    <row r="7" spans="1:10" ht="27.6">
      <c r="A7" s="189">
        <v>1</v>
      </c>
      <c r="B7" s="190" t="s">
        <v>2716</v>
      </c>
      <c r="C7" s="191">
        <v>4</v>
      </c>
      <c r="D7" s="191">
        <v>0</v>
      </c>
      <c r="E7" s="191">
        <v>1</v>
      </c>
      <c r="F7" s="191">
        <v>0</v>
      </c>
      <c r="G7" s="191">
        <v>21</v>
      </c>
      <c r="H7" s="191">
        <v>0</v>
      </c>
      <c r="I7" s="191">
        <v>0</v>
      </c>
      <c r="J7" s="191">
        <v>0</v>
      </c>
    </row>
    <row r="8" spans="1:10" ht="27.6">
      <c r="A8" s="189">
        <v>2</v>
      </c>
      <c r="B8" s="190" t="s">
        <v>2717</v>
      </c>
      <c r="C8" s="191">
        <v>121</v>
      </c>
      <c r="D8" s="191">
        <v>708</v>
      </c>
      <c r="E8" s="191">
        <v>89</v>
      </c>
      <c r="F8" s="191" t="s">
        <v>2718</v>
      </c>
      <c r="G8" s="191">
        <v>0</v>
      </c>
      <c r="H8" s="191">
        <v>0</v>
      </c>
      <c r="I8" s="191">
        <v>20</v>
      </c>
      <c r="J8" s="191" t="s">
        <v>2719</v>
      </c>
    </row>
    <row r="9" spans="1:10">
      <c r="A9" s="189">
        <v>3</v>
      </c>
      <c r="B9" s="190" t="s">
        <v>2720</v>
      </c>
      <c r="C9" s="191">
        <v>0</v>
      </c>
      <c r="D9" s="191">
        <v>0</v>
      </c>
      <c r="E9" s="191">
        <v>27</v>
      </c>
      <c r="F9" s="191">
        <v>0</v>
      </c>
      <c r="G9" s="191">
        <v>8</v>
      </c>
      <c r="H9" s="191" t="s">
        <v>2721</v>
      </c>
      <c r="I9" s="191">
        <v>5</v>
      </c>
      <c r="J9" s="191">
        <v>0</v>
      </c>
    </row>
    <row r="10" spans="1:10">
      <c r="A10" s="189">
        <v>4</v>
      </c>
      <c r="B10" s="190" t="s">
        <v>2722</v>
      </c>
      <c r="C10" s="191">
        <v>61</v>
      </c>
      <c r="D10" s="191">
        <v>0</v>
      </c>
      <c r="E10" s="191">
        <v>70</v>
      </c>
      <c r="F10" s="191" t="s">
        <v>2723</v>
      </c>
      <c r="G10" s="191">
        <v>0</v>
      </c>
      <c r="H10" s="191">
        <v>0</v>
      </c>
      <c r="I10" s="191">
        <v>16</v>
      </c>
      <c r="J10" s="191">
        <v>0</v>
      </c>
    </row>
    <row r="11" spans="1:10" ht="72">
      <c r="A11" s="189">
        <v>5</v>
      </c>
      <c r="B11" s="192" t="s">
        <v>2724</v>
      </c>
      <c r="C11" s="193">
        <v>220</v>
      </c>
      <c r="D11" s="194" t="s">
        <v>2725</v>
      </c>
      <c r="E11" s="193">
        <v>178</v>
      </c>
      <c r="F11" s="194" t="s">
        <v>2726</v>
      </c>
      <c r="G11" s="193">
        <v>17</v>
      </c>
      <c r="H11" s="193">
        <v>0</v>
      </c>
      <c r="I11" s="193">
        <v>21</v>
      </c>
      <c r="J11" s="193" t="s">
        <v>2727</v>
      </c>
    </row>
    <row r="12" spans="1:10" ht="89.25" customHeight="1">
      <c r="A12" s="189">
        <v>6</v>
      </c>
      <c r="B12" s="190" t="s">
        <v>2728</v>
      </c>
      <c r="C12" s="191">
        <v>372</v>
      </c>
      <c r="D12" s="191" t="s">
        <v>2729</v>
      </c>
      <c r="E12" s="191">
        <v>125</v>
      </c>
      <c r="F12" s="191" t="s">
        <v>2730</v>
      </c>
      <c r="G12" s="191">
        <v>6</v>
      </c>
      <c r="H12" s="191">
        <v>0</v>
      </c>
      <c r="I12" s="191">
        <v>2</v>
      </c>
      <c r="J12" s="191">
        <v>0</v>
      </c>
    </row>
    <row r="13" spans="1:10">
      <c r="A13" s="189">
        <v>7</v>
      </c>
      <c r="B13" s="190" t="s">
        <v>2731</v>
      </c>
      <c r="C13" s="191">
        <v>4</v>
      </c>
      <c r="D13" s="191">
        <v>0</v>
      </c>
      <c r="E13" s="191">
        <v>15</v>
      </c>
      <c r="F13" s="191">
        <v>0</v>
      </c>
      <c r="G13" s="191">
        <v>26</v>
      </c>
      <c r="H13" s="191" t="s">
        <v>2732</v>
      </c>
      <c r="I13" s="191">
        <v>2</v>
      </c>
      <c r="J13" s="191">
        <v>0</v>
      </c>
    </row>
    <row r="14" spans="1:10">
      <c r="A14" s="189">
        <v>8</v>
      </c>
      <c r="B14" s="195" t="s">
        <v>2733</v>
      </c>
      <c r="C14" s="196">
        <v>0</v>
      </c>
      <c r="D14" s="196">
        <v>0</v>
      </c>
      <c r="E14" s="196">
        <v>98</v>
      </c>
      <c r="F14" s="196">
        <v>0</v>
      </c>
      <c r="G14" s="196">
        <v>0</v>
      </c>
      <c r="H14" s="196">
        <v>0</v>
      </c>
      <c r="I14" s="196">
        <v>19</v>
      </c>
      <c r="J14" s="196">
        <v>0</v>
      </c>
    </row>
    <row r="15" spans="1:10">
      <c r="A15" s="189">
        <v>9</v>
      </c>
      <c r="B15" s="190" t="s">
        <v>2734</v>
      </c>
      <c r="C15" s="191">
        <v>0</v>
      </c>
      <c r="D15" s="191">
        <v>0</v>
      </c>
      <c r="E15" s="191">
        <v>131</v>
      </c>
      <c r="F15" s="191">
        <v>0</v>
      </c>
      <c r="G15" s="191">
        <v>0</v>
      </c>
      <c r="H15" s="191">
        <v>0</v>
      </c>
      <c r="I15" s="191">
        <v>31</v>
      </c>
      <c r="J15" s="191">
        <v>0</v>
      </c>
    </row>
    <row r="16" spans="1:10" ht="27.6">
      <c r="A16" s="189">
        <v>10</v>
      </c>
      <c r="B16" s="190" t="s">
        <v>2735</v>
      </c>
      <c r="C16" s="191">
        <v>22</v>
      </c>
      <c r="D16" s="191">
        <v>0</v>
      </c>
      <c r="E16" s="191">
        <v>3</v>
      </c>
      <c r="F16" s="191">
        <v>0</v>
      </c>
      <c r="G16" s="191">
        <v>0</v>
      </c>
      <c r="H16" s="191">
        <v>0</v>
      </c>
      <c r="I16" s="191">
        <v>51</v>
      </c>
      <c r="J16" s="191" t="s">
        <v>2736</v>
      </c>
    </row>
    <row r="17" spans="1:10" ht="27.6">
      <c r="A17" s="189">
        <v>11</v>
      </c>
      <c r="B17" s="190" t="s">
        <v>2737</v>
      </c>
      <c r="C17" s="191">
        <v>142</v>
      </c>
      <c r="D17" s="191">
        <v>0</v>
      </c>
      <c r="E17" s="191">
        <v>130</v>
      </c>
      <c r="F17" s="191" t="s">
        <v>2738</v>
      </c>
      <c r="G17" s="191">
        <v>0</v>
      </c>
      <c r="H17" s="191">
        <v>0</v>
      </c>
      <c r="I17" s="191">
        <v>0</v>
      </c>
      <c r="J17" s="191">
        <v>0</v>
      </c>
    </row>
    <row r="18" spans="1:10">
      <c r="A18" s="189">
        <v>12</v>
      </c>
      <c r="B18" s="190" t="s">
        <v>2739</v>
      </c>
      <c r="C18" s="191">
        <v>60</v>
      </c>
      <c r="D18" s="197">
        <v>0</v>
      </c>
      <c r="E18" s="191">
        <v>89</v>
      </c>
      <c r="F18" s="191">
        <v>0</v>
      </c>
      <c r="G18" s="191">
        <v>73</v>
      </c>
      <c r="H18" s="191">
        <v>0</v>
      </c>
      <c r="I18" s="191">
        <v>104</v>
      </c>
      <c r="J18" s="197">
        <v>0</v>
      </c>
    </row>
    <row r="19" spans="1:10" ht="27.6">
      <c r="A19" s="189">
        <v>13</v>
      </c>
      <c r="B19" s="190" t="s">
        <v>2506</v>
      </c>
      <c r="C19" s="191">
        <v>446</v>
      </c>
      <c r="D19" s="191" t="s">
        <v>2740</v>
      </c>
      <c r="E19" s="191">
        <v>7</v>
      </c>
      <c r="F19" s="191">
        <v>0</v>
      </c>
      <c r="G19" s="191">
        <v>3</v>
      </c>
      <c r="H19" s="191">
        <v>0</v>
      </c>
      <c r="I19" s="191">
        <v>22</v>
      </c>
      <c r="J19" s="191">
        <v>0</v>
      </c>
    </row>
    <row r="20" spans="1:10" ht="27.6">
      <c r="A20" s="189">
        <v>14</v>
      </c>
      <c r="B20" s="190" t="s">
        <v>2741</v>
      </c>
      <c r="C20" s="191">
        <v>36</v>
      </c>
      <c r="D20" s="191">
        <v>0</v>
      </c>
      <c r="E20" s="191">
        <v>38</v>
      </c>
      <c r="F20" s="191">
        <v>0</v>
      </c>
      <c r="G20" s="191">
        <v>21</v>
      </c>
      <c r="H20" s="191">
        <v>0</v>
      </c>
      <c r="I20" s="191">
        <v>2</v>
      </c>
      <c r="J20" s="191">
        <v>0</v>
      </c>
    </row>
    <row r="21" spans="1:10" ht="27.6">
      <c r="A21" s="189">
        <v>15</v>
      </c>
      <c r="B21" s="190" t="s">
        <v>2742</v>
      </c>
      <c r="C21" s="197">
        <v>0</v>
      </c>
      <c r="D21" s="197">
        <v>0</v>
      </c>
      <c r="E21" s="197">
        <v>156</v>
      </c>
      <c r="F21" s="197">
        <v>0</v>
      </c>
      <c r="G21" s="197">
        <v>0</v>
      </c>
      <c r="H21" s="197">
        <v>0</v>
      </c>
      <c r="I21" s="197">
        <v>51</v>
      </c>
      <c r="J21" s="197">
        <v>9</v>
      </c>
    </row>
    <row r="22" spans="1:10">
      <c r="A22" s="189">
        <v>16</v>
      </c>
      <c r="B22" s="190" t="s">
        <v>2743</v>
      </c>
      <c r="C22" s="191">
        <v>417</v>
      </c>
      <c r="D22" s="191">
        <v>0</v>
      </c>
      <c r="E22" s="191">
        <v>255</v>
      </c>
      <c r="F22" s="191">
        <v>0</v>
      </c>
      <c r="G22" s="191">
        <v>0</v>
      </c>
      <c r="H22" s="191">
        <v>0</v>
      </c>
      <c r="I22" s="191">
        <v>40</v>
      </c>
      <c r="J22" s="191">
        <v>0</v>
      </c>
    </row>
    <row r="23" spans="1:10" ht="27.6">
      <c r="A23" s="189">
        <v>17</v>
      </c>
      <c r="B23" s="190" t="s">
        <v>2744</v>
      </c>
      <c r="C23" s="191">
        <v>35</v>
      </c>
      <c r="D23" s="191">
        <v>0</v>
      </c>
      <c r="E23" s="191">
        <v>3</v>
      </c>
      <c r="F23" s="191">
        <v>0</v>
      </c>
      <c r="G23" s="191">
        <v>3</v>
      </c>
      <c r="H23" s="191">
        <v>0</v>
      </c>
      <c r="I23" s="191">
        <v>107</v>
      </c>
      <c r="J23" s="191" t="s">
        <v>2745</v>
      </c>
    </row>
    <row r="24" spans="1:10">
      <c r="A24" s="189">
        <v>18</v>
      </c>
      <c r="B24" s="190" t="s">
        <v>2746</v>
      </c>
      <c r="C24" s="191">
        <v>146</v>
      </c>
      <c r="D24" s="191" t="s">
        <v>2747</v>
      </c>
      <c r="E24" s="191">
        <v>28</v>
      </c>
      <c r="F24" s="191">
        <v>0</v>
      </c>
      <c r="G24" s="191">
        <v>23</v>
      </c>
      <c r="H24" s="191">
        <v>0</v>
      </c>
      <c r="I24" s="191">
        <v>36</v>
      </c>
      <c r="J24" s="191">
        <v>0</v>
      </c>
    </row>
    <row r="25" spans="1:10">
      <c r="A25" s="189">
        <v>19</v>
      </c>
      <c r="B25" s="190" t="s">
        <v>2748</v>
      </c>
      <c r="C25" s="191">
        <v>27</v>
      </c>
      <c r="D25" s="191">
        <v>0</v>
      </c>
      <c r="E25" s="191">
        <v>159</v>
      </c>
      <c r="F25" s="191">
        <v>0</v>
      </c>
      <c r="G25" s="191">
        <v>0</v>
      </c>
      <c r="H25" s="191">
        <v>0</v>
      </c>
      <c r="I25" s="191">
        <v>13</v>
      </c>
      <c r="J25" s="191">
        <v>0</v>
      </c>
    </row>
    <row r="26" spans="1:10" ht="27.6">
      <c r="A26" s="189">
        <v>20</v>
      </c>
      <c r="B26" s="190" t="s">
        <v>2749</v>
      </c>
      <c r="C26" s="191">
        <v>187</v>
      </c>
      <c r="D26" s="191">
        <v>0</v>
      </c>
      <c r="E26" s="191">
        <v>35</v>
      </c>
      <c r="F26" s="191">
        <v>251</v>
      </c>
      <c r="G26" s="191">
        <v>13</v>
      </c>
      <c r="H26" s="191">
        <v>0</v>
      </c>
      <c r="I26" s="191">
        <v>2</v>
      </c>
      <c r="J26" s="191">
        <v>0</v>
      </c>
    </row>
    <row r="27" spans="1:10" ht="27.6">
      <c r="A27" s="189">
        <v>21</v>
      </c>
      <c r="B27" s="190" t="s">
        <v>2750</v>
      </c>
      <c r="C27" s="191">
        <v>385</v>
      </c>
      <c r="D27" s="191">
        <v>0</v>
      </c>
      <c r="E27" s="191">
        <v>258</v>
      </c>
      <c r="F27" s="191">
        <v>0</v>
      </c>
      <c r="G27" s="191">
        <v>21</v>
      </c>
      <c r="H27" s="191">
        <v>0</v>
      </c>
      <c r="I27" s="191">
        <v>32</v>
      </c>
      <c r="J27" s="191">
        <v>0</v>
      </c>
    </row>
    <row r="28" spans="1:10" ht="41.4">
      <c r="A28" s="189">
        <v>22</v>
      </c>
      <c r="B28" s="190" t="s">
        <v>2751</v>
      </c>
      <c r="C28" s="191">
        <v>0</v>
      </c>
      <c r="D28" s="191"/>
      <c r="E28" s="191">
        <v>29</v>
      </c>
      <c r="F28" s="191" t="s">
        <v>2752</v>
      </c>
      <c r="G28" s="191">
        <v>0</v>
      </c>
      <c r="H28" s="191">
        <v>0</v>
      </c>
      <c r="I28" s="191">
        <v>16</v>
      </c>
      <c r="J28" s="191">
        <v>250</v>
      </c>
    </row>
    <row r="29" spans="1:10">
      <c r="A29" s="189">
        <v>23</v>
      </c>
      <c r="B29" s="190" t="s">
        <v>2616</v>
      </c>
      <c r="C29" s="191">
        <v>203</v>
      </c>
      <c r="D29" s="191">
        <v>239</v>
      </c>
      <c r="E29" s="191">
        <v>158</v>
      </c>
      <c r="F29" s="191">
        <v>0</v>
      </c>
      <c r="G29" s="191">
        <v>43</v>
      </c>
      <c r="H29" s="191">
        <v>0</v>
      </c>
      <c r="I29" s="191">
        <v>118</v>
      </c>
      <c r="J29" s="191">
        <v>217</v>
      </c>
    </row>
    <row r="30" spans="1:10" ht="27.6">
      <c r="A30" s="189">
        <v>24</v>
      </c>
      <c r="B30" s="190" t="s">
        <v>2753</v>
      </c>
      <c r="C30" s="191">
        <v>20</v>
      </c>
      <c r="D30" s="191">
        <v>0</v>
      </c>
      <c r="E30" s="191">
        <v>81</v>
      </c>
      <c r="F30" s="191">
        <v>0</v>
      </c>
      <c r="G30" s="191">
        <v>4</v>
      </c>
      <c r="H30" s="191">
        <v>0</v>
      </c>
      <c r="I30" s="191">
        <v>1</v>
      </c>
      <c r="J30" s="191">
        <v>0</v>
      </c>
    </row>
    <row r="31" spans="1:10">
      <c r="A31" s="189">
        <v>25</v>
      </c>
      <c r="B31" s="190" t="s">
        <v>2754</v>
      </c>
      <c r="C31" s="191">
        <v>102</v>
      </c>
      <c r="D31" s="191">
        <v>373</v>
      </c>
      <c r="E31" s="191">
        <v>0</v>
      </c>
      <c r="F31" s="191">
        <v>0</v>
      </c>
      <c r="G31" s="191">
        <v>3</v>
      </c>
      <c r="H31" s="191">
        <v>0</v>
      </c>
      <c r="I31" s="191">
        <v>0</v>
      </c>
      <c r="J31" s="191">
        <v>0</v>
      </c>
    </row>
    <row r="35" spans="2:2">
      <c r="B35" s="199" t="s">
        <v>2755</v>
      </c>
    </row>
  </sheetData>
  <mergeCells count="9">
    <mergeCell ref="A1:J1"/>
    <mergeCell ref="A2:J2"/>
    <mergeCell ref="A3:J3"/>
    <mergeCell ref="A5:A6"/>
    <mergeCell ref="B5:B6"/>
    <mergeCell ref="C5:D5"/>
    <mergeCell ref="E5:F5"/>
    <mergeCell ref="G5:H5"/>
    <mergeCell ref="I5:J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CG733"/>
  <sheetViews>
    <sheetView zoomScale="80" zoomScaleNormal="80" workbookViewId="0">
      <pane xSplit="6" ySplit="8" topLeftCell="CC487" activePane="bottomRight" state="frozen"/>
      <selection pane="topRight" activeCell="G1" sqref="G1"/>
      <selection pane="bottomLeft" activeCell="A11" sqref="A11"/>
      <selection pane="bottomRight" activeCell="B487" sqref="B487"/>
    </sheetView>
  </sheetViews>
  <sheetFormatPr baseColWidth="10" defaultColWidth="11.44140625" defaultRowHeight="14.4"/>
  <cols>
    <col min="1" max="1" width="9.88671875" style="2" customWidth="1"/>
    <col min="2" max="2" width="27.88671875" style="2" customWidth="1"/>
    <col min="3" max="3" width="13" style="2" customWidth="1"/>
    <col min="4" max="4" width="11.5546875" style="2" customWidth="1"/>
    <col min="5" max="5" width="37.5546875" style="2" customWidth="1"/>
    <col min="6" max="6" width="5.6640625" style="45" customWidth="1"/>
    <col min="7" max="7" width="13.44140625" style="2" customWidth="1"/>
    <col min="8" max="8" width="14.109375" style="2" customWidth="1"/>
    <col min="9" max="9" width="13.6640625" style="2" customWidth="1"/>
    <col min="10" max="10" width="11.44140625" style="2" customWidth="1"/>
    <col min="11" max="11" width="15" style="2" customWidth="1"/>
    <col min="12" max="12" width="13.44140625" style="2" customWidth="1"/>
    <col min="13" max="13" width="11.44140625" style="2" customWidth="1"/>
    <col min="14" max="14" width="11.5546875" style="2" customWidth="1"/>
    <col min="15" max="15" width="12.5546875" style="2" customWidth="1"/>
    <col min="16" max="16" width="11.44140625" style="2" customWidth="1"/>
    <col min="17" max="17" width="15.5546875" style="2" customWidth="1"/>
    <col min="18" max="18" width="13.109375" style="2" customWidth="1"/>
    <col min="19" max="19" width="11.44140625" style="2" customWidth="1"/>
    <col min="20" max="20" width="17.88671875" style="2" customWidth="1"/>
    <col min="21" max="21" width="12.6640625" style="2" customWidth="1"/>
    <col min="22" max="22" width="11.44140625" style="2" customWidth="1"/>
    <col min="23" max="24" width="11.5546875" style="2" customWidth="1"/>
    <col min="25" max="25" width="13.5546875" style="2" customWidth="1"/>
    <col min="26" max="26" width="11.5546875" style="2" customWidth="1"/>
    <col min="27" max="28" width="12.109375" style="2" customWidth="1"/>
    <col min="29" max="29" width="15.44140625" style="2" customWidth="1"/>
    <col min="30" max="31" width="12.109375" style="2" customWidth="1"/>
    <col min="32" max="32" width="11.44140625" style="2" customWidth="1"/>
    <col min="33" max="34" width="11.5546875" style="2" customWidth="1"/>
    <col min="35" max="35" width="11.44140625" style="2" customWidth="1"/>
    <col min="36" max="36" width="11.5546875" style="2" customWidth="1"/>
    <col min="37" max="38" width="11.44140625" style="2" customWidth="1"/>
    <col min="39" max="40" width="11.5546875" style="2" customWidth="1"/>
    <col min="41" max="41" width="11.44140625" style="2" customWidth="1"/>
    <col min="42" max="42" width="12.6640625" style="2" customWidth="1"/>
    <col min="43" max="44" width="11.44140625" style="2" customWidth="1"/>
    <col min="45" max="45" width="12" style="2" customWidth="1"/>
    <col min="46" max="47" width="11.44140625" style="2" customWidth="1"/>
    <col min="48" max="48" width="12" style="2" customWidth="1"/>
    <col min="49" max="49" width="11.5546875" style="2" customWidth="1"/>
    <col min="50" max="50" width="11.44140625" style="2" customWidth="1"/>
    <col min="51" max="52" width="13" style="2" customWidth="1"/>
    <col min="53" max="53" width="11.44140625" style="2" customWidth="1"/>
    <col min="54" max="54" width="16.6640625" style="2" customWidth="1"/>
    <col min="55" max="57" width="11.44140625" style="2" customWidth="1"/>
    <col min="58" max="58" width="12" style="2" customWidth="1"/>
    <col min="59" max="60" width="11.44140625" style="2" customWidth="1"/>
    <col min="61" max="62" width="11.5546875" style="2" customWidth="1"/>
    <col min="63" max="63" width="11.44140625" style="2" customWidth="1"/>
    <col min="64" max="64" width="11.5546875" style="2" customWidth="1"/>
    <col min="65" max="66" width="11.44140625" style="2" customWidth="1"/>
    <col min="67" max="67" width="13" style="2" customWidth="1"/>
    <col min="68" max="69" width="11.44140625" style="2" customWidth="1"/>
    <col min="70" max="70" width="11.5546875" style="2" customWidth="1"/>
    <col min="71" max="71" width="12.88671875" style="2" customWidth="1"/>
    <col min="72" max="72" width="11.44140625" style="2" customWidth="1"/>
    <col min="73" max="73" width="12" style="2" customWidth="1"/>
    <col min="74" max="75" width="11.44140625" style="2" customWidth="1"/>
    <col min="76" max="78" width="11.5546875" style="2" customWidth="1"/>
    <col min="79" max="79" width="14.5546875" style="2" customWidth="1"/>
    <col min="80" max="81" width="11.5546875" style="2" customWidth="1"/>
    <col min="82" max="82" width="11.44140625" style="2" customWidth="1"/>
    <col min="83" max="83" width="15.33203125" style="2" customWidth="1"/>
    <col min="84" max="84" width="11.5546875" style="2" customWidth="1"/>
    <col min="85" max="85" width="11.44140625" style="2" customWidth="1"/>
    <col min="86" max="16384" width="11.44140625" style="2"/>
  </cols>
  <sheetData>
    <row r="1" spans="1:85">
      <c r="A1" s="137" t="s">
        <v>1429</v>
      </c>
      <c r="B1" s="137"/>
      <c r="C1" s="137"/>
      <c r="D1" s="137"/>
      <c r="E1" s="137"/>
      <c r="F1" s="33"/>
    </row>
    <row r="2" spans="1:85">
      <c r="A2" s="137" t="s">
        <v>2152</v>
      </c>
      <c r="B2" s="137"/>
      <c r="C2" s="137"/>
      <c r="D2" s="137"/>
      <c r="E2" s="137"/>
      <c r="F2" s="33"/>
    </row>
    <row r="3" spans="1:85">
      <c r="A3" s="137" t="s">
        <v>1960</v>
      </c>
      <c r="B3" s="137"/>
      <c r="C3" s="137"/>
      <c r="D3" s="137"/>
      <c r="E3" s="137"/>
      <c r="F3" s="33"/>
    </row>
    <row r="4" spans="1:85">
      <c r="A4" s="33"/>
      <c r="B4" s="33"/>
      <c r="C4" s="33"/>
      <c r="D4" s="33"/>
      <c r="E4" s="33"/>
      <c r="F4" s="33"/>
    </row>
    <row r="5" spans="1:85" ht="21.6">
      <c r="A5" s="34" t="s">
        <v>1430</v>
      </c>
      <c r="B5" s="33"/>
      <c r="C5" s="33"/>
      <c r="D5" s="33"/>
      <c r="E5" s="33"/>
      <c r="F5" s="33"/>
    </row>
    <row r="6" spans="1:85">
      <c r="A6" s="34"/>
      <c r="B6" s="33"/>
      <c r="C6" s="33"/>
      <c r="D6" s="33"/>
      <c r="E6" s="33"/>
      <c r="F6" s="33"/>
      <c r="AB6" s="129" t="s">
        <v>2254</v>
      </c>
      <c r="AC6" s="129"/>
      <c r="AD6" s="129"/>
      <c r="AE6" s="129"/>
      <c r="BA6" s="129" t="s">
        <v>2254</v>
      </c>
      <c r="BB6" s="129"/>
      <c r="BC6" s="129"/>
      <c r="BD6" s="129"/>
    </row>
    <row r="7" spans="1:85" ht="24.75" customHeight="1" thickBot="1">
      <c r="A7" s="135"/>
      <c r="B7" s="136"/>
      <c r="C7" s="38"/>
      <c r="D7" s="38"/>
      <c r="E7" s="39"/>
      <c r="F7" s="39"/>
      <c r="G7" s="132" t="s">
        <v>2262</v>
      </c>
      <c r="H7" s="133"/>
      <c r="I7" s="134"/>
      <c r="J7" s="138" t="s">
        <v>2266</v>
      </c>
      <c r="K7" s="139"/>
      <c r="L7" s="140"/>
      <c r="M7" s="124" t="s">
        <v>2292</v>
      </c>
      <c r="N7" s="125"/>
      <c r="O7" s="125"/>
      <c r="P7" s="124" t="s">
        <v>2360</v>
      </c>
      <c r="Q7" s="125"/>
      <c r="R7" s="125"/>
      <c r="S7" s="124" t="s">
        <v>2405</v>
      </c>
      <c r="T7" s="125"/>
      <c r="U7" s="125"/>
      <c r="V7" s="124" t="s">
        <v>2425</v>
      </c>
      <c r="W7" s="125"/>
      <c r="X7" s="125"/>
      <c r="Y7" s="124"/>
      <c r="Z7" s="125"/>
      <c r="AA7" s="125"/>
      <c r="AB7" s="129"/>
      <c r="AC7" s="129"/>
      <c r="AD7" s="129"/>
      <c r="AE7" s="129"/>
      <c r="AF7" s="124" t="s">
        <v>2452</v>
      </c>
      <c r="AG7" s="125"/>
      <c r="AH7" s="125"/>
      <c r="AI7" s="126" t="s">
        <v>2460</v>
      </c>
      <c r="AJ7" s="127"/>
      <c r="AK7" s="128"/>
      <c r="AL7" s="126" t="s">
        <v>2474</v>
      </c>
      <c r="AM7" s="127"/>
      <c r="AN7" s="128"/>
      <c r="AO7" s="126" t="s">
        <v>2506</v>
      </c>
      <c r="AP7" s="127"/>
      <c r="AQ7" s="128"/>
      <c r="AR7" s="126" t="s">
        <v>2507</v>
      </c>
      <c r="AS7" s="127"/>
      <c r="AT7" s="128"/>
      <c r="AU7" s="126" t="s">
        <v>2510</v>
      </c>
      <c r="AV7" s="127"/>
      <c r="AW7" s="128"/>
      <c r="AX7" s="126" t="s">
        <v>2525</v>
      </c>
      <c r="AY7" s="127"/>
      <c r="AZ7" s="128"/>
      <c r="BA7" s="129"/>
      <c r="BB7" s="129"/>
      <c r="BC7" s="129"/>
      <c r="BD7" s="129"/>
      <c r="BE7" s="126" t="s">
        <v>2542</v>
      </c>
      <c r="BF7" s="127"/>
      <c r="BG7" s="128"/>
      <c r="BH7" s="130" t="s">
        <v>2547</v>
      </c>
      <c r="BI7" s="131"/>
      <c r="BJ7" s="131"/>
      <c r="BK7" s="130" t="s">
        <v>2568</v>
      </c>
      <c r="BL7" s="131"/>
      <c r="BM7" s="131"/>
      <c r="BN7" s="130" t="s">
        <v>2589</v>
      </c>
      <c r="BO7" s="131"/>
      <c r="BP7" s="131"/>
      <c r="BQ7" s="130" t="s">
        <v>2616</v>
      </c>
      <c r="BR7" s="131"/>
      <c r="BS7" s="131"/>
      <c r="BT7" s="130" t="s">
        <v>2639</v>
      </c>
      <c r="BU7" s="131"/>
      <c r="BV7" s="131"/>
      <c r="BW7" s="130" t="s">
        <v>2652</v>
      </c>
      <c r="BX7" s="131"/>
      <c r="BY7" s="131"/>
      <c r="BZ7" s="129" t="s">
        <v>2254</v>
      </c>
      <c r="CA7" s="129"/>
      <c r="CB7" s="129"/>
      <c r="CC7" s="129"/>
      <c r="CD7" s="129" t="s">
        <v>2661</v>
      </c>
      <c r="CE7" s="129"/>
      <c r="CF7" s="129"/>
      <c r="CG7" s="129"/>
    </row>
    <row r="8" spans="1:85" ht="81.75" customHeight="1">
      <c r="A8" s="40" t="s">
        <v>0</v>
      </c>
      <c r="B8" s="41" t="s">
        <v>1</v>
      </c>
      <c r="C8" s="40" t="s">
        <v>2</v>
      </c>
      <c r="D8" s="40" t="s">
        <v>1735</v>
      </c>
      <c r="E8" s="40" t="s">
        <v>4</v>
      </c>
      <c r="F8" s="40" t="s">
        <v>1959</v>
      </c>
      <c r="G8" s="42" t="s">
        <v>1726</v>
      </c>
      <c r="H8" s="42" t="s">
        <v>1727</v>
      </c>
      <c r="I8" s="42" t="s">
        <v>1728</v>
      </c>
      <c r="J8" s="42" t="s">
        <v>1726</v>
      </c>
      <c r="K8" s="42" t="s">
        <v>1727</v>
      </c>
      <c r="L8" s="42" t="s">
        <v>1728</v>
      </c>
      <c r="M8" s="42" t="s">
        <v>1726</v>
      </c>
      <c r="N8" s="42" t="s">
        <v>1727</v>
      </c>
      <c r="O8" s="42" t="s">
        <v>1728</v>
      </c>
      <c r="P8" s="42" t="s">
        <v>1726</v>
      </c>
      <c r="Q8" s="42" t="s">
        <v>1727</v>
      </c>
      <c r="R8" s="42" t="s">
        <v>1728</v>
      </c>
      <c r="S8" s="42" t="s">
        <v>1726</v>
      </c>
      <c r="T8" s="42" t="s">
        <v>1727</v>
      </c>
      <c r="U8" s="42" t="s">
        <v>1728</v>
      </c>
      <c r="V8" s="42" t="s">
        <v>1726</v>
      </c>
      <c r="W8" s="42" t="s">
        <v>1727</v>
      </c>
      <c r="X8" s="42" t="s">
        <v>1728</v>
      </c>
      <c r="Y8" s="42" t="s">
        <v>1726</v>
      </c>
      <c r="Z8" s="42" t="s">
        <v>1727</v>
      </c>
      <c r="AA8" s="42" t="s">
        <v>1728</v>
      </c>
      <c r="AB8" s="81" t="s">
        <v>2255</v>
      </c>
      <c r="AC8" s="81" t="s">
        <v>2256</v>
      </c>
      <c r="AD8" s="81" t="s">
        <v>1726</v>
      </c>
      <c r="AE8" s="81" t="s">
        <v>1728</v>
      </c>
      <c r="AF8" s="42" t="s">
        <v>1726</v>
      </c>
      <c r="AG8" s="42" t="s">
        <v>1727</v>
      </c>
      <c r="AH8" s="42" t="s">
        <v>1728</v>
      </c>
      <c r="AI8" s="42" t="s">
        <v>1726</v>
      </c>
      <c r="AJ8" s="42" t="s">
        <v>1727</v>
      </c>
      <c r="AK8" s="42" t="s">
        <v>1728</v>
      </c>
      <c r="AL8" s="42" t="s">
        <v>1726</v>
      </c>
      <c r="AM8" s="42" t="s">
        <v>1727</v>
      </c>
      <c r="AN8" s="42" t="s">
        <v>1728</v>
      </c>
      <c r="AO8" s="42" t="s">
        <v>1726</v>
      </c>
      <c r="AP8" s="42" t="s">
        <v>1727</v>
      </c>
      <c r="AQ8" s="42" t="s">
        <v>1728</v>
      </c>
      <c r="AR8" s="42" t="s">
        <v>1726</v>
      </c>
      <c r="AS8" s="42" t="s">
        <v>1727</v>
      </c>
      <c r="AT8" s="42" t="s">
        <v>1728</v>
      </c>
      <c r="AU8" s="42" t="s">
        <v>1726</v>
      </c>
      <c r="AV8" s="42" t="s">
        <v>1727</v>
      </c>
      <c r="AW8" s="42" t="s">
        <v>1728</v>
      </c>
      <c r="AX8" s="42" t="s">
        <v>1726</v>
      </c>
      <c r="AY8" s="42" t="s">
        <v>1727</v>
      </c>
      <c r="AZ8" s="42" t="s">
        <v>1728</v>
      </c>
      <c r="BA8" s="81" t="s">
        <v>2255</v>
      </c>
      <c r="BB8" s="81" t="s">
        <v>2256</v>
      </c>
      <c r="BC8" s="81" t="s">
        <v>1726</v>
      </c>
      <c r="BD8" s="81" t="s">
        <v>1728</v>
      </c>
      <c r="BE8" s="42" t="s">
        <v>1726</v>
      </c>
      <c r="BF8" s="42" t="s">
        <v>1727</v>
      </c>
      <c r="BG8" s="42" t="s">
        <v>1728</v>
      </c>
      <c r="BH8" s="42" t="s">
        <v>1726</v>
      </c>
      <c r="BI8" s="42" t="s">
        <v>1727</v>
      </c>
      <c r="BJ8" s="42" t="s">
        <v>1728</v>
      </c>
      <c r="BK8" s="42" t="s">
        <v>1726</v>
      </c>
      <c r="BL8" s="42" t="s">
        <v>1727</v>
      </c>
      <c r="BM8" s="42" t="s">
        <v>1728</v>
      </c>
      <c r="BN8" s="42" t="s">
        <v>1726</v>
      </c>
      <c r="BO8" s="42" t="s">
        <v>1727</v>
      </c>
      <c r="BP8" s="42" t="s">
        <v>1728</v>
      </c>
      <c r="BQ8" s="42" t="s">
        <v>1726</v>
      </c>
      <c r="BR8" s="42" t="s">
        <v>1727</v>
      </c>
      <c r="BS8" s="42" t="s">
        <v>1728</v>
      </c>
      <c r="BT8" s="42" t="s">
        <v>1726</v>
      </c>
      <c r="BU8" s="42" t="s">
        <v>1727</v>
      </c>
      <c r="BV8" s="42" t="s">
        <v>1728</v>
      </c>
      <c r="BW8" s="42" t="s">
        <v>1726</v>
      </c>
      <c r="BX8" s="42" t="s">
        <v>1727</v>
      </c>
      <c r="BY8" s="42" t="s">
        <v>1728</v>
      </c>
      <c r="BZ8" s="81" t="s">
        <v>2255</v>
      </c>
      <c r="CA8" s="81" t="s">
        <v>2256</v>
      </c>
      <c r="CB8" s="81" t="s">
        <v>1726</v>
      </c>
      <c r="CC8" s="81" t="s">
        <v>1728</v>
      </c>
      <c r="CD8" s="97" t="s">
        <v>2665</v>
      </c>
      <c r="CE8" s="97" t="s">
        <v>2666</v>
      </c>
      <c r="CF8" s="97" t="s">
        <v>2667</v>
      </c>
      <c r="CG8" s="97" t="s">
        <v>2668</v>
      </c>
    </row>
    <row r="9" spans="1:85" ht="74.25" customHeight="1">
      <c r="A9" s="9">
        <v>1</v>
      </c>
      <c r="B9" s="10" t="s">
        <v>1802</v>
      </c>
      <c r="C9" s="11">
        <v>250</v>
      </c>
      <c r="D9" s="11" t="s">
        <v>9</v>
      </c>
      <c r="E9" s="10" t="s">
        <v>1803</v>
      </c>
      <c r="F9" s="43">
        <v>1</v>
      </c>
      <c r="G9" s="1"/>
      <c r="H9" s="1"/>
      <c r="I9" s="1"/>
      <c r="J9" s="1"/>
      <c r="K9" s="1"/>
      <c r="L9" s="1"/>
      <c r="M9" s="1"/>
      <c r="N9" s="1"/>
      <c r="O9" s="1"/>
      <c r="P9" s="1" t="s">
        <v>2361</v>
      </c>
      <c r="Q9" s="1">
        <v>121799.99999999999</v>
      </c>
      <c r="R9" s="1" t="s">
        <v>2362</v>
      </c>
      <c r="S9" s="1" t="s">
        <v>2406</v>
      </c>
      <c r="T9" s="1">
        <v>107900</v>
      </c>
      <c r="U9" s="1">
        <v>15</v>
      </c>
      <c r="V9" s="1"/>
      <c r="W9" s="1"/>
      <c r="X9" s="1"/>
      <c r="Y9" s="1"/>
      <c r="Z9" s="1"/>
      <c r="AA9" s="1"/>
      <c r="AB9" s="82">
        <f>MIN(Z9,W9,T9,Q9,N9,K9,H9)</f>
        <v>107900</v>
      </c>
      <c r="AC9" s="82" t="str">
        <f>IF(AB9=Z9,$Y$7,IF(AB9=W9,$V$7,IF(AB9=T9,$S$7,IF(AB9=Q9,$P$7,IF(AB9=N9,$M$7,IF(AB9=K9,$J$7,I(AB9=H9,$G$7,"")))))))</f>
        <v xml:space="preserve">ELEMENTOS QUIMICOS LTDA </v>
      </c>
      <c r="AD9" s="82" t="str">
        <f>IF(AB9=Z9,Y9,IF(AB9=W9,V9,IF(AB9=T9,S9,IF(AB9=Q9,P9,IF(AB9=N9,M9,IF(AB9=K9,J9,IF(AB9=H9,G9,"")))))))</f>
        <v>PANREAC</v>
      </c>
      <c r="AE9" s="82">
        <f>IF(AB9=Z9,AA9,IF(AB9=W9,X9,IF(AB9=T9,U9,IF(AB9=Q9,R9,IF(AB9=N9,O9,IF(AB9=K9,L9,IF(AB9=H9,I9,"")))))))</f>
        <v>15</v>
      </c>
      <c r="AF9" s="1"/>
      <c r="AG9" s="1"/>
      <c r="AH9" s="1"/>
      <c r="AI9" s="1"/>
      <c r="AJ9" s="1"/>
      <c r="AK9" s="1"/>
      <c r="AL9" s="1"/>
      <c r="AM9" s="1"/>
      <c r="AN9" s="1"/>
      <c r="AO9" s="1" t="s">
        <v>420</v>
      </c>
      <c r="AP9" s="1">
        <v>100000</v>
      </c>
      <c r="AQ9" s="1">
        <v>90</v>
      </c>
      <c r="AR9" s="1"/>
      <c r="AS9" s="1"/>
      <c r="AT9" s="1"/>
      <c r="AU9" s="1"/>
      <c r="AV9" s="1"/>
      <c r="AW9" s="1"/>
      <c r="AX9" s="1" t="s">
        <v>420</v>
      </c>
      <c r="AY9" s="1">
        <v>170402.4</v>
      </c>
      <c r="AZ9" s="1" t="s">
        <v>2526</v>
      </c>
      <c r="BA9" s="82">
        <f>MIN(AY9,AV9,AS9,AP9,AM9,AJ9,AG9)</f>
        <v>100000</v>
      </c>
      <c r="BB9" s="82" t="str">
        <f>IF(BA9=AY9,$AX$7,IF(BA9=AV9,$AU$7,IF(BA9=AS9,$AR$7,IF(BA9=AP9,$AO$7,IF(BA9=AM9,$AL$7,IF(BA9=AJ9,$AI$7,IF(BA9=AG9,$AF$7,"")))))))</f>
        <v>MERCK S.A.</v>
      </c>
      <c r="BC9" s="82" t="str">
        <f>IF(BA9=AY9,AX9,IF(BA9=AV9,AU9,IF(BA9=AS9,AR9,IF(BA9=AP9,AO9,IF(BA9=AM9,AL9,IF(BA9=AJ9,AI9,IF(BA9=AG9,AF9,"")))))))</f>
        <v>MERCK</v>
      </c>
      <c r="BD9" s="82">
        <f>IF(BA9=AY9,AZ9,IF(BA9=AV9,AW9,IF(BA9=AS9,AT9,IF(BA9=AP9,AQ9,IF(BA9=AM9,AN9,IF(BA9=AJ9,AK9,IF(BA9=AG9,AH9,"")))))))</f>
        <v>90</v>
      </c>
      <c r="BE9" s="1" t="s">
        <v>1095</v>
      </c>
      <c r="BF9" s="1">
        <v>498800</v>
      </c>
      <c r="BG9" s="1" t="s">
        <v>2375</v>
      </c>
      <c r="BH9" s="1"/>
      <c r="BI9" s="1"/>
      <c r="BJ9" s="1"/>
      <c r="BK9" s="1" t="s">
        <v>2361</v>
      </c>
      <c r="BL9" s="1">
        <v>121800</v>
      </c>
      <c r="BM9" s="1" t="s">
        <v>2569</v>
      </c>
      <c r="BN9" s="1" t="s">
        <v>2461</v>
      </c>
      <c r="BO9" s="1">
        <v>225504</v>
      </c>
      <c r="BP9" s="1" t="s">
        <v>2545</v>
      </c>
      <c r="BQ9" s="1" t="s">
        <v>888</v>
      </c>
      <c r="BR9" s="1">
        <v>219240</v>
      </c>
      <c r="BS9" s="1">
        <v>8</v>
      </c>
      <c r="BT9" s="1" t="s">
        <v>2105</v>
      </c>
      <c r="BU9" s="1">
        <v>249202.8</v>
      </c>
      <c r="BV9" s="1" t="s">
        <v>2640</v>
      </c>
      <c r="BW9" s="1" t="s">
        <v>2653</v>
      </c>
      <c r="BX9" s="1">
        <v>425179.43999999994</v>
      </c>
      <c r="BY9" s="1" t="s">
        <v>2654</v>
      </c>
      <c r="BZ9" s="82">
        <f>MIN(BX9,BU9,BR9,BO9,BL9,BI9,BF9)</f>
        <v>121800</v>
      </c>
      <c r="CA9" s="82" t="str">
        <f>IF(BZ9=BX9,$BW$7,IF(BZ9=BU9,$BT$7,IF(BZ9=BR9,$BQ$7,IF(BZ9=BO9,$BN$7,IF(BZ9=BL9,$BK$7,IF(BZ9=BI9,$BH$7,IF(BZ9=BF9,$BE$7,"")))))))</f>
        <v>QUIMICOS Y REACTIVOS SAS "QUIMIREL SAS"</v>
      </c>
      <c r="CB9" s="82" t="str">
        <f>IF(BZ9=BX9,BW9,IF(BZ9=BU9,BT9,IF(BZ9=BR9,BQ9,IF(BZ9=BO9,BN9,IF(BZ9=BL9,BK9,IF(BZ9=BI9,BH9,IF(BZ9=BF9,BE9,"")))))))</f>
        <v>HONEYWELL</v>
      </c>
      <c r="CC9" s="82" t="str">
        <f>IF(BZ9=BX9,BY9,IF(BZ9=BU9,BV9,IF(BZ9=BR9,BS9,IF(BZ9=BO9,BP9,IF(BZ9=BL9,BM9,IF(BZ9=BI9,BJ9,IF(BZ9=BF9,BG9,"")))))))</f>
        <v xml:space="preserve">5 dias calendario </v>
      </c>
      <c r="CD9" s="98">
        <f>MIN(BZ9,BA9,AB9)</f>
        <v>100000</v>
      </c>
      <c r="CE9" s="98" t="str">
        <f>IF(CD9=BZ9,CA9,IF(CD9=BA9,BB9,IF(CD9=AB9,AC9,"")))</f>
        <v>MERCK S.A.</v>
      </c>
      <c r="CF9" s="98" t="str">
        <f t="shared" ref="CF9:CG9" si="0">IF(CE9=CA9,CB9,IF(CE9=BB9,BC9,IF(CE9=AC9,AD9,"")))</f>
        <v>MERCK</v>
      </c>
      <c r="CG9" s="98">
        <f t="shared" si="0"/>
        <v>90</v>
      </c>
    </row>
    <row r="10" spans="1:85" ht="67.5" customHeight="1">
      <c r="A10" s="9">
        <f t="shared" ref="A10:A73" si="1">A9+1</f>
        <v>2</v>
      </c>
      <c r="B10" s="10" t="s">
        <v>2664</v>
      </c>
      <c r="C10" s="11" t="s">
        <v>299</v>
      </c>
      <c r="D10" s="11" t="s">
        <v>299</v>
      </c>
      <c r="E10" s="10" t="s">
        <v>1804</v>
      </c>
      <c r="F10" s="43">
        <v>1</v>
      </c>
      <c r="G10" s="1"/>
      <c r="H10" s="1"/>
      <c r="I10" s="1"/>
      <c r="J10" s="1"/>
      <c r="K10" s="1"/>
      <c r="L10" s="1"/>
      <c r="M10" s="1" t="s">
        <v>2293</v>
      </c>
      <c r="N10" s="1"/>
      <c r="O10" s="1"/>
      <c r="P10" s="1"/>
      <c r="Q10" s="1"/>
      <c r="R10" s="1"/>
      <c r="S10" s="1"/>
      <c r="T10" s="1"/>
      <c r="U10" s="1"/>
      <c r="V10" s="1"/>
      <c r="W10" s="1"/>
      <c r="X10" s="1"/>
      <c r="Y10" s="1"/>
      <c r="Z10" s="1"/>
      <c r="AA10" s="1"/>
      <c r="AB10" s="82"/>
      <c r="AC10" s="82"/>
      <c r="AD10" s="82"/>
      <c r="AE10" s="82"/>
      <c r="AF10" s="1" t="s">
        <v>2453</v>
      </c>
      <c r="AG10" s="1">
        <v>83520</v>
      </c>
      <c r="AH10" s="1" t="s">
        <v>2454</v>
      </c>
      <c r="AI10" s="1"/>
      <c r="AJ10" s="1"/>
      <c r="AK10" s="1"/>
      <c r="AL10" s="1"/>
      <c r="AM10" s="1"/>
      <c r="AN10" s="1"/>
      <c r="AO10" s="1" t="s">
        <v>420</v>
      </c>
      <c r="AP10" s="1">
        <v>55679.999999999993</v>
      </c>
      <c r="AQ10" s="1">
        <v>95</v>
      </c>
      <c r="AR10" s="1"/>
      <c r="AS10" s="1"/>
      <c r="AT10" s="1"/>
      <c r="AU10" s="1" t="s">
        <v>1222</v>
      </c>
      <c r="AV10" s="1">
        <v>84369.12</v>
      </c>
      <c r="AW10" s="1">
        <v>45</v>
      </c>
      <c r="AX10" s="1" t="s">
        <v>420</v>
      </c>
      <c r="AY10" s="1">
        <v>75301.631999999983</v>
      </c>
      <c r="AZ10" s="1" t="s">
        <v>2526</v>
      </c>
      <c r="BA10" s="82">
        <f t="shared" ref="BA10:BA73" si="2">MIN(AY10,AV10,AS10,AP10,AM10,AJ10,AG10)</f>
        <v>55679.999999999993</v>
      </c>
      <c r="BB10" s="82" t="str">
        <f t="shared" ref="BB10:BB73" si="3">IF(BA10=AY10,$AX$7,IF(BA10=AV10,$AU$7,IF(BA10=AS10,$AR$7,IF(BA10=AP10,$AO$7,IF(BA10=AM10,$AL$7,IF(BA10=AJ10,$AI$7,IF(BA10=AG10,$AF$7,"")))))))</f>
        <v>MERCK S.A.</v>
      </c>
      <c r="BC10" s="82" t="str">
        <f t="shared" ref="BC10:BC73" si="4">IF(BA10=AY10,AX10,IF(BA10=AV10,AU10,IF(BA10=AS10,AR10,IF(BA10=AP10,AO10,IF(BA10=AM10,AL10,IF(BA10=AJ10,AI10,IF(BA10=AG10,AF10,"")))))))</f>
        <v>MERCK</v>
      </c>
      <c r="BD10" s="82">
        <f t="shared" ref="BD10:BD73" si="5">IF(BA10=AY10,AZ10,IF(BA10=AV10,AW10,IF(BA10=AS10,AT10,IF(BA10=AP10,AQ10,IF(BA10=AM10,AN10,IF(BA10=AJ10,AK10,IF(BA10=AG10,AH10,"")))))))</f>
        <v>95</v>
      </c>
      <c r="BE10" s="1"/>
      <c r="BF10" s="1"/>
      <c r="BG10" s="1"/>
      <c r="BH10" s="1"/>
      <c r="BI10" s="1"/>
      <c r="BJ10" s="1"/>
      <c r="BK10" s="1"/>
      <c r="BL10" s="1"/>
      <c r="BM10" s="1"/>
      <c r="BN10" s="1"/>
      <c r="BO10" s="1"/>
      <c r="BP10" s="1"/>
      <c r="BQ10" s="1" t="s">
        <v>1796</v>
      </c>
      <c r="BR10" s="1">
        <v>508636.8</v>
      </c>
      <c r="BS10" s="1">
        <v>90</v>
      </c>
      <c r="BT10" s="1"/>
      <c r="BU10" s="1"/>
      <c r="BV10" s="1"/>
      <c r="BW10" s="1"/>
      <c r="BX10" s="1"/>
      <c r="BY10" s="1"/>
      <c r="BZ10" s="82">
        <f>MIN(BX10,BU10,BR10,BO10,BL10,BI10,BF10)</f>
        <v>508636.8</v>
      </c>
      <c r="CA10" s="82" t="str">
        <f>IF(BZ10=BX10,$BW$7,IF(BZ10=BU10,$BT$7,IF(BZ10=BR10,$BQ$7,IF(BZ10=BO10,$BN$7,IF(BZ10=BL10,$BK$7,IF(BZ10=BI10,$BH$7,IF(BZ10=BF10,$BE$7,"")))))))</f>
        <v>SCIENTIFIC PRODUCTS LTDA.</v>
      </c>
      <c r="CB10" s="82" t="str">
        <f>IF(BZ10=BX10,BW10,IF(BZ10=BU10,BT10,IF(BZ10=BR10,BQ10,IF(BZ10=BO10,BN10,IF(BZ10=BL10,BK10,IF(BZ10=BI10,BH10,IF(BZ10=BF10,BE10,"")))))))</f>
        <v>SUPELCO</v>
      </c>
      <c r="CC10" s="82">
        <f>IF(BZ10=BX10,BY10,IF(BZ10=BU10,BV10,IF(BZ10=BR10,BS10,IF(BZ10=BO10,BP10,IF(BZ10=BL10,BM10,IF(BZ10=BI10,BJ10,IF(BZ10=BF10,BG10,"")))))))</f>
        <v>90</v>
      </c>
      <c r="CD10" s="98">
        <f>MIN(BZ10,BA10,AB10)</f>
        <v>55679.999999999993</v>
      </c>
      <c r="CE10" s="98" t="str">
        <f>IF(CD10=BZ10,CA10,IF(CD10=BA10,BB10,IF(CD10=AB10,AC10,"")))</f>
        <v>MERCK S.A.</v>
      </c>
      <c r="CF10" s="98" t="str">
        <f t="shared" ref="CF10" si="6">IF(CE10=CA10,CB10,IF(CE10=BB10,BC10,IF(CE10=AC10,AD10,"")))</f>
        <v>MERCK</v>
      </c>
      <c r="CG10" s="98">
        <f t="shared" ref="CG10" si="7">IF(CF10=CB10,CC10,IF(CF10=BC10,BD10,IF(CF10=AD10,AE10,"")))</f>
        <v>95</v>
      </c>
    </row>
    <row r="11" spans="1:85" ht="76.8" customHeight="1">
      <c r="A11" s="9">
        <f t="shared" si="1"/>
        <v>3</v>
      </c>
      <c r="B11" s="10" t="s">
        <v>1805</v>
      </c>
      <c r="C11" s="11" t="s">
        <v>299</v>
      </c>
      <c r="D11" s="11" t="s">
        <v>299</v>
      </c>
      <c r="E11" s="10" t="s">
        <v>1804</v>
      </c>
      <c r="F11" s="43">
        <v>1</v>
      </c>
      <c r="G11" s="1"/>
      <c r="H11" s="1"/>
      <c r="I11" s="1"/>
      <c r="J11" s="1"/>
      <c r="K11" s="1"/>
      <c r="L11" s="1"/>
      <c r="M11" s="1"/>
      <c r="N11" s="1"/>
      <c r="O11" s="1"/>
      <c r="P11" s="1"/>
      <c r="Q11" s="1"/>
      <c r="R11" s="1"/>
      <c r="S11" s="1"/>
      <c r="T11" s="1"/>
      <c r="U11" s="1"/>
      <c r="V11" s="1"/>
      <c r="W11" s="1"/>
      <c r="X11" s="1"/>
      <c r="Y11" s="1"/>
      <c r="Z11" s="1"/>
      <c r="AA11" s="1"/>
      <c r="AB11" s="82"/>
      <c r="AC11" s="82"/>
      <c r="AD11" s="82"/>
      <c r="AE11" s="82"/>
      <c r="AF11" s="1" t="s">
        <v>2453</v>
      </c>
      <c r="AG11" s="1">
        <v>193720</v>
      </c>
      <c r="AH11" s="1" t="s">
        <v>2454</v>
      </c>
      <c r="AI11" s="1"/>
      <c r="AJ11" s="1"/>
      <c r="AK11" s="1"/>
      <c r="AL11" s="1"/>
      <c r="AM11" s="1"/>
      <c r="AN11" s="1"/>
      <c r="AO11" s="1"/>
      <c r="AP11" s="1"/>
      <c r="AQ11" s="1"/>
      <c r="AR11" s="1"/>
      <c r="AS11" s="1"/>
      <c r="AT11" s="1"/>
      <c r="AU11" s="1" t="s">
        <v>1222</v>
      </c>
      <c r="AV11" s="1">
        <v>196886.8</v>
      </c>
      <c r="AW11" s="1">
        <v>45</v>
      </c>
      <c r="AX11" s="1"/>
      <c r="AY11" s="1"/>
      <c r="AZ11" s="1"/>
      <c r="BA11" s="82">
        <f t="shared" si="2"/>
        <v>193720</v>
      </c>
      <c r="BB11" s="82" t="str">
        <f t="shared" si="3"/>
        <v>INNOVACION TECNOLOGICA LTDA - INNOVATEK LTDA.</v>
      </c>
      <c r="BC11" s="82" t="str">
        <f t="shared" si="4"/>
        <v xml:space="preserve">RESTEK </v>
      </c>
      <c r="BD11" s="82" t="str">
        <f t="shared" si="5"/>
        <v>30 dias</v>
      </c>
      <c r="BE11" s="1"/>
      <c r="BF11" s="1"/>
      <c r="BG11" s="1"/>
      <c r="BH11" s="1"/>
      <c r="BI11" s="1"/>
      <c r="BJ11" s="1"/>
      <c r="BK11" s="1"/>
      <c r="BL11" s="1"/>
      <c r="BM11" s="1"/>
      <c r="BN11" s="1"/>
      <c r="BO11" s="1"/>
      <c r="BP11" s="1"/>
      <c r="BQ11" s="1"/>
      <c r="BR11" s="1"/>
      <c r="BS11" s="1"/>
      <c r="BT11" s="1"/>
      <c r="BU11" s="1"/>
      <c r="BV11" s="1"/>
      <c r="BW11" s="1"/>
      <c r="BX11" s="1"/>
      <c r="BY11" s="1"/>
      <c r="BZ11" s="82"/>
      <c r="CA11" s="82"/>
      <c r="CB11" s="82">
        <f t="shared" ref="CB11:CB74" si="8">IF(BZ11=BX11,BW11,IF(BZ11=BU11,BT11,IF(BZ11=BR11,BQ11,IF(BZ11=BO11,BN11,IF(BZ11=BL11,BK11,IF(BZ11=BI11,BH11,IF(BZ11=BF11,BE11,"")))))))</f>
        <v>0</v>
      </c>
      <c r="CC11" s="82">
        <f t="shared" ref="CC11:CC74" si="9">IF(BZ11=BX11,BY11,IF(BZ11=BU11,BV11,IF(BZ11=BR11,BS11,IF(BZ11=BO11,BP11,IF(BZ11=BL11,BM11,IF(BZ11=BI11,BJ11,IF(BZ11=BF11,BG11,"")))))))</f>
        <v>0</v>
      </c>
      <c r="CD11" s="98">
        <f t="shared" ref="CD11:CD74" si="10">MIN(BZ11,BA11,AB11)</f>
        <v>193720</v>
      </c>
      <c r="CE11" s="98" t="str">
        <f t="shared" ref="CE11:CE74" si="11">IF(CD11=BZ11,CA11,IF(CD11=BA11,BB11,IF(CD11=AB11,AC11,"")))</f>
        <v>INNOVACION TECNOLOGICA LTDA - INNOVATEK LTDA.</v>
      </c>
      <c r="CF11" s="98" t="str">
        <f t="shared" ref="CF11:CF74" si="12">IF(CE11=CA11,CB11,IF(CE11=BB11,BC11,IF(CE11=AC11,AD11,"")))</f>
        <v xml:space="preserve">RESTEK </v>
      </c>
      <c r="CG11" s="98" t="str">
        <f t="shared" ref="CG11:CG74" si="13">IF(CF11=CB11,CC11,IF(CF11=BC11,BD11,IF(CF11=AD11,AE11,"")))</f>
        <v>30 dias</v>
      </c>
    </row>
    <row r="12" spans="1:85" ht="66.599999999999994" customHeight="1">
      <c r="A12" s="9">
        <f t="shared" si="1"/>
        <v>4</v>
      </c>
      <c r="B12" s="10" t="s">
        <v>1806</v>
      </c>
      <c r="C12" s="11">
        <v>5</v>
      </c>
      <c r="D12" s="11" t="s">
        <v>154</v>
      </c>
      <c r="E12" s="10" t="s">
        <v>1803</v>
      </c>
      <c r="F12" s="43">
        <v>1</v>
      </c>
      <c r="G12" s="1"/>
      <c r="H12" s="1"/>
      <c r="I12" s="1"/>
      <c r="J12" s="1"/>
      <c r="K12" s="1"/>
      <c r="L12" s="1"/>
      <c r="M12" s="1"/>
      <c r="N12" s="1"/>
      <c r="O12" s="1"/>
      <c r="P12" s="1"/>
      <c r="Q12" s="1"/>
      <c r="R12" s="1"/>
      <c r="S12" s="1"/>
      <c r="T12" s="1"/>
      <c r="U12" s="1"/>
      <c r="V12" s="1"/>
      <c r="W12" s="1"/>
      <c r="X12" s="1"/>
      <c r="Y12" s="1"/>
      <c r="Z12" s="1"/>
      <c r="AA12" s="1"/>
      <c r="AB12" s="82"/>
      <c r="AC12" s="82"/>
      <c r="AD12" s="82"/>
      <c r="AE12" s="82"/>
      <c r="AF12" s="1"/>
      <c r="AG12" s="1"/>
      <c r="AH12" s="1"/>
      <c r="AI12" s="1"/>
      <c r="AJ12" s="1"/>
      <c r="AK12" s="1"/>
      <c r="AL12" s="1"/>
      <c r="AM12" s="1"/>
      <c r="AN12" s="1"/>
      <c r="AO12" s="1"/>
      <c r="AP12" s="1"/>
      <c r="AQ12" s="1"/>
      <c r="AR12" s="1"/>
      <c r="AS12" s="1"/>
      <c r="AT12" s="1"/>
      <c r="AU12" s="1"/>
      <c r="AV12" s="1"/>
      <c r="AW12" s="1"/>
      <c r="AX12" s="1"/>
      <c r="AY12" s="1"/>
      <c r="AZ12" s="1"/>
      <c r="BA12" s="82"/>
      <c r="BB12" s="82"/>
      <c r="BC12" s="82"/>
      <c r="BD12" s="82"/>
      <c r="BE12" s="1"/>
      <c r="BF12" s="1"/>
      <c r="BG12" s="1"/>
      <c r="BH12" s="1"/>
      <c r="BI12" s="1"/>
      <c r="BJ12" s="1"/>
      <c r="BK12" s="1"/>
      <c r="BL12" s="1"/>
      <c r="BM12" s="1"/>
      <c r="BN12" s="1"/>
      <c r="BO12" s="1"/>
      <c r="BP12" s="1"/>
      <c r="BQ12" s="1"/>
      <c r="BR12" s="1"/>
      <c r="BS12" s="1"/>
      <c r="BT12" s="1"/>
      <c r="BU12" s="1"/>
      <c r="BV12" s="1"/>
      <c r="BW12" s="1"/>
      <c r="BX12" s="1"/>
      <c r="BY12" s="1"/>
      <c r="BZ12" s="82"/>
      <c r="CA12" s="82"/>
      <c r="CB12" s="82">
        <f t="shared" si="8"/>
        <v>0</v>
      </c>
      <c r="CC12" s="82">
        <f t="shared" si="9"/>
        <v>0</v>
      </c>
      <c r="CD12" s="98">
        <f t="shared" si="10"/>
        <v>0</v>
      </c>
      <c r="CE12" s="98">
        <f t="shared" si="11"/>
        <v>0</v>
      </c>
      <c r="CF12" s="98">
        <f t="shared" si="12"/>
        <v>0</v>
      </c>
      <c r="CG12" s="98">
        <f t="shared" si="13"/>
        <v>0</v>
      </c>
    </row>
    <row r="13" spans="1:85" ht="58.2" customHeight="1">
      <c r="A13" s="9">
        <f t="shared" si="1"/>
        <v>5</v>
      </c>
      <c r="B13" s="10" t="s">
        <v>1807</v>
      </c>
      <c r="C13" s="11">
        <v>25</v>
      </c>
      <c r="D13" s="11" t="s">
        <v>997</v>
      </c>
      <c r="E13" s="10" t="s">
        <v>1803</v>
      </c>
      <c r="F13" s="43">
        <v>1</v>
      </c>
      <c r="G13" s="1"/>
      <c r="H13" s="1"/>
      <c r="I13" s="1"/>
      <c r="J13" s="1"/>
      <c r="K13" s="1"/>
      <c r="L13" s="1"/>
      <c r="M13" s="1"/>
      <c r="N13" s="1"/>
      <c r="O13" s="1"/>
      <c r="P13" s="1"/>
      <c r="Q13" s="1"/>
      <c r="R13" s="1"/>
      <c r="S13" s="1"/>
      <c r="T13" s="1"/>
      <c r="U13" s="1"/>
      <c r="V13" s="1"/>
      <c r="W13" s="1"/>
      <c r="X13" s="1"/>
      <c r="Y13" s="1"/>
      <c r="Z13" s="1"/>
      <c r="AA13" s="1"/>
      <c r="AB13" s="82"/>
      <c r="AC13" s="82"/>
      <c r="AD13" s="82"/>
      <c r="AE13" s="82"/>
      <c r="AF13" s="1"/>
      <c r="AG13" s="1"/>
      <c r="AH13" s="1"/>
      <c r="AI13" s="1"/>
      <c r="AJ13" s="1"/>
      <c r="AK13" s="1"/>
      <c r="AL13" s="1"/>
      <c r="AM13" s="1"/>
      <c r="AN13" s="1"/>
      <c r="AO13" s="1"/>
      <c r="AP13" s="1"/>
      <c r="AQ13" s="1"/>
      <c r="AR13" s="1"/>
      <c r="AS13" s="1"/>
      <c r="AT13" s="1"/>
      <c r="AU13" s="1"/>
      <c r="AV13" s="1"/>
      <c r="AW13" s="1"/>
      <c r="AX13" s="1"/>
      <c r="AY13" s="1"/>
      <c r="AZ13" s="1"/>
      <c r="BA13" s="82"/>
      <c r="BB13" s="82"/>
      <c r="BC13" s="82"/>
      <c r="BD13" s="82"/>
      <c r="BE13" s="1" t="s">
        <v>1095</v>
      </c>
      <c r="BF13" s="1">
        <v>546360</v>
      </c>
      <c r="BG13" s="1" t="s">
        <v>2375</v>
      </c>
      <c r="BH13" s="1"/>
      <c r="BI13" s="1"/>
      <c r="BJ13" s="1"/>
      <c r="BK13" s="1"/>
      <c r="BL13" s="1"/>
      <c r="BM13" s="1"/>
      <c r="BN13" s="1"/>
      <c r="BO13" s="1"/>
      <c r="BP13" s="1"/>
      <c r="BQ13" s="1" t="s">
        <v>1095</v>
      </c>
      <c r="BR13" s="1">
        <v>610160</v>
      </c>
      <c r="BS13" s="1">
        <v>60</v>
      </c>
      <c r="BT13" s="1"/>
      <c r="BU13" s="1"/>
      <c r="BV13" s="1"/>
      <c r="BW13" s="1"/>
      <c r="BX13" s="1"/>
      <c r="BY13" s="1"/>
      <c r="BZ13" s="82">
        <f t="shared" ref="BZ13:BZ73" si="14">MIN(BX13,BU13,BR13,BO13,BL13,BI13,BF13)</f>
        <v>546360</v>
      </c>
      <c r="CA13" s="82" t="str">
        <f t="shared" ref="CA13:CA73" si="15">IF(BZ13=BX13,$BW$7,IF(BZ13=BU13,$BT$7,IF(BZ13=BR13,$BQ$7,IF(BZ13=BO13,$BN$7,IF(BZ13=BL13,$BK$7,IF(BZ13=BI13,$BH$7,IF(BZ13=BF13,$BE$7,"")))))))</f>
        <v xml:space="preserve">QUIMICA  M.G.  S.A.S.   </v>
      </c>
      <c r="CB13" s="82" t="str">
        <f t="shared" si="8"/>
        <v>SIGMA</v>
      </c>
      <c r="CC13" s="82" t="str">
        <f t="shared" si="9"/>
        <v>60 DIAS</v>
      </c>
      <c r="CD13" s="98">
        <f t="shared" si="10"/>
        <v>546360</v>
      </c>
      <c r="CE13" s="98" t="str">
        <f t="shared" si="11"/>
        <v xml:space="preserve">QUIMICA  M.G.  S.A.S.   </v>
      </c>
      <c r="CF13" s="98" t="str">
        <f t="shared" si="12"/>
        <v>SIGMA</v>
      </c>
      <c r="CG13" s="98" t="str">
        <f t="shared" si="13"/>
        <v>60 DIAS</v>
      </c>
    </row>
    <row r="14" spans="1:85" ht="63" customHeight="1">
      <c r="A14" s="9">
        <f t="shared" si="1"/>
        <v>6</v>
      </c>
      <c r="B14" s="10" t="s">
        <v>1808</v>
      </c>
      <c r="C14" s="11">
        <v>5</v>
      </c>
      <c r="D14" s="11" t="s">
        <v>9</v>
      </c>
      <c r="E14" s="10" t="s">
        <v>1803</v>
      </c>
      <c r="F14" s="43">
        <v>1</v>
      </c>
      <c r="G14" s="1"/>
      <c r="H14" s="1"/>
      <c r="I14" s="1"/>
      <c r="J14" s="1"/>
      <c r="K14" s="1"/>
      <c r="L14" s="1"/>
      <c r="M14" s="1"/>
      <c r="N14" s="1"/>
      <c r="O14" s="1"/>
      <c r="P14" s="1"/>
      <c r="Q14" s="1"/>
      <c r="R14" s="1"/>
      <c r="S14" s="1" t="s">
        <v>2407</v>
      </c>
      <c r="T14" s="1">
        <v>235480</v>
      </c>
      <c r="U14" s="1">
        <v>120</v>
      </c>
      <c r="V14" s="1"/>
      <c r="W14" s="1"/>
      <c r="X14" s="1"/>
      <c r="Y14" s="1"/>
      <c r="Z14" s="1"/>
      <c r="AA14" s="1"/>
      <c r="AB14" s="82">
        <f>MIN(Z14,W14,T14,Q14,N14,K14,H14)</f>
        <v>235480</v>
      </c>
      <c r="AC14" s="82" t="str">
        <f>IF(AB14=Z14,$Y$7,IF(AB14=W14,$V$7,IF(AB14=T14,$S$7,IF(AB14=Q14,$P$7,IF(AB14=N14,$M$7,IF(AB14=K14,$J$7,I(AB14=H14,$G$7,"")))))))</f>
        <v xml:space="preserve">ELEMENTOS QUIMICOS LTDA </v>
      </c>
      <c r="AD14" s="82" t="str">
        <f t="shared" ref="AD14:AD73" si="16">IF(AB14=Z14,Y14,IF(AB14=W14,V14,IF(AB14=T14,S14,IF(AB14=Q14,P14,IF(AB14=N14,M14,IF(AB14=K14,J14,IF(AB14=H14,G14,"")))))))</f>
        <v xml:space="preserve">PANREAC </v>
      </c>
      <c r="AE14" s="82">
        <f t="shared" ref="AE14:AE73" si="17">IF(AB14=Z14,AA14,IF(AB14=W14,X14,IF(AB14=T14,U14,IF(AB14=Q14,R14,IF(AB14=N14,O14,IF(AB14=K14,L14,IF(AB14=H14,I14,"")))))))</f>
        <v>120</v>
      </c>
      <c r="AF14" s="1"/>
      <c r="AG14" s="1"/>
      <c r="AH14" s="1"/>
      <c r="AI14" s="1"/>
      <c r="AJ14" s="1"/>
      <c r="AK14" s="1"/>
      <c r="AL14" s="1"/>
      <c r="AM14" s="1"/>
      <c r="AN14" s="1"/>
      <c r="AO14" s="1" t="s">
        <v>420</v>
      </c>
      <c r="AP14" s="1">
        <v>114000</v>
      </c>
      <c r="AQ14" s="1">
        <v>90</v>
      </c>
      <c r="AR14" s="1"/>
      <c r="AS14" s="1"/>
      <c r="AT14" s="1"/>
      <c r="AU14" s="1"/>
      <c r="AV14" s="1"/>
      <c r="AW14" s="1"/>
      <c r="AX14" s="1"/>
      <c r="AY14" s="1"/>
      <c r="AZ14" s="1"/>
      <c r="BA14" s="82">
        <f t="shared" si="2"/>
        <v>114000</v>
      </c>
      <c r="BB14" s="82" t="str">
        <f t="shared" si="3"/>
        <v>MERCK S.A.</v>
      </c>
      <c r="BC14" s="82" t="str">
        <f t="shared" si="4"/>
        <v>MERCK</v>
      </c>
      <c r="BD14" s="82">
        <f t="shared" si="5"/>
        <v>90</v>
      </c>
      <c r="BE14" s="1" t="s">
        <v>1095</v>
      </c>
      <c r="BF14" s="1">
        <v>56840</v>
      </c>
      <c r="BG14" s="1" t="s">
        <v>2375</v>
      </c>
      <c r="BH14" s="1"/>
      <c r="BI14" s="1"/>
      <c r="BJ14" s="1"/>
      <c r="BK14" s="1"/>
      <c r="BL14" s="1"/>
      <c r="BM14" s="1"/>
      <c r="BN14" s="1"/>
      <c r="BO14" s="1"/>
      <c r="BP14" s="1"/>
      <c r="BQ14" s="1" t="s">
        <v>1095</v>
      </c>
      <c r="BR14" s="1">
        <v>55332</v>
      </c>
      <c r="BS14" s="1">
        <v>60</v>
      </c>
      <c r="BT14" s="1"/>
      <c r="BU14" s="1"/>
      <c r="BV14" s="1"/>
      <c r="BW14" s="1"/>
      <c r="BX14" s="1"/>
      <c r="BY14" s="1"/>
      <c r="BZ14" s="82">
        <f t="shared" si="14"/>
        <v>55332</v>
      </c>
      <c r="CA14" s="82" t="str">
        <f t="shared" si="15"/>
        <v>SCIENTIFIC PRODUCTS LTDA.</v>
      </c>
      <c r="CB14" s="82" t="str">
        <f t="shared" si="8"/>
        <v>SIGMA</v>
      </c>
      <c r="CC14" s="82">
        <f t="shared" si="9"/>
        <v>60</v>
      </c>
      <c r="CD14" s="98">
        <f t="shared" si="10"/>
        <v>55332</v>
      </c>
      <c r="CE14" s="98" t="str">
        <f t="shared" si="11"/>
        <v>SCIENTIFIC PRODUCTS LTDA.</v>
      </c>
      <c r="CF14" s="98" t="str">
        <f t="shared" si="12"/>
        <v>SIGMA</v>
      </c>
      <c r="CG14" s="98">
        <f t="shared" si="13"/>
        <v>60</v>
      </c>
    </row>
    <row r="15" spans="1:85" ht="63.75" customHeight="1">
      <c r="A15" s="9">
        <f t="shared" si="1"/>
        <v>7</v>
      </c>
      <c r="B15" s="10" t="s">
        <v>1368</v>
      </c>
      <c r="C15" s="11">
        <v>25</v>
      </c>
      <c r="D15" s="11" t="s">
        <v>9</v>
      </c>
      <c r="E15" s="10" t="s">
        <v>1803</v>
      </c>
      <c r="F15" s="43">
        <v>1</v>
      </c>
      <c r="G15" s="1"/>
      <c r="H15" s="1"/>
      <c r="I15" s="1"/>
      <c r="J15" s="1" t="s">
        <v>2267</v>
      </c>
      <c r="K15" s="1">
        <v>757338.48</v>
      </c>
      <c r="L15" s="1" t="s">
        <v>2268</v>
      </c>
      <c r="M15" s="1"/>
      <c r="N15" s="1"/>
      <c r="O15" s="1"/>
      <c r="P15" s="1"/>
      <c r="Q15" s="1"/>
      <c r="R15" s="1"/>
      <c r="S15" s="1" t="s">
        <v>2406</v>
      </c>
      <c r="T15" s="1">
        <v>349276</v>
      </c>
      <c r="U15" s="1">
        <v>15</v>
      </c>
      <c r="V15" s="1"/>
      <c r="W15" s="1"/>
      <c r="X15" s="1"/>
      <c r="Y15" s="1"/>
      <c r="Z15" s="1"/>
      <c r="AA15" s="1"/>
      <c r="AB15" s="82">
        <f t="shared" ref="AB15:AB73" si="18">MIN(Z15,W15,T15,Q15,N15,K15,H15)</f>
        <v>349276</v>
      </c>
      <c r="AC15" s="82" t="str">
        <f>IF(AB15=Z15,$Y$7,IF(AB15=W15,$V$7,IF(AB15=T15,$S$7,IF(AB15=Q15,$P$7,IF(AB15=N15,$M$7,IF(AB15=K15,$J$7,I(AB15=H15,$G$7,"")))))))</f>
        <v xml:space="preserve">ELEMENTOS QUIMICOS LTDA </v>
      </c>
      <c r="AD15" s="82" t="str">
        <f t="shared" si="16"/>
        <v>PANREAC</v>
      </c>
      <c r="AE15" s="82">
        <f t="shared" si="17"/>
        <v>15</v>
      </c>
      <c r="AF15" s="1"/>
      <c r="AG15" s="1"/>
      <c r="AH15" s="1"/>
      <c r="AI15" s="1"/>
      <c r="AJ15" s="1"/>
      <c r="AK15" s="1"/>
      <c r="AL15" s="1"/>
      <c r="AM15" s="1"/>
      <c r="AN15" s="1"/>
      <c r="AO15" s="1" t="s">
        <v>420</v>
      </c>
      <c r="AP15" s="1">
        <v>219239.99999999997</v>
      </c>
      <c r="AQ15" s="1">
        <v>45</v>
      </c>
      <c r="AR15" s="1"/>
      <c r="AS15" s="1"/>
      <c r="AT15" s="1"/>
      <c r="AU15" s="1"/>
      <c r="AV15" s="1"/>
      <c r="AW15" s="1"/>
      <c r="AX15" s="1" t="s">
        <v>420</v>
      </c>
      <c r="AY15" s="1">
        <v>479375.56799999997</v>
      </c>
      <c r="AZ15" s="1" t="s">
        <v>2526</v>
      </c>
      <c r="BA15" s="82">
        <f t="shared" si="2"/>
        <v>219239.99999999997</v>
      </c>
      <c r="BB15" s="82" t="str">
        <f t="shared" si="3"/>
        <v>MERCK S.A.</v>
      </c>
      <c r="BC15" s="82" t="str">
        <f t="shared" si="4"/>
        <v>MERCK</v>
      </c>
      <c r="BD15" s="82">
        <f t="shared" si="5"/>
        <v>45</v>
      </c>
      <c r="BE15" s="1" t="s">
        <v>1095</v>
      </c>
      <c r="BF15" s="1">
        <v>740080</v>
      </c>
      <c r="BG15" s="1" t="s">
        <v>2375</v>
      </c>
      <c r="BH15" s="1"/>
      <c r="BI15" s="1"/>
      <c r="BJ15" s="1"/>
      <c r="BK15" s="1" t="s">
        <v>2570</v>
      </c>
      <c r="BL15" s="1">
        <v>991800</v>
      </c>
      <c r="BM15" s="1" t="s">
        <v>2569</v>
      </c>
      <c r="BN15" s="1" t="s">
        <v>2461</v>
      </c>
      <c r="BO15" s="1">
        <v>422820</v>
      </c>
      <c r="BP15" s="1" t="s">
        <v>2328</v>
      </c>
      <c r="BQ15" s="1" t="s">
        <v>888</v>
      </c>
      <c r="BR15" s="1">
        <v>365400</v>
      </c>
      <c r="BS15" s="1">
        <v>8</v>
      </c>
      <c r="BT15" s="1" t="s">
        <v>2641</v>
      </c>
      <c r="BU15" s="1">
        <v>163328</v>
      </c>
      <c r="BV15" s="1" t="s">
        <v>2454</v>
      </c>
      <c r="BW15" s="1" t="s">
        <v>2653</v>
      </c>
      <c r="BX15" s="1">
        <v>887045.04</v>
      </c>
      <c r="BY15" s="1" t="s">
        <v>2654</v>
      </c>
      <c r="BZ15" s="82">
        <f t="shared" si="14"/>
        <v>163328</v>
      </c>
      <c r="CA15" s="82" t="str">
        <f t="shared" si="15"/>
        <v>VORTEX COMPANY SAS</v>
      </c>
      <c r="CB15" s="82" t="str">
        <f t="shared" si="8"/>
        <v>Sigma-Aldrich</v>
      </c>
      <c r="CC15" s="82" t="str">
        <f t="shared" si="9"/>
        <v>30 dias</v>
      </c>
      <c r="CD15" s="98">
        <f t="shared" si="10"/>
        <v>163328</v>
      </c>
      <c r="CE15" s="98" t="str">
        <f t="shared" si="11"/>
        <v>VORTEX COMPANY SAS</v>
      </c>
      <c r="CF15" s="98" t="str">
        <f t="shared" si="12"/>
        <v>Sigma-Aldrich</v>
      </c>
      <c r="CG15" s="98" t="str">
        <f t="shared" si="13"/>
        <v>30 dias</v>
      </c>
    </row>
    <row r="16" spans="1:85" ht="70.2" customHeight="1">
      <c r="A16" s="9">
        <f t="shared" si="1"/>
        <v>8</v>
      </c>
      <c r="B16" s="10" t="s">
        <v>1666</v>
      </c>
      <c r="C16" s="11">
        <v>100</v>
      </c>
      <c r="D16" s="11" t="s">
        <v>6</v>
      </c>
      <c r="E16" s="10" t="s">
        <v>1803</v>
      </c>
      <c r="F16" s="43">
        <v>1</v>
      </c>
      <c r="G16" s="1"/>
      <c r="H16" s="1"/>
      <c r="I16" s="1"/>
      <c r="J16" s="1"/>
      <c r="K16" s="1"/>
      <c r="L16" s="1"/>
      <c r="M16" s="1"/>
      <c r="N16" s="1"/>
      <c r="O16" s="1"/>
      <c r="P16" s="1"/>
      <c r="Q16" s="1"/>
      <c r="R16" s="1"/>
      <c r="S16" s="1"/>
      <c r="T16" s="1"/>
      <c r="U16" s="1"/>
      <c r="V16" s="1"/>
      <c r="W16" s="1"/>
      <c r="X16" s="1"/>
      <c r="Y16" s="1"/>
      <c r="Z16" s="1"/>
      <c r="AA16" s="1"/>
      <c r="AB16" s="82"/>
      <c r="AC16" s="82"/>
      <c r="AD16" s="82"/>
      <c r="AE16" s="82"/>
      <c r="AF16" s="1"/>
      <c r="AG16" s="1"/>
      <c r="AH16" s="1"/>
      <c r="AI16" s="1"/>
      <c r="AJ16" s="1"/>
      <c r="AK16" s="1"/>
      <c r="AL16" s="1"/>
      <c r="AM16" s="1"/>
      <c r="AN16" s="1"/>
      <c r="AO16" s="1"/>
      <c r="AP16" s="1"/>
      <c r="AQ16" s="1"/>
      <c r="AR16" s="1"/>
      <c r="AS16" s="1"/>
      <c r="AT16" s="1"/>
      <c r="AU16" s="1"/>
      <c r="AV16" s="1"/>
      <c r="AW16" s="1"/>
      <c r="AX16" s="1"/>
      <c r="AY16" s="1"/>
      <c r="AZ16" s="1"/>
      <c r="BA16" s="82"/>
      <c r="BB16" s="82"/>
      <c r="BC16" s="82"/>
      <c r="BD16" s="82"/>
      <c r="BE16" s="1"/>
      <c r="BF16" s="1"/>
      <c r="BG16" s="1"/>
      <c r="BH16" s="1"/>
      <c r="BI16" s="1"/>
      <c r="BJ16" s="1"/>
      <c r="BK16" s="1"/>
      <c r="BL16" s="1"/>
      <c r="BM16" s="1"/>
      <c r="BN16" s="1"/>
      <c r="BO16" s="1"/>
      <c r="BP16" s="1"/>
      <c r="BQ16" s="1"/>
      <c r="BR16" s="1"/>
      <c r="BS16" s="1"/>
      <c r="BT16" s="1"/>
      <c r="BU16" s="1"/>
      <c r="BV16" s="1"/>
      <c r="BW16" s="1"/>
      <c r="BX16" s="1"/>
      <c r="BY16" s="1"/>
      <c r="BZ16" s="82"/>
      <c r="CA16" s="82"/>
      <c r="CB16" s="82">
        <f t="shared" si="8"/>
        <v>0</v>
      </c>
      <c r="CC16" s="82">
        <f t="shared" si="9"/>
        <v>0</v>
      </c>
      <c r="CD16" s="98">
        <f t="shared" si="10"/>
        <v>0</v>
      </c>
      <c r="CE16" s="98">
        <f t="shared" si="11"/>
        <v>0</v>
      </c>
      <c r="CF16" s="98">
        <f t="shared" si="12"/>
        <v>0</v>
      </c>
      <c r="CG16" s="98">
        <f t="shared" si="13"/>
        <v>0</v>
      </c>
    </row>
    <row r="17" spans="1:85" ht="57.6">
      <c r="A17" s="9">
        <f t="shared" si="1"/>
        <v>9</v>
      </c>
      <c r="B17" s="10" t="s">
        <v>1809</v>
      </c>
      <c r="C17" s="11">
        <v>50</v>
      </c>
      <c r="D17" s="11" t="s">
        <v>9</v>
      </c>
      <c r="E17" s="10" t="s">
        <v>1803</v>
      </c>
      <c r="F17" s="43">
        <v>1</v>
      </c>
      <c r="G17" s="1"/>
      <c r="H17" s="1"/>
      <c r="I17" s="1"/>
      <c r="J17" s="1"/>
      <c r="K17" s="1"/>
      <c r="L17" s="1"/>
      <c r="M17" s="1" t="s">
        <v>2294</v>
      </c>
      <c r="N17" s="1">
        <v>380944</v>
      </c>
      <c r="O17" s="1">
        <v>30</v>
      </c>
      <c r="P17" s="1" t="s">
        <v>420</v>
      </c>
      <c r="Q17" s="1">
        <v>208104</v>
      </c>
      <c r="R17" s="1" t="s">
        <v>2284</v>
      </c>
      <c r="S17" s="1"/>
      <c r="T17" s="1"/>
      <c r="U17" s="1"/>
      <c r="V17" s="1"/>
      <c r="W17" s="1"/>
      <c r="X17" s="1"/>
      <c r="Y17" s="1"/>
      <c r="Z17" s="1"/>
      <c r="AA17" s="1"/>
      <c r="AB17" s="82">
        <f t="shared" si="18"/>
        <v>208104</v>
      </c>
      <c r="AC17" s="82" t="str">
        <f>IF(AB17=Z17,$Y$7,IF(AB17=W17,$V$7,IF(AB17=T17,$S$7,IF(AB17=Q17,$P$7,IF(AB17=N17,$M$7,IF(AB17=K17,$J$7,I(AB17=H17,$G$7,"")))))))</f>
        <v>BLAMIS DOTACIONES LABORATORIO S.A.S</v>
      </c>
      <c r="AD17" s="82" t="str">
        <f t="shared" si="16"/>
        <v>MERCK</v>
      </c>
      <c r="AE17" s="82" t="str">
        <f t="shared" si="17"/>
        <v>90 DÍAS</v>
      </c>
      <c r="AF17" s="1"/>
      <c r="AG17" s="1"/>
      <c r="AH17" s="1"/>
      <c r="AI17" s="1"/>
      <c r="AJ17" s="1"/>
      <c r="AK17" s="1"/>
      <c r="AL17" s="1"/>
      <c r="AM17" s="1"/>
      <c r="AN17" s="1"/>
      <c r="AO17" s="1" t="s">
        <v>420</v>
      </c>
      <c r="AP17" s="1">
        <v>139200</v>
      </c>
      <c r="AQ17" s="1">
        <v>90</v>
      </c>
      <c r="AR17" s="1"/>
      <c r="AS17" s="1"/>
      <c r="AT17" s="1"/>
      <c r="AU17" s="1"/>
      <c r="AV17" s="1"/>
      <c r="AW17" s="1"/>
      <c r="AX17" s="1" t="s">
        <v>420</v>
      </c>
      <c r="AY17" s="1">
        <v>201028.46399999998</v>
      </c>
      <c r="AZ17" s="1" t="s">
        <v>2526</v>
      </c>
      <c r="BA17" s="82">
        <f t="shared" si="2"/>
        <v>139200</v>
      </c>
      <c r="BB17" s="82" t="str">
        <f t="shared" si="3"/>
        <v>MERCK S.A.</v>
      </c>
      <c r="BC17" s="82" t="str">
        <f t="shared" si="4"/>
        <v>MERCK</v>
      </c>
      <c r="BD17" s="82">
        <f t="shared" si="5"/>
        <v>90</v>
      </c>
      <c r="BE17" s="1" t="s">
        <v>1095</v>
      </c>
      <c r="BF17" s="1">
        <v>734280</v>
      </c>
      <c r="BG17" s="1" t="s">
        <v>2375</v>
      </c>
      <c r="BH17" s="1"/>
      <c r="BI17" s="1"/>
      <c r="BJ17" s="1"/>
      <c r="BK17" s="1"/>
      <c r="BL17" s="1"/>
      <c r="BM17" s="1"/>
      <c r="BN17" s="1" t="s">
        <v>420</v>
      </c>
      <c r="BO17" s="1">
        <v>214600</v>
      </c>
      <c r="BP17" s="1" t="s">
        <v>2545</v>
      </c>
      <c r="BQ17" s="1" t="s">
        <v>1095</v>
      </c>
      <c r="BR17" s="1">
        <v>978228</v>
      </c>
      <c r="BS17" s="1">
        <v>90</v>
      </c>
      <c r="BT17" s="1"/>
      <c r="BU17" s="1"/>
      <c r="BV17" s="1"/>
      <c r="BW17" s="1"/>
      <c r="BX17" s="1"/>
      <c r="BY17" s="1"/>
      <c r="BZ17" s="82">
        <f t="shared" si="14"/>
        <v>214600</v>
      </c>
      <c r="CA17" s="82" t="str">
        <f t="shared" si="15"/>
        <v>REACTIVOS EQUIPOS Y QUIMICOS LIMITADA</v>
      </c>
      <c r="CB17" s="82" t="str">
        <f t="shared" si="8"/>
        <v>MERCK</v>
      </c>
      <c r="CC17" s="82" t="str">
        <f t="shared" si="9"/>
        <v>120 DIAS</v>
      </c>
      <c r="CD17" s="98">
        <f t="shared" si="10"/>
        <v>139200</v>
      </c>
      <c r="CE17" s="98" t="str">
        <f t="shared" si="11"/>
        <v>MERCK S.A.</v>
      </c>
      <c r="CF17" s="98" t="str">
        <f t="shared" si="12"/>
        <v>MERCK</v>
      </c>
      <c r="CG17" s="98" t="str">
        <f t="shared" si="13"/>
        <v>120 DIAS</v>
      </c>
    </row>
    <row r="18" spans="1:85" ht="57.6">
      <c r="A18" s="9">
        <f t="shared" si="1"/>
        <v>10</v>
      </c>
      <c r="B18" s="10" t="s">
        <v>5</v>
      </c>
      <c r="C18" s="11">
        <v>100</v>
      </c>
      <c r="D18" s="11" t="s">
        <v>6</v>
      </c>
      <c r="E18" s="10" t="s">
        <v>1803</v>
      </c>
      <c r="F18" s="43">
        <v>1</v>
      </c>
      <c r="G18" s="1"/>
      <c r="H18" s="1"/>
      <c r="I18" s="1"/>
      <c r="J18" s="1"/>
      <c r="K18" s="1"/>
      <c r="L18" s="1"/>
      <c r="M18" s="1"/>
      <c r="N18" s="1"/>
      <c r="O18" s="1"/>
      <c r="P18" s="1"/>
      <c r="Q18" s="1"/>
      <c r="R18" s="1"/>
      <c r="S18" s="1"/>
      <c r="T18" s="1"/>
      <c r="U18" s="1"/>
      <c r="V18" s="1"/>
      <c r="W18" s="1"/>
      <c r="X18" s="1"/>
      <c r="Y18" s="1"/>
      <c r="Z18" s="1"/>
      <c r="AA18" s="1"/>
      <c r="AB18" s="82"/>
      <c r="AC18" s="82"/>
      <c r="AD18" s="82"/>
      <c r="AE18" s="82"/>
      <c r="AF18" s="1"/>
      <c r="AG18" s="1"/>
      <c r="AH18" s="1"/>
      <c r="AI18" s="1"/>
      <c r="AJ18" s="1"/>
      <c r="AK18" s="1"/>
      <c r="AL18" s="1"/>
      <c r="AM18" s="1"/>
      <c r="AN18" s="1"/>
      <c r="AO18" s="1" t="s">
        <v>420</v>
      </c>
      <c r="AP18" s="1">
        <v>84680</v>
      </c>
      <c r="AQ18" s="1">
        <v>90</v>
      </c>
      <c r="AR18" s="1"/>
      <c r="AS18" s="1"/>
      <c r="AT18" s="1"/>
      <c r="AU18" s="1"/>
      <c r="AV18" s="1"/>
      <c r="AW18" s="1"/>
      <c r="AX18" s="1" t="s">
        <v>420</v>
      </c>
      <c r="AY18" s="1">
        <v>96816.383999999991</v>
      </c>
      <c r="AZ18" s="1" t="s">
        <v>2526</v>
      </c>
      <c r="BA18" s="82">
        <f t="shared" si="2"/>
        <v>84680</v>
      </c>
      <c r="BB18" s="82" t="str">
        <f t="shared" si="3"/>
        <v>MERCK S.A.</v>
      </c>
      <c r="BC18" s="82" t="str">
        <f t="shared" si="4"/>
        <v>MERCK</v>
      </c>
      <c r="BD18" s="82">
        <f t="shared" si="5"/>
        <v>90</v>
      </c>
      <c r="BE18" s="1"/>
      <c r="BF18" s="1"/>
      <c r="BG18" s="1"/>
      <c r="BH18" s="1"/>
      <c r="BI18" s="1"/>
      <c r="BJ18" s="1"/>
      <c r="BK18" s="1"/>
      <c r="BL18" s="1"/>
      <c r="BM18" s="1"/>
      <c r="BN18" s="1" t="s">
        <v>420</v>
      </c>
      <c r="BO18" s="1">
        <v>103820</v>
      </c>
      <c r="BP18" s="1" t="s">
        <v>2545</v>
      </c>
      <c r="BQ18" s="1"/>
      <c r="BR18" s="1"/>
      <c r="BS18" s="1"/>
      <c r="BT18" s="1"/>
      <c r="BU18" s="1"/>
      <c r="BV18" s="1"/>
      <c r="BW18" s="1"/>
      <c r="BX18" s="1"/>
      <c r="BY18" s="1"/>
      <c r="BZ18" s="82">
        <f t="shared" si="14"/>
        <v>103820</v>
      </c>
      <c r="CA18" s="82" t="str">
        <f t="shared" si="15"/>
        <v>REACTIVOS EQUIPOS Y QUIMICOS LIMITADA</v>
      </c>
      <c r="CB18" s="82" t="str">
        <f t="shared" si="8"/>
        <v>MERCK</v>
      </c>
      <c r="CC18" s="82" t="str">
        <f t="shared" si="9"/>
        <v>120 DIAS</v>
      </c>
      <c r="CD18" s="98">
        <f t="shared" si="10"/>
        <v>84680</v>
      </c>
      <c r="CE18" s="98" t="str">
        <f t="shared" si="11"/>
        <v>MERCK S.A.</v>
      </c>
      <c r="CF18" s="98" t="str">
        <f t="shared" si="12"/>
        <v>MERCK</v>
      </c>
      <c r="CG18" s="98" t="str">
        <f t="shared" si="13"/>
        <v>120 DIAS</v>
      </c>
    </row>
    <row r="19" spans="1:85" ht="57.6">
      <c r="A19" s="9">
        <f t="shared" si="1"/>
        <v>11</v>
      </c>
      <c r="B19" s="10" t="s">
        <v>8</v>
      </c>
      <c r="C19" s="11">
        <v>100</v>
      </c>
      <c r="D19" s="11" t="s">
        <v>9</v>
      </c>
      <c r="E19" s="10" t="s">
        <v>1803</v>
      </c>
      <c r="F19" s="43">
        <v>1</v>
      </c>
      <c r="G19" s="1"/>
      <c r="H19" s="1"/>
      <c r="I19" s="1"/>
      <c r="J19" s="1"/>
      <c r="K19" s="1"/>
      <c r="L19" s="1"/>
      <c r="M19" s="1"/>
      <c r="N19" s="1"/>
      <c r="O19" s="1"/>
      <c r="P19" s="1" t="s">
        <v>420</v>
      </c>
      <c r="Q19" s="1">
        <v>105096</v>
      </c>
      <c r="R19" s="1" t="s">
        <v>2284</v>
      </c>
      <c r="S19" s="1" t="s">
        <v>2408</v>
      </c>
      <c r="T19" s="1">
        <v>91640</v>
      </c>
      <c r="U19" s="1">
        <v>120</v>
      </c>
      <c r="V19" s="1"/>
      <c r="W19" s="1"/>
      <c r="X19" s="1"/>
      <c r="Y19" s="1"/>
      <c r="Z19" s="1"/>
      <c r="AA19" s="1"/>
      <c r="AB19" s="82">
        <f t="shared" si="18"/>
        <v>91640</v>
      </c>
      <c r="AC19" s="82" t="str">
        <f>IF(AB19=Z19,$Y$7,IF(AB19=W19,$V$7,IF(AB19=T19,$S$7,IF(AB19=Q19,$P$7,IF(AB19=N19,$M$7,IF(AB19=K19,$J$7,I(AB19=H19,$G$7,"")))))))</f>
        <v xml:space="preserve">ELEMENTOS QUIMICOS LTDA </v>
      </c>
      <c r="AD19" s="82" t="str">
        <f t="shared" si="16"/>
        <v>ALFA (USA)</v>
      </c>
      <c r="AE19" s="82">
        <f t="shared" si="17"/>
        <v>120</v>
      </c>
      <c r="AF19" s="1"/>
      <c r="AG19" s="1"/>
      <c r="AH19" s="1"/>
      <c r="AI19" s="1"/>
      <c r="AJ19" s="1"/>
      <c r="AK19" s="1"/>
      <c r="AL19" s="1"/>
      <c r="AM19" s="1"/>
      <c r="AN19" s="1"/>
      <c r="AO19" s="1" t="s">
        <v>420</v>
      </c>
      <c r="AP19" s="1">
        <v>89320</v>
      </c>
      <c r="AQ19" s="1">
        <v>90</v>
      </c>
      <c r="AR19" s="1"/>
      <c r="AS19" s="1"/>
      <c r="AT19" s="1"/>
      <c r="AU19" s="1"/>
      <c r="AV19" s="1"/>
      <c r="AW19" s="1"/>
      <c r="AX19" s="1" t="s">
        <v>420</v>
      </c>
      <c r="AY19" s="1">
        <v>101522.736</v>
      </c>
      <c r="AZ19" s="1" t="s">
        <v>2526</v>
      </c>
      <c r="BA19" s="82">
        <f t="shared" si="2"/>
        <v>89320</v>
      </c>
      <c r="BB19" s="82" t="str">
        <f t="shared" si="3"/>
        <v>MERCK S.A.</v>
      </c>
      <c r="BC19" s="82" t="str">
        <f t="shared" si="4"/>
        <v>MERCK</v>
      </c>
      <c r="BD19" s="82">
        <f t="shared" si="5"/>
        <v>90</v>
      </c>
      <c r="BE19" s="1"/>
      <c r="BF19" s="1"/>
      <c r="BG19" s="1"/>
      <c r="BH19" s="1"/>
      <c r="BI19" s="1"/>
      <c r="BJ19" s="1"/>
      <c r="BK19" s="1"/>
      <c r="BL19" s="1"/>
      <c r="BM19" s="1"/>
      <c r="BN19" s="1" t="s">
        <v>420</v>
      </c>
      <c r="BO19" s="1">
        <v>108576</v>
      </c>
      <c r="BP19" s="1" t="s">
        <v>2545</v>
      </c>
      <c r="BQ19" s="1" t="s">
        <v>2478</v>
      </c>
      <c r="BR19" s="1">
        <v>349972</v>
      </c>
      <c r="BS19" s="1">
        <v>60</v>
      </c>
      <c r="BT19" s="1"/>
      <c r="BU19" s="1"/>
      <c r="BV19" s="1"/>
      <c r="BW19" s="1"/>
      <c r="BX19" s="1"/>
      <c r="BY19" s="1"/>
      <c r="BZ19" s="82">
        <f t="shared" si="14"/>
        <v>108576</v>
      </c>
      <c r="CA19" s="82" t="str">
        <f t="shared" si="15"/>
        <v>REACTIVOS EQUIPOS Y QUIMICOS LIMITADA</v>
      </c>
      <c r="CB19" s="82" t="str">
        <f t="shared" si="8"/>
        <v>MERCK</v>
      </c>
      <c r="CC19" s="82" t="str">
        <f t="shared" si="9"/>
        <v>120 DIAS</v>
      </c>
      <c r="CD19" s="98">
        <f t="shared" si="10"/>
        <v>89320</v>
      </c>
      <c r="CE19" s="98" t="str">
        <f t="shared" si="11"/>
        <v>MERCK S.A.</v>
      </c>
      <c r="CF19" s="98" t="str">
        <f t="shared" si="12"/>
        <v>MERCK</v>
      </c>
      <c r="CG19" s="98" t="str">
        <f t="shared" si="13"/>
        <v>120 DIAS</v>
      </c>
    </row>
    <row r="20" spans="1:85" ht="57.6">
      <c r="A20" s="9">
        <f t="shared" si="1"/>
        <v>12</v>
      </c>
      <c r="B20" s="10" t="s">
        <v>10</v>
      </c>
      <c r="C20" s="11">
        <v>50</v>
      </c>
      <c r="D20" s="11" t="s">
        <v>6</v>
      </c>
      <c r="E20" s="10" t="s">
        <v>1803</v>
      </c>
      <c r="F20" s="43">
        <v>1</v>
      </c>
      <c r="G20" s="1"/>
      <c r="H20" s="1"/>
      <c r="I20" s="1"/>
      <c r="J20" s="1"/>
      <c r="K20" s="1"/>
      <c r="L20" s="1"/>
      <c r="M20" s="1"/>
      <c r="N20" s="1"/>
      <c r="O20" s="1"/>
      <c r="P20" s="1" t="s">
        <v>420</v>
      </c>
      <c r="Q20" s="1">
        <v>349160</v>
      </c>
      <c r="R20" s="1" t="s">
        <v>2284</v>
      </c>
      <c r="S20" s="1"/>
      <c r="T20" s="1"/>
      <c r="U20" s="1"/>
      <c r="V20" s="1"/>
      <c r="W20" s="1"/>
      <c r="X20" s="1"/>
      <c r="Y20" s="1"/>
      <c r="Z20" s="1"/>
      <c r="AA20" s="1"/>
      <c r="AB20" s="82">
        <f t="shared" si="18"/>
        <v>349160</v>
      </c>
      <c r="AC20" s="82" t="str">
        <f>IF(AB20=Z20,$Y$7,IF(AB20=W20,$V$7,IF(AB20=T20,$S$7,IF(AB20=Q20,$P$7,IF(AB20=N20,$M$7,IF(AB20=K20,$J$7,I(AB20=H20,$G$7,"")))))))</f>
        <v>BLAMIS DOTACIONES LABORATORIO S.A.S</v>
      </c>
      <c r="AD20" s="82" t="str">
        <f t="shared" si="16"/>
        <v>MERCK</v>
      </c>
      <c r="AE20" s="82" t="str">
        <f t="shared" si="17"/>
        <v>90 DÍAS</v>
      </c>
      <c r="AF20" s="1"/>
      <c r="AG20" s="1"/>
      <c r="AH20" s="1"/>
      <c r="AI20" s="1"/>
      <c r="AJ20" s="1"/>
      <c r="AK20" s="1"/>
      <c r="AL20" s="1"/>
      <c r="AM20" s="1"/>
      <c r="AN20" s="1"/>
      <c r="AO20" s="1" t="s">
        <v>420</v>
      </c>
      <c r="AP20" s="1">
        <v>277240</v>
      </c>
      <c r="AQ20" s="1">
        <v>90</v>
      </c>
      <c r="AR20" s="1"/>
      <c r="AS20" s="1"/>
      <c r="AT20" s="1"/>
      <c r="AU20" s="1"/>
      <c r="AV20" s="1"/>
      <c r="AW20" s="1"/>
      <c r="AX20" s="1" t="s">
        <v>420</v>
      </c>
      <c r="AY20" s="1">
        <v>337512.67200000002</v>
      </c>
      <c r="AZ20" s="1" t="s">
        <v>2526</v>
      </c>
      <c r="BA20" s="82">
        <f t="shared" si="2"/>
        <v>277240</v>
      </c>
      <c r="BB20" s="82" t="str">
        <f t="shared" si="3"/>
        <v>MERCK S.A.</v>
      </c>
      <c r="BC20" s="82" t="str">
        <f t="shared" si="4"/>
        <v>MERCK</v>
      </c>
      <c r="BD20" s="82">
        <f t="shared" si="5"/>
        <v>90</v>
      </c>
      <c r="BE20" s="1"/>
      <c r="BF20" s="1"/>
      <c r="BG20" s="1"/>
      <c r="BH20" s="1"/>
      <c r="BI20" s="1"/>
      <c r="BJ20" s="1"/>
      <c r="BK20" s="1"/>
      <c r="BL20" s="1"/>
      <c r="BM20" s="1"/>
      <c r="BN20" s="1" t="s">
        <v>420</v>
      </c>
      <c r="BO20" s="1">
        <v>360992</v>
      </c>
      <c r="BP20" s="1" t="s">
        <v>2545</v>
      </c>
      <c r="BQ20" s="1"/>
      <c r="BR20" s="1"/>
      <c r="BS20" s="1"/>
      <c r="BT20" s="1"/>
      <c r="BU20" s="1"/>
      <c r="BV20" s="1"/>
      <c r="BW20" s="1"/>
      <c r="BX20" s="1"/>
      <c r="BY20" s="1"/>
      <c r="BZ20" s="82">
        <f t="shared" si="14"/>
        <v>360992</v>
      </c>
      <c r="CA20" s="82" t="str">
        <f t="shared" si="15"/>
        <v>REACTIVOS EQUIPOS Y QUIMICOS LIMITADA</v>
      </c>
      <c r="CB20" s="82" t="str">
        <f t="shared" si="8"/>
        <v>MERCK</v>
      </c>
      <c r="CC20" s="82" t="str">
        <f t="shared" si="9"/>
        <v>120 DIAS</v>
      </c>
      <c r="CD20" s="98">
        <f t="shared" si="10"/>
        <v>277240</v>
      </c>
      <c r="CE20" s="98" t="str">
        <f t="shared" si="11"/>
        <v>MERCK S.A.</v>
      </c>
      <c r="CF20" s="98" t="str">
        <f t="shared" si="12"/>
        <v>MERCK</v>
      </c>
      <c r="CG20" s="98" t="str">
        <f t="shared" si="13"/>
        <v>120 DIAS</v>
      </c>
    </row>
    <row r="21" spans="1:85" ht="57.6">
      <c r="A21" s="9">
        <f t="shared" si="1"/>
        <v>13</v>
      </c>
      <c r="B21" s="10" t="s">
        <v>1538</v>
      </c>
      <c r="C21" s="11">
        <v>100</v>
      </c>
      <c r="D21" s="11" t="s">
        <v>9</v>
      </c>
      <c r="E21" s="10" t="s">
        <v>1803</v>
      </c>
      <c r="F21" s="43">
        <v>1</v>
      </c>
      <c r="G21" s="1"/>
      <c r="H21" s="1"/>
      <c r="I21" s="1"/>
      <c r="J21" s="1"/>
      <c r="K21" s="1"/>
      <c r="L21" s="1"/>
      <c r="M21" s="1" t="s">
        <v>2295</v>
      </c>
      <c r="N21" s="1">
        <v>222952</v>
      </c>
      <c r="O21" s="1">
        <v>30</v>
      </c>
      <c r="P21" s="1" t="s">
        <v>420</v>
      </c>
      <c r="Q21" s="1">
        <v>111360</v>
      </c>
      <c r="R21" s="1" t="s">
        <v>2284</v>
      </c>
      <c r="S21" s="1"/>
      <c r="T21" s="1"/>
      <c r="U21" s="1"/>
      <c r="V21" s="1"/>
      <c r="W21" s="1"/>
      <c r="X21" s="1"/>
      <c r="Y21" s="1"/>
      <c r="Z21" s="1"/>
      <c r="AA21" s="1"/>
      <c r="AB21" s="82">
        <f t="shared" si="18"/>
        <v>111360</v>
      </c>
      <c r="AC21" s="82" t="str">
        <f>IF(AB21=Z21,$Y$7,IF(AB21=W21,$V$7,IF(AB21=T21,$S$7,IF(AB21=Q21,$P$7,IF(AB21=N21,$M$7,IF(AB21=K21,$J$7,I(AB21=H21,$G$7,"")))))))</f>
        <v>BLAMIS DOTACIONES LABORATORIO S.A.S</v>
      </c>
      <c r="AD21" s="82" t="str">
        <f t="shared" si="16"/>
        <v>MERCK</v>
      </c>
      <c r="AE21" s="82" t="str">
        <f t="shared" si="17"/>
        <v>90 DÍAS</v>
      </c>
      <c r="AF21" s="1"/>
      <c r="AG21" s="1"/>
      <c r="AH21" s="1"/>
      <c r="AI21" s="1"/>
      <c r="AJ21" s="1"/>
      <c r="AK21" s="1"/>
      <c r="AL21" s="1"/>
      <c r="AM21" s="1"/>
      <c r="AN21" s="1"/>
      <c r="AO21" s="1" t="s">
        <v>420</v>
      </c>
      <c r="AP21" s="1">
        <v>83520</v>
      </c>
      <c r="AQ21" s="1">
        <v>90</v>
      </c>
      <c r="AR21" s="1"/>
      <c r="AS21" s="1"/>
      <c r="AT21" s="1"/>
      <c r="AU21" s="1"/>
      <c r="AV21" s="1"/>
      <c r="AW21" s="1"/>
      <c r="AX21" s="1" t="s">
        <v>420</v>
      </c>
      <c r="AY21" s="1">
        <v>107573.75999999999</v>
      </c>
      <c r="AZ21" s="1" t="s">
        <v>2526</v>
      </c>
      <c r="BA21" s="82">
        <f t="shared" si="2"/>
        <v>83520</v>
      </c>
      <c r="BB21" s="82" t="str">
        <f t="shared" si="3"/>
        <v>MERCK S.A.</v>
      </c>
      <c r="BC21" s="82" t="str">
        <f t="shared" si="4"/>
        <v>MERCK</v>
      </c>
      <c r="BD21" s="82">
        <f t="shared" si="5"/>
        <v>90</v>
      </c>
      <c r="BE21" s="1" t="s">
        <v>1095</v>
      </c>
      <c r="BF21" s="1">
        <v>337560</v>
      </c>
      <c r="BG21" s="1" t="s">
        <v>2375</v>
      </c>
      <c r="BH21" s="1"/>
      <c r="BI21" s="1"/>
      <c r="BJ21" s="1"/>
      <c r="BK21" s="1"/>
      <c r="BL21" s="1"/>
      <c r="BM21" s="1"/>
      <c r="BN21" s="1" t="s">
        <v>420</v>
      </c>
      <c r="BO21" s="1">
        <v>115072</v>
      </c>
      <c r="BP21" s="1" t="s">
        <v>2545</v>
      </c>
      <c r="BQ21" s="1"/>
      <c r="BR21" s="1"/>
      <c r="BS21" s="1"/>
      <c r="BT21" s="1" t="s">
        <v>2105</v>
      </c>
      <c r="BU21" s="1">
        <v>124601.4</v>
      </c>
      <c r="BV21" s="1" t="s">
        <v>2640</v>
      </c>
      <c r="BW21" s="1"/>
      <c r="BX21" s="1"/>
      <c r="BY21" s="1"/>
      <c r="BZ21" s="82">
        <f t="shared" si="14"/>
        <v>115072</v>
      </c>
      <c r="CA21" s="82" t="str">
        <f t="shared" si="15"/>
        <v>REACTIVOS EQUIPOS Y QUIMICOS LIMITADA</v>
      </c>
      <c r="CB21" s="82" t="str">
        <f t="shared" si="8"/>
        <v>MERCK</v>
      </c>
      <c r="CC21" s="82" t="str">
        <f t="shared" si="9"/>
        <v>120 DIAS</v>
      </c>
      <c r="CD21" s="98">
        <f t="shared" si="10"/>
        <v>83520</v>
      </c>
      <c r="CE21" s="98" t="str">
        <f t="shared" si="11"/>
        <v>MERCK S.A.</v>
      </c>
      <c r="CF21" s="98" t="str">
        <f t="shared" si="12"/>
        <v>MERCK</v>
      </c>
      <c r="CG21" s="98" t="str">
        <f t="shared" si="13"/>
        <v>120 DIAS</v>
      </c>
    </row>
    <row r="22" spans="1:85" ht="65.25" customHeight="1">
      <c r="A22" s="9">
        <f t="shared" si="1"/>
        <v>14</v>
      </c>
      <c r="B22" s="10" t="s">
        <v>7</v>
      </c>
      <c r="C22" s="11">
        <v>50</v>
      </c>
      <c r="D22" s="11" t="s">
        <v>6</v>
      </c>
      <c r="E22" s="10" t="s">
        <v>1803</v>
      </c>
      <c r="F22" s="43">
        <v>1</v>
      </c>
      <c r="G22" s="1"/>
      <c r="H22" s="1"/>
      <c r="I22" s="1"/>
      <c r="J22" s="1"/>
      <c r="K22" s="1"/>
      <c r="L22" s="1"/>
      <c r="M22" s="1" t="s">
        <v>2295</v>
      </c>
      <c r="N22" s="1">
        <v>653660</v>
      </c>
      <c r="O22" s="1">
        <v>30</v>
      </c>
      <c r="P22" s="1" t="s">
        <v>420</v>
      </c>
      <c r="Q22" s="1">
        <v>725232</v>
      </c>
      <c r="R22" s="1" t="s">
        <v>2363</v>
      </c>
      <c r="S22" s="1"/>
      <c r="T22" s="1"/>
      <c r="U22" s="1"/>
      <c r="V22" s="1"/>
      <c r="W22" s="1"/>
      <c r="X22" s="1"/>
      <c r="Y22" s="1"/>
      <c r="Z22" s="1"/>
      <c r="AA22" s="1"/>
      <c r="AB22" s="82">
        <f t="shared" si="18"/>
        <v>653660</v>
      </c>
      <c r="AC22" s="82" t="str">
        <f>IF(AB22=Z22,$Y$7,IF(AB22=W22,$V$7,IF(AB22=T22,$S$7,IF(AB22=Q22,$P$7,IF(AB22=N22,$M$7,IF(AB22=K22,$J$7,I(AB22=H22,$G$7,"")))))))</f>
        <v>BIO-INSTRUMENTAL</v>
      </c>
      <c r="AD22" s="82" t="str">
        <f t="shared" si="16"/>
        <v>ALFA AESAR</v>
      </c>
      <c r="AE22" s="82">
        <f t="shared" si="17"/>
        <v>30</v>
      </c>
      <c r="AF22" s="1"/>
      <c r="AG22" s="1"/>
      <c r="AH22" s="1"/>
      <c r="AI22" s="1"/>
      <c r="AJ22" s="1"/>
      <c r="AK22" s="1"/>
      <c r="AL22" s="1"/>
      <c r="AM22" s="1"/>
      <c r="AN22" s="1"/>
      <c r="AO22" s="1" t="s">
        <v>420</v>
      </c>
      <c r="AP22" s="1">
        <v>726160</v>
      </c>
      <c r="AQ22" s="1">
        <v>90</v>
      </c>
      <c r="AR22" s="1"/>
      <c r="AS22" s="1"/>
      <c r="AT22" s="1"/>
      <c r="AU22" s="1"/>
      <c r="AV22" s="1"/>
      <c r="AW22" s="1"/>
      <c r="AX22" s="1" t="s">
        <v>420</v>
      </c>
      <c r="AY22" s="1">
        <v>700574.11199999996</v>
      </c>
      <c r="AZ22" s="1" t="s">
        <v>2526</v>
      </c>
      <c r="BA22" s="82">
        <f t="shared" si="2"/>
        <v>700574.11199999996</v>
      </c>
      <c r="BB22" s="82" t="str">
        <f t="shared" si="3"/>
        <v>PROFINAS SAS</v>
      </c>
      <c r="BC22" s="82" t="str">
        <f t="shared" si="4"/>
        <v>MERCK</v>
      </c>
      <c r="BD22" s="82" t="str">
        <f t="shared" si="5"/>
        <v>15-60 DIAS</v>
      </c>
      <c r="BE22" s="1"/>
      <c r="BF22" s="1"/>
      <c r="BG22" s="1"/>
      <c r="BH22" s="1"/>
      <c r="BI22" s="1"/>
      <c r="BJ22" s="1"/>
      <c r="BK22" s="1"/>
      <c r="BL22" s="1"/>
      <c r="BM22" s="1"/>
      <c r="BN22" s="1" t="s">
        <v>420</v>
      </c>
      <c r="BO22" s="1">
        <v>749360</v>
      </c>
      <c r="BP22" s="1" t="s">
        <v>2545</v>
      </c>
      <c r="BQ22" s="1" t="s">
        <v>2478</v>
      </c>
      <c r="BR22" s="1">
        <v>1294560</v>
      </c>
      <c r="BS22" s="1">
        <v>90</v>
      </c>
      <c r="BT22" s="1"/>
      <c r="BU22" s="1"/>
      <c r="BV22" s="1"/>
      <c r="BW22" s="1"/>
      <c r="BX22" s="1"/>
      <c r="BY22" s="1"/>
      <c r="BZ22" s="82">
        <f t="shared" si="14"/>
        <v>749360</v>
      </c>
      <c r="CA22" s="82" t="str">
        <f t="shared" si="15"/>
        <v>REACTIVOS EQUIPOS Y QUIMICOS LIMITADA</v>
      </c>
      <c r="CB22" s="82" t="str">
        <f t="shared" si="8"/>
        <v>MERCK</v>
      </c>
      <c r="CC22" s="82" t="str">
        <f t="shared" si="9"/>
        <v>120 DIAS</v>
      </c>
      <c r="CD22" s="98">
        <f t="shared" si="10"/>
        <v>653660</v>
      </c>
      <c r="CE22" s="98" t="str">
        <f t="shared" si="11"/>
        <v>BIO-INSTRUMENTAL</v>
      </c>
      <c r="CF22" s="98" t="str">
        <f t="shared" si="12"/>
        <v>ALFA AESAR</v>
      </c>
      <c r="CG22" s="98">
        <f t="shared" si="13"/>
        <v>30</v>
      </c>
    </row>
    <row r="23" spans="1:85" ht="63.75" customHeight="1">
      <c r="A23" s="9">
        <f t="shared" si="1"/>
        <v>15</v>
      </c>
      <c r="B23" s="12" t="s">
        <v>12</v>
      </c>
      <c r="C23" s="13">
        <v>100</v>
      </c>
      <c r="D23" s="14" t="s">
        <v>6</v>
      </c>
      <c r="E23" s="10" t="s">
        <v>1803</v>
      </c>
      <c r="F23" s="43">
        <v>1</v>
      </c>
      <c r="G23" s="1"/>
      <c r="H23" s="1"/>
      <c r="I23" s="1"/>
      <c r="J23" s="1"/>
      <c r="K23" s="1"/>
      <c r="L23" s="1"/>
      <c r="M23" s="1"/>
      <c r="N23" s="1"/>
      <c r="O23" s="1"/>
      <c r="P23" s="1" t="s">
        <v>420</v>
      </c>
      <c r="Q23" s="1">
        <v>535920</v>
      </c>
      <c r="R23" s="1" t="s">
        <v>2284</v>
      </c>
      <c r="S23" s="1"/>
      <c r="T23" s="1"/>
      <c r="U23" s="1"/>
      <c r="V23" s="1"/>
      <c r="W23" s="1"/>
      <c r="X23" s="1"/>
      <c r="Y23" s="1"/>
      <c r="Z23" s="1"/>
      <c r="AA23" s="1"/>
      <c r="AB23" s="82">
        <f t="shared" si="18"/>
        <v>535920</v>
      </c>
      <c r="AC23" s="82" t="str">
        <f>IF(AB23=Z23,$Y$7,IF(AB23=W23,$V$7,IF(AB23=T23,$S$7,IF(AB23=Q23,$P$7,IF(AB23=N23,$M$7,IF(AB23=K23,$J$7,I(AB23=H23,$G$7,"")))))))</f>
        <v>BLAMIS DOTACIONES LABORATORIO S.A.S</v>
      </c>
      <c r="AD23" s="82" t="str">
        <f t="shared" si="16"/>
        <v>MERCK</v>
      </c>
      <c r="AE23" s="82" t="str">
        <f t="shared" si="17"/>
        <v>90 DÍAS</v>
      </c>
      <c r="AF23" s="1"/>
      <c r="AG23" s="1"/>
      <c r="AH23" s="1"/>
      <c r="AI23" s="1"/>
      <c r="AJ23" s="1"/>
      <c r="AK23" s="1"/>
      <c r="AL23" s="1"/>
      <c r="AM23" s="1"/>
      <c r="AN23" s="1"/>
      <c r="AO23" s="1" t="s">
        <v>420</v>
      </c>
      <c r="AP23" s="1">
        <v>423399.99999999994</v>
      </c>
      <c r="AQ23" s="1">
        <v>90</v>
      </c>
      <c r="AR23" s="1"/>
      <c r="AS23" s="1"/>
      <c r="AT23" s="1"/>
      <c r="AU23" s="1"/>
      <c r="AV23" s="1"/>
      <c r="AW23" s="1"/>
      <c r="AX23" s="1" t="s">
        <v>420</v>
      </c>
      <c r="AY23" s="1">
        <v>518371.05599999998</v>
      </c>
      <c r="AZ23" s="1" t="s">
        <v>2526</v>
      </c>
      <c r="BA23" s="82">
        <f t="shared" si="2"/>
        <v>423399.99999999994</v>
      </c>
      <c r="BB23" s="82" t="str">
        <f t="shared" si="3"/>
        <v>MERCK S.A.</v>
      </c>
      <c r="BC23" s="82" t="str">
        <f t="shared" si="4"/>
        <v>MERCK</v>
      </c>
      <c r="BD23" s="82">
        <f t="shared" si="5"/>
        <v>90</v>
      </c>
      <c r="BE23" s="1" t="s">
        <v>1095</v>
      </c>
      <c r="BF23" s="1">
        <v>636840</v>
      </c>
      <c r="BG23" s="1" t="s">
        <v>2375</v>
      </c>
      <c r="BH23" s="1"/>
      <c r="BI23" s="1"/>
      <c r="BJ23" s="1"/>
      <c r="BK23" s="1"/>
      <c r="BL23" s="1"/>
      <c r="BM23" s="1"/>
      <c r="BN23" s="1" t="s">
        <v>420</v>
      </c>
      <c r="BO23" s="1">
        <v>554480</v>
      </c>
      <c r="BP23" s="1" t="s">
        <v>2545</v>
      </c>
      <c r="BQ23" s="1" t="s">
        <v>2478</v>
      </c>
      <c r="BR23" s="1">
        <v>866520</v>
      </c>
      <c r="BS23" s="1">
        <v>90</v>
      </c>
      <c r="BT23" s="1"/>
      <c r="BU23" s="1"/>
      <c r="BV23" s="1"/>
      <c r="BW23" s="1"/>
      <c r="BX23" s="1"/>
      <c r="BY23" s="1"/>
      <c r="BZ23" s="82">
        <f t="shared" si="14"/>
        <v>554480</v>
      </c>
      <c r="CA23" s="82" t="str">
        <f t="shared" si="15"/>
        <v>REACTIVOS EQUIPOS Y QUIMICOS LIMITADA</v>
      </c>
      <c r="CB23" s="82" t="str">
        <f t="shared" si="8"/>
        <v>MERCK</v>
      </c>
      <c r="CC23" s="82" t="str">
        <f t="shared" si="9"/>
        <v>120 DIAS</v>
      </c>
      <c r="CD23" s="98">
        <f t="shared" si="10"/>
        <v>423399.99999999994</v>
      </c>
      <c r="CE23" s="98" t="str">
        <f t="shared" si="11"/>
        <v>MERCK S.A.</v>
      </c>
      <c r="CF23" s="98" t="str">
        <f t="shared" si="12"/>
        <v>MERCK</v>
      </c>
      <c r="CG23" s="98" t="str">
        <f t="shared" si="13"/>
        <v>120 DIAS</v>
      </c>
    </row>
    <row r="24" spans="1:85" ht="63.75" customHeight="1">
      <c r="A24" s="9">
        <f t="shared" si="1"/>
        <v>16</v>
      </c>
      <c r="B24" s="12" t="s">
        <v>11</v>
      </c>
      <c r="C24" s="13">
        <v>25</v>
      </c>
      <c r="D24" s="14" t="s">
        <v>9</v>
      </c>
      <c r="E24" s="10" t="s">
        <v>1803</v>
      </c>
      <c r="F24" s="43">
        <v>1</v>
      </c>
      <c r="G24" s="1"/>
      <c r="H24" s="1"/>
      <c r="I24" s="1"/>
      <c r="J24" s="1" t="s">
        <v>2267</v>
      </c>
      <c r="K24" s="1">
        <v>280724.64</v>
      </c>
      <c r="L24" s="1" t="s">
        <v>2269</v>
      </c>
      <c r="M24" s="1"/>
      <c r="N24" s="1"/>
      <c r="O24" s="1"/>
      <c r="P24" s="1" t="s">
        <v>420</v>
      </c>
      <c r="Q24" s="1">
        <v>423400</v>
      </c>
      <c r="R24" s="1" t="s">
        <v>2284</v>
      </c>
      <c r="S24" s="1"/>
      <c r="T24" s="1"/>
      <c r="U24" s="1"/>
      <c r="V24" s="1"/>
      <c r="W24" s="1"/>
      <c r="X24" s="1"/>
      <c r="Y24" s="1"/>
      <c r="Z24" s="1"/>
      <c r="AA24" s="1"/>
      <c r="AB24" s="82">
        <f t="shared" si="18"/>
        <v>280724.64</v>
      </c>
      <c r="AC24" s="82" t="str">
        <f>IF(AB24=Z24,$Y$7,IF(AB24=W24,$V$7,IF(AB24=T24,$S$7,IF(AB24=Q24,$P$7,IF(AB24=N24,$M$7,IF(AB24=K24,$J$7,I(AB24=H24,$G$7,"")))))))</f>
        <v>AVÁNTIKA COLOMBIA S.A.</v>
      </c>
      <c r="AD24" s="82" t="str">
        <f t="shared" si="16"/>
        <v>JT BAKER</v>
      </c>
      <c r="AE24" s="82" t="str">
        <f t="shared" si="17"/>
        <v xml:space="preserve">120 Días </v>
      </c>
      <c r="AF24" s="1"/>
      <c r="AG24" s="1"/>
      <c r="AH24" s="1"/>
      <c r="AI24" s="1"/>
      <c r="AJ24" s="1"/>
      <c r="AK24" s="1"/>
      <c r="AL24" s="1"/>
      <c r="AM24" s="1"/>
      <c r="AN24" s="1"/>
      <c r="AO24" s="1"/>
      <c r="AP24" s="1"/>
      <c r="AQ24" s="1"/>
      <c r="AR24" s="1"/>
      <c r="AS24" s="1"/>
      <c r="AT24" s="1"/>
      <c r="AU24" s="1"/>
      <c r="AV24" s="1"/>
      <c r="AW24" s="1"/>
      <c r="AX24" s="1" t="s">
        <v>420</v>
      </c>
      <c r="AY24" s="1">
        <v>409452.62400000001</v>
      </c>
      <c r="AZ24" s="1" t="s">
        <v>2526</v>
      </c>
      <c r="BA24" s="82">
        <f t="shared" si="2"/>
        <v>409452.62400000001</v>
      </c>
      <c r="BB24" s="82" t="str">
        <f t="shared" si="3"/>
        <v>PROFINAS SAS</v>
      </c>
      <c r="BC24" s="82" t="str">
        <f t="shared" si="4"/>
        <v>MERCK</v>
      </c>
      <c r="BD24" s="82" t="str">
        <f t="shared" si="5"/>
        <v>15-60 DIAS</v>
      </c>
      <c r="BE24" s="1"/>
      <c r="BF24" s="1"/>
      <c r="BG24" s="1"/>
      <c r="BH24" s="1"/>
      <c r="BI24" s="1"/>
      <c r="BJ24" s="1"/>
      <c r="BK24" s="1"/>
      <c r="BL24" s="1"/>
      <c r="BM24" s="1"/>
      <c r="BN24" s="1" t="s">
        <v>420</v>
      </c>
      <c r="BO24" s="1">
        <v>437900</v>
      </c>
      <c r="BP24" s="1" t="s">
        <v>2545</v>
      </c>
      <c r="BQ24" s="1" t="s">
        <v>1095</v>
      </c>
      <c r="BR24" s="1">
        <v>497640</v>
      </c>
      <c r="BS24" s="1">
        <v>60</v>
      </c>
      <c r="BT24" s="1"/>
      <c r="BU24" s="1"/>
      <c r="BV24" s="1"/>
      <c r="BW24" s="1" t="s">
        <v>2653</v>
      </c>
      <c r="BX24" s="1">
        <v>287496.72000000003</v>
      </c>
      <c r="BY24" s="1" t="s">
        <v>2545</v>
      </c>
      <c r="BZ24" s="82">
        <f t="shared" si="14"/>
        <v>287496.72000000003</v>
      </c>
      <c r="CA24" s="82" t="str">
        <f t="shared" si="15"/>
        <v xml:space="preserve">LABORATORIOS WACOL S.A </v>
      </c>
      <c r="CB24" s="82" t="str">
        <f t="shared" si="8"/>
        <v xml:space="preserve">JT BAKER </v>
      </c>
      <c r="CC24" s="82" t="str">
        <f t="shared" si="9"/>
        <v>120 DIAS</v>
      </c>
      <c r="CD24" s="98">
        <f t="shared" si="10"/>
        <v>280724.64</v>
      </c>
      <c r="CE24" s="98" t="str">
        <f t="shared" si="11"/>
        <v>AVÁNTIKA COLOMBIA S.A.</v>
      </c>
      <c r="CF24" s="98" t="str">
        <f t="shared" si="12"/>
        <v>JT BAKER</v>
      </c>
      <c r="CG24" s="98" t="str">
        <f t="shared" si="13"/>
        <v xml:space="preserve">120 Días </v>
      </c>
    </row>
    <row r="25" spans="1:85" ht="63.75" customHeight="1">
      <c r="A25" s="9">
        <f t="shared" si="1"/>
        <v>17</v>
      </c>
      <c r="B25" s="10" t="s">
        <v>1810</v>
      </c>
      <c r="C25" s="11">
        <v>1</v>
      </c>
      <c r="D25" s="11" t="s">
        <v>1811</v>
      </c>
      <c r="E25" s="10" t="s">
        <v>1803</v>
      </c>
      <c r="F25" s="43">
        <v>1</v>
      </c>
      <c r="G25" s="1"/>
      <c r="H25" s="1"/>
      <c r="I25" s="1"/>
      <c r="J25" s="1"/>
      <c r="K25" s="1"/>
      <c r="L25" s="1"/>
      <c r="M25" s="1"/>
      <c r="N25" s="1"/>
      <c r="O25" s="1"/>
      <c r="P25" s="1"/>
      <c r="Q25" s="1"/>
      <c r="R25" s="1"/>
      <c r="S25" s="1" t="s">
        <v>2408</v>
      </c>
      <c r="T25" s="1">
        <v>215760</v>
      </c>
      <c r="U25" s="1">
        <v>120</v>
      </c>
      <c r="V25" s="1"/>
      <c r="W25" s="1"/>
      <c r="X25" s="1"/>
      <c r="Y25" s="1"/>
      <c r="Z25" s="1"/>
      <c r="AA25" s="1"/>
      <c r="AB25" s="82">
        <f t="shared" si="18"/>
        <v>215760</v>
      </c>
      <c r="AC25" s="82" t="str">
        <f>IF(AB25=Z25,$Y$7,IF(AB25=W25,$V$7,IF(AB25=T25,$S$7,IF(AB25=Q25,$P$7,IF(AB25=N25,$M$7,IF(AB25=K25,$J$7,I(AB25=H25,$G$7,"")))))))</f>
        <v xml:space="preserve">ELEMENTOS QUIMICOS LTDA </v>
      </c>
      <c r="AD25" s="82" t="str">
        <f t="shared" si="16"/>
        <v>ALFA (USA)</v>
      </c>
      <c r="AE25" s="82">
        <f t="shared" si="17"/>
        <v>120</v>
      </c>
      <c r="AF25" s="1"/>
      <c r="AG25" s="1"/>
      <c r="AH25" s="1"/>
      <c r="AI25" s="1"/>
      <c r="AJ25" s="1"/>
      <c r="AK25" s="1"/>
      <c r="AL25" s="1"/>
      <c r="AM25" s="1"/>
      <c r="AN25" s="1"/>
      <c r="AO25" s="1" t="s">
        <v>420</v>
      </c>
      <c r="AP25" s="1">
        <v>306240</v>
      </c>
      <c r="AQ25" s="1">
        <v>90</v>
      </c>
      <c r="AR25" s="1"/>
      <c r="AS25" s="1"/>
      <c r="AT25" s="1"/>
      <c r="AU25" s="1"/>
      <c r="AV25" s="1"/>
      <c r="AW25" s="1"/>
      <c r="AX25" s="1"/>
      <c r="AY25" s="1"/>
      <c r="AZ25" s="1"/>
      <c r="BA25" s="82">
        <f t="shared" si="2"/>
        <v>306240</v>
      </c>
      <c r="BB25" s="82" t="str">
        <f t="shared" si="3"/>
        <v>MERCK S.A.</v>
      </c>
      <c r="BC25" s="82" t="str">
        <f t="shared" si="4"/>
        <v>MERCK</v>
      </c>
      <c r="BD25" s="82">
        <f t="shared" si="5"/>
        <v>90</v>
      </c>
      <c r="BE25" s="1" t="s">
        <v>1095</v>
      </c>
      <c r="BF25" s="1">
        <v>207640</v>
      </c>
      <c r="BG25" s="1" t="s">
        <v>2375</v>
      </c>
      <c r="BH25" s="1"/>
      <c r="BI25" s="1"/>
      <c r="BJ25" s="1"/>
      <c r="BK25" s="1"/>
      <c r="BL25" s="1"/>
      <c r="BM25" s="1"/>
      <c r="BN25" s="1"/>
      <c r="BO25" s="1"/>
      <c r="BP25" s="1"/>
      <c r="BQ25" s="1" t="s">
        <v>1095</v>
      </c>
      <c r="BR25" s="1">
        <v>222720</v>
      </c>
      <c r="BS25" s="1">
        <v>60</v>
      </c>
      <c r="BT25" s="1" t="s">
        <v>2105</v>
      </c>
      <c r="BU25" s="1">
        <v>262409.39999999997</v>
      </c>
      <c r="BV25" s="1" t="s">
        <v>2640</v>
      </c>
      <c r="BW25" s="1"/>
      <c r="BX25" s="1"/>
      <c r="BY25" s="1"/>
      <c r="BZ25" s="82">
        <f t="shared" si="14"/>
        <v>207640</v>
      </c>
      <c r="CA25" s="82" t="str">
        <f t="shared" si="15"/>
        <v xml:space="preserve">QUIMICA  M.G.  S.A.S.   </v>
      </c>
      <c r="CB25" s="82" t="str">
        <f t="shared" si="8"/>
        <v>SIGMA</v>
      </c>
      <c r="CC25" s="82" t="str">
        <f t="shared" si="9"/>
        <v>60 DIAS</v>
      </c>
      <c r="CD25" s="98">
        <f t="shared" si="10"/>
        <v>207640</v>
      </c>
      <c r="CE25" s="98" t="str">
        <f t="shared" si="11"/>
        <v xml:space="preserve">QUIMICA  M.G.  S.A.S.   </v>
      </c>
      <c r="CF25" s="98" t="str">
        <f t="shared" si="12"/>
        <v>SIGMA</v>
      </c>
      <c r="CG25" s="98" t="str">
        <f t="shared" si="13"/>
        <v>60 DIAS</v>
      </c>
    </row>
    <row r="26" spans="1:85" ht="63.75" customHeight="1">
      <c r="A26" s="9">
        <f t="shared" si="1"/>
        <v>18</v>
      </c>
      <c r="B26" s="10" t="s">
        <v>1649</v>
      </c>
      <c r="C26" s="11">
        <v>100</v>
      </c>
      <c r="D26" s="11" t="s">
        <v>6</v>
      </c>
      <c r="E26" s="10" t="s">
        <v>1803</v>
      </c>
      <c r="F26" s="43">
        <v>1</v>
      </c>
      <c r="G26" s="1"/>
      <c r="H26" s="1"/>
      <c r="I26" s="1"/>
      <c r="J26" s="1"/>
      <c r="K26" s="1"/>
      <c r="L26" s="1"/>
      <c r="M26" s="1"/>
      <c r="N26" s="1"/>
      <c r="O26" s="1"/>
      <c r="P26" s="1"/>
      <c r="Q26" s="1"/>
      <c r="R26" s="1"/>
      <c r="S26" s="1"/>
      <c r="T26" s="1"/>
      <c r="U26" s="1"/>
      <c r="V26" s="1"/>
      <c r="W26" s="1"/>
      <c r="X26" s="1"/>
      <c r="Y26" s="1"/>
      <c r="Z26" s="1"/>
      <c r="AA26" s="1"/>
      <c r="AB26" s="82"/>
      <c r="AC26" s="82"/>
      <c r="AD26" s="82"/>
      <c r="AE26" s="82"/>
      <c r="AF26" s="1"/>
      <c r="AG26" s="1"/>
      <c r="AH26" s="1"/>
      <c r="AI26" s="1"/>
      <c r="AJ26" s="1"/>
      <c r="AK26" s="1"/>
      <c r="AL26" s="1"/>
      <c r="AM26" s="1"/>
      <c r="AN26" s="1"/>
      <c r="AO26" s="1"/>
      <c r="AP26" s="1"/>
      <c r="AQ26" s="1"/>
      <c r="AR26" s="1"/>
      <c r="AS26" s="1"/>
      <c r="AT26" s="1"/>
      <c r="AU26" s="1"/>
      <c r="AV26" s="1"/>
      <c r="AW26" s="1"/>
      <c r="AX26" s="1"/>
      <c r="AY26" s="1"/>
      <c r="AZ26" s="1"/>
      <c r="BA26" s="82"/>
      <c r="BB26" s="82"/>
      <c r="BC26" s="82"/>
      <c r="BD26" s="82"/>
      <c r="BE26" s="1"/>
      <c r="BF26" s="1"/>
      <c r="BG26" s="1"/>
      <c r="BH26" s="1"/>
      <c r="BI26" s="1"/>
      <c r="BJ26" s="1"/>
      <c r="BK26" s="1"/>
      <c r="BL26" s="1"/>
      <c r="BM26" s="1"/>
      <c r="BN26" s="1"/>
      <c r="BO26" s="1"/>
      <c r="BP26" s="1"/>
      <c r="BQ26" s="1"/>
      <c r="BR26" s="1"/>
      <c r="BS26" s="1"/>
      <c r="BT26" s="1"/>
      <c r="BU26" s="1"/>
      <c r="BV26" s="1"/>
      <c r="BW26" s="1"/>
      <c r="BX26" s="1"/>
      <c r="BY26" s="1"/>
      <c r="BZ26" s="82"/>
      <c r="CA26" s="82"/>
      <c r="CB26" s="82">
        <f t="shared" si="8"/>
        <v>0</v>
      </c>
      <c r="CC26" s="82">
        <f t="shared" si="9"/>
        <v>0</v>
      </c>
      <c r="CD26" s="98">
        <f t="shared" si="10"/>
        <v>0</v>
      </c>
      <c r="CE26" s="98">
        <f t="shared" si="11"/>
        <v>0</v>
      </c>
      <c r="CF26" s="98">
        <f t="shared" si="12"/>
        <v>0</v>
      </c>
      <c r="CG26" s="98">
        <f t="shared" si="13"/>
        <v>0</v>
      </c>
    </row>
    <row r="27" spans="1:85" ht="63.75" customHeight="1">
      <c r="A27" s="9">
        <f t="shared" si="1"/>
        <v>19</v>
      </c>
      <c r="B27" s="10" t="s">
        <v>13</v>
      </c>
      <c r="C27" s="11">
        <v>5</v>
      </c>
      <c r="D27" s="11" t="s">
        <v>9</v>
      </c>
      <c r="E27" s="10" t="s">
        <v>1803</v>
      </c>
      <c r="F27" s="43">
        <v>1</v>
      </c>
      <c r="G27" s="1"/>
      <c r="H27" s="1"/>
      <c r="I27" s="1"/>
      <c r="J27" s="1"/>
      <c r="K27" s="1"/>
      <c r="L27" s="1"/>
      <c r="M27" s="1"/>
      <c r="N27" s="1"/>
      <c r="O27" s="1"/>
      <c r="P27" s="1"/>
      <c r="Q27" s="1"/>
      <c r="R27" s="1"/>
      <c r="S27" s="1"/>
      <c r="T27" s="1"/>
      <c r="U27" s="1"/>
      <c r="V27" s="1"/>
      <c r="W27" s="1"/>
      <c r="X27" s="1"/>
      <c r="Y27" s="1"/>
      <c r="Z27" s="1"/>
      <c r="AA27" s="1"/>
      <c r="AB27" s="82"/>
      <c r="AC27" s="82"/>
      <c r="AD27" s="82"/>
      <c r="AE27" s="82"/>
      <c r="AF27" s="1"/>
      <c r="AG27" s="1"/>
      <c r="AH27" s="1"/>
      <c r="AI27" s="1"/>
      <c r="AJ27" s="1"/>
      <c r="AK27" s="1"/>
      <c r="AL27" s="1"/>
      <c r="AM27" s="1"/>
      <c r="AN27" s="1"/>
      <c r="AO27" s="1"/>
      <c r="AP27" s="1"/>
      <c r="AQ27" s="1"/>
      <c r="AR27" s="1"/>
      <c r="AS27" s="1"/>
      <c r="AT27" s="1"/>
      <c r="AU27" s="1"/>
      <c r="AV27" s="1"/>
      <c r="AW27" s="1"/>
      <c r="AX27" s="1"/>
      <c r="AY27" s="1"/>
      <c r="AZ27" s="1"/>
      <c r="BA27" s="82"/>
      <c r="BB27" s="82"/>
      <c r="BC27" s="82"/>
      <c r="BD27" s="82"/>
      <c r="BE27" s="1"/>
      <c r="BF27" s="1"/>
      <c r="BG27" s="1"/>
      <c r="BH27" s="1"/>
      <c r="BI27" s="1"/>
      <c r="BJ27" s="1"/>
      <c r="BK27" s="1"/>
      <c r="BL27" s="1"/>
      <c r="BM27" s="1"/>
      <c r="BN27" s="1" t="s">
        <v>420</v>
      </c>
      <c r="BO27" s="1">
        <v>100688</v>
      </c>
      <c r="BP27" s="1" t="s">
        <v>2545</v>
      </c>
      <c r="BQ27" s="1" t="s">
        <v>2478</v>
      </c>
      <c r="BR27" s="1">
        <v>554480</v>
      </c>
      <c r="BS27" s="1">
        <v>90</v>
      </c>
      <c r="BT27" s="1" t="s">
        <v>2105</v>
      </c>
      <c r="BU27" s="1">
        <v>206712</v>
      </c>
      <c r="BV27" s="1" t="s">
        <v>2640</v>
      </c>
      <c r="BW27" s="1"/>
      <c r="BX27" s="1"/>
      <c r="BY27" s="1"/>
      <c r="BZ27" s="82">
        <f t="shared" si="14"/>
        <v>100688</v>
      </c>
      <c r="CA27" s="82" t="str">
        <f t="shared" si="15"/>
        <v>REACTIVOS EQUIPOS Y QUIMICOS LIMITADA</v>
      </c>
      <c r="CB27" s="82" t="str">
        <f t="shared" si="8"/>
        <v>MERCK</v>
      </c>
      <c r="CC27" s="82" t="str">
        <f t="shared" si="9"/>
        <v>120 DIAS</v>
      </c>
      <c r="CD27" s="98">
        <f t="shared" si="10"/>
        <v>100688</v>
      </c>
      <c r="CE27" s="98" t="str">
        <f t="shared" si="11"/>
        <v>REACTIVOS EQUIPOS Y QUIMICOS LIMITADA</v>
      </c>
      <c r="CF27" s="98" t="str">
        <f t="shared" si="12"/>
        <v>MERCK</v>
      </c>
      <c r="CG27" s="98" t="str">
        <f t="shared" si="13"/>
        <v>120 DIAS</v>
      </c>
    </row>
    <row r="28" spans="1:85" ht="57.6">
      <c r="A28" s="9">
        <f t="shared" si="1"/>
        <v>20</v>
      </c>
      <c r="B28" s="10" t="s">
        <v>1674</v>
      </c>
      <c r="C28" s="11">
        <v>100</v>
      </c>
      <c r="D28" s="11" t="s">
        <v>6</v>
      </c>
      <c r="E28" s="10" t="s">
        <v>1803</v>
      </c>
      <c r="F28" s="43">
        <v>1</v>
      </c>
      <c r="G28" s="1"/>
      <c r="H28" s="1"/>
      <c r="I28" s="1"/>
      <c r="J28" s="1"/>
      <c r="K28" s="1"/>
      <c r="L28" s="1"/>
      <c r="M28" s="1"/>
      <c r="N28" s="1"/>
      <c r="O28" s="1"/>
      <c r="P28" s="1"/>
      <c r="Q28" s="1"/>
      <c r="R28" s="1"/>
      <c r="S28" s="1"/>
      <c r="T28" s="1"/>
      <c r="U28" s="1"/>
      <c r="V28" s="1"/>
      <c r="W28" s="1"/>
      <c r="X28" s="1"/>
      <c r="Y28" s="1"/>
      <c r="Z28" s="1"/>
      <c r="AA28" s="1"/>
      <c r="AB28" s="82"/>
      <c r="AC28" s="82"/>
      <c r="AD28" s="82"/>
      <c r="AE28" s="82"/>
      <c r="AF28" s="1"/>
      <c r="AG28" s="1"/>
      <c r="AH28" s="1"/>
      <c r="AI28" s="1"/>
      <c r="AJ28" s="1"/>
      <c r="AK28" s="1"/>
      <c r="AL28" s="1"/>
      <c r="AM28" s="1"/>
      <c r="AN28" s="1"/>
      <c r="AO28" s="1"/>
      <c r="AP28" s="1"/>
      <c r="AQ28" s="1"/>
      <c r="AR28" s="1"/>
      <c r="AS28" s="1"/>
      <c r="AT28" s="1"/>
      <c r="AU28" s="1"/>
      <c r="AV28" s="1"/>
      <c r="AW28" s="1"/>
      <c r="AX28" s="1" t="s">
        <v>420</v>
      </c>
      <c r="AY28" s="1">
        <v>114969.45600000001</v>
      </c>
      <c r="AZ28" s="1" t="s">
        <v>2526</v>
      </c>
      <c r="BA28" s="82">
        <f t="shared" si="2"/>
        <v>114969.45600000001</v>
      </c>
      <c r="BB28" s="82" t="str">
        <f t="shared" si="3"/>
        <v>PROFINAS SAS</v>
      </c>
      <c r="BC28" s="82" t="str">
        <f t="shared" si="4"/>
        <v>MERCK</v>
      </c>
      <c r="BD28" s="82" t="str">
        <f t="shared" si="5"/>
        <v>15-60 DIAS</v>
      </c>
      <c r="BE28" s="1"/>
      <c r="BF28" s="1"/>
      <c r="BG28" s="1"/>
      <c r="BH28" s="1"/>
      <c r="BI28" s="1"/>
      <c r="BJ28" s="1"/>
      <c r="BK28" s="1"/>
      <c r="BL28" s="1"/>
      <c r="BM28" s="1"/>
      <c r="BN28" s="1" t="s">
        <v>420</v>
      </c>
      <c r="BO28" s="1">
        <v>122960</v>
      </c>
      <c r="BP28" s="1" t="s">
        <v>2545</v>
      </c>
      <c r="BQ28" s="1"/>
      <c r="BR28" s="1"/>
      <c r="BS28" s="1"/>
      <c r="BT28" s="1"/>
      <c r="BU28" s="1"/>
      <c r="BV28" s="1"/>
      <c r="BW28" s="1"/>
      <c r="BX28" s="1"/>
      <c r="BY28" s="1"/>
      <c r="BZ28" s="82">
        <f t="shared" si="14"/>
        <v>122960</v>
      </c>
      <c r="CA28" s="82" t="str">
        <f t="shared" si="15"/>
        <v>REACTIVOS EQUIPOS Y QUIMICOS LIMITADA</v>
      </c>
      <c r="CB28" s="82" t="str">
        <f t="shared" si="8"/>
        <v>MERCK</v>
      </c>
      <c r="CC28" s="82" t="str">
        <f t="shared" si="9"/>
        <v>120 DIAS</v>
      </c>
      <c r="CD28" s="98">
        <f t="shared" si="10"/>
        <v>114969.45600000001</v>
      </c>
      <c r="CE28" s="98" t="str">
        <f t="shared" si="11"/>
        <v>PROFINAS SAS</v>
      </c>
      <c r="CF28" s="98" t="str">
        <f t="shared" si="12"/>
        <v>MERCK</v>
      </c>
      <c r="CG28" s="98" t="str">
        <f t="shared" si="13"/>
        <v>120 DIAS</v>
      </c>
    </row>
    <row r="29" spans="1:85" ht="52.2">
      <c r="A29" s="9">
        <f t="shared" si="1"/>
        <v>21</v>
      </c>
      <c r="B29" s="10" t="s">
        <v>207</v>
      </c>
      <c r="C29" s="11">
        <v>250</v>
      </c>
      <c r="D29" s="11" t="s">
        <v>9</v>
      </c>
      <c r="E29" s="10" t="s">
        <v>1803</v>
      </c>
      <c r="F29" s="43">
        <v>1</v>
      </c>
      <c r="G29" s="1"/>
      <c r="H29" s="1"/>
      <c r="I29" s="1"/>
      <c r="J29" s="1"/>
      <c r="K29" s="1"/>
      <c r="L29" s="1"/>
      <c r="M29" s="1"/>
      <c r="N29" s="1"/>
      <c r="O29" s="1"/>
      <c r="P29" s="1"/>
      <c r="Q29" s="1"/>
      <c r="R29" s="1"/>
      <c r="S29" s="1" t="s">
        <v>2406</v>
      </c>
      <c r="T29" s="1">
        <v>560280</v>
      </c>
      <c r="U29" s="1">
        <v>15</v>
      </c>
      <c r="V29" s="1"/>
      <c r="W29" s="1"/>
      <c r="X29" s="1"/>
      <c r="Y29" s="1"/>
      <c r="Z29" s="1"/>
      <c r="AA29" s="1"/>
      <c r="AB29" s="82">
        <f t="shared" si="18"/>
        <v>560280</v>
      </c>
      <c r="AC29" s="82" t="str">
        <f>IF(AB29=Z29,$Y$7,IF(AB29=W29,$V$7,IF(AB29=T29,$S$7,IF(AB29=Q29,$P$7,IF(AB29=N29,$M$7,IF(AB29=K29,$J$7,I(AB29=H29,$G$7,"")))))))</f>
        <v xml:space="preserve">ELEMENTOS QUIMICOS LTDA </v>
      </c>
      <c r="AD29" s="82" t="str">
        <f t="shared" si="16"/>
        <v>PANREAC</v>
      </c>
      <c r="AE29" s="82">
        <f t="shared" si="17"/>
        <v>15</v>
      </c>
      <c r="AF29" s="1"/>
      <c r="AG29" s="1"/>
      <c r="AH29" s="1"/>
      <c r="AI29" s="1"/>
      <c r="AJ29" s="1"/>
      <c r="AK29" s="1"/>
      <c r="AL29" s="1"/>
      <c r="AM29" s="1"/>
      <c r="AN29" s="1"/>
      <c r="AO29" s="1"/>
      <c r="AP29" s="1"/>
      <c r="AQ29" s="1"/>
      <c r="AR29" s="1"/>
      <c r="AS29" s="1"/>
      <c r="AT29" s="1"/>
      <c r="AU29" s="1"/>
      <c r="AV29" s="1"/>
      <c r="AW29" s="1"/>
      <c r="AX29" s="1"/>
      <c r="AY29" s="1"/>
      <c r="AZ29" s="1"/>
      <c r="BA29" s="82"/>
      <c r="BB29" s="82"/>
      <c r="BC29" s="82"/>
      <c r="BD29" s="82"/>
      <c r="BE29" s="1"/>
      <c r="BF29" s="1"/>
      <c r="BG29" s="1"/>
      <c r="BH29" s="1"/>
      <c r="BI29" s="1"/>
      <c r="BJ29" s="1"/>
      <c r="BK29" s="1"/>
      <c r="BL29" s="1"/>
      <c r="BM29" s="1"/>
      <c r="BN29" s="1"/>
      <c r="BO29" s="1"/>
      <c r="BP29" s="1"/>
      <c r="BQ29" s="1"/>
      <c r="BR29" s="1"/>
      <c r="BS29" s="1"/>
      <c r="BT29" s="1"/>
      <c r="BU29" s="1"/>
      <c r="BV29" s="1"/>
      <c r="BW29" s="1"/>
      <c r="BX29" s="1"/>
      <c r="BY29" s="1"/>
      <c r="BZ29" s="82"/>
      <c r="CA29" s="82"/>
      <c r="CB29" s="82">
        <f t="shared" si="8"/>
        <v>0</v>
      </c>
      <c r="CC29" s="82">
        <f t="shared" si="9"/>
        <v>0</v>
      </c>
      <c r="CD29" s="98">
        <f t="shared" si="10"/>
        <v>560280</v>
      </c>
      <c r="CE29" s="98" t="str">
        <f t="shared" si="11"/>
        <v xml:space="preserve">ELEMENTOS QUIMICOS LTDA </v>
      </c>
      <c r="CF29" s="98" t="str">
        <f t="shared" si="12"/>
        <v>PANREAC</v>
      </c>
      <c r="CG29" s="98">
        <f t="shared" si="13"/>
        <v>15</v>
      </c>
    </row>
    <row r="30" spans="1:85" ht="65.25" customHeight="1">
      <c r="A30" s="9">
        <f t="shared" si="1"/>
        <v>22</v>
      </c>
      <c r="B30" s="10" t="s">
        <v>213</v>
      </c>
      <c r="C30" s="11">
        <v>50</v>
      </c>
      <c r="D30" s="11" t="s">
        <v>9</v>
      </c>
      <c r="E30" s="10" t="s">
        <v>1803</v>
      </c>
      <c r="F30" s="43">
        <v>1</v>
      </c>
      <c r="G30" s="1"/>
      <c r="H30" s="1"/>
      <c r="I30" s="1"/>
      <c r="J30" s="1"/>
      <c r="K30" s="1"/>
      <c r="L30" s="1"/>
      <c r="M30" s="1"/>
      <c r="N30" s="1"/>
      <c r="O30" s="1"/>
      <c r="P30" s="1"/>
      <c r="Q30" s="1"/>
      <c r="R30" s="1"/>
      <c r="S30" s="1"/>
      <c r="T30" s="1"/>
      <c r="U30" s="1"/>
      <c r="V30" s="1"/>
      <c r="W30" s="1"/>
      <c r="X30" s="1"/>
      <c r="Y30" s="1"/>
      <c r="Z30" s="1"/>
      <c r="AA30" s="1"/>
      <c r="AB30" s="82"/>
      <c r="AC30" s="82"/>
      <c r="AD30" s="82"/>
      <c r="AE30" s="82"/>
      <c r="AF30" s="1"/>
      <c r="AG30" s="1"/>
      <c r="AH30" s="1"/>
      <c r="AI30" s="1"/>
      <c r="AJ30" s="1"/>
      <c r="AK30" s="1"/>
      <c r="AL30" s="1"/>
      <c r="AM30" s="1"/>
      <c r="AN30" s="1"/>
      <c r="AO30" s="1" t="s">
        <v>420</v>
      </c>
      <c r="AP30" s="1">
        <v>105560</v>
      </c>
      <c r="AQ30" s="1">
        <v>150</v>
      </c>
      <c r="AR30" s="1"/>
      <c r="AS30" s="1"/>
      <c r="AT30" s="1"/>
      <c r="AU30" s="1"/>
      <c r="AV30" s="1"/>
      <c r="AW30" s="1"/>
      <c r="AX30" s="1" t="s">
        <v>420</v>
      </c>
      <c r="AY30" s="1">
        <v>114969.45600000001</v>
      </c>
      <c r="AZ30" s="1" t="s">
        <v>2526</v>
      </c>
      <c r="BA30" s="82">
        <f t="shared" si="2"/>
        <v>105560</v>
      </c>
      <c r="BB30" s="82" t="str">
        <f t="shared" si="3"/>
        <v>MERCK S.A.</v>
      </c>
      <c r="BC30" s="82" t="str">
        <f t="shared" si="4"/>
        <v>MERCK</v>
      </c>
      <c r="BD30" s="82">
        <f t="shared" si="5"/>
        <v>150</v>
      </c>
      <c r="BE30" s="1"/>
      <c r="BF30" s="1"/>
      <c r="BG30" s="1"/>
      <c r="BH30" s="1"/>
      <c r="BI30" s="1"/>
      <c r="BJ30" s="1"/>
      <c r="BK30" s="1"/>
      <c r="BL30" s="1"/>
      <c r="BM30" s="1"/>
      <c r="BN30" s="1"/>
      <c r="BO30" s="1"/>
      <c r="BP30" s="1"/>
      <c r="BQ30" s="1" t="s">
        <v>2478</v>
      </c>
      <c r="BR30" s="1">
        <v>510400</v>
      </c>
      <c r="BS30" s="1">
        <v>90</v>
      </c>
      <c r="BT30" s="1"/>
      <c r="BU30" s="1"/>
      <c r="BV30" s="1"/>
      <c r="BW30" s="1"/>
      <c r="BX30" s="1"/>
      <c r="BY30" s="1"/>
      <c r="BZ30" s="82">
        <f t="shared" si="14"/>
        <v>510400</v>
      </c>
      <c r="CA30" s="82" t="str">
        <f t="shared" si="15"/>
        <v>SCIENTIFIC PRODUCTS LTDA.</v>
      </c>
      <c r="CB30" s="82" t="str">
        <f t="shared" si="8"/>
        <v>ALDRICH</v>
      </c>
      <c r="CC30" s="82">
        <f t="shared" si="9"/>
        <v>90</v>
      </c>
      <c r="CD30" s="98">
        <f t="shared" si="10"/>
        <v>105560</v>
      </c>
      <c r="CE30" s="98" t="str">
        <f t="shared" si="11"/>
        <v>MERCK S.A.</v>
      </c>
      <c r="CF30" s="98" t="str">
        <f t="shared" si="12"/>
        <v>MERCK</v>
      </c>
      <c r="CG30" s="98">
        <f t="shared" si="13"/>
        <v>150</v>
      </c>
    </row>
    <row r="31" spans="1:85" ht="65.25" customHeight="1">
      <c r="A31" s="9">
        <f t="shared" si="1"/>
        <v>23</v>
      </c>
      <c r="B31" s="15" t="s">
        <v>533</v>
      </c>
      <c r="C31" s="13">
        <v>250</v>
      </c>
      <c r="D31" s="14" t="s">
        <v>6</v>
      </c>
      <c r="E31" s="10" t="s">
        <v>1803</v>
      </c>
      <c r="F31" s="43">
        <v>1</v>
      </c>
      <c r="G31" s="1"/>
      <c r="H31" s="1"/>
      <c r="I31" s="1"/>
      <c r="J31" s="1"/>
      <c r="K31" s="1"/>
      <c r="L31" s="1"/>
      <c r="M31" s="1"/>
      <c r="N31" s="1"/>
      <c r="O31" s="1"/>
      <c r="P31" s="1"/>
      <c r="Q31" s="1"/>
      <c r="R31" s="1"/>
      <c r="S31" s="1" t="s">
        <v>2406</v>
      </c>
      <c r="T31" s="1">
        <v>139896</v>
      </c>
      <c r="U31" s="1">
        <v>15</v>
      </c>
      <c r="V31" s="1"/>
      <c r="W31" s="1"/>
      <c r="X31" s="1"/>
      <c r="Y31" s="1"/>
      <c r="Z31" s="1"/>
      <c r="AA31" s="1"/>
      <c r="AB31" s="82">
        <f t="shared" si="18"/>
        <v>139896</v>
      </c>
      <c r="AC31" s="82" t="str">
        <f>IF(AB31=Z31,$Y$7,IF(AB31=W31,$V$7,IF(AB31=T31,$S$7,IF(AB31=Q31,$P$7,IF(AB31=N31,$M$7,IF(AB31=K31,$J$7,I(AB31=H31,$G$7,"")))))))</f>
        <v xml:space="preserve">ELEMENTOS QUIMICOS LTDA </v>
      </c>
      <c r="AD31" s="82" t="str">
        <f t="shared" si="16"/>
        <v>PANREAC</v>
      </c>
      <c r="AE31" s="82">
        <f t="shared" si="17"/>
        <v>15</v>
      </c>
      <c r="AF31" s="1"/>
      <c r="AG31" s="1"/>
      <c r="AH31" s="1"/>
      <c r="AI31" s="1"/>
      <c r="AJ31" s="1"/>
      <c r="AK31" s="1"/>
      <c r="AL31" s="1"/>
      <c r="AM31" s="1"/>
      <c r="AN31" s="1"/>
      <c r="AO31" s="1" t="s">
        <v>420</v>
      </c>
      <c r="AP31" s="1">
        <v>83520</v>
      </c>
      <c r="AQ31" s="1">
        <v>90</v>
      </c>
      <c r="AR31" s="1"/>
      <c r="AS31" s="1"/>
      <c r="AT31" s="1"/>
      <c r="AU31" s="1"/>
      <c r="AV31" s="1"/>
      <c r="AW31" s="1"/>
      <c r="AX31" s="1"/>
      <c r="AY31" s="1"/>
      <c r="AZ31" s="1"/>
      <c r="BA31" s="82">
        <f t="shared" si="2"/>
        <v>83520</v>
      </c>
      <c r="BB31" s="82" t="str">
        <f t="shared" si="3"/>
        <v>MERCK S.A.</v>
      </c>
      <c r="BC31" s="82" t="str">
        <f t="shared" si="4"/>
        <v>MERCK</v>
      </c>
      <c r="BD31" s="82">
        <f t="shared" si="5"/>
        <v>90</v>
      </c>
      <c r="BE31" s="1"/>
      <c r="BF31" s="1"/>
      <c r="BG31" s="1"/>
      <c r="BH31" s="1"/>
      <c r="BI31" s="1"/>
      <c r="BJ31" s="1"/>
      <c r="BK31" s="1"/>
      <c r="BL31" s="1"/>
      <c r="BM31" s="1"/>
      <c r="BN31" s="1"/>
      <c r="BO31" s="1"/>
      <c r="BP31" s="1"/>
      <c r="BQ31" s="1"/>
      <c r="BR31" s="1"/>
      <c r="BS31" s="1"/>
      <c r="BT31" s="1" t="s">
        <v>2641</v>
      </c>
      <c r="BU31" s="1">
        <v>199056</v>
      </c>
      <c r="BV31" s="1" t="s">
        <v>2642</v>
      </c>
      <c r="BW31" s="1"/>
      <c r="BX31" s="1"/>
      <c r="BY31" s="1"/>
      <c r="BZ31" s="82">
        <f t="shared" si="14"/>
        <v>199056</v>
      </c>
      <c r="CA31" s="82" t="str">
        <f t="shared" si="15"/>
        <v>VORTEX COMPANY SAS</v>
      </c>
      <c r="CB31" s="82" t="str">
        <f t="shared" si="8"/>
        <v>Sigma-Aldrich</v>
      </c>
      <c r="CC31" s="82" t="str">
        <f t="shared" si="9"/>
        <v>75-90 dias</v>
      </c>
      <c r="CD31" s="98">
        <f t="shared" si="10"/>
        <v>83520</v>
      </c>
      <c r="CE31" s="98" t="str">
        <f t="shared" si="11"/>
        <v>MERCK S.A.</v>
      </c>
      <c r="CF31" s="98" t="str">
        <f t="shared" si="12"/>
        <v>MERCK</v>
      </c>
      <c r="CG31" s="98">
        <f t="shared" si="13"/>
        <v>90</v>
      </c>
    </row>
    <row r="32" spans="1:85" ht="65.25" customHeight="1">
      <c r="A32" s="9">
        <f t="shared" si="1"/>
        <v>24</v>
      </c>
      <c r="B32" s="10" t="s">
        <v>16</v>
      </c>
      <c r="C32" s="11">
        <v>250</v>
      </c>
      <c r="D32" s="11" t="s">
        <v>15</v>
      </c>
      <c r="E32" s="10" t="s">
        <v>1803</v>
      </c>
      <c r="F32" s="43">
        <v>1</v>
      </c>
      <c r="G32" s="1"/>
      <c r="H32" s="1"/>
      <c r="I32" s="1"/>
      <c r="J32" s="1"/>
      <c r="K32" s="1"/>
      <c r="L32" s="1"/>
      <c r="M32" s="1"/>
      <c r="N32" s="1"/>
      <c r="O32" s="1"/>
      <c r="P32" s="1" t="s">
        <v>420</v>
      </c>
      <c r="Q32" s="1">
        <v>494160</v>
      </c>
      <c r="R32" s="1" t="s">
        <v>2284</v>
      </c>
      <c r="S32" s="1" t="s">
        <v>2408</v>
      </c>
      <c r="T32" s="1">
        <v>1194800</v>
      </c>
      <c r="U32" s="1">
        <v>120</v>
      </c>
      <c r="V32" s="1"/>
      <c r="W32" s="1"/>
      <c r="X32" s="1"/>
      <c r="Y32" s="1"/>
      <c r="Z32" s="1"/>
      <c r="AA32" s="1"/>
      <c r="AB32" s="82">
        <f t="shared" si="18"/>
        <v>494160</v>
      </c>
      <c r="AC32" s="82" t="str">
        <f>IF(AB32=Z32,$Y$7,IF(AB32=W32,$V$7,IF(AB32=T32,$S$7,IF(AB32=Q32,$P$7,IF(AB32=N32,$M$7,IF(AB32=K32,$J$7,I(AB32=H32,$G$7,"")))))))</f>
        <v>BLAMIS DOTACIONES LABORATORIO S.A.S</v>
      </c>
      <c r="AD32" s="82" t="str">
        <f t="shared" si="16"/>
        <v>MERCK</v>
      </c>
      <c r="AE32" s="82" t="str">
        <f t="shared" si="17"/>
        <v>90 DÍAS</v>
      </c>
      <c r="AF32" s="1"/>
      <c r="AG32" s="1"/>
      <c r="AH32" s="1"/>
      <c r="AI32" s="1"/>
      <c r="AJ32" s="1"/>
      <c r="AK32" s="1"/>
      <c r="AL32" s="1"/>
      <c r="AM32" s="1"/>
      <c r="AN32" s="1"/>
      <c r="AO32" s="1" t="s">
        <v>420</v>
      </c>
      <c r="AP32" s="1">
        <v>390920</v>
      </c>
      <c r="AQ32" s="1">
        <v>90</v>
      </c>
      <c r="AR32" s="1"/>
      <c r="AS32" s="1"/>
      <c r="AT32" s="1"/>
      <c r="AU32" s="1"/>
      <c r="AV32" s="1"/>
      <c r="AW32" s="1"/>
      <c r="AX32" s="1" t="s">
        <v>420</v>
      </c>
      <c r="AY32" s="1">
        <v>477358.56</v>
      </c>
      <c r="AZ32" s="1" t="s">
        <v>2526</v>
      </c>
      <c r="BA32" s="82">
        <f t="shared" si="2"/>
        <v>390920</v>
      </c>
      <c r="BB32" s="82" t="str">
        <f t="shared" si="3"/>
        <v>MERCK S.A.</v>
      </c>
      <c r="BC32" s="82" t="str">
        <f t="shared" si="4"/>
        <v>MERCK</v>
      </c>
      <c r="BD32" s="82">
        <f t="shared" si="5"/>
        <v>90</v>
      </c>
      <c r="BE32" s="1"/>
      <c r="BF32" s="1"/>
      <c r="BG32" s="1"/>
      <c r="BH32" s="1"/>
      <c r="BI32" s="1"/>
      <c r="BJ32" s="1"/>
      <c r="BK32" s="1"/>
      <c r="BL32" s="1"/>
      <c r="BM32" s="1"/>
      <c r="BN32" s="1" t="s">
        <v>420</v>
      </c>
      <c r="BO32" s="1">
        <v>510632</v>
      </c>
      <c r="BP32" s="1" t="s">
        <v>2545</v>
      </c>
      <c r="BQ32" s="1" t="s">
        <v>2617</v>
      </c>
      <c r="BR32" s="1">
        <v>873480</v>
      </c>
      <c r="BS32" s="1">
        <v>60</v>
      </c>
      <c r="BT32" s="1"/>
      <c r="BU32" s="1"/>
      <c r="BV32" s="1"/>
      <c r="BW32" s="1"/>
      <c r="BX32" s="1"/>
      <c r="BY32" s="1"/>
      <c r="BZ32" s="82">
        <f t="shared" si="14"/>
        <v>510632</v>
      </c>
      <c r="CA32" s="82" t="str">
        <f t="shared" si="15"/>
        <v>REACTIVOS EQUIPOS Y QUIMICOS LIMITADA</v>
      </c>
      <c r="CB32" s="82" t="str">
        <f t="shared" si="8"/>
        <v>MERCK</v>
      </c>
      <c r="CC32" s="82" t="str">
        <f t="shared" si="9"/>
        <v>120 DIAS</v>
      </c>
      <c r="CD32" s="98">
        <f t="shared" si="10"/>
        <v>390920</v>
      </c>
      <c r="CE32" s="98" t="str">
        <f t="shared" si="11"/>
        <v>MERCK S.A.</v>
      </c>
      <c r="CF32" s="98" t="str">
        <f t="shared" si="12"/>
        <v>MERCK</v>
      </c>
      <c r="CG32" s="98" t="str">
        <f t="shared" si="13"/>
        <v>120 DIAS</v>
      </c>
    </row>
    <row r="33" spans="1:85" ht="52.2">
      <c r="A33" s="9">
        <f t="shared" si="1"/>
        <v>25</v>
      </c>
      <c r="B33" s="10" t="s">
        <v>17</v>
      </c>
      <c r="C33" s="16">
        <v>100</v>
      </c>
      <c r="D33" s="10" t="s">
        <v>9</v>
      </c>
      <c r="E33" s="10" t="s">
        <v>1803</v>
      </c>
      <c r="F33" s="43">
        <v>1</v>
      </c>
      <c r="G33" s="1"/>
      <c r="H33" s="1"/>
      <c r="I33" s="1"/>
      <c r="J33" s="1"/>
      <c r="K33" s="1"/>
      <c r="L33" s="1"/>
      <c r="M33" s="1"/>
      <c r="N33" s="1"/>
      <c r="O33" s="1"/>
      <c r="P33" s="1"/>
      <c r="Q33" s="1"/>
      <c r="R33" s="1"/>
      <c r="S33" s="1" t="s">
        <v>2406</v>
      </c>
      <c r="T33" s="1">
        <v>2976560</v>
      </c>
      <c r="U33" s="1">
        <v>15</v>
      </c>
      <c r="V33" s="1"/>
      <c r="W33" s="1"/>
      <c r="X33" s="1"/>
      <c r="Y33" s="1"/>
      <c r="Z33" s="1"/>
      <c r="AA33" s="1"/>
      <c r="AB33" s="82">
        <f t="shared" si="18"/>
        <v>2976560</v>
      </c>
      <c r="AC33" s="82" t="str">
        <f>IF(AB33=Z33,$Y$7,IF(AB33=W33,$V$7,IF(AB33=T33,$S$7,IF(AB33=Q33,$P$7,IF(AB33=N33,$M$7,IF(AB33=K33,$J$7,I(AB33=H33,$G$7,"")))))))</f>
        <v xml:space="preserve">ELEMENTOS QUIMICOS LTDA </v>
      </c>
      <c r="AD33" s="82" t="str">
        <f t="shared" si="16"/>
        <v>PANREAC</v>
      </c>
      <c r="AE33" s="82">
        <f t="shared" si="17"/>
        <v>15</v>
      </c>
      <c r="AF33" s="1"/>
      <c r="AG33" s="1"/>
      <c r="AH33" s="1"/>
      <c r="AI33" s="1"/>
      <c r="AJ33" s="1"/>
      <c r="AK33" s="1"/>
      <c r="AL33" s="1"/>
      <c r="AM33" s="1"/>
      <c r="AN33" s="1"/>
      <c r="AO33" s="1" t="s">
        <v>420</v>
      </c>
      <c r="AP33" s="1">
        <v>4667840</v>
      </c>
      <c r="AQ33" s="1">
        <v>90</v>
      </c>
      <c r="AR33" s="1"/>
      <c r="AS33" s="1"/>
      <c r="AT33" s="1"/>
      <c r="AU33" s="1"/>
      <c r="AV33" s="1"/>
      <c r="AW33" s="1"/>
      <c r="AX33" s="1" t="s">
        <v>420</v>
      </c>
      <c r="AY33" s="1">
        <v>5921935.4879999999</v>
      </c>
      <c r="AZ33" s="1" t="s">
        <v>2526</v>
      </c>
      <c r="BA33" s="82">
        <f t="shared" si="2"/>
        <v>4667840</v>
      </c>
      <c r="BB33" s="82" t="str">
        <f t="shared" si="3"/>
        <v>MERCK S.A.</v>
      </c>
      <c r="BC33" s="82" t="str">
        <f t="shared" si="4"/>
        <v>MERCK</v>
      </c>
      <c r="BD33" s="82">
        <f t="shared" si="5"/>
        <v>90</v>
      </c>
      <c r="BE33" s="1"/>
      <c r="BF33" s="1"/>
      <c r="BG33" s="1"/>
      <c r="BH33" s="1"/>
      <c r="BI33" s="1"/>
      <c r="BJ33" s="1"/>
      <c r="BK33" s="1"/>
      <c r="BL33" s="1"/>
      <c r="BM33" s="1"/>
      <c r="BN33" s="1" t="s">
        <v>2461</v>
      </c>
      <c r="BO33" s="1">
        <v>3357504</v>
      </c>
      <c r="BP33" s="1" t="s">
        <v>2545</v>
      </c>
      <c r="BQ33" s="1" t="s">
        <v>1095</v>
      </c>
      <c r="BR33" s="1">
        <v>1821200</v>
      </c>
      <c r="BS33" s="1">
        <v>60</v>
      </c>
      <c r="BT33" s="1"/>
      <c r="BU33" s="1"/>
      <c r="BV33" s="1"/>
      <c r="BW33" s="1"/>
      <c r="BX33" s="1"/>
      <c r="BY33" s="1"/>
      <c r="BZ33" s="82">
        <f t="shared" si="14"/>
        <v>1821200</v>
      </c>
      <c r="CA33" s="82" t="str">
        <f t="shared" si="15"/>
        <v>SCIENTIFIC PRODUCTS LTDA.</v>
      </c>
      <c r="CB33" s="82" t="str">
        <f t="shared" si="8"/>
        <v>SIGMA</v>
      </c>
      <c r="CC33" s="82">
        <f t="shared" si="9"/>
        <v>60</v>
      </c>
      <c r="CD33" s="98">
        <f t="shared" si="10"/>
        <v>1821200</v>
      </c>
      <c r="CE33" s="98" t="str">
        <f t="shared" si="11"/>
        <v>SCIENTIFIC PRODUCTS LTDA.</v>
      </c>
      <c r="CF33" s="98" t="str">
        <f t="shared" si="12"/>
        <v>SIGMA</v>
      </c>
      <c r="CG33" s="98">
        <f t="shared" si="13"/>
        <v>60</v>
      </c>
    </row>
    <row r="34" spans="1:85" ht="65.25" customHeight="1">
      <c r="A34" s="9">
        <f t="shared" si="1"/>
        <v>26</v>
      </c>
      <c r="B34" s="10" t="s">
        <v>14</v>
      </c>
      <c r="C34" s="11">
        <v>25</v>
      </c>
      <c r="D34" s="11" t="s">
        <v>9</v>
      </c>
      <c r="E34" s="10" t="s">
        <v>1803</v>
      </c>
      <c r="F34" s="43">
        <v>1</v>
      </c>
      <c r="G34" s="1"/>
      <c r="H34" s="1"/>
      <c r="I34" s="1"/>
      <c r="J34" s="1"/>
      <c r="K34" s="1"/>
      <c r="L34" s="1"/>
      <c r="M34" s="1"/>
      <c r="N34" s="1"/>
      <c r="O34" s="1"/>
      <c r="P34" s="1" t="s">
        <v>420</v>
      </c>
      <c r="Q34" s="1">
        <v>1379240</v>
      </c>
      <c r="R34" s="1" t="s">
        <v>2284</v>
      </c>
      <c r="S34" s="1" t="s">
        <v>2408</v>
      </c>
      <c r="T34" s="1">
        <v>468640</v>
      </c>
      <c r="U34" s="1">
        <v>120</v>
      </c>
      <c r="V34" s="1"/>
      <c r="W34" s="1"/>
      <c r="X34" s="1"/>
      <c r="Y34" s="1"/>
      <c r="Z34" s="1"/>
      <c r="AA34" s="1"/>
      <c r="AB34" s="82">
        <f t="shared" si="18"/>
        <v>468640</v>
      </c>
      <c r="AC34" s="82" t="str">
        <f>IF(AB34=Z34,$Y$7,IF(AB34=W34,$V$7,IF(AB34=T34,$S$7,IF(AB34=Q34,$P$7,IF(AB34=N34,$M$7,IF(AB34=K34,$J$7,I(AB34=H34,$G$7,"")))))))</f>
        <v xml:space="preserve">ELEMENTOS QUIMICOS LTDA </v>
      </c>
      <c r="AD34" s="82" t="str">
        <f t="shared" si="16"/>
        <v>ALFA (USA)</v>
      </c>
      <c r="AE34" s="82">
        <f t="shared" si="17"/>
        <v>120</v>
      </c>
      <c r="AF34" s="1"/>
      <c r="AG34" s="1"/>
      <c r="AH34" s="1"/>
      <c r="AI34" s="1"/>
      <c r="AJ34" s="1"/>
      <c r="AK34" s="1"/>
      <c r="AL34" s="1"/>
      <c r="AM34" s="1"/>
      <c r="AN34" s="1"/>
      <c r="AO34" s="1" t="s">
        <v>420</v>
      </c>
      <c r="AP34" s="1">
        <v>1056760</v>
      </c>
      <c r="AQ34" s="1">
        <v>90</v>
      </c>
      <c r="AR34" s="1"/>
      <c r="AS34" s="1"/>
      <c r="AT34" s="1"/>
      <c r="AU34" s="1"/>
      <c r="AV34" s="1"/>
      <c r="AW34" s="1"/>
      <c r="AX34" s="1" t="s">
        <v>420</v>
      </c>
      <c r="AY34" s="1">
        <v>1333242.2880000002</v>
      </c>
      <c r="AZ34" s="1" t="s">
        <v>2526</v>
      </c>
      <c r="BA34" s="82">
        <f t="shared" si="2"/>
        <v>1056760</v>
      </c>
      <c r="BB34" s="82" t="str">
        <f t="shared" si="3"/>
        <v>MERCK S.A.</v>
      </c>
      <c r="BC34" s="82" t="str">
        <f t="shared" si="4"/>
        <v>MERCK</v>
      </c>
      <c r="BD34" s="82">
        <f t="shared" si="5"/>
        <v>90</v>
      </c>
      <c r="BE34" s="1" t="s">
        <v>1095</v>
      </c>
      <c r="BF34" s="1">
        <v>457040</v>
      </c>
      <c r="BG34" s="1" t="s">
        <v>2375</v>
      </c>
      <c r="BH34" s="1"/>
      <c r="BI34" s="1"/>
      <c r="BJ34" s="1"/>
      <c r="BK34" s="1"/>
      <c r="BL34" s="1"/>
      <c r="BM34" s="1"/>
      <c r="BN34" s="1" t="s">
        <v>420</v>
      </c>
      <c r="BO34" s="1">
        <v>1426220</v>
      </c>
      <c r="BP34" s="1" t="s">
        <v>2545</v>
      </c>
      <c r="BQ34" s="1" t="s">
        <v>2478</v>
      </c>
      <c r="BR34" s="1">
        <v>508080</v>
      </c>
      <c r="BS34" s="1">
        <v>60</v>
      </c>
      <c r="BT34" s="1" t="s">
        <v>2105</v>
      </c>
      <c r="BU34" s="1">
        <v>571903.19999999995</v>
      </c>
      <c r="BV34" s="1" t="s">
        <v>2640</v>
      </c>
      <c r="BW34" s="1"/>
      <c r="BX34" s="1"/>
      <c r="BY34" s="1"/>
      <c r="BZ34" s="82">
        <f t="shared" si="14"/>
        <v>457040</v>
      </c>
      <c r="CA34" s="82" t="str">
        <f t="shared" si="15"/>
        <v xml:space="preserve">QUIMICA  M.G.  S.A.S.   </v>
      </c>
      <c r="CB34" s="82" t="str">
        <f t="shared" si="8"/>
        <v>SIGMA</v>
      </c>
      <c r="CC34" s="82" t="str">
        <f t="shared" si="9"/>
        <v>60 DIAS</v>
      </c>
      <c r="CD34" s="98">
        <f t="shared" si="10"/>
        <v>457040</v>
      </c>
      <c r="CE34" s="98" t="str">
        <f t="shared" si="11"/>
        <v xml:space="preserve">QUIMICA  M.G.  S.A.S.   </v>
      </c>
      <c r="CF34" s="98" t="str">
        <f t="shared" si="12"/>
        <v>SIGMA</v>
      </c>
      <c r="CG34" s="98" t="str">
        <f t="shared" si="13"/>
        <v>60 DIAS</v>
      </c>
    </row>
    <row r="35" spans="1:85" ht="52.2">
      <c r="A35" s="9">
        <f t="shared" si="1"/>
        <v>27</v>
      </c>
      <c r="B35" s="10" t="s">
        <v>1736</v>
      </c>
      <c r="C35" s="11">
        <v>100</v>
      </c>
      <c r="D35" s="11" t="s">
        <v>6</v>
      </c>
      <c r="E35" s="10" t="s">
        <v>1803</v>
      </c>
      <c r="F35" s="43">
        <v>1</v>
      </c>
      <c r="G35" s="1"/>
      <c r="H35" s="1"/>
      <c r="I35" s="1"/>
      <c r="J35" s="1"/>
      <c r="K35" s="1"/>
      <c r="L35" s="1"/>
      <c r="M35" s="1"/>
      <c r="N35" s="1"/>
      <c r="O35" s="1"/>
      <c r="P35" s="1"/>
      <c r="Q35" s="1"/>
      <c r="R35" s="1"/>
      <c r="S35" s="1" t="s">
        <v>2406</v>
      </c>
      <c r="T35" s="1">
        <v>88508</v>
      </c>
      <c r="U35" s="1">
        <v>15</v>
      </c>
      <c r="V35" s="1"/>
      <c r="W35" s="1"/>
      <c r="X35" s="1"/>
      <c r="Y35" s="1"/>
      <c r="Z35" s="1"/>
      <c r="AA35" s="1"/>
      <c r="AB35" s="82">
        <f t="shared" si="18"/>
        <v>88508</v>
      </c>
      <c r="AC35" s="82" t="str">
        <f>IF(AB35=Z35,$Y$7,IF(AB35=W35,$V$7,IF(AB35=T35,$S$7,IF(AB35=Q35,$P$7,IF(AB35=N35,$M$7,IF(AB35=K35,$J$7,I(AB35=H35,$G$7,"")))))))</f>
        <v xml:space="preserve">ELEMENTOS QUIMICOS LTDA </v>
      </c>
      <c r="AD35" s="82" t="str">
        <f t="shared" si="16"/>
        <v>PANREAC</v>
      </c>
      <c r="AE35" s="82">
        <f t="shared" si="17"/>
        <v>15</v>
      </c>
      <c r="AF35" s="1"/>
      <c r="AG35" s="1"/>
      <c r="AH35" s="1"/>
      <c r="AI35" s="1"/>
      <c r="AJ35" s="1"/>
      <c r="AK35" s="1"/>
      <c r="AL35" s="1"/>
      <c r="AM35" s="1"/>
      <c r="AN35" s="1"/>
      <c r="AO35" s="1" t="s">
        <v>420</v>
      </c>
      <c r="AP35" s="1">
        <v>46400</v>
      </c>
      <c r="AQ35" s="1">
        <v>90</v>
      </c>
      <c r="AR35" s="1"/>
      <c r="AS35" s="1"/>
      <c r="AT35" s="1"/>
      <c r="AU35" s="1"/>
      <c r="AV35" s="1"/>
      <c r="AW35" s="1"/>
      <c r="AX35" s="1" t="s">
        <v>420</v>
      </c>
      <c r="AY35" s="1">
        <v>211785.84</v>
      </c>
      <c r="AZ35" s="1" t="s">
        <v>2526</v>
      </c>
      <c r="BA35" s="82">
        <f t="shared" si="2"/>
        <v>46400</v>
      </c>
      <c r="BB35" s="82" t="str">
        <f t="shared" si="3"/>
        <v>MERCK S.A.</v>
      </c>
      <c r="BC35" s="82" t="str">
        <f t="shared" si="4"/>
        <v>MERCK</v>
      </c>
      <c r="BD35" s="82">
        <f t="shared" si="5"/>
        <v>90</v>
      </c>
      <c r="BE35" s="1" t="s">
        <v>1095</v>
      </c>
      <c r="BF35" s="1">
        <v>344520</v>
      </c>
      <c r="BG35" s="1" t="s">
        <v>2375</v>
      </c>
      <c r="BH35" s="1"/>
      <c r="BI35" s="1"/>
      <c r="BJ35" s="1"/>
      <c r="BK35" s="1"/>
      <c r="BL35" s="1"/>
      <c r="BM35" s="1"/>
      <c r="BN35" s="1" t="s">
        <v>2461</v>
      </c>
      <c r="BO35" s="1">
        <v>204624</v>
      </c>
      <c r="BP35" s="1" t="s">
        <v>2545</v>
      </c>
      <c r="BQ35" s="1" t="s">
        <v>2478</v>
      </c>
      <c r="BR35" s="1">
        <v>531744</v>
      </c>
      <c r="BS35" s="1">
        <v>90</v>
      </c>
      <c r="BT35" s="1" t="s">
        <v>2643</v>
      </c>
      <c r="BU35" s="1">
        <v>168432</v>
      </c>
      <c r="BV35" s="1" t="s">
        <v>2642</v>
      </c>
      <c r="BW35" s="1"/>
      <c r="BX35" s="1"/>
      <c r="BY35" s="1"/>
      <c r="BZ35" s="82">
        <f t="shared" si="14"/>
        <v>168432</v>
      </c>
      <c r="CA35" s="82" t="str">
        <f t="shared" si="15"/>
        <v>VORTEX COMPANY SAS</v>
      </c>
      <c r="CB35" s="82" t="str">
        <f t="shared" si="8"/>
        <v>Sigma</v>
      </c>
      <c r="CC35" s="82" t="str">
        <f t="shared" si="9"/>
        <v>75-90 dias</v>
      </c>
      <c r="CD35" s="98">
        <f t="shared" si="10"/>
        <v>46400</v>
      </c>
      <c r="CE35" s="98" t="str">
        <f t="shared" si="11"/>
        <v>MERCK S.A.</v>
      </c>
      <c r="CF35" s="98" t="str">
        <f t="shared" si="12"/>
        <v>MERCK</v>
      </c>
      <c r="CG35" s="98">
        <f t="shared" si="13"/>
        <v>90</v>
      </c>
    </row>
    <row r="36" spans="1:85" ht="66" customHeight="1">
      <c r="A36" s="9">
        <f t="shared" si="1"/>
        <v>28</v>
      </c>
      <c r="B36" s="10" t="s">
        <v>1668</v>
      </c>
      <c r="C36" s="11">
        <v>100</v>
      </c>
      <c r="D36" s="11" t="s">
        <v>997</v>
      </c>
      <c r="E36" s="10" t="s">
        <v>1803</v>
      </c>
      <c r="F36" s="43">
        <v>1</v>
      </c>
      <c r="G36" s="1"/>
      <c r="H36" s="1"/>
      <c r="I36" s="1"/>
      <c r="J36" s="1"/>
      <c r="K36" s="1"/>
      <c r="L36" s="1"/>
      <c r="M36" s="1" t="s">
        <v>2295</v>
      </c>
      <c r="N36" s="1">
        <v>422240</v>
      </c>
      <c r="O36" s="1">
        <v>30</v>
      </c>
      <c r="P36" s="1" t="s">
        <v>420</v>
      </c>
      <c r="Q36" s="1">
        <v>441960</v>
      </c>
      <c r="R36" s="1" t="s">
        <v>2284</v>
      </c>
      <c r="S36" s="1"/>
      <c r="T36" s="1"/>
      <c r="U36" s="1"/>
      <c r="V36" s="1"/>
      <c r="W36" s="1"/>
      <c r="X36" s="1"/>
      <c r="Y36" s="1"/>
      <c r="Z36" s="1"/>
      <c r="AA36" s="1"/>
      <c r="AB36" s="82">
        <f t="shared" si="18"/>
        <v>422240</v>
      </c>
      <c r="AC36" s="82" t="str">
        <f>IF(AB36=Z36,$Y$7,IF(AB36=W36,$V$7,IF(AB36=T36,$S$7,IF(AB36=Q36,$P$7,IF(AB36=N36,$M$7,IF(AB36=K36,$J$7,I(AB36=H36,$G$7,"")))))))</f>
        <v>BIO-INSTRUMENTAL</v>
      </c>
      <c r="AD36" s="82" t="str">
        <f t="shared" si="16"/>
        <v>ALFA AESAR</v>
      </c>
      <c r="AE36" s="82">
        <f t="shared" si="17"/>
        <v>30</v>
      </c>
      <c r="AF36" s="1"/>
      <c r="AG36" s="1"/>
      <c r="AH36" s="1"/>
      <c r="AI36" s="1"/>
      <c r="AJ36" s="1"/>
      <c r="AK36" s="1"/>
      <c r="AL36" s="1"/>
      <c r="AM36" s="1"/>
      <c r="AN36" s="1"/>
      <c r="AO36" s="1" t="s">
        <v>420</v>
      </c>
      <c r="AP36" s="1">
        <v>350320</v>
      </c>
      <c r="AQ36" s="1">
        <v>90</v>
      </c>
      <c r="AR36" s="1"/>
      <c r="AS36" s="1"/>
      <c r="AT36" s="1"/>
      <c r="AU36" s="1"/>
      <c r="AV36" s="1"/>
      <c r="AW36" s="1"/>
      <c r="AX36" s="1" t="s">
        <v>420</v>
      </c>
      <c r="AY36" s="1">
        <v>427605.696</v>
      </c>
      <c r="AZ36" s="1" t="s">
        <v>2526</v>
      </c>
      <c r="BA36" s="82">
        <f t="shared" si="2"/>
        <v>350320</v>
      </c>
      <c r="BB36" s="82" t="str">
        <f t="shared" si="3"/>
        <v>MERCK S.A.</v>
      </c>
      <c r="BC36" s="82" t="str">
        <f t="shared" si="4"/>
        <v>MERCK</v>
      </c>
      <c r="BD36" s="82">
        <f t="shared" si="5"/>
        <v>90</v>
      </c>
      <c r="BE36" s="1" t="s">
        <v>1095</v>
      </c>
      <c r="BF36" s="1">
        <v>664680</v>
      </c>
      <c r="BG36" s="1" t="s">
        <v>2375</v>
      </c>
      <c r="BH36" s="1"/>
      <c r="BI36" s="1"/>
      <c r="BJ36" s="1"/>
      <c r="BK36" s="1"/>
      <c r="BL36" s="1"/>
      <c r="BM36" s="1"/>
      <c r="BN36" s="1" t="s">
        <v>420</v>
      </c>
      <c r="BO36" s="1">
        <v>457504</v>
      </c>
      <c r="BP36" s="1" t="s">
        <v>2545</v>
      </c>
      <c r="BQ36" s="1" t="s">
        <v>1095</v>
      </c>
      <c r="BR36" s="1">
        <v>899348</v>
      </c>
      <c r="BS36" s="1">
        <v>90</v>
      </c>
      <c r="BT36" s="1" t="s">
        <v>2105</v>
      </c>
      <c r="BU36" s="1">
        <v>583387.19999999995</v>
      </c>
      <c r="BV36" s="1" t="s">
        <v>2644</v>
      </c>
      <c r="BW36" s="1"/>
      <c r="BX36" s="1"/>
      <c r="BY36" s="1"/>
      <c r="BZ36" s="82">
        <f t="shared" si="14"/>
        <v>457504</v>
      </c>
      <c r="CA36" s="82" t="str">
        <f t="shared" si="15"/>
        <v>REACTIVOS EQUIPOS Y QUIMICOS LIMITADA</v>
      </c>
      <c r="CB36" s="82" t="str">
        <f t="shared" si="8"/>
        <v>MERCK</v>
      </c>
      <c r="CC36" s="82" t="str">
        <f t="shared" si="9"/>
        <v>120 DIAS</v>
      </c>
      <c r="CD36" s="98">
        <f t="shared" si="10"/>
        <v>350320</v>
      </c>
      <c r="CE36" s="98" t="str">
        <f t="shared" si="11"/>
        <v>MERCK S.A.</v>
      </c>
      <c r="CF36" s="98" t="str">
        <f t="shared" si="12"/>
        <v>MERCK</v>
      </c>
      <c r="CG36" s="98" t="str">
        <f t="shared" si="13"/>
        <v>120 DIAS</v>
      </c>
    </row>
    <row r="37" spans="1:85" ht="51" customHeight="1">
      <c r="A37" s="9">
        <f t="shared" si="1"/>
        <v>29</v>
      </c>
      <c r="B37" s="17" t="s">
        <v>504</v>
      </c>
      <c r="C37" s="14">
        <v>50</v>
      </c>
      <c r="D37" s="18" t="s">
        <v>9</v>
      </c>
      <c r="E37" s="10" t="s">
        <v>1803</v>
      </c>
      <c r="F37" s="43">
        <v>1</v>
      </c>
      <c r="G37" s="1"/>
      <c r="H37" s="1"/>
      <c r="I37" s="1"/>
      <c r="J37" s="1" t="s">
        <v>2267</v>
      </c>
      <c r="K37" s="1">
        <v>380016</v>
      </c>
      <c r="L37" s="1" t="s">
        <v>2270</v>
      </c>
      <c r="M37" s="1"/>
      <c r="N37" s="1"/>
      <c r="O37" s="1"/>
      <c r="P37" s="1"/>
      <c r="Q37" s="1"/>
      <c r="R37" s="1"/>
      <c r="S37" s="1" t="s">
        <v>2406</v>
      </c>
      <c r="T37" s="1">
        <v>82592</v>
      </c>
      <c r="U37" s="1">
        <v>15</v>
      </c>
      <c r="V37" s="1"/>
      <c r="W37" s="1"/>
      <c r="X37" s="1"/>
      <c r="Y37" s="1"/>
      <c r="Z37" s="1"/>
      <c r="AA37" s="1"/>
      <c r="AB37" s="82">
        <f t="shared" si="18"/>
        <v>82592</v>
      </c>
      <c r="AC37" s="82" t="str">
        <f>IF(AB37=Z37,$Y$7,IF(AB37=W37,$V$7,IF(AB37=T37,$S$7,IF(AB37=Q37,$P$7,IF(AB37=N37,$M$7,IF(AB37=K37,$J$7,I(AB37=H37,$G$7,"")))))))</f>
        <v xml:space="preserve">ELEMENTOS QUIMICOS LTDA </v>
      </c>
      <c r="AD37" s="82" t="str">
        <f t="shared" si="16"/>
        <v>PANREAC</v>
      </c>
      <c r="AE37" s="82">
        <f t="shared" si="17"/>
        <v>15</v>
      </c>
      <c r="AF37" s="1"/>
      <c r="AG37" s="1"/>
      <c r="AH37" s="1"/>
      <c r="AI37" s="1"/>
      <c r="AJ37" s="1"/>
      <c r="AK37" s="1"/>
      <c r="AL37" s="1"/>
      <c r="AM37" s="1"/>
      <c r="AN37" s="1"/>
      <c r="AO37" s="1" t="s">
        <v>420</v>
      </c>
      <c r="AP37" s="1">
        <v>189080</v>
      </c>
      <c r="AQ37" s="1">
        <v>75</v>
      </c>
      <c r="AR37" s="1"/>
      <c r="AS37" s="1"/>
      <c r="AT37" s="1"/>
      <c r="AU37" s="1"/>
      <c r="AV37" s="1"/>
      <c r="AW37" s="1"/>
      <c r="AX37" s="1" t="s">
        <v>420</v>
      </c>
      <c r="AY37" s="1">
        <v>340202.01599999995</v>
      </c>
      <c r="AZ37" s="1" t="s">
        <v>2526</v>
      </c>
      <c r="BA37" s="82">
        <f t="shared" si="2"/>
        <v>189080</v>
      </c>
      <c r="BB37" s="82" t="str">
        <f t="shared" si="3"/>
        <v>MERCK S.A.</v>
      </c>
      <c r="BC37" s="82" t="str">
        <f t="shared" si="4"/>
        <v>MERCK</v>
      </c>
      <c r="BD37" s="82">
        <f t="shared" si="5"/>
        <v>75</v>
      </c>
      <c r="BE37" s="1" t="s">
        <v>1095</v>
      </c>
      <c r="BF37" s="1">
        <v>161240</v>
      </c>
      <c r="BG37" s="1" t="s">
        <v>2375</v>
      </c>
      <c r="BH37" s="1"/>
      <c r="BI37" s="1"/>
      <c r="BJ37" s="1"/>
      <c r="BK37" s="1"/>
      <c r="BL37" s="1"/>
      <c r="BM37" s="1"/>
      <c r="BN37" s="1" t="s">
        <v>2406</v>
      </c>
      <c r="BO37" s="1">
        <v>366328</v>
      </c>
      <c r="BP37" s="1" t="s">
        <v>2328</v>
      </c>
      <c r="BQ37" s="1" t="s">
        <v>1095</v>
      </c>
      <c r="BR37" s="1">
        <v>192560</v>
      </c>
      <c r="BS37" s="1">
        <v>60</v>
      </c>
      <c r="BT37" s="1"/>
      <c r="BU37" s="1"/>
      <c r="BV37" s="1"/>
      <c r="BW37" s="1" t="s">
        <v>2653</v>
      </c>
      <c r="BX37" s="1">
        <v>180583.44615384616</v>
      </c>
      <c r="BY37" s="1" t="s">
        <v>2372</v>
      </c>
      <c r="BZ37" s="82">
        <f t="shared" si="14"/>
        <v>161240</v>
      </c>
      <c r="CA37" s="82" t="str">
        <f t="shared" si="15"/>
        <v xml:space="preserve">QUIMICA  M.G.  S.A.S.   </v>
      </c>
      <c r="CB37" s="82" t="str">
        <f t="shared" si="8"/>
        <v>SIGMA</v>
      </c>
      <c r="CC37" s="82" t="str">
        <f t="shared" si="9"/>
        <v>60 DIAS</v>
      </c>
      <c r="CD37" s="98">
        <f t="shared" si="10"/>
        <v>82592</v>
      </c>
      <c r="CE37" s="98" t="str">
        <f t="shared" si="11"/>
        <v xml:space="preserve">ELEMENTOS QUIMICOS LTDA </v>
      </c>
      <c r="CF37" s="98" t="str">
        <f t="shared" si="12"/>
        <v>PANREAC</v>
      </c>
      <c r="CG37" s="98">
        <f t="shared" si="13"/>
        <v>15</v>
      </c>
    </row>
    <row r="38" spans="1:85" ht="64.5" customHeight="1">
      <c r="A38" s="9">
        <f t="shared" si="1"/>
        <v>30</v>
      </c>
      <c r="B38" s="10" t="s">
        <v>1812</v>
      </c>
      <c r="C38" s="11">
        <v>25</v>
      </c>
      <c r="D38" s="11" t="s">
        <v>9</v>
      </c>
      <c r="E38" s="10" t="s">
        <v>1803</v>
      </c>
      <c r="F38" s="43">
        <v>1</v>
      </c>
      <c r="G38" s="1"/>
      <c r="H38" s="1"/>
      <c r="I38" s="1"/>
      <c r="J38" s="1"/>
      <c r="K38" s="1"/>
      <c r="L38" s="1"/>
      <c r="M38" s="1"/>
      <c r="N38" s="1"/>
      <c r="O38" s="1"/>
      <c r="P38" s="1"/>
      <c r="Q38" s="1"/>
      <c r="R38" s="1"/>
      <c r="S38" s="1" t="s">
        <v>2408</v>
      </c>
      <c r="T38" s="1">
        <v>3461440</v>
      </c>
      <c r="U38" s="1">
        <v>120</v>
      </c>
      <c r="V38" s="1"/>
      <c r="W38" s="1"/>
      <c r="X38" s="1"/>
      <c r="Y38" s="1"/>
      <c r="Z38" s="1"/>
      <c r="AA38" s="1"/>
      <c r="AB38" s="82">
        <f t="shared" si="18"/>
        <v>3461440</v>
      </c>
      <c r="AC38" s="82" t="str">
        <f>IF(AB38=Z38,$Y$7,IF(AB38=W38,$V$7,IF(AB38=T38,$S$7,IF(AB38=Q38,$P$7,IF(AB38=N38,$M$7,IF(AB38=K38,$J$7,I(AB38=H38,$G$7,"")))))))</f>
        <v xml:space="preserve">ELEMENTOS QUIMICOS LTDA </v>
      </c>
      <c r="AD38" s="82" t="str">
        <f t="shared" si="16"/>
        <v>ALFA (USA)</v>
      </c>
      <c r="AE38" s="82">
        <f t="shared" si="17"/>
        <v>120</v>
      </c>
      <c r="AF38" s="1"/>
      <c r="AG38" s="1"/>
      <c r="AH38" s="1"/>
      <c r="AI38" s="1"/>
      <c r="AJ38" s="1"/>
      <c r="AK38" s="1"/>
      <c r="AL38" s="1"/>
      <c r="AM38" s="1"/>
      <c r="AN38" s="1"/>
      <c r="AO38" s="1"/>
      <c r="AP38" s="1"/>
      <c r="AQ38" s="1"/>
      <c r="AR38" s="1"/>
      <c r="AS38" s="1"/>
      <c r="AT38" s="1"/>
      <c r="AU38" s="1"/>
      <c r="AV38" s="1"/>
      <c r="AW38" s="1"/>
      <c r="AX38" s="1"/>
      <c r="AY38" s="1"/>
      <c r="AZ38" s="1"/>
      <c r="BA38" s="82"/>
      <c r="BB38" s="82"/>
      <c r="BC38" s="82"/>
      <c r="BD38" s="82"/>
      <c r="BE38" s="1" t="s">
        <v>1095</v>
      </c>
      <c r="BF38" s="1">
        <v>1298040</v>
      </c>
      <c r="BG38" s="1" t="s">
        <v>2375</v>
      </c>
      <c r="BH38" s="1"/>
      <c r="BI38" s="1"/>
      <c r="BJ38" s="1"/>
      <c r="BK38" s="1"/>
      <c r="BL38" s="1"/>
      <c r="BM38" s="1"/>
      <c r="BN38" s="1"/>
      <c r="BO38" s="1"/>
      <c r="BP38" s="1"/>
      <c r="BQ38" s="1"/>
      <c r="BR38" s="1"/>
      <c r="BS38" s="1"/>
      <c r="BT38" s="1"/>
      <c r="BU38" s="1"/>
      <c r="BV38" s="1"/>
      <c r="BW38" s="1"/>
      <c r="BX38" s="1"/>
      <c r="BY38" s="1"/>
      <c r="BZ38" s="82">
        <f t="shared" si="14"/>
        <v>1298040</v>
      </c>
      <c r="CA38" s="82" t="str">
        <f t="shared" si="15"/>
        <v xml:space="preserve">QUIMICA  M.G.  S.A.S.   </v>
      </c>
      <c r="CB38" s="82" t="str">
        <f t="shared" si="8"/>
        <v>SIGMA</v>
      </c>
      <c r="CC38" s="82" t="str">
        <f t="shared" si="9"/>
        <v>60 DIAS</v>
      </c>
      <c r="CD38" s="98">
        <f t="shared" si="10"/>
        <v>1298040</v>
      </c>
      <c r="CE38" s="98" t="str">
        <f t="shared" si="11"/>
        <v xml:space="preserve">QUIMICA  M.G.  S.A.S.   </v>
      </c>
      <c r="CF38" s="98" t="str">
        <f t="shared" si="12"/>
        <v>SIGMA</v>
      </c>
      <c r="CG38" s="98" t="str">
        <f t="shared" si="13"/>
        <v>60 DIAS</v>
      </c>
    </row>
    <row r="39" spans="1:85" ht="64.5" customHeight="1">
      <c r="A39" s="9">
        <f t="shared" si="1"/>
        <v>31</v>
      </c>
      <c r="B39" s="10" t="s">
        <v>1813</v>
      </c>
      <c r="C39" s="11">
        <v>1</v>
      </c>
      <c r="D39" s="11" t="s">
        <v>997</v>
      </c>
      <c r="E39" s="10" t="s">
        <v>1803</v>
      </c>
      <c r="F39" s="43">
        <v>1</v>
      </c>
      <c r="G39" s="1"/>
      <c r="H39" s="1"/>
      <c r="I39" s="1"/>
      <c r="J39" s="1"/>
      <c r="K39" s="1"/>
      <c r="L39" s="1"/>
      <c r="M39" s="1"/>
      <c r="N39" s="1"/>
      <c r="O39" s="1"/>
      <c r="P39" s="1"/>
      <c r="Q39" s="1"/>
      <c r="R39" s="1"/>
      <c r="S39" s="1"/>
      <c r="T39" s="1"/>
      <c r="U39" s="1"/>
      <c r="V39" s="1"/>
      <c r="W39" s="1"/>
      <c r="X39" s="1"/>
      <c r="Y39" s="1"/>
      <c r="Z39" s="1"/>
      <c r="AA39" s="1"/>
      <c r="AB39" s="82"/>
      <c r="AC39" s="82"/>
      <c r="AD39" s="82"/>
      <c r="AE39" s="82"/>
      <c r="AF39" s="1"/>
      <c r="AG39" s="1"/>
      <c r="AH39" s="1"/>
      <c r="AI39" s="1"/>
      <c r="AJ39" s="1"/>
      <c r="AK39" s="1"/>
      <c r="AL39" s="1"/>
      <c r="AM39" s="1"/>
      <c r="AN39" s="1"/>
      <c r="AO39" s="1"/>
      <c r="AP39" s="1"/>
      <c r="AQ39" s="1"/>
      <c r="AR39" s="1"/>
      <c r="AS39" s="1"/>
      <c r="AT39" s="1"/>
      <c r="AU39" s="1"/>
      <c r="AV39" s="1"/>
      <c r="AW39" s="1"/>
      <c r="AX39" s="1"/>
      <c r="AY39" s="1"/>
      <c r="AZ39" s="1"/>
      <c r="BA39" s="82"/>
      <c r="BB39" s="82"/>
      <c r="BC39" s="82"/>
      <c r="BD39" s="82"/>
      <c r="BE39" s="1" t="s">
        <v>1095</v>
      </c>
      <c r="BF39" s="1">
        <v>3645880</v>
      </c>
      <c r="BG39" s="1" t="s">
        <v>2375</v>
      </c>
      <c r="BH39" s="1"/>
      <c r="BI39" s="1"/>
      <c r="BJ39" s="1"/>
      <c r="BK39" s="1"/>
      <c r="BL39" s="1"/>
      <c r="BM39" s="1"/>
      <c r="BN39" s="1"/>
      <c r="BO39" s="1"/>
      <c r="BP39" s="1"/>
      <c r="BQ39" s="1" t="s">
        <v>1095</v>
      </c>
      <c r="BR39" s="1">
        <v>4573996</v>
      </c>
      <c r="BS39" s="1">
        <v>90</v>
      </c>
      <c r="BT39" s="1"/>
      <c r="BU39" s="1"/>
      <c r="BV39" s="1"/>
      <c r="BW39" s="1"/>
      <c r="BX39" s="1"/>
      <c r="BY39" s="1"/>
      <c r="BZ39" s="82">
        <f t="shared" si="14"/>
        <v>3645880</v>
      </c>
      <c r="CA39" s="82" t="str">
        <f t="shared" si="15"/>
        <v xml:space="preserve">QUIMICA  M.G.  S.A.S.   </v>
      </c>
      <c r="CB39" s="82" t="str">
        <f t="shared" si="8"/>
        <v>SIGMA</v>
      </c>
      <c r="CC39" s="82" t="str">
        <f t="shared" si="9"/>
        <v>60 DIAS</v>
      </c>
      <c r="CD39" s="98">
        <f t="shared" si="10"/>
        <v>3645880</v>
      </c>
      <c r="CE39" s="98" t="str">
        <f t="shared" si="11"/>
        <v xml:space="preserve">QUIMICA  M.G.  S.A.S.   </v>
      </c>
      <c r="CF39" s="98" t="str">
        <f t="shared" si="12"/>
        <v>SIGMA</v>
      </c>
      <c r="CG39" s="98" t="str">
        <f t="shared" si="13"/>
        <v>60 DIAS</v>
      </c>
    </row>
    <row r="40" spans="1:85" ht="64.5" customHeight="1">
      <c r="A40" s="9">
        <f t="shared" si="1"/>
        <v>32</v>
      </c>
      <c r="B40" s="10" t="s">
        <v>250</v>
      </c>
      <c r="C40" s="11">
        <v>100</v>
      </c>
      <c r="D40" s="11" t="s">
        <v>9</v>
      </c>
      <c r="E40" s="10" t="s">
        <v>1803</v>
      </c>
      <c r="F40" s="43">
        <v>1</v>
      </c>
      <c r="G40" s="1"/>
      <c r="H40" s="1"/>
      <c r="I40" s="1"/>
      <c r="J40" s="1"/>
      <c r="K40" s="1"/>
      <c r="L40" s="1"/>
      <c r="M40" s="1" t="s">
        <v>2295</v>
      </c>
      <c r="N40" s="1">
        <v>141172</v>
      </c>
      <c r="O40" s="1">
        <v>30</v>
      </c>
      <c r="P40" s="1"/>
      <c r="Q40" s="1"/>
      <c r="R40" s="1"/>
      <c r="S40" s="1" t="s">
        <v>2406</v>
      </c>
      <c r="T40" s="1">
        <v>414120</v>
      </c>
      <c r="U40" s="1">
        <v>120</v>
      </c>
      <c r="V40" s="1"/>
      <c r="W40" s="1"/>
      <c r="X40" s="1"/>
      <c r="Y40" s="1"/>
      <c r="Z40" s="1"/>
      <c r="AA40" s="1"/>
      <c r="AB40" s="82">
        <f t="shared" si="18"/>
        <v>141172</v>
      </c>
      <c r="AC40" s="82" t="str">
        <f>IF(AB40=Z40,$Y$7,IF(AB40=W40,$V$7,IF(AB40=T40,$S$7,IF(AB40=Q40,$P$7,IF(AB40=N40,$M$7,IF(AB40=K40,$J$7,I(AB40=H40,$G$7,"")))))))</f>
        <v>BIO-INSTRUMENTAL</v>
      </c>
      <c r="AD40" s="82" t="str">
        <f t="shared" si="16"/>
        <v>ALFA AESAR</v>
      </c>
      <c r="AE40" s="82">
        <f t="shared" si="17"/>
        <v>30</v>
      </c>
      <c r="AF40" s="1"/>
      <c r="AG40" s="1"/>
      <c r="AH40" s="1"/>
      <c r="AI40" s="1"/>
      <c r="AJ40" s="1"/>
      <c r="AK40" s="1"/>
      <c r="AL40" s="1"/>
      <c r="AM40" s="1"/>
      <c r="AN40" s="1"/>
      <c r="AO40" s="1" t="s">
        <v>420</v>
      </c>
      <c r="AP40" s="1">
        <v>81200</v>
      </c>
      <c r="AQ40" s="1">
        <v>90</v>
      </c>
      <c r="AR40" s="1"/>
      <c r="AS40" s="1"/>
      <c r="AT40" s="1"/>
      <c r="AU40" s="1"/>
      <c r="AV40" s="1"/>
      <c r="AW40" s="1"/>
      <c r="AX40" s="1" t="s">
        <v>420</v>
      </c>
      <c r="AY40" s="1">
        <v>256160.016</v>
      </c>
      <c r="AZ40" s="1" t="s">
        <v>2526</v>
      </c>
      <c r="BA40" s="82">
        <f t="shared" si="2"/>
        <v>81200</v>
      </c>
      <c r="BB40" s="82" t="str">
        <f t="shared" si="3"/>
        <v>MERCK S.A.</v>
      </c>
      <c r="BC40" s="82" t="str">
        <f t="shared" si="4"/>
        <v>MERCK</v>
      </c>
      <c r="BD40" s="82">
        <f t="shared" si="5"/>
        <v>90</v>
      </c>
      <c r="BE40" s="1" t="s">
        <v>1095</v>
      </c>
      <c r="BF40" s="1">
        <v>252880</v>
      </c>
      <c r="BG40" s="1" t="s">
        <v>2543</v>
      </c>
      <c r="BH40" s="1"/>
      <c r="BI40" s="1"/>
      <c r="BJ40" s="1"/>
      <c r="BK40" s="1"/>
      <c r="BL40" s="1"/>
      <c r="BM40" s="1"/>
      <c r="BN40" s="1" t="s">
        <v>420</v>
      </c>
      <c r="BO40" s="1">
        <v>274340</v>
      </c>
      <c r="BP40" s="1" t="s">
        <v>2545</v>
      </c>
      <c r="BQ40" s="1" t="s">
        <v>1095</v>
      </c>
      <c r="BR40" s="1">
        <v>679760</v>
      </c>
      <c r="BS40" s="1">
        <v>90</v>
      </c>
      <c r="BT40" s="1" t="s">
        <v>2105</v>
      </c>
      <c r="BU40" s="1">
        <v>203266.8</v>
      </c>
      <c r="BV40" s="1" t="s">
        <v>2645</v>
      </c>
      <c r="BW40" s="1"/>
      <c r="BX40" s="1"/>
      <c r="BY40" s="1"/>
      <c r="BZ40" s="82">
        <f t="shared" si="14"/>
        <v>203266.8</v>
      </c>
      <c r="CA40" s="82" t="str">
        <f t="shared" si="15"/>
        <v>VORTEX COMPANY SAS</v>
      </c>
      <c r="CB40" s="82" t="str">
        <f t="shared" si="8"/>
        <v>Alfa Aesar</v>
      </c>
      <c r="CC40" s="82" t="str">
        <f t="shared" si="9"/>
        <v>30 -45 dias</v>
      </c>
      <c r="CD40" s="98">
        <f t="shared" si="10"/>
        <v>81200</v>
      </c>
      <c r="CE40" s="98" t="str">
        <f t="shared" si="11"/>
        <v>MERCK S.A.</v>
      </c>
      <c r="CF40" s="98" t="str">
        <f t="shared" si="12"/>
        <v>MERCK</v>
      </c>
      <c r="CG40" s="98">
        <f t="shared" si="13"/>
        <v>90</v>
      </c>
    </row>
    <row r="41" spans="1:85" ht="64.5" customHeight="1">
      <c r="A41" s="9">
        <f t="shared" si="1"/>
        <v>33</v>
      </c>
      <c r="B41" s="10" t="s">
        <v>18</v>
      </c>
      <c r="C41" s="11">
        <v>100</v>
      </c>
      <c r="D41" s="11" t="s">
        <v>6</v>
      </c>
      <c r="E41" s="10" t="s">
        <v>1803</v>
      </c>
      <c r="F41" s="43">
        <v>1</v>
      </c>
      <c r="G41" s="1"/>
      <c r="H41" s="1"/>
      <c r="I41" s="1"/>
      <c r="J41" s="1"/>
      <c r="K41" s="1"/>
      <c r="L41" s="1"/>
      <c r="M41" s="1"/>
      <c r="N41" s="1"/>
      <c r="O41" s="1"/>
      <c r="P41" s="1"/>
      <c r="Q41" s="1"/>
      <c r="R41" s="1"/>
      <c r="S41" s="1"/>
      <c r="T41" s="1"/>
      <c r="U41" s="1"/>
      <c r="V41" s="1"/>
      <c r="W41" s="1"/>
      <c r="X41" s="1"/>
      <c r="Y41" s="1"/>
      <c r="Z41" s="1"/>
      <c r="AA41" s="1"/>
      <c r="AB41" s="82"/>
      <c r="AC41" s="82"/>
      <c r="AD41" s="82"/>
      <c r="AE41" s="82"/>
      <c r="AF41" s="1"/>
      <c r="AG41" s="1"/>
      <c r="AH41" s="1"/>
      <c r="AI41" s="1"/>
      <c r="AJ41" s="1"/>
      <c r="AK41" s="1"/>
      <c r="AL41" s="1"/>
      <c r="AM41" s="1"/>
      <c r="AN41" s="1"/>
      <c r="AO41" s="1" t="s">
        <v>420</v>
      </c>
      <c r="AP41" s="1">
        <v>139200</v>
      </c>
      <c r="AQ41" s="1">
        <v>75</v>
      </c>
      <c r="AR41" s="1"/>
      <c r="AS41" s="1"/>
      <c r="AT41" s="1"/>
      <c r="AU41" s="1"/>
      <c r="AV41" s="1"/>
      <c r="AW41" s="1"/>
      <c r="AX41" s="1" t="s">
        <v>420</v>
      </c>
      <c r="AY41" s="1">
        <v>178841.37600000002</v>
      </c>
      <c r="AZ41" s="1" t="s">
        <v>2526</v>
      </c>
      <c r="BA41" s="82">
        <f t="shared" si="2"/>
        <v>139200</v>
      </c>
      <c r="BB41" s="82" t="str">
        <f t="shared" si="3"/>
        <v>MERCK S.A.</v>
      </c>
      <c r="BC41" s="82" t="str">
        <f t="shared" si="4"/>
        <v>MERCK</v>
      </c>
      <c r="BD41" s="82">
        <f t="shared" si="5"/>
        <v>75</v>
      </c>
      <c r="BE41" s="1"/>
      <c r="BF41" s="1"/>
      <c r="BG41" s="1"/>
      <c r="BH41" s="1"/>
      <c r="BI41" s="1"/>
      <c r="BJ41" s="1"/>
      <c r="BK41" s="1"/>
      <c r="BL41" s="1"/>
      <c r="BM41" s="1"/>
      <c r="BN41" s="1" t="s">
        <v>420</v>
      </c>
      <c r="BO41" s="1">
        <v>191400</v>
      </c>
      <c r="BP41" s="1" t="s">
        <v>2545</v>
      </c>
      <c r="BQ41" s="1" t="s">
        <v>2618</v>
      </c>
      <c r="BR41" s="1">
        <v>502280</v>
      </c>
      <c r="BS41" s="1">
        <v>90</v>
      </c>
      <c r="BT41" s="1" t="s">
        <v>2646</v>
      </c>
      <c r="BU41" s="1">
        <v>127600</v>
      </c>
      <c r="BV41" s="1" t="s">
        <v>2642</v>
      </c>
      <c r="BW41" s="1"/>
      <c r="BX41" s="1"/>
      <c r="BY41" s="1"/>
      <c r="BZ41" s="82">
        <f t="shared" si="14"/>
        <v>127600</v>
      </c>
      <c r="CA41" s="82" t="str">
        <f t="shared" si="15"/>
        <v>VORTEX COMPANY SAS</v>
      </c>
      <c r="CB41" s="82" t="str">
        <f t="shared" si="8"/>
        <v>Fluka</v>
      </c>
      <c r="CC41" s="82" t="str">
        <f t="shared" si="9"/>
        <v>75-90 dias</v>
      </c>
      <c r="CD41" s="98">
        <f t="shared" si="10"/>
        <v>127600</v>
      </c>
      <c r="CE41" s="98" t="str">
        <f t="shared" si="11"/>
        <v>VORTEX COMPANY SAS</v>
      </c>
      <c r="CF41" s="98" t="str">
        <f t="shared" si="12"/>
        <v>Fluka</v>
      </c>
      <c r="CG41" s="98" t="str">
        <f t="shared" si="13"/>
        <v>75-90 dias</v>
      </c>
    </row>
    <row r="42" spans="1:85" ht="64.5" customHeight="1">
      <c r="A42" s="9">
        <f t="shared" si="1"/>
        <v>34</v>
      </c>
      <c r="B42" s="10" t="s">
        <v>19</v>
      </c>
      <c r="C42" s="11">
        <v>100</v>
      </c>
      <c r="D42" s="11" t="s">
        <v>6</v>
      </c>
      <c r="E42" s="10" t="s">
        <v>1803</v>
      </c>
      <c r="F42" s="43">
        <v>1</v>
      </c>
      <c r="G42" s="1"/>
      <c r="H42" s="1"/>
      <c r="I42" s="1"/>
      <c r="J42" s="1"/>
      <c r="K42" s="1"/>
      <c r="L42" s="1"/>
      <c r="M42" s="1"/>
      <c r="N42" s="1"/>
      <c r="O42" s="1"/>
      <c r="P42" s="1" t="s">
        <v>420</v>
      </c>
      <c r="Q42" s="1">
        <v>70760</v>
      </c>
      <c r="R42" s="1" t="s">
        <v>2284</v>
      </c>
      <c r="S42" s="1" t="s">
        <v>2406</v>
      </c>
      <c r="T42" s="1">
        <v>75980</v>
      </c>
      <c r="U42" s="1">
        <v>15</v>
      </c>
      <c r="V42" s="1"/>
      <c r="W42" s="1"/>
      <c r="X42" s="1"/>
      <c r="Y42" s="1"/>
      <c r="Z42" s="1"/>
      <c r="AA42" s="1"/>
      <c r="AB42" s="82">
        <f t="shared" si="18"/>
        <v>70760</v>
      </c>
      <c r="AC42" s="82" t="str">
        <f>IF(AB42=Z42,$Y$7,IF(AB42=W42,$V$7,IF(AB42=T42,$S$7,IF(AB42=Q42,$P$7,IF(AB42=N42,$M$7,IF(AB42=K42,$J$7,I(AB42=H42,$G$7,"")))))))</f>
        <v>BLAMIS DOTACIONES LABORATORIO S.A.S</v>
      </c>
      <c r="AD42" s="82" t="str">
        <f t="shared" si="16"/>
        <v>MERCK</v>
      </c>
      <c r="AE42" s="82" t="str">
        <f t="shared" si="17"/>
        <v>90 DÍAS</v>
      </c>
      <c r="AF42" s="1"/>
      <c r="AG42" s="1"/>
      <c r="AH42" s="1"/>
      <c r="AI42" s="1"/>
      <c r="AJ42" s="1"/>
      <c r="AK42" s="1"/>
      <c r="AL42" s="1"/>
      <c r="AM42" s="1"/>
      <c r="AN42" s="1"/>
      <c r="AO42" s="1" t="s">
        <v>420</v>
      </c>
      <c r="AP42" s="1">
        <v>26679.999999999996</v>
      </c>
      <c r="AQ42" s="1">
        <v>75</v>
      </c>
      <c r="AR42" s="1"/>
      <c r="AS42" s="1"/>
      <c r="AT42" s="1"/>
      <c r="AU42" s="1" t="s">
        <v>420</v>
      </c>
      <c r="AV42" s="1">
        <v>95642</v>
      </c>
      <c r="AW42" s="1">
        <v>45</v>
      </c>
      <c r="AX42" s="1" t="s">
        <v>420</v>
      </c>
      <c r="AY42" s="1">
        <v>68578.271999999997</v>
      </c>
      <c r="AZ42" s="1" t="s">
        <v>2526</v>
      </c>
      <c r="BA42" s="82">
        <f t="shared" si="2"/>
        <v>26679.999999999996</v>
      </c>
      <c r="BB42" s="82" t="str">
        <f t="shared" si="3"/>
        <v>MERCK S.A.</v>
      </c>
      <c r="BC42" s="82" t="str">
        <f t="shared" si="4"/>
        <v>MERCK</v>
      </c>
      <c r="BD42" s="82">
        <f t="shared" si="5"/>
        <v>75</v>
      </c>
      <c r="BE42" s="1"/>
      <c r="BF42" s="1"/>
      <c r="BG42" s="1"/>
      <c r="BH42" s="1"/>
      <c r="BI42" s="1"/>
      <c r="BJ42" s="1"/>
      <c r="BK42" s="1" t="s">
        <v>2570</v>
      </c>
      <c r="BL42" s="1">
        <v>56840</v>
      </c>
      <c r="BM42" s="1" t="s">
        <v>2571</v>
      </c>
      <c r="BN42" s="1" t="s">
        <v>2461</v>
      </c>
      <c r="BO42" s="1">
        <v>45675</v>
      </c>
      <c r="BP42" s="1" t="s">
        <v>2545</v>
      </c>
      <c r="BQ42" s="1"/>
      <c r="BR42" s="1"/>
      <c r="BS42" s="1"/>
      <c r="BT42" s="1"/>
      <c r="BU42" s="1"/>
      <c r="BV42" s="1"/>
      <c r="BW42" s="1"/>
      <c r="BX42" s="1"/>
      <c r="BY42" s="1"/>
      <c r="BZ42" s="82">
        <f t="shared" si="14"/>
        <v>45675</v>
      </c>
      <c r="CA42" s="82" t="str">
        <f t="shared" si="15"/>
        <v>REACTIVOS EQUIPOS Y QUIMICOS LIMITADA</v>
      </c>
      <c r="CB42" s="82" t="str">
        <f t="shared" si="8"/>
        <v>SCHARLAU</v>
      </c>
      <c r="CC42" s="82" t="str">
        <f t="shared" si="9"/>
        <v>120 DIAS</v>
      </c>
      <c r="CD42" s="98">
        <f t="shared" si="10"/>
        <v>26679.999999999996</v>
      </c>
      <c r="CE42" s="98" t="str">
        <f t="shared" si="11"/>
        <v>MERCK S.A.</v>
      </c>
      <c r="CF42" s="98" t="str">
        <f t="shared" si="12"/>
        <v>MERCK</v>
      </c>
      <c r="CG42" s="98">
        <f t="shared" si="13"/>
        <v>75</v>
      </c>
    </row>
    <row r="43" spans="1:85" ht="64.5" customHeight="1">
      <c r="A43" s="9">
        <f t="shared" si="1"/>
        <v>35</v>
      </c>
      <c r="B43" s="10" t="s">
        <v>1814</v>
      </c>
      <c r="C43" s="11">
        <v>1000</v>
      </c>
      <c r="D43" s="11" t="s">
        <v>6</v>
      </c>
      <c r="E43" s="10" t="s">
        <v>35</v>
      </c>
      <c r="F43" s="43">
        <v>1</v>
      </c>
      <c r="G43" s="1"/>
      <c r="H43" s="1"/>
      <c r="I43" s="1"/>
      <c r="J43" s="1"/>
      <c r="K43" s="1"/>
      <c r="L43" s="1"/>
      <c r="M43" s="1"/>
      <c r="N43" s="1"/>
      <c r="O43" s="1"/>
      <c r="P43" s="1"/>
      <c r="Q43" s="1"/>
      <c r="R43" s="1"/>
      <c r="S43" s="1" t="s">
        <v>2409</v>
      </c>
      <c r="T43" s="1">
        <v>40600</v>
      </c>
      <c r="U43" s="1">
        <v>15</v>
      </c>
      <c r="V43" s="1"/>
      <c r="W43" s="1"/>
      <c r="X43" s="1"/>
      <c r="Y43" s="1"/>
      <c r="Z43" s="1"/>
      <c r="AA43" s="1"/>
      <c r="AB43" s="82">
        <f t="shared" si="18"/>
        <v>40600</v>
      </c>
      <c r="AC43" s="82" t="str">
        <f>IF(AB43=Z43,$Y$7,IF(AB43=W43,$V$7,IF(AB43=T43,$S$7,IF(AB43=Q43,$P$7,IF(AB43=N43,$M$7,IF(AB43=K43,$J$7,I(AB43=H43,$G$7,"")))))))</f>
        <v xml:space="preserve">ELEMENTOS QUIMICOS LTDA </v>
      </c>
      <c r="AD43" s="82" t="str">
        <f t="shared" si="16"/>
        <v>CHEMI</v>
      </c>
      <c r="AE43" s="82">
        <f t="shared" si="17"/>
        <v>15</v>
      </c>
      <c r="AF43" s="1"/>
      <c r="AG43" s="1"/>
      <c r="AH43" s="1"/>
      <c r="AI43" s="1"/>
      <c r="AJ43" s="1"/>
      <c r="AK43" s="1"/>
      <c r="AL43" s="1" t="s">
        <v>35</v>
      </c>
      <c r="AM43" s="1">
        <v>73080</v>
      </c>
      <c r="AN43" s="1" t="s">
        <v>2475</v>
      </c>
      <c r="AO43" s="1"/>
      <c r="AP43" s="1"/>
      <c r="AQ43" s="1"/>
      <c r="AR43" s="1"/>
      <c r="AS43" s="1"/>
      <c r="AT43" s="1"/>
      <c r="AU43" s="1"/>
      <c r="AV43" s="1"/>
      <c r="AW43" s="1"/>
      <c r="AX43" s="1" t="s">
        <v>35</v>
      </c>
      <c r="AY43" s="1">
        <v>14326</v>
      </c>
      <c r="AZ43" s="1" t="s">
        <v>2527</v>
      </c>
      <c r="BA43" s="82">
        <f t="shared" si="2"/>
        <v>14326</v>
      </c>
      <c r="BB43" s="82" t="str">
        <f t="shared" si="3"/>
        <v>PROFINAS SAS</v>
      </c>
      <c r="BC43" s="82" t="str">
        <f t="shared" si="4"/>
        <v>COMERCIAL</v>
      </c>
      <c r="BD43" s="82" t="str">
        <f t="shared" si="5"/>
        <v>15-30 DIAS</v>
      </c>
      <c r="BE43" s="1"/>
      <c r="BF43" s="1"/>
      <c r="BG43" s="1"/>
      <c r="BH43" s="1" t="s">
        <v>97</v>
      </c>
      <c r="BI43" s="1">
        <v>7200</v>
      </c>
      <c r="BJ43" s="1" t="s">
        <v>2548</v>
      </c>
      <c r="BK43" s="1"/>
      <c r="BL43" s="1"/>
      <c r="BM43" s="1"/>
      <c r="BN43" s="1" t="s">
        <v>35</v>
      </c>
      <c r="BO43" s="1">
        <v>43500</v>
      </c>
      <c r="BP43" s="1" t="s">
        <v>2328</v>
      </c>
      <c r="BQ43" s="1"/>
      <c r="BR43" s="1"/>
      <c r="BS43" s="1"/>
      <c r="BT43" s="1"/>
      <c r="BU43" s="1"/>
      <c r="BV43" s="1"/>
      <c r="BW43" s="1"/>
      <c r="BX43" s="1"/>
      <c r="BY43" s="1"/>
      <c r="BZ43" s="82">
        <f t="shared" si="14"/>
        <v>7200</v>
      </c>
      <c r="CA43" s="82" t="str">
        <f t="shared" si="15"/>
        <v>QUIMICOS FARADAY LTDA</v>
      </c>
      <c r="CB43" s="82" t="str">
        <f t="shared" si="8"/>
        <v xml:space="preserve">COMERCIAL </v>
      </c>
      <c r="CC43" s="82" t="str">
        <f t="shared" si="9"/>
        <v>20 DIAS</v>
      </c>
      <c r="CD43" s="98">
        <f t="shared" si="10"/>
        <v>7200</v>
      </c>
      <c r="CE43" s="98" t="str">
        <f t="shared" si="11"/>
        <v>QUIMICOS FARADAY LTDA</v>
      </c>
      <c r="CF43" s="98" t="str">
        <f t="shared" si="12"/>
        <v xml:space="preserve">COMERCIAL </v>
      </c>
      <c r="CG43" s="98" t="str">
        <f t="shared" si="13"/>
        <v>20 DIAS</v>
      </c>
    </row>
    <row r="44" spans="1:85" ht="64.5" customHeight="1">
      <c r="A44" s="9">
        <f t="shared" si="1"/>
        <v>36</v>
      </c>
      <c r="B44" s="10" t="s">
        <v>20</v>
      </c>
      <c r="C44" s="11">
        <v>500</v>
      </c>
      <c r="D44" s="11" t="s">
        <v>6</v>
      </c>
      <c r="E44" s="10" t="s">
        <v>1803</v>
      </c>
      <c r="F44" s="43">
        <v>1</v>
      </c>
      <c r="G44" s="1"/>
      <c r="H44" s="1"/>
      <c r="I44" s="1"/>
      <c r="J44" s="1"/>
      <c r="K44" s="1"/>
      <c r="L44" s="1"/>
      <c r="M44" s="1" t="s">
        <v>2295</v>
      </c>
      <c r="N44" s="1">
        <v>590092</v>
      </c>
      <c r="O44" s="1">
        <v>30</v>
      </c>
      <c r="P44" s="1"/>
      <c r="Q44" s="1"/>
      <c r="R44" s="1"/>
      <c r="S44" s="1" t="s">
        <v>2406</v>
      </c>
      <c r="T44" s="1">
        <v>392428</v>
      </c>
      <c r="U44" s="1">
        <v>15</v>
      </c>
      <c r="V44" s="1"/>
      <c r="W44" s="1"/>
      <c r="X44" s="1"/>
      <c r="Y44" s="1"/>
      <c r="Z44" s="1"/>
      <c r="AA44" s="1"/>
      <c r="AB44" s="82">
        <f t="shared" si="18"/>
        <v>392428</v>
      </c>
      <c r="AC44" s="82" t="str">
        <f>IF(AB44=Z44,$Y$7,IF(AB44=W44,$V$7,IF(AB44=T44,$S$7,IF(AB44=Q44,$P$7,IF(AB44=N44,$M$7,IF(AB44=K44,$J$7,I(AB44=H44,$G$7,"")))))))</f>
        <v xml:space="preserve">ELEMENTOS QUIMICOS LTDA </v>
      </c>
      <c r="AD44" s="82" t="str">
        <f t="shared" si="16"/>
        <v>PANREAC</v>
      </c>
      <c r="AE44" s="82">
        <f t="shared" si="17"/>
        <v>15</v>
      </c>
      <c r="AF44" s="1"/>
      <c r="AG44" s="1"/>
      <c r="AH44" s="1"/>
      <c r="AI44" s="1"/>
      <c r="AJ44" s="1"/>
      <c r="AK44" s="1"/>
      <c r="AL44" s="1"/>
      <c r="AM44" s="1"/>
      <c r="AN44" s="1"/>
      <c r="AO44" s="1"/>
      <c r="AP44" s="1"/>
      <c r="AQ44" s="1"/>
      <c r="AR44" s="1"/>
      <c r="AS44" s="1"/>
      <c r="AT44" s="1"/>
      <c r="AU44" s="1"/>
      <c r="AV44" s="1"/>
      <c r="AW44" s="1"/>
      <c r="AX44" s="1"/>
      <c r="AY44" s="1"/>
      <c r="AZ44" s="1"/>
      <c r="BA44" s="82"/>
      <c r="BB44" s="82"/>
      <c r="BC44" s="82"/>
      <c r="BD44" s="82"/>
      <c r="BE44" s="1" t="s">
        <v>1095</v>
      </c>
      <c r="BF44" s="1">
        <v>624080</v>
      </c>
      <c r="BG44" s="1" t="s">
        <v>2375</v>
      </c>
      <c r="BH44" s="1"/>
      <c r="BI44" s="1"/>
      <c r="BJ44" s="1"/>
      <c r="BK44" s="1"/>
      <c r="BL44" s="1"/>
      <c r="BM44" s="1"/>
      <c r="BN44" s="1"/>
      <c r="BO44" s="1"/>
      <c r="BP44" s="1"/>
      <c r="BQ44" s="1"/>
      <c r="BR44" s="1"/>
      <c r="BS44" s="1"/>
      <c r="BT44" s="1" t="s">
        <v>2646</v>
      </c>
      <c r="BU44" s="1">
        <v>595892</v>
      </c>
      <c r="BV44" s="1" t="s">
        <v>2642</v>
      </c>
      <c r="BW44" s="1"/>
      <c r="BX44" s="1"/>
      <c r="BY44" s="1"/>
      <c r="BZ44" s="82">
        <f t="shared" si="14"/>
        <v>595892</v>
      </c>
      <c r="CA44" s="82" t="str">
        <f t="shared" si="15"/>
        <v>VORTEX COMPANY SAS</v>
      </c>
      <c r="CB44" s="82" t="str">
        <f t="shared" si="8"/>
        <v>Fluka</v>
      </c>
      <c r="CC44" s="82" t="str">
        <f t="shared" si="9"/>
        <v>75-90 dias</v>
      </c>
      <c r="CD44" s="98">
        <f t="shared" si="10"/>
        <v>392428</v>
      </c>
      <c r="CE44" s="98" t="str">
        <f t="shared" si="11"/>
        <v xml:space="preserve">ELEMENTOS QUIMICOS LTDA </v>
      </c>
      <c r="CF44" s="98" t="str">
        <f t="shared" si="12"/>
        <v>PANREAC</v>
      </c>
      <c r="CG44" s="98">
        <f t="shared" si="13"/>
        <v>15</v>
      </c>
    </row>
    <row r="45" spans="1:85" ht="64.5" customHeight="1">
      <c r="A45" s="9">
        <f t="shared" si="1"/>
        <v>37</v>
      </c>
      <c r="B45" s="10" t="s">
        <v>21</v>
      </c>
      <c r="C45" s="16">
        <v>100</v>
      </c>
      <c r="D45" s="10" t="s">
        <v>9</v>
      </c>
      <c r="E45" s="10" t="s">
        <v>1803</v>
      </c>
      <c r="F45" s="43">
        <v>1</v>
      </c>
      <c r="G45" s="1"/>
      <c r="H45" s="1"/>
      <c r="I45" s="1"/>
      <c r="J45" s="1" t="s">
        <v>2267</v>
      </c>
      <c r="K45" s="1">
        <v>300934.15999999997</v>
      </c>
      <c r="L45" s="1" t="s">
        <v>2268</v>
      </c>
      <c r="M45" s="1" t="s">
        <v>2295</v>
      </c>
      <c r="N45" s="1">
        <v>93612</v>
      </c>
      <c r="O45" s="1">
        <v>30</v>
      </c>
      <c r="P45" s="1" t="s">
        <v>420</v>
      </c>
      <c r="Q45" s="1">
        <v>170520</v>
      </c>
      <c r="R45" s="1" t="s">
        <v>2284</v>
      </c>
      <c r="S45" s="1" t="s">
        <v>2406</v>
      </c>
      <c r="T45" s="1">
        <v>75052</v>
      </c>
      <c r="U45" s="1">
        <v>15</v>
      </c>
      <c r="V45" s="1"/>
      <c r="W45" s="1"/>
      <c r="X45" s="1"/>
      <c r="Y45" s="1"/>
      <c r="Z45" s="1"/>
      <c r="AA45" s="1"/>
      <c r="AB45" s="82">
        <f t="shared" si="18"/>
        <v>75052</v>
      </c>
      <c r="AC45" s="82" t="str">
        <f>IF(AB45=Z45,$Y$7,IF(AB45=W45,$V$7,IF(AB45=T45,$S$7,IF(AB45=Q45,$P$7,IF(AB45=N45,$M$7,IF(AB45=K45,$J$7,I(AB45=H45,$G$7,"")))))))</f>
        <v xml:space="preserve">ELEMENTOS QUIMICOS LTDA </v>
      </c>
      <c r="AD45" s="82" t="str">
        <f t="shared" si="16"/>
        <v>PANREAC</v>
      </c>
      <c r="AE45" s="82">
        <f t="shared" si="17"/>
        <v>15</v>
      </c>
      <c r="AF45" s="1"/>
      <c r="AG45" s="1"/>
      <c r="AH45" s="1"/>
      <c r="AI45" s="1"/>
      <c r="AJ45" s="1"/>
      <c r="AK45" s="1"/>
      <c r="AL45" s="1"/>
      <c r="AM45" s="1"/>
      <c r="AN45" s="1"/>
      <c r="AO45" s="1" t="s">
        <v>420</v>
      </c>
      <c r="AP45" s="1">
        <v>131080</v>
      </c>
      <c r="AQ45" s="1">
        <v>90</v>
      </c>
      <c r="AR45" s="1"/>
      <c r="AS45" s="1"/>
      <c r="AT45" s="1"/>
      <c r="AU45" s="1"/>
      <c r="AV45" s="1"/>
      <c r="AW45" s="1"/>
      <c r="AX45" s="1" t="s">
        <v>420</v>
      </c>
      <c r="AY45" s="1">
        <v>165394.65600000002</v>
      </c>
      <c r="AZ45" s="1" t="s">
        <v>2526</v>
      </c>
      <c r="BA45" s="82">
        <f t="shared" si="2"/>
        <v>131080</v>
      </c>
      <c r="BB45" s="82" t="str">
        <f t="shared" si="3"/>
        <v>MERCK S.A.</v>
      </c>
      <c r="BC45" s="82" t="str">
        <f t="shared" si="4"/>
        <v>MERCK</v>
      </c>
      <c r="BD45" s="82">
        <f t="shared" si="5"/>
        <v>90</v>
      </c>
      <c r="BE45" s="1" t="s">
        <v>1095</v>
      </c>
      <c r="BF45" s="1">
        <v>111360</v>
      </c>
      <c r="BG45" s="1" t="s">
        <v>2375</v>
      </c>
      <c r="BH45" s="1"/>
      <c r="BI45" s="1"/>
      <c r="BJ45" s="1"/>
      <c r="BK45" s="1"/>
      <c r="BL45" s="1"/>
      <c r="BM45" s="1"/>
      <c r="BN45" s="1" t="s">
        <v>420</v>
      </c>
      <c r="BO45" s="1">
        <v>176900</v>
      </c>
      <c r="BP45" s="1" t="s">
        <v>2545</v>
      </c>
      <c r="BQ45" s="1" t="s">
        <v>2478</v>
      </c>
      <c r="BR45" s="1">
        <v>128760</v>
      </c>
      <c r="BS45" s="1">
        <v>60</v>
      </c>
      <c r="BT45" s="1" t="s">
        <v>2647</v>
      </c>
      <c r="BU45" s="1">
        <v>150568</v>
      </c>
      <c r="BV45" s="1" t="s">
        <v>2642</v>
      </c>
      <c r="BW45" s="1"/>
      <c r="BX45" s="1"/>
      <c r="BY45" s="1"/>
      <c r="BZ45" s="82">
        <f t="shared" si="14"/>
        <v>111360</v>
      </c>
      <c r="CA45" s="82" t="str">
        <f t="shared" si="15"/>
        <v xml:space="preserve">QUIMICA  M.G.  S.A.S.   </v>
      </c>
      <c r="CB45" s="82" t="str">
        <f t="shared" si="8"/>
        <v>SIGMA</v>
      </c>
      <c r="CC45" s="82" t="str">
        <f t="shared" si="9"/>
        <v>60 DIAS</v>
      </c>
      <c r="CD45" s="98">
        <f t="shared" si="10"/>
        <v>75052</v>
      </c>
      <c r="CE45" s="98" t="str">
        <f t="shared" si="11"/>
        <v xml:space="preserve">ELEMENTOS QUIMICOS LTDA </v>
      </c>
      <c r="CF45" s="98" t="str">
        <f t="shared" si="12"/>
        <v>PANREAC</v>
      </c>
      <c r="CG45" s="98">
        <f t="shared" si="13"/>
        <v>15</v>
      </c>
    </row>
    <row r="46" spans="1:85" ht="64.5" customHeight="1">
      <c r="A46" s="9">
        <f t="shared" si="1"/>
        <v>38</v>
      </c>
      <c r="B46" s="19" t="s">
        <v>22</v>
      </c>
      <c r="C46" s="14">
        <v>250</v>
      </c>
      <c r="D46" s="18" t="s">
        <v>9</v>
      </c>
      <c r="E46" s="10" t="s">
        <v>1803</v>
      </c>
      <c r="F46" s="43">
        <v>1</v>
      </c>
      <c r="G46" s="1"/>
      <c r="H46" s="1"/>
      <c r="I46" s="1"/>
      <c r="J46" s="1"/>
      <c r="K46" s="1"/>
      <c r="L46" s="1"/>
      <c r="M46" s="1"/>
      <c r="N46" s="1"/>
      <c r="O46" s="1"/>
      <c r="P46" s="1"/>
      <c r="Q46" s="1"/>
      <c r="R46" s="1"/>
      <c r="S46" s="1" t="s">
        <v>2406</v>
      </c>
      <c r="T46" s="1">
        <v>367836</v>
      </c>
      <c r="U46" s="1">
        <v>120</v>
      </c>
      <c r="V46" s="1"/>
      <c r="W46" s="1"/>
      <c r="X46" s="1"/>
      <c r="Y46" s="1"/>
      <c r="Z46" s="1"/>
      <c r="AA46" s="1"/>
      <c r="AB46" s="82">
        <f t="shared" si="18"/>
        <v>367836</v>
      </c>
      <c r="AC46" s="82" t="str">
        <f>IF(AB46=Z46,$Y$7,IF(AB46=W46,$V$7,IF(AB46=T46,$S$7,IF(AB46=Q46,$P$7,IF(AB46=N46,$M$7,IF(AB46=K46,$J$7,I(AB46=H46,$G$7,"")))))))</f>
        <v xml:space="preserve">ELEMENTOS QUIMICOS LTDA </v>
      </c>
      <c r="AD46" s="82" t="str">
        <f t="shared" si="16"/>
        <v>PANREAC</v>
      </c>
      <c r="AE46" s="82">
        <f t="shared" si="17"/>
        <v>120</v>
      </c>
      <c r="AF46" s="1"/>
      <c r="AG46" s="1"/>
      <c r="AH46" s="1"/>
      <c r="AI46" s="1"/>
      <c r="AJ46" s="1"/>
      <c r="AK46" s="1"/>
      <c r="AL46" s="1"/>
      <c r="AM46" s="1"/>
      <c r="AN46" s="1"/>
      <c r="AO46" s="1" t="s">
        <v>420</v>
      </c>
      <c r="AP46" s="1">
        <v>179800</v>
      </c>
      <c r="AQ46" s="1">
        <v>90</v>
      </c>
      <c r="AR46" s="1"/>
      <c r="AS46" s="1"/>
      <c r="AT46" s="1"/>
      <c r="AU46" s="1"/>
      <c r="AV46" s="1"/>
      <c r="AW46" s="1"/>
      <c r="AX46" s="1"/>
      <c r="AY46" s="1"/>
      <c r="AZ46" s="1"/>
      <c r="BA46" s="82">
        <f t="shared" si="2"/>
        <v>179800</v>
      </c>
      <c r="BB46" s="82" t="str">
        <f t="shared" si="3"/>
        <v>MERCK S.A.</v>
      </c>
      <c r="BC46" s="82" t="str">
        <f t="shared" si="4"/>
        <v>MERCK</v>
      </c>
      <c r="BD46" s="82">
        <f t="shared" si="5"/>
        <v>90</v>
      </c>
      <c r="BE46" s="1"/>
      <c r="BF46" s="1"/>
      <c r="BG46" s="1"/>
      <c r="BH46" s="1"/>
      <c r="BI46" s="1"/>
      <c r="BJ46" s="1"/>
      <c r="BK46" s="1"/>
      <c r="BL46" s="1"/>
      <c r="BM46" s="1"/>
      <c r="BN46" s="1" t="s">
        <v>420</v>
      </c>
      <c r="BO46" s="1">
        <v>245340</v>
      </c>
      <c r="BP46" s="1" t="s">
        <v>2545</v>
      </c>
      <c r="BQ46" s="1"/>
      <c r="BR46" s="1"/>
      <c r="BS46" s="1"/>
      <c r="BT46" s="1"/>
      <c r="BU46" s="1"/>
      <c r="BV46" s="1"/>
      <c r="BW46" s="1" t="s">
        <v>2653</v>
      </c>
      <c r="BX46" s="1">
        <v>348640.32</v>
      </c>
      <c r="BY46" s="1" t="s">
        <v>2654</v>
      </c>
      <c r="BZ46" s="82">
        <f t="shared" si="14"/>
        <v>245340</v>
      </c>
      <c r="CA46" s="82" t="str">
        <f t="shared" si="15"/>
        <v>REACTIVOS EQUIPOS Y QUIMICOS LIMITADA</v>
      </c>
      <c r="CB46" s="82" t="str">
        <f t="shared" si="8"/>
        <v>MERCK</v>
      </c>
      <c r="CC46" s="82" t="str">
        <f t="shared" si="9"/>
        <v>120 DIAS</v>
      </c>
      <c r="CD46" s="98">
        <f t="shared" si="10"/>
        <v>179800</v>
      </c>
      <c r="CE46" s="98" t="str">
        <f t="shared" si="11"/>
        <v>MERCK S.A.</v>
      </c>
      <c r="CF46" s="98" t="str">
        <f t="shared" si="12"/>
        <v>MERCK</v>
      </c>
      <c r="CG46" s="98" t="str">
        <f t="shared" si="13"/>
        <v>120 DIAS</v>
      </c>
    </row>
    <row r="47" spans="1:85" ht="64.5" customHeight="1">
      <c r="A47" s="9">
        <f t="shared" si="1"/>
        <v>39</v>
      </c>
      <c r="B47" s="10" t="s">
        <v>23</v>
      </c>
      <c r="C47" s="11">
        <v>500</v>
      </c>
      <c r="D47" s="11" t="s">
        <v>9</v>
      </c>
      <c r="E47" s="10" t="s">
        <v>1803</v>
      </c>
      <c r="F47" s="43">
        <v>1</v>
      </c>
      <c r="G47" s="1"/>
      <c r="H47" s="1"/>
      <c r="I47" s="1"/>
      <c r="J47" s="1" t="s">
        <v>2267</v>
      </c>
      <c r="K47" s="1">
        <v>40583.760000000002</v>
      </c>
      <c r="L47" s="1" t="s">
        <v>2271</v>
      </c>
      <c r="M47" s="1" t="s">
        <v>2295</v>
      </c>
      <c r="N47" s="1">
        <v>160660</v>
      </c>
      <c r="O47" s="1">
        <v>30</v>
      </c>
      <c r="P47" s="1" t="s">
        <v>420</v>
      </c>
      <c r="Q47" s="1">
        <v>103240</v>
      </c>
      <c r="R47" s="1" t="s">
        <v>2326</v>
      </c>
      <c r="S47" s="1" t="s">
        <v>2406</v>
      </c>
      <c r="T47" s="1">
        <v>47212</v>
      </c>
      <c r="U47" s="1">
        <v>15</v>
      </c>
      <c r="V47" s="1"/>
      <c r="W47" s="1"/>
      <c r="X47" s="1"/>
      <c r="Y47" s="1"/>
      <c r="Z47" s="1"/>
      <c r="AA47" s="1"/>
      <c r="AB47" s="82">
        <f t="shared" si="18"/>
        <v>40583.760000000002</v>
      </c>
      <c r="AC47" s="82" t="str">
        <f>IF(AB47=Z47,$Y$7,IF(AB47=W47,$V$7,IF(AB47=T47,$S$7,IF(AB47=Q47,$P$7,IF(AB47=N47,$M$7,IF(AB47=K47,$J$7,I(AB47=H47,$G$7,"")))))))</f>
        <v>AVÁNTIKA COLOMBIA S.A.</v>
      </c>
      <c r="AD47" s="82" t="str">
        <f t="shared" si="16"/>
        <v>JT BAKER</v>
      </c>
      <c r="AE47" s="82" t="str">
        <f t="shared" si="17"/>
        <v>150 Días</v>
      </c>
      <c r="AF47" s="1"/>
      <c r="AG47" s="1"/>
      <c r="AH47" s="1"/>
      <c r="AI47" s="1"/>
      <c r="AJ47" s="1"/>
      <c r="AK47" s="1"/>
      <c r="AL47" s="1"/>
      <c r="AM47" s="1"/>
      <c r="AN47" s="1"/>
      <c r="AO47" s="1" t="s">
        <v>420</v>
      </c>
      <c r="AP47" s="1">
        <v>71920</v>
      </c>
      <c r="AQ47" s="1">
        <v>45</v>
      </c>
      <c r="AR47" s="1"/>
      <c r="AS47" s="1"/>
      <c r="AT47" s="1"/>
      <c r="AU47" s="1"/>
      <c r="AV47" s="1"/>
      <c r="AW47" s="1"/>
      <c r="AX47" s="1" t="s">
        <v>420</v>
      </c>
      <c r="AY47" s="1">
        <v>100178.064</v>
      </c>
      <c r="AZ47" s="1" t="s">
        <v>2526</v>
      </c>
      <c r="BA47" s="82">
        <f t="shared" si="2"/>
        <v>71920</v>
      </c>
      <c r="BB47" s="82" t="str">
        <f t="shared" si="3"/>
        <v>MERCK S.A.</v>
      </c>
      <c r="BC47" s="82" t="str">
        <f t="shared" si="4"/>
        <v>MERCK</v>
      </c>
      <c r="BD47" s="82">
        <f t="shared" si="5"/>
        <v>45</v>
      </c>
      <c r="BE47" s="1" t="s">
        <v>1095</v>
      </c>
      <c r="BF47" s="1">
        <v>132240</v>
      </c>
      <c r="BG47" s="1" t="s">
        <v>2543</v>
      </c>
      <c r="BH47" s="1"/>
      <c r="BI47" s="1"/>
      <c r="BJ47" s="1"/>
      <c r="BK47" s="1" t="s">
        <v>2361</v>
      </c>
      <c r="BL47" s="1">
        <v>78091.199999999997</v>
      </c>
      <c r="BM47" s="1" t="s">
        <v>2569</v>
      </c>
      <c r="BN47" s="1" t="s">
        <v>2461</v>
      </c>
      <c r="BO47" s="1">
        <v>46690</v>
      </c>
      <c r="BP47" s="1" t="s">
        <v>2328</v>
      </c>
      <c r="BQ47" s="1" t="s">
        <v>888</v>
      </c>
      <c r="BR47" s="1">
        <v>73080</v>
      </c>
      <c r="BS47" s="1">
        <v>8</v>
      </c>
      <c r="BT47" s="1"/>
      <c r="BU47" s="1"/>
      <c r="BV47" s="1"/>
      <c r="BW47" s="1" t="s">
        <v>2653</v>
      </c>
      <c r="BX47" s="1">
        <v>36848.559999999998</v>
      </c>
      <c r="BY47" s="1" t="s">
        <v>2654</v>
      </c>
      <c r="BZ47" s="82">
        <f t="shared" si="14"/>
        <v>36848.559999999998</v>
      </c>
      <c r="CA47" s="82" t="str">
        <f t="shared" si="15"/>
        <v xml:space="preserve">LABORATORIOS WACOL S.A </v>
      </c>
      <c r="CB47" s="82" t="str">
        <f t="shared" si="8"/>
        <v xml:space="preserve">JT BAKER </v>
      </c>
      <c r="CC47" s="82" t="str">
        <f t="shared" si="9"/>
        <v xml:space="preserve">90 DIAS </v>
      </c>
      <c r="CD47" s="98">
        <f t="shared" si="10"/>
        <v>36848.559999999998</v>
      </c>
      <c r="CE47" s="98" t="str">
        <f t="shared" si="11"/>
        <v xml:space="preserve">LABORATORIOS WACOL S.A </v>
      </c>
      <c r="CF47" s="98" t="str">
        <f t="shared" si="12"/>
        <v xml:space="preserve">JT BAKER </v>
      </c>
      <c r="CG47" s="98" t="str">
        <f t="shared" si="13"/>
        <v xml:space="preserve">90 DIAS </v>
      </c>
    </row>
    <row r="48" spans="1:85" ht="64.5" customHeight="1">
      <c r="A48" s="9">
        <f t="shared" si="1"/>
        <v>40</v>
      </c>
      <c r="B48" s="10" t="s">
        <v>24</v>
      </c>
      <c r="C48" s="11">
        <v>2500</v>
      </c>
      <c r="D48" s="11" t="s">
        <v>6</v>
      </c>
      <c r="E48" s="10" t="s">
        <v>1803</v>
      </c>
      <c r="F48" s="43">
        <v>1</v>
      </c>
      <c r="G48" s="1"/>
      <c r="H48" s="1"/>
      <c r="I48" s="1"/>
      <c r="J48" s="1" t="s">
        <v>2267</v>
      </c>
      <c r="K48" s="1">
        <v>105968.32000000001</v>
      </c>
      <c r="L48" s="1" t="s">
        <v>2268</v>
      </c>
      <c r="M48" s="1"/>
      <c r="N48" s="1"/>
      <c r="O48" s="1"/>
      <c r="P48" s="1"/>
      <c r="Q48" s="1"/>
      <c r="R48" s="1"/>
      <c r="S48" s="1" t="s">
        <v>2406</v>
      </c>
      <c r="T48" s="1">
        <v>81374</v>
      </c>
      <c r="U48" s="1">
        <v>15</v>
      </c>
      <c r="V48" s="1"/>
      <c r="W48" s="1"/>
      <c r="X48" s="1"/>
      <c r="Y48" s="1"/>
      <c r="Z48" s="1"/>
      <c r="AA48" s="1"/>
      <c r="AB48" s="82">
        <f t="shared" si="18"/>
        <v>81374</v>
      </c>
      <c r="AC48" s="82" t="str">
        <f>IF(AB48=Z48,$Y$7,IF(AB48=W48,$V$7,IF(AB48=T48,$S$7,IF(AB48=Q48,$P$7,IF(AB48=N48,$M$7,IF(AB48=K48,$J$7,I(AB48=H48,$G$7,"")))))))</f>
        <v xml:space="preserve">ELEMENTOS QUIMICOS LTDA </v>
      </c>
      <c r="AD48" s="82" t="str">
        <f t="shared" si="16"/>
        <v>PANREAC</v>
      </c>
      <c r="AE48" s="82">
        <f t="shared" si="17"/>
        <v>15</v>
      </c>
      <c r="AF48" s="1"/>
      <c r="AG48" s="1"/>
      <c r="AH48" s="1"/>
      <c r="AI48" s="1"/>
      <c r="AJ48" s="1"/>
      <c r="AK48" s="1"/>
      <c r="AL48" s="1"/>
      <c r="AM48" s="1"/>
      <c r="AN48" s="1"/>
      <c r="AO48" s="1" t="s">
        <v>420</v>
      </c>
      <c r="AP48" s="1">
        <v>85840</v>
      </c>
      <c r="AQ48" s="1">
        <v>90</v>
      </c>
      <c r="AR48" s="1"/>
      <c r="AS48" s="1"/>
      <c r="AT48" s="1"/>
      <c r="AU48" s="1"/>
      <c r="AV48" s="1"/>
      <c r="AW48" s="1"/>
      <c r="AX48" s="1" t="s">
        <v>420</v>
      </c>
      <c r="AY48" s="1">
        <v>180186.04799999998</v>
      </c>
      <c r="AZ48" s="1" t="s">
        <v>2526</v>
      </c>
      <c r="BA48" s="82">
        <f t="shared" si="2"/>
        <v>85840</v>
      </c>
      <c r="BB48" s="82" t="str">
        <f t="shared" si="3"/>
        <v>MERCK S.A.</v>
      </c>
      <c r="BC48" s="82" t="str">
        <f t="shared" si="4"/>
        <v>MERCK</v>
      </c>
      <c r="BD48" s="82">
        <f t="shared" si="5"/>
        <v>90</v>
      </c>
      <c r="BE48" s="1"/>
      <c r="BF48" s="1"/>
      <c r="BG48" s="1"/>
      <c r="BH48" s="1"/>
      <c r="BI48" s="1"/>
      <c r="BJ48" s="1"/>
      <c r="BK48" s="1" t="s">
        <v>2361</v>
      </c>
      <c r="BL48" s="1">
        <v>98600</v>
      </c>
      <c r="BM48" s="1" t="s">
        <v>2572</v>
      </c>
      <c r="BN48" s="1" t="s">
        <v>420</v>
      </c>
      <c r="BO48" s="1">
        <v>248820</v>
      </c>
      <c r="BP48" s="1" t="s">
        <v>2328</v>
      </c>
      <c r="BQ48" s="1" t="s">
        <v>888</v>
      </c>
      <c r="BR48" s="1">
        <v>121800</v>
      </c>
      <c r="BS48" s="1">
        <v>8</v>
      </c>
      <c r="BT48" s="1"/>
      <c r="BU48" s="1"/>
      <c r="BV48" s="1"/>
      <c r="BW48" s="1" t="s">
        <v>2653</v>
      </c>
      <c r="BX48" s="1">
        <v>102019.68</v>
      </c>
      <c r="BY48" s="1" t="s">
        <v>2372</v>
      </c>
      <c r="BZ48" s="82">
        <f t="shared" si="14"/>
        <v>98600</v>
      </c>
      <c r="CA48" s="82" t="str">
        <f t="shared" si="15"/>
        <v>QUIMICOS Y REACTIVOS SAS "QUIMIREL SAS"</v>
      </c>
      <c r="CB48" s="82" t="str">
        <f t="shared" si="8"/>
        <v>HONEYWELL</v>
      </c>
      <c r="CC48" s="82" t="str">
        <f t="shared" si="9"/>
        <v>30 dias calendario</v>
      </c>
      <c r="CD48" s="98">
        <f t="shared" si="10"/>
        <v>81374</v>
      </c>
      <c r="CE48" s="98" t="str">
        <f t="shared" si="11"/>
        <v xml:space="preserve">ELEMENTOS QUIMICOS LTDA </v>
      </c>
      <c r="CF48" s="98" t="str">
        <f t="shared" si="12"/>
        <v>PANREAC</v>
      </c>
      <c r="CG48" s="98">
        <f t="shared" si="13"/>
        <v>15</v>
      </c>
    </row>
    <row r="49" spans="1:85" ht="30.75" customHeight="1">
      <c r="A49" s="9">
        <f t="shared" si="1"/>
        <v>41</v>
      </c>
      <c r="B49" s="10" t="s">
        <v>25</v>
      </c>
      <c r="C49" s="11">
        <v>4000</v>
      </c>
      <c r="D49" s="11" t="s">
        <v>6</v>
      </c>
      <c r="E49" s="10" t="s">
        <v>1803</v>
      </c>
      <c r="F49" s="43">
        <v>1</v>
      </c>
      <c r="G49" s="1"/>
      <c r="H49" s="1"/>
      <c r="I49" s="1"/>
      <c r="J49" s="1" t="s">
        <v>2267</v>
      </c>
      <c r="K49" s="1">
        <v>180361.44</v>
      </c>
      <c r="L49" s="1" t="s">
        <v>2271</v>
      </c>
      <c r="M49" s="1"/>
      <c r="N49" s="1"/>
      <c r="O49" s="1"/>
      <c r="P49" s="1"/>
      <c r="Q49" s="1"/>
      <c r="R49" s="1"/>
      <c r="S49" s="1" t="s">
        <v>2406</v>
      </c>
      <c r="T49" s="1">
        <v>988320</v>
      </c>
      <c r="U49" s="1">
        <v>120</v>
      </c>
      <c r="V49" s="1"/>
      <c r="W49" s="1"/>
      <c r="X49" s="1"/>
      <c r="Y49" s="1"/>
      <c r="Z49" s="1"/>
      <c r="AA49" s="1"/>
      <c r="AB49" s="82">
        <f t="shared" si="18"/>
        <v>180361.44</v>
      </c>
      <c r="AC49" s="82" t="str">
        <f>IF(AB49=Z49,$Y$7,IF(AB49=W49,$V$7,IF(AB49=T49,$S$7,IF(AB49=Q49,$P$7,IF(AB49=N49,$M$7,IF(AB49=K49,$J$7,I(AB49=H49,$G$7,"")))))))</f>
        <v>AVÁNTIKA COLOMBIA S.A.</v>
      </c>
      <c r="AD49" s="82" t="str">
        <f t="shared" si="16"/>
        <v>JT BAKER</v>
      </c>
      <c r="AE49" s="82" t="str">
        <f t="shared" si="17"/>
        <v>150 Días</v>
      </c>
      <c r="AF49" s="1"/>
      <c r="AG49" s="1"/>
      <c r="AH49" s="1"/>
      <c r="AI49" s="1"/>
      <c r="AJ49" s="1"/>
      <c r="AK49" s="1"/>
      <c r="AL49" s="1"/>
      <c r="AM49" s="1"/>
      <c r="AN49" s="1"/>
      <c r="AO49" s="1" t="s">
        <v>420</v>
      </c>
      <c r="AP49" s="1">
        <v>348000</v>
      </c>
      <c r="AQ49" s="1">
        <v>120</v>
      </c>
      <c r="AR49" s="1"/>
      <c r="AS49" s="1"/>
      <c r="AT49" s="1"/>
      <c r="AU49" s="1"/>
      <c r="AV49" s="1"/>
      <c r="AW49" s="1"/>
      <c r="AX49" s="1" t="s">
        <v>420</v>
      </c>
      <c r="AY49" s="1">
        <v>443069.424</v>
      </c>
      <c r="AZ49" s="1" t="s">
        <v>2526</v>
      </c>
      <c r="BA49" s="82">
        <f t="shared" si="2"/>
        <v>348000</v>
      </c>
      <c r="BB49" s="82" t="str">
        <f t="shared" si="3"/>
        <v>MERCK S.A.</v>
      </c>
      <c r="BC49" s="82" t="str">
        <f t="shared" si="4"/>
        <v>MERCK</v>
      </c>
      <c r="BD49" s="82">
        <f t="shared" si="5"/>
        <v>120</v>
      </c>
      <c r="BE49" s="1"/>
      <c r="BF49" s="1"/>
      <c r="BG49" s="1"/>
      <c r="BH49" s="1"/>
      <c r="BI49" s="1"/>
      <c r="BJ49" s="1"/>
      <c r="BK49" s="1" t="s">
        <v>2361</v>
      </c>
      <c r="BL49" s="1">
        <v>111360</v>
      </c>
      <c r="BM49" s="1" t="s">
        <v>2572</v>
      </c>
      <c r="BN49" s="1" t="s">
        <v>420</v>
      </c>
      <c r="BO49" s="1">
        <v>473860</v>
      </c>
      <c r="BP49" s="1" t="s">
        <v>2545</v>
      </c>
      <c r="BQ49" s="1" t="s">
        <v>888</v>
      </c>
      <c r="BR49" s="1">
        <v>372360</v>
      </c>
      <c r="BS49" s="1">
        <v>60</v>
      </c>
      <c r="BT49" s="1"/>
      <c r="BU49" s="1"/>
      <c r="BV49" s="1"/>
      <c r="BW49" s="1" t="s">
        <v>2653</v>
      </c>
      <c r="BX49" s="1">
        <v>138382.64615384614</v>
      </c>
      <c r="BY49" s="1" t="s">
        <v>2372</v>
      </c>
      <c r="BZ49" s="82">
        <f t="shared" si="14"/>
        <v>111360</v>
      </c>
      <c r="CA49" s="82" t="str">
        <f t="shared" si="15"/>
        <v>QUIMICOS Y REACTIVOS SAS "QUIMIREL SAS"</v>
      </c>
      <c r="CB49" s="82" t="str">
        <f t="shared" si="8"/>
        <v>HONEYWELL</v>
      </c>
      <c r="CC49" s="82" t="str">
        <f t="shared" si="9"/>
        <v>30 dias calendario</v>
      </c>
      <c r="CD49" s="98">
        <f t="shared" si="10"/>
        <v>111360</v>
      </c>
      <c r="CE49" s="98" t="str">
        <f t="shared" si="11"/>
        <v>QUIMICOS Y REACTIVOS SAS "QUIMIREL SAS"</v>
      </c>
      <c r="CF49" s="98" t="str">
        <f t="shared" si="12"/>
        <v>HONEYWELL</v>
      </c>
      <c r="CG49" s="98" t="str">
        <f t="shared" si="13"/>
        <v>30 dias calendario</v>
      </c>
    </row>
    <row r="50" spans="1:85" ht="66" customHeight="1">
      <c r="A50" s="9">
        <f t="shared" si="1"/>
        <v>42</v>
      </c>
      <c r="B50" s="19" t="s">
        <v>26</v>
      </c>
      <c r="C50" s="14">
        <v>1000</v>
      </c>
      <c r="D50" s="18" t="s">
        <v>9</v>
      </c>
      <c r="E50" s="10" t="s">
        <v>1803</v>
      </c>
      <c r="F50" s="43">
        <v>1</v>
      </c>
      <c r="G50" s="1"/>
      <c r="H50" s="1"/>
      <c r="I50" s="1"/>
      <c r="J50" s="1" t="s">
        <v>2267</v>
      </c>
      <c r="K50" s="1">
        <v>151458.88</v>
      </c>
      <c r="L50" s="1" t="s">
        <v>2268</v>
      </c>
      <c r="M50" s="1"/>
      <c r="N50" s="1"/>
      <c r="O50" s="1"/>
      <c r="P50" s="1"/>
      <c r="Q50" s="1"/>
      <c r="R50" s="1"/>
      <c r="S50" s="1" t="s">
        <v>2406</v>
      </c>
      <c r="T50" s="1">
        <v>384888</v>
      </c>
      <c r="U50" s="1">
        <v>15</v>
      </c>
      <c r="V50" s="1"/>
      <c r="W50" s="1"/>
      <c r="X50" s="1"/>
      <c r="Y50" s="1"/>
      <c r="Z50" s="1"/>
      <c r="AA50" s="1"/>
      <c r="AB50" s="82">
        <f t="shared" si="18"/>
        <v>151458.88</v>
      </c>
      <c r="AC50" s="82" t="str">
        <f>IF(AB50=Z50,$Y$7,IF(AB50=W50,$V$7,IF(AB50=T50,$S$7,IF(AB50=Q50,$P$7,IF(AB50=N50,$M$7,IF(AB50=K50,$J$7,I(AB50=H50,$G$7,"")))))))</f>
        <v>AVÁNTIKA COLOMBIA S.A.</v>
      </c>
      <c r="AD50" s="82" t="str">
        <f t="shared" si="16"/>
        <v>JT BAKER</v>
      </c>
      <c r="AE50" s="82" t="str">
        <f t="shared" si="17"/>
        <v>10 Días</v>
      </c>
      <c r="AF50" s="1"/>
      <c r="AG50" s="1"/>
      <c r="AH50" s="1"/>
      <c r="AI50" s="1"/>
      <c r="AJ50" s="1"/>
      <c r="AK50" s="1"/>
      <c r="AL50" s="1"/>
      <c r="AM50" s="1"/>
      <c r="AN50" s="1"/>
      <c r="AO50" s="1"/>
      <c r="AP50" s="1"/>
      <c r="AQ50" s="1"/>
      <c r="AR50" s="1"/>
      <c r="AS50" s="1"/>
      <c r="AT50" s="1"/>
      <c r="AU50" s="1"/>
      <c r="AV50" s="1"/>
      <c r="AW50" s="1"/>
      <c r="AX50" s="1"/>
      <c r="AY50" s="1"/>
      <c r="AZ50" s="1"/>
      <c r="BA50" s="82"/>
      <c r="BB50" s="82"/>
      <c r="BC50" s="82"/>
      <c r="BD50" s="82"/>
      <c r="BE50" s="1"/>
      <c r="BF50" s="1"/>
      <c r="BG50" s="1"/>
      <c r="BH50" s="1"/>
      <c r="BI50" s="1"/>
      <c r="BJ50" s="1"/>
      <c r="BK50" s="1" t="s">
        <v>2570</v>
      </c>
      <c r="BL50" s="1">
        <v>334776</v>
      </c>
      <c r="BM50" s="1" t="s">
        <v>2571</v>
      </c>
      <c r="BN50" s="1" t="s">
        <v>2461</v>
      </c>
      <c r="BO50" s="1">
        <v>256795</v>
      </c>
      <c r="BP50" s="1" t="s">
        <v>2328</v>
      </c>
      <c r="BQ50" s="1"/>
      <c r="BR50" s="1"/>
      <c r="BS50" s="1"/>
      <c r="BT50" s="1"/>
      <c r="BU50" s="1"/>
      <c r="BV50" s="1"/>
      <c r="BW50" s="1" t="s">
        <v>2653</v>
      </c>
      <c r="BX50" s="1">
        <v>167401.92000000001</v>
      </c>
      <c r="BY50" s="1" t="s">
        <v>2654</v>
      </c>
      <c r="BZ50" s="82">
        <f t="shared" si="14"/>
        <v>167401.92000000001</v>
      </c>
      <c r="CA50" s="82" t="str">
        <f t="shared" si="15"/>
        <v xml:space="preserve">LABORATORIOS WACOL S.A </v>
      </c>
      <c r="CB50" s="82" t="str">
        <f t="shared" si="8"/>
        <v xml:space="preserve">JT BAKER </v>
      </c>
      <c r="CC50" s="82" t="str">
        <f t="shared" si="9"/>
        <v xml:space="preserve">90 DIAS </v>
      </c>
      <c r="CD50" s="98">
        <f t="shared" si="10"/>
        <v>151458.88</v>
      </c>
      <c r="CE50" s="98" t="str">
        <f t="shared" si="11"/>
        <v>AVÁNTIKA COLOMBIA S.A.</v>
      </c>
      <c r="CF50" s="98" t="str">
        <f t="shared" si="12"/>
        <v>JT BAKER</v>
      </c>
      <c r="CG50" s="98" t="str">
        <f t="shared" si="13"/>
        <v>10 Días</v>
      </c>
    </row>
    <row r="51" spans="1:85" ht="66" customHeight="1">
      <c r="A51" s="9">
        <f t="shared" si="1"/>
        <v>43</v>
      </c>
      <c r="B51" s="10" t="s">
        <v>1476</v>
      </c>
      <c r="C51" s="11">
        <v>1000</v>
      </c>
      <c r="D51" s="11" t="s">
        <v>997</v>
      </c>
      <c r="E51" s="10" t="s">
        <v>1803</v>
      </c>
      <c r="F51" s="43">
        <v>1</v>
      </c>
      <c r="G51" s="1"/>
      <c r="H51" s="1"/>
      <c r="I51" s="1"/>
      <c r="J51" s="1" t="s">
        <v>2267</v>
      </c>
      <c r="K51" s="1">
        <v>73323.600000000006</v>
      </c>
      <c r="L51" s="1" t="s">
        <v>2271</v>
      </c>
      <c r="M51" s="1" t="s">
        <v>2295</v>
      </c>
      <c r="N51" s="1">
        <v>186180</v>
      </c>
      <c r="O51" s="1">
        <v>30</v>
      </c>
      <c r="P51" s="1" t="s">
        <v>420</v>
      </c>
      <c r="Q51" s="1">
        <v>88160</v>
      </c>
      <c r="R51" s="1" t="s">
        <v>2284</v>
      </c>
      <c r="S51" s="1" t="s">
        <v>2406</v>
      </c>
      <c r="T51" s="1">
        <v>44428</v>
      </c>
      <c r="U51" s="1">
        <v>15</v>
      </c>
      <c r="V51" s="1"/>
      <c r="W51" s="1"/>
      <c r="X51" s="1"/>
      <c r="Y51" s="1"/>
      <c r="Z51" s="1"/>
      <c r="AA51" s="1"/>
      <c r="AB51" s="82">
        <f t="shared" si="18"/>
        <v>44428</v>
      </c>
      <c r="AC51" s="82" t="str">
        <f>IF(AB51=Z51,$Y$7,IF(AB51=W51,$V$7,IF(AB51=T51,$S$7,IF(AB51=Q51,$P$7,IF(AB51=N51,$M$7,IF(AB51=K51,$J$7,I(AB51=H51,$G$7,"")))))))</f>
        <v xml:space="preserve">ELEMENTOS QUIMICOS LTDA </v>
      </c>
      <c r="AD51" s="82" t="str">
        <f t="shared" si="16"/>
        <v>PANREAC</v>
      </c>
      <c r="AE51" s="82">
        <f t="shared" si="17"/>
        <v>15</v>
      </c>
      <c r="AF51" s="1"/>
      <c r="AG51" s="1"/>
      <c r="AH51" s="1"/>
      <c r="AI51" s="1"/>
      <c r="AJ51" s="1"/>
      <c r="AK51" s="1"/>
      <c r="AL51" s="1"/>
      <c r="AM51" s="1"/>
      <c r="AN51" s="1"/>
      <c r="AO51" s="1" t="s">
        <v>420</v>
      </c>
      <c r="AP51" s="1">
        <v>48720</v>
      </c>
      <c r="AQ51" s="1">
        <v>75</v>
      </c>
      <c r="AR51" s="1"/>
      <c r="AS51" s="1"/>
      <c r="AT51" s="1"/>
      <c r="AU51" s="1"/>
      <c r="AV51" s="1"/>
      <c r="AW51" s="1"/>
      <c r="AX51" s="1" t="s">
        <v>420</v>
      </c>
      <c r="AY51" s="1">
        <v>85386.671999999991</v>
      </c>
      <c r="AZ51" s="1" t="s">
        <v>2526</v>
      </c>
      <c r="BA51" s="82">
        <f t="shared" si="2"/>
        <v>48720</v>
      </c>
      <c r="BB51" s="82" t="str">
        <f t="shared" si="3"/>
        <v>MERCK S.A.</v>
      </c>
      <c r="BC51" s="82" t="str">
        <f t="shared" si="4"/>
        <v>MERCK</v>
      </c>
      <c r="BD51" s="82">
        <f t="shared" si="5"/>
        <v>75</v>
      </c>
      <c r="BE51" s="1"/>
      <c r="BF51" s="1"/>
      <c r="BG51" s="1"/>
      <c r="BH51" s="1"/>
      <c r="BI51" s="1"/>
      <c r="BJ51" s="1"/>
      <c r="BK51" s="1" t="s">
        <v>2361</v>
      </c>
      <c r="BL51" s="1">
        <v>56202</v>
      </c>
      <c r="BM51" s="1" t="s">
        <v>2573</v>
      </c>
      <c r="BN51" s="1" t="s">
        <v>2461</v>
      </c>
      <c r="BO51" s="1">
        <v>47705</v>
      </c>
      <c r="BP51" s="1" t="s">
        <v>2328</v>
      </c>
      <c r="BQ51" s="1" t="s">
        <v>888</v>
      </c>
      <c r="BR51" s="1">
        <v>129920</v>
      </c>
      <c r="BS51" s="1">
        <v>60</v>
      </c>
      <c r="BT51" s="1"/>
      <c r="BU51" s="1"/>
      <c r="BV51" s="1"/>
      <c r="BW51" s="1" t="s">
        <v>2653</v>
      </c>
      <c r="BX51" s="1">
        <v>64520.984615384616</v>
      </c>
      <c r="BY51" s="1" t="s">
        <v>2372</v>
      </c>
      <c r="BZ51" s="82">
        <f t="shared" si="14"/>
        <v>47705</v>
      </c>
      <c r="CA51" s="82" t="str">
        <f t="shared" si="15"/>
        <v>REACTIVOS EQUIPOS Y QUIMICOS LIMITADA</v>
      </c>
      <c r="CB51" s="82" t="str">
        <f t="shared" si="8"/>
        <v>SCHARLAU</v>
      </c>
      <c r="CC51" s="82" t="str">
        <f t="shared" si="9"/>
        <v>30 DIAS</v>
      </c>
      <c r="CD51" s="98">
        <f t="shared" si="10"/>
        <v>44428</v>
      </c>
      <c r="CE51" s="98" t="str">
        <f t="shared" si="11"/>
        <v xml:space="preserve">ELEMENTOS QUIMICOS LTDA </v>
      </c>
      <c r="CF51" s="98" t="str">
        <f t="shared" si="12"/>
        <v>PANREAC</v>
      </c>
      <c r="CG51" s="98">
        <f t="shared" si="13"/>
        <v>15</v>
      </c>
    </row>
    <row r="52" spans="1:85" ht="66" customHeight="1">
      <c r="A52" s="9">
        <f t="shared" si="1"/>
        <v>44</v>
      </c>
      <c r="B52" s="10" t="s">
        <v>32</v>
      </c>
      <c r="C52" s="11">
        <v>100</v>
      </c>
      <c r="D52" s="11" t="s">
        <v>6</v>
      </c>
      <c r="E52" s="10" t="s">
        <v>1803</v>
      </c>
      <c r="F52" s="43">
        <v>1</v>
      </c>
      <c r="G52" s="1"/>
      <c r="H52" s="1"/>
      <c r="I52" s="1"/>
      <c r="J52" s="1"/>
      <c r="K52" s="1"/>
      <c r="L52" s="1"/>
      <c r="M52" s="1"/>
      <c r="N52" s="1"/>
      <c r="O52" s="1"/>
      <c r="P52" s="1" t="s">
        <v>420</v>
      </c>
      <c r="Q52" s="1">
        <v>73080</v>
      </c>
      <c r="R52" s="1" t="s">
        <v>2284</v>
      </c>
      <c r="S52" s="1" t="s">
        <v>2406</v>
      </c>
      <c r="T52" s="1">
        <v>139896</v>
      </c>
      <c r="U52" s="1">
        <v>15</v>
      </c>
      <c r="V52" s="1"/>
      <c r="W52" s="1"/>
      <c r="X52" s="1"/>
      <c r="Y52" s="1"/>
      <c r="Z52" s="1"/>
      <c r="AA52" s="1"/>
      <c r="AB52" s="82">
        <f t="shared" si="18"/>
        <v>73080</v>
      </c>
      <c r="AC52" s="82" t="str">
        <f>IF(AB52=Z52,$Y$7,IF(AB52=W52,$V$7,IF(AB52=T52,$S$7,IF(AB52=Q52,$P$7,IF(AB52=N52,$M$7,IF(AB52=K52,$J$7,I(AB52=H52,$G$7,"")))))))</f>
        <v>BLAMIS DOTACIONES LABORATORIO S.A.S</v>
      </c>
      <c r="AD52" s="82" t="str">
        <f t="shared" si="16"/>
        <v>MERCK</v>
      </c>
      <c r="AE52" s="82" t="str">
        <f t="shared" si="17"/>
        <v>90 DÍAS</v>
      </c>
      <c r="AF52" s="1"/>
      <c r="AG52" s="1"/>
      <c r="AH52" s="1"/>
      <c r="AI52" s="1"/>
      <c r="AJ52" s="1"/>
      <c r="AK52" s="1"/>
      <c r="AL52" s="1"/>
      <c r="AM52" s="1"/>
      <c r="AN52" s="1"/>
      <c r="AO52" s="1" t="s">
        <v>420</v>
      </c>
      <c r="AP52" s="1">
        <v>66120</v>
      </c>
      <c r="AQ52" s="1">
        <v>90</v>
      </c>
      <c r="AR52" s="1"/>
      <c r="AS52" s="1"/>
      <c r="AT52" s="1"/>
      <c r="AU52" s="1"/>
      <c r="AV52" s="1"/>
      <c r="AW52" s="1"/>
      <c r="AX52" s="1" t="s">
        <v>420</v>
      </c>
      <c r="AY52" s="1">
        <v>70595.28</v>
      </c>
      <c r="AZ52" s="1" t="s">
        <v>2526</v>
      </c>
      <c r="BA52" s="82">
        <f t="shared" si="2"/>
        <v>66120</v>
      </c>
      <c r="BB52" s="82" t="str">
        <f t="shared" si="3"/>
        <v>MERCK S.A.</v>
      </c>
      <c r="BC52" s="82" t="str">
        <f t="shared" si="4"/>
        <v>MERCK</v>
      </c>
      <c r="BD52" s="82">
        <f t="shared" si="5"/>
        <v>90</v>
      </c>
      <c r="BE52" s="1"/>
      <c r="BF52" s="1"/>
      <c r="BG52" s="1"/>
      <c r="BH52" s="1"/>
      <c r="BI52" s="1"/>
      <c r="BJ52" s="1"/>
      <c r="BK52" s="1" t="s">
        <v>2570</v>
      </c>
      <c r="BL52" s="1">
        <v>110200</v>
      </c>
      <c r="BM52" s="1" t="s">
        <v>2569</v>
      </c>
      <c r="BN52" s="1" t="s">
        <v>2461</v>
      </c>
      <c r="BO52" s="1">
        <v>113680</v>
      </c>
      <c r="BP52" s="1" t="s">
        <v>2545</v>
      </c>
      <c r="BQ52" s="1"/>
      <c r="BR52" s="1"/>
      <c r="BS52" s="1"/>
      <c r="BT52" s="1"/>
      <c r="BU52" s="1"/>
      <c r="BV52" s="1"/>
      <c r="BW52" s="1"/>
      <c r="BX52" s="1"/>
      <c r="BY52" s="1"/>
      <c r="BZ52" s="82">
        <f t="shared" si="14"/>
        <v>110200</v>
      </c>
      <c r="CA52" s="82" t="str">
        <f t="shared" si="15"/>
        <v>QUIMICOS Y REACTIVOS SAS "QUIMIREL SAS"</v>
      </c>
      <c r="CB52" s="82" t="str">
        <f t="shared" si="8"/>
        <v>CARLO ERBA</v>
      </c>
      <c r="CC52" s="82" t="str">
        <f t="shared" si="9"/>
        <v xml:space="preserve">5 dias calendario </v>
      </c>
      <c r="CD52" s="98">
        <f t="shared" si="10"/>
        <v>66120</v>
      </c>
      <c r="CE52" s="98" t="str">
        <f t="shared" si="11"/>
        <v>MERCK S.A.</v>
      </c>
      <c r="CF52" s="98" t="str">
        <f t="shared" si="12"/>
        <v>MERCK</v>
      </c>
      <c r="CG52" s="98">
        <f t="shared" si="13"/>
        <v>90</v>
      </c>
    </row>
    <row r="53" spans="1:85" ht="66" customHeight="1">
      <c r="A53" s="9">
        <f t="shared" si="1"/>
        <v>45</v>
      </c>
      <c r="B53" s="10" t="s">
        <v>27</v>
      </c>
      <c r="C53" s="11">
        <v>1000</v>
      </c>
      <c r="D53" s="11" t="s">
        <v>6</v>
      </c>
      <c r="E53" s="10" t="s">
        <v>1803</v>
      </c>
      <c r="F53" s="43">
        <v>1</v>
      </c>
      <c r="G53" s="1"/>
      <c r="H53" s="1"/>
      <c r="I53" s="1"/>
      <c r="J53" s="1"/>
      <c r="K53" s="1"/>
      <c r="L53" s="1"/>
      <c r="M53" s="1" t="s">
        <v>2295</v>
      </c>
      <c r="N53" s="1">
        <v>750056</v>
      </c>
      <c r="O53" s="1">
        <v>30</v>
      </c>
      <c r="P53" s="1" t="s">
        <v>420</v>
      </c>
      <c r="Q53" s="1">
        <v>249400</v>
      </c>
      <c r="R53" s="1" t="s">
        <v>2284</v>
      </c>
      <c r="S53" s="1" t="s">
        <v>2406</v>
      </c>
      <c r="T53" s="1">
        <v>1114760</v>
      </c>
      <c r="U53" s="1">
        <v>15</v>
      </c>
      <c r="V53" s="1"/>
      <c r="W53" s="1"/>
      <c r="X53" s="1"/>
      <c r="Y53" s="1"/>
      <c r="Z53" s="1"/>
      <c r="AA53" s="1"/>
      <c r="AB53" s="82">
        <f t="shared" si="18"/>
        <v>249400</v>
      </c>
      <c r="AC53" s="82" t="str">
        <f>IF(AB53=Z53,$Y$7,IF(AB53=W53,$V$7,IF(AB53=T53,$S$7,IF(AB53=Q53,$P$7,IF(AB53=N53,$M$7,IF(AB53=K53,$J$7,I(AB53=H53,$G$7,"")))))))</f>
        <v>BLAMIS DOTACIONES LABORATORIO S.A.S</v>
      </c>
      <c r="AD53" s="82" t="str">
        <f t="shared" si="16"/>
        <v>MERCK</v>
      </c>
      <c r="AE53" s="82" t="str">
        <f t="shared" si="17"/>
        <v>90 DÍAS</v>
      </c>
      <c r="AF53" s="1"/>
      <c r="AG53" s="1"/>
      <c r="AH53" s="1"/>
      <c r="AI53" s="1"/>
      <c r="AJ53" s="1"/>
      <c r="AK53" s="1"/>
      <c r="AL53" s="1"/>
      <c r="AM53" s="1"/>
      <c r="AN53" s="1"/>
      <c r="AO53" s="1" t="s">
        <v>420</v>
      </c>
      <c r="AP53" s="1">
        <v>198360</v>
      </c>
      <c r="AQ53" s="1">
        <v>90</v>
      </c>
      <c r="AR53" s="1"/>
      <c r="AS53" s="1"/>
      <c r="AT53" s="1"/>
      <c r="AU53" s="1"/>
      <c r="AV53" s="1"/>
      <c r="AW53" s="1"/>
      <c r="AX53" s="1" t="s">
        <v>420</v>
      </c>
      <c r="AY53" s="1">
        <v>241368.62400000001</v>
      </c>
      <c r="AZ53" s="1" t="s">
        <v>2526</v>
      </c>
      <c r="BA53" s="82">
        <f t="shared" si="2"/>
        <v>198360</v>
      </c>
      <c r="BB53" s="82" t="str">
        <f t="shared" si="3"/>
        <v>MERCK S.A.</v>
      </c>
      <c r="BC53" s="82" t="str">
        <f t="shared" si="4"/>
        <v>MERCK</v>
      </c>
      <c r="BD53" s="82">
        <f t="shared" si="5"/>
        <v>90</v>
      </c>
      <c r="BE53" s="1" t="s">
        <v>1095</v>
      </c>
      <c r="BF53" s="1">
        <v>962800</v>
      </c>
      <c r="BG53" s="1" t="s">
        <v>2375</v>
      </c>
      <c r="BH53" s="1"/>
      <c r="BI53" s="1"/>
      <c r="BJ53" s="1"/>
      <c r="BK53" s="1"/>
      <c r="BL53" s="1"/>
      <c r="BM53" s="1"/>
      <c r="BN53" s="1" t="s">
        <v>420</v>
      </c>
      <c r="BO53" s="1">
        <v>258216</v>
      </c>
      <c r="BP53" s="1" t="s">
        <v>2545</v>
      </c>
      <c r="BQ53" s="1"/>
      <c r="BR53" s="1"/>
      <c r="BS53" s="1"/>
      <c r="BT53" s="1"/>
      <c r="BU53" s="1"/>
      <c r="BV53" s="1"/>
      <c r="BW53" s="1"/>
      <c r="BX53" s="1"/>
      <c r="BY53" s="1"/>
      <c r="BZ53" s="82">
        <f t="shared" si="14"/>
        <v>258216</v>
      </c>
      <c r="CA53" s="82" t="str">
        <f t="shared" si="15"/>
        <v>REACTIVOS EQUIPOS Y QUIMICOS LIMITADA</v>
      </c>
      <c r="CB53" s="82" t="str">
        <f t="shared" si="8"/>
        <v>MERCK</v>
      </c>
      <c r="CC53" s="82" t="str">
        <f t="shared" si="9"/>
        <v>120 DIAS</v>
      </c>
      <c r="CD53" s="98">
        <f t="shared" si="10"/>
        <v>198360</v>
      </c>
      <c r="CE53" s="98" t="str">
        <f t="shared" si="11"/>
        <v>MERCK S.A.</v>
      </c>
      <c r="CF53" s="98" t="str">
        <f t="shared" si="12"/>
        <v>MERCK</v>
      </c>
      <c r="CG53" s="98" t="str">
        <f t="shared" si="13"/>
        <v>120 DIAS</v>
      </c>
    </row>
    <row r="54" spans="1:85" ht="66" customHeight="1">
      <c r="A54" s="9">
        <f t="shared" si="1"/>
        <v>46</v>
      </c>
      <c r="B54" s="10" t="s">
        <v>534</v>
      </c>
      <c r="C54" s="11">
        <v>1000</v>
      </c>
      <c r="D54" s="11" t="s">
        <v>15</v>
      </c>
      <c r="E54" s="10" t="s">
        <v>1803</v>
      </c>
      <c r="F54" s="43">
        <v>1</v>
      </c>
      <c r="G54" s="1"/>
      <c r="H54" s="1"/>
      <c r="I54" s="1"/>
      <c r="J54" s="1"/>
      <c r="K54" s="1"/>
      <c r="L54" s="1"/>
      <c r="M54" s="1"/>
      <c r="N54" s="1"/>
      <c r="O54" s="1"/>
      <c r="P54" s="1" t="s">
        <v>420</v>
      </c>
      <c r="Q54" s="1">
        <v>259840</v>
      </c>
      <c r="R54" s="1" t="s">
        <v>2284</v>
      </c>
      <c r="S54" s="1" t="s">
        <v>2408</v>
      </c>
      <c r="T54" s="1">
        <v>357280</v>
      </c>
      <c r="U54" s="1">
        <v>120</v>
      </c>
      <c r="V54" s="1"/>
      <c r="W54" s="1"/>
      <c r="X54" s="1"/>
      <c r="Y54" s="1"/>
      <c r="Z54" s="1"/>
      <c r="AA54" s="1"/>
      <c r="AB54" s="82">
        <f t="shared" si="18"/>
        <v>259840</v>
      </c>
      <c r="AC54" s="82" t="str">
        <f>IF(AB54=Z54,$Y$7,IF(AB54=W54,$V$7,IF(AB54=T54,$S$7,IF(AB54=Q54,$P$7,IF(AB54=N54,$M$7,IF(AB54=K54,$J$7,I(AB54=H54,$G$7,"")))))))</f>
        <v>BLAMIS DOTACIONES LABORATORIO S.A.S</v>
      </c>
      <c r="AD54" s="82" t="str">
        <f t="shared" si="16"/>
        <v>MERCK</v>
      </c>
      <c r="AE54" s="82" t="str">
        <f t="shared" si="17"/>
        <v>90 DÍAS</v>
      </c>
      <c r="AF54" s="1"/>
      <c r="AG54" s="1"/>
      <c r="AH54" s="1"/>
      <c r="AI54" s="1"/>
      <c r="AJ54" s="1"/>
      <c r="AK54" s="1"/>
      <c r="AL54" s="1"/>
      <c r="AM54" s="1"/>
      <c r="AN54" s="1"/>
      <c r="AO54" s="1" t="s">
        <v>420</v>
      </c>
      <c r="AP54" s="1">
        <v>198360</v>
      </c>
      <c r="AQ54" s="1">
        <v>90</v>
      </c>
      <c r="AR54" s="1"/>
      <c r="AS54" s="1"/>
      <c r="AT54" s="1"/>
      <c r="AU54" s="1"/>
      <c r="AV54" s="1"/>
      <c r="AW54" s="1"/>
      <c r="AX54" s="1" t="s">
        <v>420</v>
      </c>
      <c r="AY54" s="1">
        <v>251453.66399999999</v>
      </c>
      <c r="AZ54" s="1" t="s">
        <v>2526</v>
      </c>
      <c r="BA54" s="82">
        <f t="shared" si="2"/>
        <v>198360</v>
      </c>
      <c r="BB54" s="82" t="str">
        <f t="shared" si="3"/>
        <v>MERCK S.A.</v>
      </c>
      <c r="BC54" s="82" t="str">
        <f t="shared" si="4"/>
        <v>MERCK</v>
      </c>
      <c r="BD54" s="82">
        <f t="shared" si="5"/>
        <v>90</v>
      </c>
      <c r="BE54" s="1" t="s">
        <v>1095</v>
      </c>
      <c r="BF54" s="1">
        <v>729640</v>
      </c>
      <c r="BG54" s="1" t="s">
        <v>2375</v>
      </c>
      <c r="BH54" s="1"/>
      <c r="BI54" s="1"/>
      <c r="BJ54" s="1"/>
      <c r="BK54" s="1" t="s">
        <v>2361</v>
      </c>
      <c r="BL54" s="1">
        <v>108460</v>
      </c>
      <c r="BM54" s="1" t="s">
        <v>2572</v>
      </c>
      <c r="BN54" s="1" t="s">
        <v>420</v>
      </c>
      <c r="BO54" s="1">
        <v>269004</v>
      </c>
      <c r="BP54" s="1" t="s">
        <v>2545</v>
      </c>
      <c r="BQ54" s="1" t="s">
        <v>2617</v>
      </c>
      <c r="BR54" s="1">
        <v>168200</v>
      </c>
      <c r="BS54" s="1">
        <v>60</v>
      </c>
      <c r="BT54" s="1" t="s">
        <v>2646</v>
      </c>
      <c r="BU54" s="1">
        <v>1084600</v>
      </c>
      <c r="BV54" s="1" t="s">
        <v>2642</v>
      </c>
      <c r="BW54" s="1"/>
      <c r="BX54" s="1"/>
      <c r="BY54" s="1"/>
      <c r="BZ54" s="82">
        <f t="shared" si="14"/>
        <v>108460</v>
      </c>
      <c r="CA54" s="82" t="str">
        <f t="shared" si="15"/>
        <v>QUIMICOS Y REACTIVOS SAS "QUIMIREL SAS"</v>
      </c>
      <c r="CB54" s="82" t="str">
        <f t="shared" si="8"/>
        <v>HONEYWELL</v>
      </c>
      <c r="CC54" s="82" t="str">
        <f t="shared" si="9"/>
        <v>30 dias calendario</v>
      </c>
      <c r="CD54" s="98">
        <f t="shared" si="10"/>
        <v>108460</v>
      </c>
      <c r="CE54" s="98" t="str">
        <f t="shared" si="11"/>
        <v>QUIMICOS Y REACTIVOS SAS "QUIMIREL SAS"</v>
      </c>
      <c r="CF54" s="98" t="str">
        <f t="shared" si="12"/>
        <v>HONEYWELL</v>
      </c>
      <c r="CG54" s="98" t="str">
        <f t="shared" si="13"/>
        <v>30 dias calendario</v>
      </c>
    </row>
    <row r="55" spans="1:85" ht="66" customHeight="1">
      <c r="A55" s="9">
        <f t="shared" si="1"/>
        <v>47</v>
      </c>
      <c r="B55" s="19" t="s">
        <v>28</v>
      </c>
      <c r="C55" s="14">
        <v>1000</v>
      </c>
      <c r="D55" s="18" t="s">
        <v>6</v>
      </c>
      <c r="E55" s="10" t="s">
        <v>1803</v>
      </c>
      <c r="F55" s="43">
        <v>1</v>
      </c>
      <c r="G55" s="1"/>
      <c r="H55" s="1"/>
      <c r="I55" s="1"/>
      <c r="J55" s="1"/>
      <c r="K55" s="1"/>
      <c r="L55" s="1"/>
      <c r="M55" s="1" t="s">
        <v>2295</v>
      </c>
      <c r="N55" s="1">
        <v>248124</v>
      </c>
      <c r="O55" s="1">
        <v>30</v>
      </c>
      <c r="P55" s="1" t="s">
        <v>420</v>
      </c>
      <c r="Q55" s="1">
        <v>299280</v>
      </c>
      <c r="R55" s="1" t="s">
        <v>2326</v>
      </c>
      <c r="S55" s="1" t="s">
        <v>2406</v>
      </c>
      <c r="T55" s="1">
        <v>165532</v>
      </c>
      <c r="U55" s="1">
        <v>15</v>
      </c>
      <c r="V55" s="1"/>
      <c r="W55" s="1"/>
      <c r="X55" s="1"/>
      <c r="Y55" s="1"/>
      <c r="Z55" s="1"/>
      <c r="AA55" s="1"/>
      <c r="AB55" s="82">
        <f t="shared" si="18"/>
        <v>165532</v>
      </c>
      <c r="AC55" s="82" t="str">
        <f>IF(AB55=Z55,$Y$7,IF(AB55=W55,$V$7,IF(AB55=T55,$S$7,IF(AB55=Q55,$P$7,IF(AB55=N55,$M$7,IF(AB55=K55,$J$7,I(AB55=H55,$G$7,"")))))))</f>
        <v xml:space="preserve">ELEMENTOS QUIMICOS LTDA </v>
      </c>
      <c r="AD55" s="82" t="str">
        <f t="shared" si="16"/>
        <v>PANREAC</v>
      </c>
      <c r="AE55" s="82">
        <f t="shared" si="17"/>
        <v>15</v>
      </c>
      <c r="AF55" s="1"/>
      <c r="AG55" s="1"/>
      <c r="AH55" s="1"/>
      <c r="AI55" s="1"/>
      <c r="AJ55" s="1"/>
      <c r="AK55" s="1"/>
      <c r="AL55" s="1"/>
      <c r="AM55" s="1"/>
      <c r="AN55" s="1"/>
      <c r="AO55" s="1" t="s">
        <v>420</v>
      </c>
      <c r="AP55" s="1">
        <v>228519.99999999997</v>
      </c>
      <c r="AQ55" s="1">
        <v>75</v>
      </c>
      <c r="AR55" s="1"/>
      <c r="AS55" s="1"/>
      <c r="AT55" s="1"/>
      <c r="AU55" s="1"/>
      <c r="AV55" s="1"/>
      <c r="AW55" s="1"/>
      <c r="AX55" s="1" t="s">
        <v>420</v>
      </c>
      <c r="AY55" s="1">
        <v>289776.81599999999</v>
      </c>
      <c r="AZ55" s="1" t="s">
        <v>2526</v>
      </c>
      <c r="BA55" s="82">
        <f t="shared" si="2"/>
        <v>228519.99999999997</v>
      </c>
      <c r="BB55" s="82" t="str">
        <f t="shared" si="3"/>
        <v>MERCK S.A.</v>
      </c>
      <c r="BC55" s="82" t="str">
        <f t="shared" si="4"/>
        <v>MERCK</v>
      </c>
      <c r="BD55" s="82">
        <f t="shared" si="5"/>
        <v>75</v>
      </c>
      <c r="BE55" s="1" t="s">
        <v>1095</v>
      </c>
      <c r="BF55" s="1">
        <v>392080</v>
      </c>
      <c r="BG55" s="1" t="s">
        <v>2375</v>
      </c>
      <c r="BH55" s="1"/>
      <c r="BI55" s="1"/>
      <c r="BJ55" s="1"/>
      <c r="BK55" s="1"/>
      <c r="BL55" s="1"/>
      <c r="BM55" s="1"/>
      <c r="BN55" s="1" t="s">
        <v>2461</v>
      </c>
      <c r="BO55" s="1">
        <v>147204</v>
      </c>
      <c r="BP55" s="1" t="s">
        <v>2545</v>
      </c>
      <c r="BQ55" s="1"/>
      <c r="BR55" s="1"/>
      <c r="BS55" s="1"/>
      <c r="BT55" s="1" t="s">
        <v>2646</v>
      </c>
      <c r="BU55" s="1">
        <v>415976</v>
      </c>
      <c r="BV55" s="1" t="s">
        <v>2642</v>
      </c>
      <c r="BW55" s="1"/>
      <c r="BX55" s="1"/>
      <c r="BY55" s="1"/>
      <c r="BZ55" s="82">
        <f t="shared" si="14"/>
        <v>147204</v>
      </c>
      <c r="CA55" s="82" t="str">
        <f t="shared" si="15"/>
        <v>REACTIVOS EQUIPOS Y QUIMICOS LIMITADA</v>
      </c>
      <c r="CB55" s="82" t="str">
        <f t="shared" si="8"/>
        <v>SCHARLAU</v>
      </c>
      <c r="CC55" s="82" t="str">
        <f t="shared" si="9"/>
        <v>120 DIAS</v>
      </c>
      <c r="CD55" s="98">
        <f t="shared" si="10"/>
        <v>147204</v>
      </c>
      <c r="CE55" s="98" t="str">
        <f t="shared" si="11"/>
        <v>REACTIVOS EQUIPOS Y QUIMICOS LIMITADA</v>
      </c>
      <c r="CF55" s="98" t="str">
        <f t="shared" si="12"/>
        <v>SCHARLAU</v>
      </c>
      <c r="CG55" s="98" t="str">
        <f t="shared" si="13"/>
        <v>120 DIAS</v>
      </c>
    </row>
    <row r="56" spans="1:85" ht="52.2">
      <c r="A56" s="9">
        <f t="shared" si="1"/>
        <v>48</v>
      </c>
      <c r="B56" s="10" t="s">
        <v>29</v>
      </c>
      <c r="C56" s="11">
        <v>4000</v>
      </c>
      <c r="D56" s="11" t="s">
        <v>6</v>
      </c>
      <c r="E56" s="10" t="s">
        <v>1803</v>
      </c>
      <c r="F56" s="43">
        <v>1</v>
      </c>
      <c r="G56" s="1"/>
      <c r="H56" s="1"/>
      <c r="I56" s="1"/>
      <c r="J56" s="1" t="s">
        <v>2267</v>
      </c>
      <c r="K56" s="1">
        <v>96124.56</v>
      </c>
      <c r="L56" s="1" t="s">
        <v>2268</v>
      </c>
      <c r="M56" s="1"/>
      <c r="N56" s="1"/>
      <c r="O56" s="1"/>
      <c r="P56" s="1"/>
      <c r="Q56" s="1"/>
      <c r="R56" s="1"/>
      <c r="S56" s="1" t="s">
        <v>2406</v>
      </c>
      <c r="T56" s="1">
        <v>139084</v>
      </c>
      <c r="U56" s="1">
        <v>15</v>
      </c>
      <c r="V56" s="1"/>
      <c r="W56" s="1"/>
      <c r="X56" s="1"/>
      <c r="Y56" s="1"/>
      <c r="Z56" s="1"/>
      <c r="AA56" s="1"/>
      <c r="AB56" s="82">
        <f t="shared" si="18"/>
        <v>96124.56</v>
      </c>
      <c r="AC56" s="82" t="str">
        <f>IF(AB56=Z56,$Y$7,IF(AB56=W56,$V$7,IF(AB56=T56,$S$7,IF(AB56=Q56,$P$7,IF(AB56=N56,$M$7,IF(AB56=K56,$J$7,I(AB56=H56,$G$7,"")))))))</f>
        <v>AVÁNTIKA COLOMBIA S.A.</v>
      </c>
      <c r="AD56" s="82" t="str">
        <f t="shared" si="16"/>
        <v>JT BAKER</v>
      </c>
      <c r="AE56" s="82" t="str">
        <f t="shared" si="17"/>
        <v>10 Días</v>
      </c>
      <c r="AF56" s="1"/>
      <c r="AG56" s="1"/>
      <c r="AH56" s="1"/>
      <c r="AI56" s="1"/>
      <c r="AJ56" s="1"/>
      <c r="AK56" s="1"/>
      <c r="AL56" s="1"/>
      <c r="AM56" s="1"/>
      <c r="AN56" s="1"/>
      <c r="AO56" s="1" t="s">
        <v>420</v>
      </c>
      <c r="AP56" s="1">
        <v>113679.99999999999</v>
      </c>
      <c r="AQ56" s="1">
        <v>90</v>
      </c>
      <c r="AR56" s="1"/>
      <c r="AS56" s="1"/>
      <c r="AT56" s="1"/>
      <c r="AU56" s="1"/>
      <c r="AV56" s="1"/>
      <c r="AW56" s="1"/>
      <c r="AX56" s="1" t="s">
        <v>420</v>
      </c>
      <c r="AY56" s="1">
        <v>121692.81600000001</v>
      </c>
      <c r="AZ56" s="1" t="s">
        <v>2526</v>
      </c>
      <c r="BA56" s="82">
        <f t="shared" si="2"/>
        <v>113679.99999999999</v>
      </c>
      <c r="BB56" s="82" t="str">
        <f t="shared" si="3"/>
        <v>MERCK S.A.</v>
      </c>
      <c r="BC56" s="82" t="str">
        <f t="shared" si="4"/>
        <v>MERCK</v>
      </c>
      <c r="BD56" s="82">
        <f t="shared" si="5"/>
        <v>90</v>
      </c>
      <c r="BE56" s="1"/>
      <c r="BF56" s="1"/>
      <c r="BG56" s="1"/>
      <c r="BH56" s="1"/>
      <c r="BI56" s="1"/>
      <c r="BJ56" s="1"/>
      <c r="BK56" s="1" t="s">
        <v>2361</v>
      </c>
      <c r="BL56" s="1">
        <v>104400</v>
      </c>
      <c r="BM56" s="1" t="s">
        <v>2572</v>
      </c>
      <c r="BN56" s="1" t="s">
        <v>2580</v>
      </c>
      <c r="BO56" s="1">
        <v>108460</v>
      </c>
      <c r="BP56" s="1" t="s">
        <v>2328</v>
      </c>
      <c r="BQ56" s="1" t="s">
        <v>888</v>
      </c>
      <c r="BR56" s="1">
        <v>81200</v>
      </c>
      <c r="BS56" s="1">
        <v>8</v>
      </c>
      <c r="BT56" s="1"/>
      <c r="BU56" s="1"/>
      <c r="BV56" s="1"/>
      <c r="BW56" s="1" t="s">
        <v>2653</v>
      </c>
      <c r="BX56" s="1">
        <v>79765.169230769228</v>
      </c>
      <c r="BY56" s="1" t="s">
        <v>2372</v>
      </c>
      <c r="BZ56" s="82">
        <f t="shared" si="14"/>
        <v>79765.169230769228</v>
      </c>
      <c r="CA56" s="82" t="str">
        <f t="shared" si="15"/>
        <v xml:space="preserve">LABORATORIOS WACOL S.A </v>
      </c>
      <c r="CB56" s="82" t="str">
        <f t="shared" si="8"/>
        <v xml:space="preserve">JT BAKER </v>
      </c>
      <c r="CC56" s="82" t="str">
        <f t="shared" si="9"/>
        <v>3 DIAS</v>
      </c>
      <c r="CD56" s="98">
        <f t="shared" si="10"/>
        <v>79765.169230769228</v>
      </c>
      <c r="CE56" s="98" t="str">
        <f t="shared" si="11"/>
        <v xml:space="preserve">LABORATORIOS WACOL S.A </v>
      </c>
      <c r="CF56" s="98" t="str">
        <f t="shared" si="12"/>
        <v xml:space="preserve">JT BAKER </v>
      </c>
      <c r="CG56" s="98" t="str">
        <f t="shared" si="13"/>
        <v>3 DIAS</v>
      </c>
    </row>
    <row r="57" spans="1:85" ht="66" customHeight="1">
      <c r="A57" s="9">
        <f t="shared" si="1"/>
        <v>49</v>
      </c>
      <c r="B57" s="10" t="s">
        <v>1598</v>
      </c>
      <c r="C57" s="11">
        <v>2500</v>
      </c>
      <c r="D57" s="11" t="s">
        <v>6</v>
      </c>
      <c r="E57" s="10" t="s">
        <v>1803</v>
      </c>
      <c r="F57" s="43">
        <v>1</v>
      </c>
      <c r="G57" s="1"/>
      <c r="H57" s="1"/>
      <c r="I57" s="1"/>
      <c r="J57" s="1"/>
      <c r="K57" s="1"/>
      <c r="L57" s="1"/>
      <c r="M57" s="1"/>
      <c r="N57" s="1"/>
      <c r="O57" s="1"/>
      <c r="P57" s="1"/>
      <c r="Q57" s="1"/>
      <c r="R57" s="1"/>
      <c r="S57" s="1" t="s">
        <v>2406</v>
      </c>
      <c r="T57" s="1">
        <v>178988</v>
      </c>
      <c r="U57" s="1">
        <v>15</v>
      </c>
      <c r="V57" s="1"/>
      <c r="W57" s="1"/>
      <c r="X57" s="1"/>
      <c r="Y57" s="1"/>
      <c r="Z57" s="1"/>
      <c r="AA57" s="1"/>
      <c r="AB57" s="82">
        <f t="shared" si="18"/>
        <v>178988</v>
      </c>
      <c r="AC57" s="82" t="str">
        <f>IF(AB57=Z57,$Y$7,IF(AB57=W57,$V$7,IF(AB57=T57,$S$7,IF(AB57=Q57,$P$7,IF(AB57=N57,$M$7,IF(AB57=K57,$J$7,I(AB57=H57,$G$7,"")))))))</f>
        <v xml:space="preserve">ELEMENTOS QUIMICOS LTDA </v>
      </c>
      <c r="AD57" s="82" t="str">
        <f t="shared" si="16"/>
        <v>PANREAC</v>
      </c>
      <c r="AE57" s="82">
        <f t="shared" si="17"/>
        <v>15</v>
      </c>
      <c r="AF57" s="1"/>
      <c r="AG57" s="1"/>
      <c r="AH57" s="1"/>
      <c r="AI57" s="1"/>
      <c r="AJ57" s="1"/>
      <c r="AK57" s="1"/>
      <c r="AL57" s="1"/>
      <c r="AM57" s="1"/>
      <c r="AN57" s="1"/>
      <c r="AO57" s="1" t="s">
        <v>420</v>
      </c>
      <c r="AP57" s="1">
        <v>74240</v>
      </c>
      <c r="AQ57" s="1">
        <v>120</v>
      </c>
      <c r="AR57" s="1"/>
      <c r="AS57" s="1"/>
      <c r="AT57" s="1"/>
      <c r="AU57" s="1"/>
      <c r="AV57" s="1"/>
      <c r="AW57" s="1"/>
      <c r="AX57" s="1" t="s">
        <v>420</v>
      </c>
      <c r="AY57" s="1">
        <v>206407.152</v>
      </c>
      <c r="AZ57" s="1" t="s">
        <v>2526</v>
      </c>
      <c r="BA57" s="82">
        <f t="shared" si="2"/>
        <v>74240</v>
      </c>
      <c r="BB57" s="82" t="str">
        <f t="shared" si="3"/>
        <v>MERCK S.A.</v>
      </c>
      <c r="BC57" s="82" t="str">
        <f t="shared" si="4"/>
        <v>MERCK</v>
      </c>
      <c r="BD57" s="82">
        <f t="shared" si="5"/>
        <v>120</v>
      </c>
      <c r="BE57" s="1"/>
      <c r="BF57" s="1"/>
      <c r="BG57" s="1"/>
      <c r="BH57" s="1"/>
      <c r="BI57" s="1"/>
      <c r="BJ57" s="1"/>
      <c r="BK57" s="1" t="s">
        <v>2361</v>
      </c>
      <c r="BL57" s="1">
        <v>174000</v>
      </c>
      <c r="BM57" s="1" t="s">
        <v>2569</v>
      </c>
      <c r="BN57" s="1"/>
      <c r="BO57" s="1"/>
      <c r="BP57" s="1"/>
      <c r="BQ57" s="1" t="s">
        <v>888</v>
      </c>
      <c r="BR57" s="1">
        <v>81200</v>
      </c>
      <c r="BS57" s="1">
        <v>8</v>
      </c>
      <c r="BT57" s="1"/>
      <c r="BU57" s="1"/>
      <c r="BV57" s="1"/>
      <c r="BW57" s="1" t="s">
        <v>2653</v>
      </c>
      <c r="BX57" s="1">
        <v>231273.84</v>
      </c>
      <c r="BY57" s="1" t="s">
        <v>2654</v>
      </c>
      <c r="BZ57" s="82">
        <f t="shared" si="14"/>
        <v>81200</v>
      </c>
      <c r="CA57" s="82" t="str">
        <f t="shared" si="15"/>
        <v>SCIENTIFIC PRODUCTS LTDA.</v>
      </c>
      <c r="CB57" s="82" t="str">
        <f t="shared" si="8"/>
        <v>FISHER</v>
      </c>
      <c r="CC57" s="82">
        <f t="shared" si="9"/>
        <v>8</v>
      </c>
      <c r="CD57" s="98">
        <f t="shared" si="10"/>
        <v>74240</v>
      </c>
      <c r="CE57" s="98" t="str">
        <f t="shared" si="11"/>
        <v>MERCK S.A.</v>
      </c>
      <c r="CF57" s="98" t="str">
        <f t="shared" si="12"/>
        <v>MERCK</v>
      </c>
      <c r="CG57" s="98">
        <f t="shared" si="13"/>
        <v>120</v>
      </c>
    </row>
    <row r="58" spans="1:85" ht="66" customHeight="1">
      <c r="A58" s="9">
        <f t="shared" si="1"/>
        <v>50</v>
      </c>
      <c r="B58" s="10" t="s">
        <v>30</v>
      </c>
      <c r="C58" s="11">
        <v>4000</v>
      </c>
      <c r="D58" s="11" t="s">
        <v>6</v>
      </c>
      <c r="E58" s="10" t="s">
        <v>1803</v>
      </c>
      <c r="F58" s="43">
        <v>1</v>
      </c>
      <c r="G58" s="1"/>
      <c r="H58" s="1"/>
      <c r="I58" s="1"/>
      <c r="J58" s="1" t="s">
        <v>2267</v>
      </c>
      <c r="K58" s="1">
        <v>135281.51999999999</v>
      </c>
      <c r="L58" s="1" t="s">
        <v>2268</v>
      </c>
      <c r="M58" s="1"/>
      <c r="N58" s="1"/>
      <c r="O58" s="1"/>
      <c r="P58" s="1"/>
      <c r="Q58" s="1"/>
      <c r="R58" s="1"/>
      <c r="S58" s="1" t="s">
        <v>2406</v>
      </c>
      <c r="T58" s="1">
        <v>89436</v>
      </c>
      <c r="U58" s="1">
        <v>15</v>
      </c>
      <c r="V58" s="1"/>
      <c r="W58" s="1"/>
      <c r="X58" s="1"/>
      <c r="Y58" s="1"/>
      <c r="Z58" s="1"/>
      <c r="AA58" s="1"/>
      <c r="AB58" s="82">
        <f t="shared" si="18"/>
        <v>89436</v>
      </c>
      <c r="AC58" s="82" t="str">
        <f>IF(AB58=Z58,$Y$7,IF(AB58=W58,$V$7,IF(AB58=T58,$S$7,IF(AB58=Q58,$P$7,IF(AB58=N58,$M$7,IF(AB58=K58,$J$7,I(AB58=H58,$G$7,"")))))))</f>
        <v xml:space="preserve">ELEMENTOS QUIMICOS LTDA </v>
      </c>
      <c r="AD58" s="82" t="str">
        <f t="shared" si="16"/>
        <v>PANREAC</v>
      </c>
      <c r="AE58" s="82">
        <f t="shared" si="17"/>
        <v>15</v>
      </c>
      <c r="AF58" s="1"/>
      <c r="AG58" s="1"/>
      <c r="AH58" s="1"/>
      <c r="AI58" s="1"/>
      <c r="AJ58" s="1"/>
      <c r="AK58" s="1"/>
      <c r="AL58" s="1"/>
      <c r="AM58" s="1"/>
      <c r="AN58" s="1"/>
      <c r="AO58" s="1" t="s">
        <v>420</v>
      </c>
      <c r="AP58" s="1">
        <v>140360</v>
      </c>
      <c r="AQ58" s="1">
        <v>90</v>
      </c>
      <c r="AR58" s="1"/>
      <c r="AS58" s="1"/>
      <c r="AT58" s="1"/>
      <c r="AU58" s="1"/>
      <c r="AV58" s="1"/>
      <c r="AW58" s="1"/>
      <c r="AX58" s="1"/>
      <c r="AY58" s="1"/>
      <c r="AZ58" s="1"/>
      <c r="BA58" s="82">
        <f t="shared" si="2"/>
        <v>140360</v>
      </c>
      <c r="BB58" s="82" t="str">
        <f t="shared" si="3"/>
        <v>MERCK S.A.</v>
      </c>
      <c r="BC58" s="82" t="str">
        <f t="shared" si="4"/>
        <v>MERCK</v>
      </c>
      <c r="BD58" s="82">
        <f t="shared" si="5"/>
        <v>90</v>
      </c>
      <c r="BE58" s="1"/>
      <c r="BF58" s="1"/>
      <c r="BG58" s="1"/>
      <c r="BH58" s="1"/>
      <c r="BI58" s="1"/>
      <c r="BJ58" s="1"/>
      <c r="BK58" s="1" t="s">
        <v>2361</v>
      </c>
      <c r="BL58" s="1">
        <v>151380</v>
      </c>
      <c r="BM58" s="1" t="s">
        <v>2572</v>
      </c>
      <c r="BN58" s="1" t="s">
        <v>2461</v>
      </c>
      <c r="BO58" s="1">
        <v>137025</v>
      </c>
      <c r="BP58" s="1" t="s">
        <v>2328</v>
      </c>
      <c r="BQ58" s="1" t="s">
        <v>888</v>
      </c>
      <c r="BR58" s="1">
        <v>105560</v>
      </c>
      <c r="BS58" s="1">
        <v>8</v>
      </c>
      <c r="BT58" s="1"/>
      <c r="BU58" s="1"/>
      <c r="BV58" s="1"/>
      <c r="BW58" s="1" t="s">
        <v>2653</v>
      </c>
      <c r="BX58" s="1">
        <v>252369.6</v>
      </c>
      <c r="BY58" s="1" t="s">
        <v>2654</v>
      </c>
      <c r="BZ58" s="82">
        <f t="shared" si="14"/>
        <v>105560</v>
      </c>
      <c r="CA58" s="82" t="str">
        <f t="shared" si="15"/>
        <v>SCIENTIFIC PRODUCTS LTDA.</v>
      </c>
      <c r="CB58" s="82" t="str">
        <f t="shared" si="8"/>
        <v>FISHER</v>
      </c>
      <c r="CC58" s="82">
        <f t="shared" si="9"/>
        <v>8</v>
      </c>
      <c r="CD58" s="98">
        <f t="shared" si="10"/>
        <v>89436</v>
      </c>
      <c r="CE58" s="98" t="str">
        <f t="shared" si="11"/>
        <v xml:space="preserve">ELEMENTOS QUIMICOS LTDA </v>
      </c>
      <c r="CF58" s="98" t="str">
        <f t="shared" si="12"/>
        <v>PANREAC</v>
      </c>
      <c r="CG58" s="98">
        <f t="shared" si="13"/>
        <v>15</v>
      </c>
    </row>
    <row r="59" spans="1:85" ht="66" customHeight="1">
      <c r="A59" s="9">
        <f t="shared" si="1"/>
        <v>51</v>
      </c>
      <c r="B59" s="10" t="s">
        <v>31</v>
      </c>
      <c r="C59" s="11">
        <v>4000</v>
      </c>
      <c r="D59" s="11" t="s">
        <v>6</v>
      </c>
      <c r="E59" s="10" t="s">
        <v>1803</v>
      </c>
      <c r="F59" s="43">
        <v>1</v>
      </c>
      <c r="G59" s="1"/>
      <c r="H59" s="1"/>
      <c r="I59" s="1"/>
      <c r="J59" s="1" t="s">
        <v>2267</v>
      </c>
      <c r="K59" s="1">
        <v>135281.51999999999</v>
      </c>
      <c r="L59" s="1" t="s">
        <v>2272</v>
      </c>
      <c r="M59" s="1"/>
      <c r="N59" s="1"/>
      <c r="O59" s="1"/>
      <c r="P59" s="1"/>
      <c r="Q59" s="1"/>
      <c r="R59" s="1"/>
      <c r="S59" s="1" t="s">
        <v>2406</v>
      </c>
      <c r="T59" s="1">
        <v>95120</v>
      </c>
      <c r="U59" s="1">
        <v>15</v>
      </c>
      <c r="V59" s="1"/>
      <c r="W59" s="1"/>
      <c r="X59" s="1"/>
      <c r="Y59" s="1"/>
      <c r="Z59" s="1"/>
      <c r="AA59" s="1"/>
      <c r="AB59" s="82">
        <f t="shared" si="18"/>
        <v>95120</v>
      </c>
      <c r="AC59" s="82" t="str">
        <f>IF(AB59=Z59,$Y$7,IF(AB59=W59,$V$7,IF(AB59=T59,$S$7,IF(AB59=Q59,$P$7,IF(AB59=N59,$M$7,IF(AB59=K59,$J$7,I(AB59=H59,$G$7,"")))))))</f>
        <v xml:space="preserve">ELEMENTOS QUIMICOS LTDA </v>
      </c>
      <c r="AD59" s="82" t="str">
        <f t="shared" si="16"/>
        <v>PANREAC</v>
      </c>
      <c r="AE59" s="82">
        <f t="shared" si="17"/>
        <v>15</v>
      </c>
      <c r="AF59" s="1"/>
      <c r="AG59" s="1"/>
      <c r="AH59" s="1"/>
      <c r="AI59" s="1"/>
      <c r="AJ59" s="1"/>
      <c r="AK59" s="1"/>
      <c r="AL59" s="1"/>
      <c r="AM59" s="1"/>
      <c r="AN59" s="1"/>
      <c r="AO59" s="1" t="s">
        <v>420</v>
      </c>
      <c r="AP59" s="1">
        <v>138040</v>
      </c>
      <c r="AQ59" s="1">
        <v>45</v>
      </c>
      <c r="AR59" s="1"/>
      <c r="AS59" s="1"/>
      <c r="AT59" s="1"/>
      <c r="AU59" s="1"/>
      <c r="AV59" s="1"/>
      <c r="AW59" s="1"/>
      <c r="AX59" s="1" t="s">
        <v>420</v>
      </c>
      <c r="AY59" s="1">
        <v>221198.54399999999</v>
      </c>
      <c r="AZ59" s="1" t="s">
        <v>2526</v>
      </c>
      <c r="BA59" s="82">
        <f t="shared" si="2"/>
        <v>138040</v>
      </c>
      <c r="BB59" s="82" t="str">
        <f t="shared" si="3"/>
        <v>MERCK S.A.</v>
      </c>
      <c r="BC59" s="82" t="str">
        <f t="shared" si="4"/>
        <v>MERCK</v>
      </c>
      <c r="BD59" s="82">
        <f t="shared" si="5"/>
        <v>45</v>
      </c>
      <c r="BE59" s="1"/>
      <c r="BF59" s="1"/>
      <c r="BG59" s="1"/>
      <c r="BH59" s="1"/>
      <c r="BI59" s="1"/>
      <c r="BJ59" s="1"/>
      <c r="BK59" s="1"/>
      <c r="BL59" s="1"/>
      <c r="BM59" s="1"/>
      <c r="BN59" s="1" t="s">
        <v>2461</v>
      </c>
      <c r="BO59" s="1">
        <v>137025</v>
      </c>
      <c r="BP59" s="1" t="s">
        <v>2328</v>
      </c>
      <c r="BQ59" s="1" t="s">
        <v>1095</v>
      </c>
      <c r="BR59" s="1">
        <v>98600</v>
      </c>
      <c r="BS59" s="1">
        <v>45</v>
      </c>
      <c r="BT59" s="1"/>
      <c r="BU59" s="1"/>
      <c r="BV59" s="1"/>
      <c r="BW59" s="1" t="s">
        <v>2653</v>
      </c>
      <c r="BX59" s="1">
        <v>103377.54285714286</v>
      </c>
      <c r="BY59" s="1" t="s">
        <v>2372</v>
      </c>
      <c r="BZ59" s="82">
        <f t="shared" si="14"/>
        <v>98600</v>
      </c>
      <c r="CA59" s="82" t="str">
        <f t="shared" si="15"/>
        <v>SCIENTIFIC PRODUCTS LTDA.</v>
      </c>
      <c r="CB59" s="82" t="str">
        <f t="shared" si="8"/>
        <v>SIGMA</v>
      </c>
      <c r="CC59" s="82">
        <f t="shared" si="9"/>
        <v>45</v>
      </c>
      <c r="CD59" s="98">
        <f t="shared" si="10"/>
        <v>95120</v>
      </c>
      <c r="CE59" s="98" t="str">
        <f t="shared" si="11"/>
        <v xml:space="preserve">ELEMENTOS QUIMICOS LTDA </v>
      </c>
      <c r="CF59" s="98" t="str">
        <f t="shared" si="12"/>
        <v>PANREAC</v>
      </c>
      <c r="CG59" s="98">
        <f t="shared" si="13"/>
        <v>15</v>
      </c>
    </row>
    <row r="60" spans="1:85" ht="66" customHeight="1">
      <c r="A60" s="9">
        <f t="shared" si="1"/>
        <v>52</v>
      </c>
      <c r="B60" s="10" t="s">
        <v>1656</v>
      </c>
      <c r="C60" s="11">
        <v>250</v>
      </c>
      <c r="D60" s="11" t="s">
        <v>997</v>
      </c>
      <c r="E60" s="10" t="s">
        <v>1803</v>
      </c>
      <c r="F60" s="43">
        <v>1</v>
      </c>
      <c r="G60" s="1"/>
      <c r="H60" s="1"/>
      <c r="I60" s="1"/>
      <c r="J60" s="1"/>
      <c r="K60" s="1"/>
      <c r="L60" s="1"/>
      <c r="M60" s="1" t="s">
        <v>2295</v>
      </c>
      <c r="N60" s="1">
        <v>414468</v>
      </c>
      <c r="O60" s="1">
        <v>30</v>
      </c>
      <c r="P60" s="1"/>
      <c r="Q60" s="1"/>
      <c r="R60" s="1"/>
      <c r="S60" s="1" t="s">
        <v>2406</v>
      </c>
      <c r="T60" s="1">
        <v>424560</v>
      </c>
      <c r="U60" s="1">
        <v>15</v>
      </c>
      <c r="V60" s="1"/>
      <c r="W60" s="1"/>
      <c r="X60" s="1"/>
      <c r="Y60" s="1"/>
      <c r="Z60" s="1"/>
      <c r="AA60" s="1"/>
      <c r="AB60" s="82">
        <f t="shared" si="18"/>
        <v>414468</v>
      </c>
      <c r="AC60" s="82" t="str">
        <f>IF(AB60=Z60,$Y$7,IF(AB60=W60,$V$7,IF(AB60=T60,$S$7,IF(AB60=Q60,$P$7,IF(AB60=N60,$M$7,IF(AB60=K60,$J$7,I(AB60=H60,$G$7,"")))))))</f>
        <v>BIO-INSTRUMENTAL</v>
      </c>
      <c r="AD60" s="82" t="str">
        <f t="shared" si="16"/>
        <v>ALFA AESAR</v>
      </c>
      <c r="AE60" s="82">
        <f t="shared" si="17"/>
        <v>30</v>
      </c>
      <c r="AF60" s="1"/>
      <c r="AG60" s="1"/>
      <c r="AH60" s="1"/>
      <c r="AI60" s="1"/>
      <c r="AJ60" s="1"/>
      <c r="AK60" s="1"/>
      <c r="AL60" s="1"/>
      <c r="AM60" s="1"/>
      <c r="AN60" s="1"/>
      <c r="AO60" s="1" t="s">
        <v>420</v>
      </c>
      <c r="AP60" s="1">
        <v>286520</v>
      </c>
      <c r="AQ60" s="1">
        <v>90</v>
      </c>
      <c r="AR60" s="1"/>
      <c r="AS60" s="1"/>
      <c r="AT60" s="1"/>
      <c r="AU60" s="1"/>
      <c r="AV60" s="1"/>
      <c r="AW60" s="1"/>
      <c r="AX60" s="1"/>
      <c r="AY60" s="1"/>
      <c r="AZ60" s="1"/>
      <c r="BA60" s="82">
        <f t="shared" si="2"/>
        <v>286520</v>
      </c>
      <c r="BB60" s="82" t="str">
        <f t="shared" si="3"/>
        <v>MERCK S.A.</v>
      </c>
      <c r="BC60" s="82" t="str">
        <f t="shared" si="4"/>
        <v>MERCK</v>
      </c>
      <c r="BD60" s="82">
        <f t="shared" si="5"/>
        <v>90</v>
      </c>
      <c r="BE60" s="1"/>
      <c r="BF60" s="1"/>
      <c r="BG60" s="1"/>
      <c r="BH60" s="1"/>
      <c r="BI60" s="1"/>
      <c r="BJ60" s="1"/>
      <c r="BK60" s="1"/>
      <c r="BL60" s="1"/>
      <c r="BM60" s="1"/>
      <c r="BN60" s="1"/>
      <c r="BO60" s="1"/>
      <c r="BP60" s="1"/>
      <c r="BQ60" s="1" t="s">
        <v>2617</v>
      </c>
      <c r="BR60" s="1">
        <v>870000</v>
      </c>
      <c r="BS60" s="1">
        <v>60</v>
      </c>
      <c r="BT60" s="1"/>
      <c r="BU60" s="1"/>
      <c r="BV60" s="1"/>
      <c r="BW60" s="1"/>
      <c r="BX60" s="1"/>
      <c r="BY60" s="1"/>
      <c r="BZ60" s="82">
        <f t="shared" si="14"/>
        <v>870000</v>
      </c>
      <c r="CA60" s="82" t="str">
        <f t="shared" si="15"/>
        <v>SCIENTIFIC PRODUCTS LTDA.</v>
      </c>
      <c r="CB60" s="82" t="str">
        <f t="shared" si="8"/>
        <v>ACROS</v>
      </c>
      <c r="CC60" s="82">
        <f t="shared" si="9"/>
        <v>60</v>
      </c>
      <c r="CD60" s="98">
        <f t="shared" si="10"/>
        <v>286520</v>
      </c>
      <c r="CE60" s="98" t="str">
        <f t="shared" si="11"/>
        <v>MERCK S.A.</v>
      </c>
      <c r="CF60" s="98" t="str">
        <f t="shared" si="12"/>
        <v>MERCK</v>
      </c>
      <c r="CG60" s="98">
        <f t="shared" si="13"/>
        <v>90</v>
      </c>
    </row>
    <row r="61" spans="1:85" ht="66" customHeight="1">
      <c r="A61" s="9">
        <f t="shared" si="1"/>
        <v>53</v>
      </c>
      <c r="B61" s="10" t="s">
        <v>1371</v>
      </c>
      <c r="C61" s="11">
        <v>1000</v>
      </c>
      <c r="D61" s="11" t="s">
        <v>6</v>
      </c>
      <c r="E61" s="10" t="s">
        <v>1803</v>
      </c>
      <c r="F61" s="43">
        <v>1</v>
      </c>
      <c r="G61" s="1"/>
      <c r="H61" s="1"/>
      <c r="I61" s="1"/>
      <c r="J61" s="1"/>
      <c r="K61" s="1"/>
      <c r="L61" s="1"/>
      <c r="M61" s="1"/>
      <c r="N61" s="1"/>
      <c r="O61" s="1"/>
      <c r="P61" s="1"/>
      <c r="Q61" s="1"/>
      <c r="R61" s="1"/>
      <c r="S61" s="1" t="s">
        <v>2406</v>
      </c>
      <c r="T61" s="1">
        <v>216920</v>
      </c>
      <c r="U61" s="1">
        <v>120</v>
      </c>
      <c r="V61" s="1"/>
      <c r="W61" s="1"/>
      <c r="X61" s="1"/>
      <c r="Y61" s="1"/>
      <c r="Z61" s="1"/>
      <c r="AA61" s="1"/>
      <c r="AB61" s="82">
        <f t="shared" si="18"/>
        <v>216920</v>
      </c>
      <c r="AC61" s="82" t="str">
        <f>IF(AB61=Z61,$Y$7,IF(AB61=W61,$V$7,IF(AB61=T61,$S$7,IF(AB61=Q61,$P$7,IF(AB61=N61,$M$7,IF(AB61=K61,$J$7,I(AB61=H61,$G$7,"")))))))</f>
        <v xml:space="preserve">ELEMENTOS QUIMICOS LTDA </v>
      </c>
      <c r="AD61" s="82" t="str">
        <f t="shared" si="16"/>
        <v>PANREAC</v>
      </c>
      <c r="AE61" s="82">
        <f t="shared" si="17"/>
        <v>120</v>
      </c>
      <c r="AF61" s="1"/>
      <c r="AG61" s="1"/>
      <c r="AH61" s="1"/>
      <c r="AI61" s="1"/>
      <c r="AJ61" s="1"/>
      <c r="AK61" s="1"/>
      <c r="AL61" s="1"/>
      <c r="AM61" s="1"/>
      <c r="AN61" s="1"/>
      <c r="AO61" s="1"/>
      <c r="AP61" s="1"/>
      <c r="AQ61" s="1"/>
      <c r="AR61" s="1"/>
      <c r="AS61" s="1"/>
      <c r="AT61" s="1"/>
      <c r="AU61" s="1"/>
      <c r="AV61" s="1"/>
      <c r="AW61" s="1"/>
      <c r="AX61" s="1"/>
      <c r="AY61" s="1"/>
      <c r="AZ61" s="1"/>
      <c r="BA61" s="82"/>
      <c r="BB61" s="82"/>
      <c r="BC61" s="82"/>
      <c r="BD61" s="82"/>
      <c r="BE61" s="1"/>
      <c r="BF61" s="1"/>
      <c r="BG61" s="1"/>
      <c r="BH61" s="1"/>
      <c r="BI61" s="1"/>
      <c r="BJ61" s="1"/>
      <c r="BK61" s="1"/>
      <c r="BL61" s="1"/>
      <c r="BM61" s="1"/>
      <c r="BN61" s="1" t="s">
        <v>2461</v>
      </c>
      <c r="BO61" s="1">
        <v>141085</v>
      </c>
      <c r="BP61" s="1" t="s">
        <v>2545</v>
      </c>
      <c r="BQ61" s="1"/>
      <c r="BR61" s="1"/>
      <c r="BS61" s="1"/>
      <c r="BT61" s="1"/>
      <c r="BU61" s="1"/>
      <c r="BV61" s="1"/>
      <c r="BW61" s="1"/>
      <c r="BX61" s="1"/>
      <c r="BY61" s="1"/>
      <c r="BZ61" s="82">
        <f t="shared" si="14"/>
        <v>141085</v>
      </c>
      <c r="CA61" s="82" t="str">
        <f t="shared" si="15"/>
        <v>REACTIVOS EQUIPOS Y QUIMICOS LIMITADA</v>
      </c>
      <c r="CB61" s="82" t="str">
        <f t="shared" si="8"/>
        <v>SCHARLAU</v>
      </c>
      <c r="CC61" s="82" t="str">
        <f t="shared" si="9"/>
        <v>120 DIAS</v>
      </c>
      <c r="CD61" s="98">
        <f t="shared" si="10"/>
        <v>141085</v>
      </c>
      <c r="CE61" s="98" t="str">
        <f t="shared" si="11"/>
        <v>REACTIVOS EQUIPOS Y QUIMICOS LIMITADA</v>
      </c>
      <c r="CF61" s="98" t="str">
        <f t="shared" si="12"/>
        <v>SCHARLAU</v>
      </c>
      <c r="CG61" s="98" t="str">
        <f t="shared" si="13"/>
        <v>120 DIAS</v>
      </c>
    </row>
    <row r="62" spans="1:85" ht="66" customHeight="1">
      <c r="A62" s="9">
        <f t="shared" si="1"/>
        <v>54</v>
      </c>
      <c r="B62" s="10" t="s">
        <v>1372</v>
      </c>
      <c r="C62" s="20">
        <v>1000</v>
      </c>
      <c r="D62" s="11" t="s">
        <v>6</v>
      </c>
      <c r="E62" s="10" t="s">
        <v>1803</v>
      </c>
      <c r="F62" s="43">
        <v>1</v>
      </c>
      <c r="G62" s="1"/>
      <c r="H62" s="1"/>
      <c r="I62" s="1"/>
      <c r="J62" s="1"/>
      <c r="K62" s="1"/>
      <c r="L62" s="1"/>
      <c r="M62" s="1" t="s">
        <v>2295</v>
      </c>
      <c r="N62" s="1">
        <v>192560</v>
      </c>
      <c r="O62" s="1">
        <v>30</v>
      </c>
      <c r="P62" s="1"/>
      <c r="Q62" s="1"/>
      <c r="R62" s="1"/>
      <c r="S62" s="1" t="s">
        <v>2406</v>
      </c>
      <c r="T62" s="1">
        <v>171680</v>
      </c>
      <c r="U62" s="1">
        <v>120</v>
      </c>
      <c r="V62" s="1"/>
      <c r="W62" s="1"/>
      <c r="X62" s="1"/>
      <c r="Y62" s="1"/>
      <c r="Z62" s="1"/>
      <c r="AA62" s="1"/>
      <c r="AB62" s="82">
        <f t="shared" si="18"/>
        <v>171680</v>
      </c>
      <c r="AC62" s="82" t="str">
        <f>IF(AB62=Z62,$Y$7,IF(AB62=W62,$V$7,IF(AB62=T62,$S$7,IF(AB62=Q62,$P$7,IF(AB62=N62,$M$7,IF(AB62=K62,$J$7,I(AB62=H62,$G$7,"")))))))</f>
        <v xml:space="preserve">ELEMENTOS QUIMICOS LTDA </v>
      </c>
      <c r="AD62" s="82" t="str">
        <f t="shared" si="16"/>
        <v>PANREAC</v>
      </c>
      <c r="AE62" s="82">
        <f t="shared" si="17"/>
        <v>120</v>
      </c>
      <c r="AF62" s="1"/>
      <c r="AG62" s="1"/>
      <c r="AH62" s="1"/>
      <c r="AI62" s="1"/>
      <c r="AJ62" s="1"/>
      <c r="AK62" s="1"/>
      <c r="AL62" s="1"/>
      <c r="AM62" s="1"/>
      <c r="AN62" s="1"/>
      <c r="AO62" s="1"/>
      <c r="AP62" s="1"/>
      <c r="AQ62" s="1"/>
      <c r="AR62" s="1"/>
      <c r="AS62" s="1"/>
      <c r="AT62" s="1"/>
      <c r="AU62" s="1"/>
      <c r="AV62" s="1"/>
      <c r="AW62" s="1"/>
      <c r="AX62" s="1"/>
      <c r="AY62" s="1"/>
      <c r="AZ62" s="1"/>
      <c r="BA62" s="82"/>
      <c r="BB62" s="82"/>
      <c r="BC62" s="82"/>
      <c r="BD62" s="82"/>
      <c r="BE62" s="1"/>
      <c r="BF62" s="1"/>
      <c r="BG62" s="1"/>
      <c r="BH62" s="1"/>
      <c r="BI62" s="1"/>
      <c r="BJ62" s="1"/>
      <c r="BK62" s="1"/>
      <c r="BL62" s="1"/>
      <c r="BM62" s="1"/>
      <c r="BN62" s="1" t="s">
        <v>2461</v>
      </c>
      <c r="BO62" s="1">
        <v>126875</v>
      </c>
      <c r="BP62" s="1" t="s">
        <v>2545</v>
      </c>
      <c r="BQ62" s="1"/>
      <c r="BR62" s="1"/>
      <c r="BS62" s="1"/>
      <c r="BT62" s="1"/>
      <c r="BU62" s="1"/>
      <c r="BV62" s="1"/>
      <c r="BW62" s="1"/>
      <c r="BX62" s="1"/>
      <c r="BY62" s="1"/>
      <c r="BZ62" s="82">
        <f t="shared" si="14"/>
        <v>126875</v>
      </c>
      <c r="CA62" s="82" t="str">
        <f t="shared" si="15"/>
        <v>REACTIVOS EQUIPOS Y QUIMICOS LIMITADA</v>
      </c>
      <c r="CB62" s="82" t="str">
        <f t="shared" si="8"/>
        <v>SCHARLAU</v>
      </c>
      <c r="CC62" s="82" t="str">
        <f t="shared" si="9"/>
        <v>120 DIAS</v>
      </c>
      <c r="CD62" s="98">
        <f t="shared" si="10"/>
        <v>126875</v>
      </c>
      <c r="CE62" s="98" t="str">
        <f t="shared" si="11"/>
        <v>REACTIVOS EQUIPOS Y QUIMICOS LIMITADA</v>
      </c>
      <c r="CF62" s="98" t="str">
        <f t="shared" si="12"/>
        <v>SCHARLAU</v>
      </c>
      <c r="CG62" s="98" t="str">
        <f t="shared" si="13"/>
        <v>120 DIAS</v>
      </c>
    </row>
    <row r="63" spans="1:85" ht="66" customHeight="1">
      <c r="A63" s="9">
        <f t="shared" si="1"/>
        <v>55</v>
      </c>
      <c r="B63" s="10" t="s">
        <v>33</v>
      </c>
      <c r="C63" s="21">
        <v>1000</v>
      </c>
      <c r="D63" s="11" t="s">
        <v>6</v>
      </c>
      <c r="E63" s="10" t="s">
        <v>1803</v>
      </c>
      <c r="F63" s="43">
        <v>1</v>
      </c>
      <c r="G63" s="1"/>
      <c r="H63" s="1"/>
      <c r="I63" s="1"/>
      <c r="J63" s="1" t="s">
        <v>2267</v>
      </c>
      <c r="K63" s="1">
        <v>29709.919999999998</v>
      </c>
      <c r="L63" s="1" t="s">
        <v>2268</v>
      </c>
      <c r="M63" s="1"/>
      <c r="N63" s="1"/>
      <c r="O63" s="1"/>
      <c r="P63" s="1"/>
      <c r="Q63" s="1"/>
      <c r="R63" s="1"/>
      <c r="S63" s="1" t="s">
        <v>2406</v>
      </c>
      <c r="T63" s="1">
        <v>47792</v>
      </c>
      <c r="U63" s="1">
        <v>15</v>
      </c>
      <c r="V63" s="1"/>
      <c r="W63" s="1"/>
      <c r="X63" s="1"/>
      <c r="Y63" s="1"/>
      <c r="Z63" s="1"/>
      <c r="AA63" s="1"/>
      <c r="AB63" s="82">
        <f t="shared" si="18"/>
        <v>29709.919999999998</v>
      </c>
      <c r="AC63" s="82" t="str">
        <f>IF(AB63=Z63,$Y$7,IF(AB63=W63,$V$7,IF(AB63=T63,$S$7,IF(AB63=Q63,$P$7,IF(AB63=N63,$M$7,IF(AB63=K63,$J$7,I(AB63=H63,$G$7,"")))))))</f>
        <v>AVÁNTIKA COLOMBIA S.A.</v>
      </c>
      <c r="AD63" s="82" t="str">
        <f t="shared" si="16"/>
        <v>JT BAKER</v>
      </c>
      <c r="AE63" s="82" t="str">
        <f t="shared" si="17"/>
        <v>10 Días</v>
      </c>
      <c r="AF63" s="1"/>
      <c r="AG63" s="1"/>
      <c r="AH63" s="1"/>
      <c r="AI63" s="1"/>
      <c r="AJ63" s="1"/>
      <c r="AK63" s="1"/>
      <c r="AL63" s="1"/>
      <c r="AM63" s="1"/>
      <c r="AN63" s="1"/>
      <c r="AO63" s="1" t="s">
        <v>420</v>
      </c>
      <c r="AP63" s="1">
        <v>40600</v>
      </c>
      <c r="AQ63" s="1">
        <v>100</v>
      </c>
      <c r="AR63" s="1"/>
      <c r="AS63" s="1"/>
      <c r="AT63" s="1"/>
      <c r="AU63" s="1"/>
      <c r="AV63" s="1"/>
      <c r="AW63" s="1"/>
      <c r="AX63" s="1"/>
      <c r="AY63" s="1"/>
      <c r="AZ63" s="1"/>
      <c r="BA63" s="82">
        <f t="shared" si="2"/>
        <v>40600</v>
      </c>
      <c r="BB63" s="82" t="str">
        <f t="shared" si="3"/>
        <v>MERCK S.A.</v>
      </c>
      <c r="BC63" s="82" t="str">
        <f t="shared" si="4"/>
        <v>MERCK</v>
      </c>
      <c r="BD63" s="82">
        <f t="shared" si="5"/>
        <v>100</v>
      </c>
      <c r="BE63" s="1"/>
      <c r="BF63" s="1"/>
      <c r="BG63" s="1"/>
      <c r="BH63" s="1"/>
      <c r="BI63" s="1"/>
      <c r="BJ63" s="1"/>
      <c r="BK63" s="1"/>
      <c r="BL63" s="1"/>
      <c r="BM63" s="1"/>
      <c r="BN63" s="1" t="s">
        <v>420</v>
      </c>
      <c r="BO63" s="1">
        <v>77140</v>
      </c>
      <c r="BP63" s="1" t="s">
        <v>2545</v>
      </c>
      <c r="BQ63" s="1"/>
      <c r="BR63" s="1"/>
      <c r="BS63" s="1"/>
      <c r="BT63" s="1"/>
      <c r="BU63" s="1"/>
      <c r="BV63" s="1"/>
      <c r="BW63" s="1"/>
      <c r="BX63" s="1"/>
      <c r="BY63" s="1"/>
      <c r="BZ63" s="82">
        <f t="shared" si="14"/>
        <v>77140</v>
      </c>
      <c r="CA63" s="82" t="str">
        <f t="shared" si="15"/>
        <v>REACTIVOS EQUIPOS Y QUIMICOS LIMITADA</v>
      </c>
      <c r="CB63" s="82" t="str">
        <f t="shared" si="8"/>
        <v>MERCK</v>
      </c>
      <c r="CC63" s="82" t="str">
        <f t="shared" si="9"/>
        <v>120 DIAS</v>
      </c>
      <c r="CD63" s="98">
        <f t="shared" si="10"/>
        <v>29709.919999999998</v>
      </c>
      <c r="CE63" s="98" t="str">
        <f t="shared" si="11"/>
        <v>AVÁNTIKA COLOMBIA S.A.</v>
      </c>
      <c r="CF63" s="98" t="str">
        <f t="shared" si="12"/>
        <v>JT BAKER</v>
      </c>
      <c r="CG63" s="98" t="str">
        <f t="shared" si="13"/>
        <v>10 Días</v>
      </c>
    </row>
    <row r="64" spans="1:85" ht="66" customHeight="1">
      <c r="A64" s="9">
        <f t="shared" si="1"/>
        <v>56</v>
      </c>
      <c r="B64" s="10" t="s">
        <v>34</v>
      </c>
      <c r="C64" s="20">
        <v>1000</v>
      </c>
      <c r="D64" s="11" t="s">
        <v>6</v>
      </c>
      <c r="E64" s="10" t="s">
        <v>35</v>
      </c>
      <c r="F64" s="43">
        <v>1</v>
      </c>
      <c r="G64" s="1"/>
      <c r="H64" s="1"/>
      <c r="I64" s="1"/>
      <c r="J64" s="1"/>
      <c r="K64" s="1"/>
      <c r="L64" s="1"/>
      <c r="M64" s="1"/>
      <c r="N64" s="1"/>
      <c r="O64" s="1"/>
      <c r="P64" s="1"/>
      <c r="Q64" s="1"/>
      <c r="R64" s="1"/>
      <c r="S64" s="1"/>
      <c r="T64" s="1"/>
      <c r="U64" s="1"/>
      <c r="V64" s="1"/>
      <c r="W64" s="1"/>
      <c r="X64" s="1"/>
      <c r="Y64" s="1"/>
      <c r="Z64" s="1"/>
      <c r="AA64" s="1"/>
      <c r="AB64" s="82"/>
      <c r="AC64" s="82"/>
      <c r="AD64" s="82"/>
      <c r="AE64" s="82"/>
      <c r="AF64" s="1"/>
      <c r="AG64" s="1"/>
      <c r="AH64" s="1"/>
      <c r="AI64" s="1"/>
      <c r="AJ64" s="1"/>
      <c r="AK64" s="1"/>
      <c r="AL64" s="1" t="s">
        <v>35</v>
      </c>
      <c r="AM64" s="1">
        <v>73080</v>
      </c>
      <c r="AN64" s="1" t="s">
        <v>2475</v>
      </c>
      <c r="AO64" s="1"/>
      <c r="AP64" s="1"/>
      <c r="AQ64" s="1"/>
      <c r="AR64" s="1"/>
      <c r="AS64" s="1"/>
      <c r="AT64" s="1"/>
      <c r="AU64" s="1"/>
      <c r="AV64" s="1"/>
      <c r="AW64" s="1"/>
      <c r="AX64" s="1" t="s">
        <v>35</v>
      </c>
      <c r="AY64" s="1">
        <v>11310</v>
      </c>
      <c r="AZ64" s="1" t="s">
        <v>2527</v>
      </c>
      <c r="BA64" s="82">
        <f t="shared" si="2"/>
        <v>11310</v>
      </c>
      <c r="BB64" s="82" t="str">
        <f t="shared" si="3"/>
        <v>PROFINAS SAS</v>
      </c>
      <c r="BC64" s="82" t="str">
        <f t="shared" si="4"/>
        <v>COMERCIAL</v>
      </c>
      <c r="BD64" s="82" t="str">
        <f t="shared" si="5"/>
        <v>15-30 DIAS</v>
      </c>
      <c r="BE64" s="1"/>
      <c r="BF64" s="1"/>
      <c r="BG64" s="1"/>
      <c r="BH64" s="1" t="s">
        <v>97</v>
      </c>
      <c r="BI64" s="1">
        <v>5000</v>
      </c>
      <c r="BJ64" s="1" t="s">
        <v>2548</v>
      </c>
      <c r="BK64" s="1"/>
      <c r="BL64" s="1"/>
      <c r="BM64" s="1"/>
      <c r="BN64" s="1" t="s">
        <v>35</v>
      </c>
      <c r="BO64" s="1">
        <v>8120</v>
      </c>
      <c r="BP64" s="1" t="s">
        <v>2328</v>
      </c>
      <c r="BQ64" s="1"/>
      <c r="BR64" s="1"/>
      <c r="BS64" s="1"/>
      <c r="BT64" s="1"/>
      <c r="BU64" s="1"/>
      <c r="BV64" s="1"/>
      <c r="BW64" s="1"/>
      <c r="BX64" s="1"/>
      <c r="BY64" s="1"/>
      <c r="BZ64" s="82">
        <f t="shared" si="14"/>
        <v>5000</v>
      </c>
      <c r="CA64" s="82" t="str">
        <f t="shared" si="15"/>
        <v>QUIMICOS FARADAY LTDA</v>
      </c>
      <c r="CB64" s="82" t="str">
        <f t="shared" si="8"/>
        <v xml:space="preserve">COMERCIAL </v>
      </c>
      <c r="CC64" s="82" t="str">
        <f t="shared" si="9"/>
        <v>20 DIAS</v>
      </c>
      <c r="CD64" s="98">
        <f t="shared" si="10"/>
        <v>5000</v>
      </c>
      <c r="CE64" s="98" t="str">
        <f t="shared" si="11"/>
        <v>QUIMICOS FARADAY LTDA</v>
      </c>
      <c r="CF64" s="98" t="str">
        <f t="shared" si="12"/>
        <v xml:space="preserve">COMERCIAL </v>
      </c>
      <c r="CG64" s="98" t="str">
        <f t="shared" si="13"/>
        <v>20 DIAS</v>
      </c>
    </row>
    <row r="65" spans="1:85" ht="66" customHeight="1">
      <c r="A65" s="9">
        <f t="shared" si="1"/>
        <v>57</v>
      </c>
      <c r="B65" s="10" t="s">
        <v>36</v>
      </c>
      <c r="C65" s="11">
        <v>2500</v>
      </c>
      <c r="D65" s="11" t="s">
        <v>6</v>
      </c>
      <c r="E65" s="10" t="s">
        <v>1803</v>
      </c>
      <c r="F65" s="43">
        <v>1</v>
      </c>
      <c r="G65" s="1"/>
      <c r="H65" s="1"/>
      <c r="I65" s="1"/>
      <c r="J65" s="1"/>
      <c r="K65" s="1"/>
      <c r="L65" s="1"/>
      <c r="M65" s="1"/>
      <c r="N65" s="1"/>
      <c r="O65" s="1"/>
      <c r="P65" s="1" t="s">
        <v>420</v>
      </c>
      <c r="Q65" s="1">
        <v>121800</v>
      </c>
      <c r="R65" s="1" t="s">
        <v>2284</v>
      </c>
      <c r="S65" s="1"/>
      <c r="T65" s="1"/>
      <c r="U65" s="1"/>
      <c r="V65" s="1"/>
      <c r="W65" s="1"/>
      <c r="X65" s="1"/>
      <c r="Y65" s="1"/>
      <c r="Z65" s="1"/>
      <c r="AA65" s="1"/>
      <c r="AB65" s="82">
        <f t="shared" si="18"/>
        <v>121800</v>
      </c>
      <c r="AC65" s="82" t="str">
        <f>IF(AB65=Z65,$Y$7,IF(AB65=W65,$V$7,IF(AB65=T65,$S$7,IF(AB65=Q65,$P$7,IF(AB65=N65,$M$7,IF(AB65=K65,$J$7,I(AB65=H65,$G$7,"")))))))</f>
        <v>BLAMIS DOTACIONES LABORATORIO S.A.S</v>
      </c>
      <c r="AD65" s="82" t="str">
        <f t="shared" si="16"/>
        <v>MERCK</v>
      </c>
      <c r="AE65" s="82" t="str">
        <f t="shared" si="17"/>
        <v>90 DÍAS</v>
      </c>
      <c r="AF65" s="1"/>
      <c r="AG65" s="1"/>
      <c r="AH65" s="1"/>
      <c r="AI65" s="1"/>
      <c r="AJ65" s="1"/>
      <c r="AK65" s="1"/>
      <c r="AL65" s="1"/>
      <c r="AM65" s="1"/>
      <c r="AN65" s="1"/>
      <c r="AO65" s="1" t="s">
        <v>420</v>
      </c>
      <c r="AP65" s="1">
        <v>85840</v>
      </c>
      <c r="AQ65" s="1">
        <v>90</v>
      </c>
      <c r="AR65" s="1"/>
      <c r="AS65" s="1"/>
      <c r="AT65" s="1"/>
      <c r="AU65" s="1"/>
      <c r="AV65" s="1"/>
      <c r="AW65" s="1"/>
      <c r="AX65" s="1"/>
      <c r="AY65" s="1"/>
      <c r="AZ65" s="1"/>
      <c r="BA65" s="82">
        <f t="shared" si="2"/>
        <v>85840</v>
      </c>
      <c r="BB65" s="82" t="str">
        <f t="shared" si="3"/>
        <v>MERCK S.A.</v>
      </c>
      <c r="BC65" s="82" t="str">
        <f t="shared" si="4"/>
        <v>MERCK</v>
      </c>
      <c r="BD65" s="82">
        <f t="shared" si="5"/>
        <v>90</v>
      </c>
      <c r="BE65" s="1"/>
      <c r="BF65" s="1"/>
      <c r="BG65" s="1"/>
      <c r="BH65" s="1"/>
      <c r="BI65" s="1"/>
      <c r="BJ65" s="1"/>
      <c r="BK65" s="1"/>
      <c r="BL65" s="1"/>
      <c r="BM65" s="1"/>
      <c r="BN65" s="1" t="s">
        <v>420</v>
      </c>
      <c r="BO65" s="1">
        <v>125860</v>
      </c>
      <c r="BP65" s="1" t="s">
        <v>2545</v>
      </c>
      <c r="BQ65" s="1" t="s">
        <v>888</v>
      </c>
      <c r="BR65" s="1">
        <v>174000</v>
      </c>
      <c r="BS65" s="1">
        <v>8</v>
      </c>
      <c r="BT65" s="1"/>
      <c r="BU65" s="1"/>
      <c r="BV65" s="1"/>
      <c r="BW65" s="1"/>
      <c r="BX65" s="1"/>
      <c r="BY65" s="1"/>
      <c r="BZ65" s="82">
        <f t="shared" si="14"/>
        <v>125860</v>
      </c>
      <c r="CA65" s="82" t="str">
        <f t="shared" si="15"/>
        <v>REACTIVOS EQUIPOS Y QUIMICOS LIMITADA</v>
      </c>
      <c r="CB65" s="82" t="str">
        <f t="shared" si="8"/>
        <v>MERCK</v>
      </c>
      <c r="CC65" s="82" t="str">
        <f t="shared" si="9"/>
        <v>120 DIAS</v>
      </c>
      <c r="CD65" s="98">
        <f t="shared" si="10"/>
        <v>85840</v>
      </c>
      <c r="CE65" s="98" t="str">
        <f t="shared" si="11"/>
        <v>MERCK S.A.</v>
      </c>
      <c r="CF65" s="98" t="str">
        <f t="shared" si="12"/>
        <v>MERCK</v>
      </c>
      <c r="CG65" s="98" t="str">
        <f t="shared" si="13"/>
        <v>120 DIAS</v>
      </c>
    </row>
    <row r="66" spans="1:85" ht="66" customHeight="1">
      <c r="A66" s="9">
        <f t="shared" si="1"/>
        <v>58</v>
      </c>
      <c r="B66" s="10" t="s">
        <v>1654</v>
      </c>
      <c r="C66" s="11">
        <v>100</v>
      </c>
      <c r="D66" s="11" t="s">
        <v>6</v>
      </c>
      <c r="E66" s="10" t="s">
        <v>1803</v>
      </c>
      <c r="F66" s="43">
        <v>1</v>
      </c>
      <c r="G66" s="1"/>
      <c r="H66" s="1"/>
      <c r="I66" s="1"/>
      <c r="J66" s="1"/>
      <c r="K66" s="1"/>
      <c r="L66" s="1"/>
      <c r="M66" s="1"/>
      <c r="N66" s="1"/>
      <c r="O66" s="1"/>
      <c r="P66" s="1"/>
      <c r="Q66" s="1"/>
      <c r="R66" s="1"/>
      <c r="S66" s="1"/>
      <c r="T66" s="1"/>
      <c r="U66" s="1"/>
      <c r="V66" s="1"/>
      <c r="W66" s="1"/>
      <c r="X66" s="1"/>
      <c r="Y66" s="1"/>
      <c r="Z66" s="1"/>
      <c r="AA66" s="1"/>
      <c r="AB66" s="82"/>
      <c r="AC66" s="82"/>
      <c r="AD66" s="82"/>
      <c r="AE66" s="82"/>
      <c r="AF66" s="1"/>
      <c r="AG66" s="1"/>
      <c r="AH66" s="1"/>
      <c r="AI66" s="1"/>
      <c r="AJ66" s="1"/>
      <c r="AK66" s="1"/>
      <c r="AL66" s="1"/>
      <c r="AM66" s="1"/>
      <c r="AN66" s="1"/>
      <c r="AO66" s="1" t="s">
        <v>420</v>
      </c>
      <c r="AP66" s="1">
        <v>457039.99999999994</v>
      </c>
      <c r="AQ66" s="1">
        <v>90</v>
      </c>
      <c r="AR66" s="1"/>
      <c r="AS66" s="1"/>
      <c r="AT66" s="1"/>
      <c r="AU66" s="1"/>
      <c r="AV66" s="1"/>
      <c r="AW66" s="1"/>
      <c r="AX66" s="1" t="s">
        <v>420</v>
      </c>
      <c r="AY66" s="1">
        <v>278347.10399999993</v>
      </c>
      <c r="AZ66" s="1" t="s">
        <v>2526</v>
      </c>
      <c r="BA66" s="82">
        <f t="shared" si="2"/>
        <v>278347.10399999993</v>
      </c>
      <c r="BB66" s="82" t="str">
        <f t="shared" si="3"/>
        <v>PROFINAS SAS</v>
      </c>
      <c r="BC66" s="82" t="str">
        <f t="shared" si="4"/>
        <v>MERCK</v>
      </c>
      <c r="BD66" s="82" t="str">
        <f t="shared" si="5"/>
        <v>15-60 DIAS</v>
      </c>
      <c r="BE66" s="1"/>
      <c r="BF66" s="1"/>
      <c r="BG66" s="1"/>
      <c r="BH66" s="1"/>
      <c r="BI66" s="1"/>
      <c r="BJ66" s="1"/>
      <c r="BK66" s="1"/>
      <c r="BL66" s="1"/>
      <c r="BM66" s="1"/>
      <c r="BN66" s="1" t="s">
        <v>420</v>
      </c>
      <c r="BO66" s="1">
        <v>298120</v>
      </c>
      <c r="BP66" s="1" t="s">
        <v>2545</v>
      </c>
      <c r="BQ66" s="1"/>
      <c r="BR66" s="1"/>
      <c r="BS66" s="1"/>
      <c r="BT66" s="1"/>
      <c r="BU66" s="1"/>
      <c r="BV66" s="1"/>
      <c r="BW66" s="1"/>
      <c r="BX66" s="1"/>
      <c r="BY66" s="1"/>
      <c r="BZ66" s="82">
        <f t="shared" si="14"/>
        <v>298120</v>
      </c>
      <c r="CA66" s="82" t="str">
        <f t="shared" si="15"/>
        <v>REACTIVOS EQUIPOS Y QUIMICOS LIMITADA</v>
      </c>
      <c r="CB66" s="82" t="str">
        <f t="shared" si="8"/>
        <v>MERCK</v>
      </c>
      <c r="CC66" s="82" t="str">
        <f t="shared" si="9"/>
        <v>120 DIAS</v>
      </c>
      <c r="CD66" s="98">
        <f t="shared" si="10"/>
        <v>278347.10399999993</v>
      </c>
      <c r="CE66" s="98" t="str">
        <f t="shared" si="11"/>
        <v>PROFINAS SAS</v>
      </c>
      <c r="CF66" s="98" t="str">
        <f t="shared" si="12"/>
        <v>MERCK</v>
      </c>
      <c r="CG66" s="98" t="str">
        <f t="shared" si="13"/>
        <v>120 DIAS</v>
      </c>
    </row>
    <row r="67" spans="1:85" ht="66" customHeight="1">
      <c r="A67" s="9">
        <f t="shared" si="1"/>
        <v>59</v>
      </c>
      <c r="B67" s="10" t="s">
        <v>1305</v>
      </c>
      <c r="C67" s="11">
        <v>250</v>
      </c>
      <c r="D67" s="11" t="s">
        <v>9</v>
      </c>
      <c r="E67" s="10" t="s">
        <v>1803</v>
      </c>
      <c r="F67" s="43">
        <v>1</v>
      </c>
      <c r="G67" s="1"/>
      <c r="H67" s="1"/>
      <c r="I67" s="1"/>
      <c r="J67" s="1"/>
      <c r="K67" s="1"/>
      <c r="L67" s="1"/>
      <c r="M67" s="1"/>
      <c r="N67" s="1"/>
      <c r="O67" s="1"/>
      <c r="P67" s="1"/>
      <c r="Q67" s="1"/>
      <c r="R67" s="1"/>
      <c r="S67" s="1"/>
      <c r="T67" s="1"/>
      <c r="U67" s="1"/>
      <c r="V67" s="1"/>
      <c r="W67" s="1"/>
      <c r="X67" s="1"/>
      <c r="Y67" s="1"/>
      <c r="Z67" s="1"/>
      <c r="AA67" s="1"/>
      <c r="AB67" s="82"/>
      <c r="AC67" s="82"/>
      <c r="AD67" s="82"/>
      <c r="AE67" s="82"/>
      <c r="AF67" s="1"/>
      <c r="AG67" s="1"/>
      <c r="AH67" s="1"/>
      <c r="AI67" s="1"/>
      <c r="AJ67" s="1"/>
      <c r="AK67" s="1"/>
      <c r="AL67" s="1"/>
      <c r="AM67" s="1"/>
      <c r="AN67" s="1"/>
      <c r="AO67" s="1" t="s">
        <v>420</v>
      </c>
      <c r="AP67" s="1">
        <v>114839.99999999999</v>
      </c>
      <c r="AQ67" s="1">
        <v>150</v>
      </c>
      <c r="AR67" s="1"/>
      <c r="AS67" s="1"/>
      <c r="AT67" s="1"/>
      <c r="AU67" s="1"/>
      <c r="AV67" s="1"/>
      <c r="AW67" s="1"/>
      <c r="AX67" s="1"/>
      <c r="AY67" s="1"/>
      <c r="AZ67" s="1"/>
      <c r="BA67" s="82">
        <f t="shared" si="2"/>
        <v>114839.99999999999</v>
      </c>
      <c r="BB67" s="82" t="str">
        <f t="shared" si="3"/>
        <v>MERCK S.A.</v>
      </c>
      <c r="BC67" s="82" t="str">
        <f t="shared" si="4"/>
        <v>MERCK</v>
      </c>
      <c r="BD67" s="82">
        <f t="shared" si="5"/>
        <v>150</v>
      </c>
      <c r="BE67" s="1"/>
      <c r="BF67" s="1"/>
      <c r="BG67" s="1"/>
      <c r="BH67" s="1"/>
      <c r="BI67" s="1"/>
      <c r="BJ67" s="1"/>
      <c r="BK67" s="1"/>
      <c r="BL67" s="1"/>
      <c r="BM67" s="1"/>
      <c r="BN67" s="1"/>
      <c r="BO67" s="1"/>
      <c r="BP67" s="1"/>
      <c r="BQ67" s="1" t="s">
        <v>2617</v>
      </c>
      <c r="BR67" s="1">
        <v>348000</v>
      </c>
      <c r="BS67" s="1">
        <v>60</v>
      </c>
      <c r="BT67" s="1"/>
      <c r="BU67" s="1"/>
      <c r="BV67" s="1"/>
      <c r="BW67" s="1"/>
      <c r="BX67" s="1"/>
      <c r="BY67" s="1"/>
      <c r="BZ67" s="82">
        <f t="shared" si="14"/>
        <v>348000</v>
      </c>
      <c r="CA67" s="82" t="str">
        <f t="shared" si="15"/>
        <v>SCIENTIFIC PRODUCTS LTDA.</v>
      </c>
      <c r="CB67" s="82" t="str">
        <f t="shared" si="8"/>
        <v>ACROS</v>
      </c>
      <c r="CC67" s="82">
        <f t="shared" si="9"/>
        <v>60</v>
      </c>
      <c r="CD67" s="98">
        <f t="shared" si="10"/>
        <v>114839.99999999999</v>
      </c>
      <c r="CE67" s="98" t="str">
        <f t="shared" si="11"/>
        <v>MERCK S.A.</v>
      </c>
      <c r="CF67" s="98" t="str">
        <f t="shared" si="12"/>
        <v>MERCK</v>
      </c>
      <c r="CG67" s="98">
        <f t="shared" si="13"/>
        <v>150</v>
      </c>
    </row>
    <row r="68" spans="1:85" ht="66" customHeight="1">
      <c r="A68" s="9">
        <f t="shared" si="1"/>
        <v>60</v>
      </c>
      <c r="B68" s="10" t="s">
        <v>37</v>
      </c>
      <c r="C68" s="11">
        <v>1000</v>
      </c>
      <c r="D68" s="11" t="s">
        <v>9</v>
      </c>
      <c r="E68" s="10" t="s">
        <v>1803</v>
      </c>
      <c r="F68" s="43">
        <v>1</v>
      </c>
      <c r="G68" s="1"/>
      <c r="H68" s="1"/>
      <c r="I68" s="1"/>
      <c r="J68" s="1" t="s">
        <v>2267</v>
      </c>
      <c r="K68" s="1">
        <v>64312.72</v>
      </c>
      <c r="L68" s="1" t="s">
        <v>2268</v>
      </c>
      <c r="M68" s="1" t="s">
        <v>2296</v>
      </c>
      <c r="N68" s="1">
        <v>411104</v>
      </c>
      <c r="O68" s="1">
        <v>30</v>
      </c>
      <c r="P68" s="1" t="s">
        <v>420</v>
      </c>
      <c r="Q68" s="1">
        <v>146160</v>
      </c>
      <c r="R68" s="1" t="s">
        <v>2326</v>
      </c>
      <c r="S68" s="1" t="s">
        <v>2406</v>
      </c>
      <c r="T68" s="1">
        <v>65540</v>
      </c>
      <c r="U68" s="1">
        <v>15</v>
      </c>
      <c r="V68" s="1"/>
      <c r="W68" s="1"/>
      <c r="X68" s="1"/>
      <c r="Y68" s="1"/>
      <c r="Z68" s="1"/>
      <c r="AA68" s="1"/>
      <c r="AB68" s="82">
        <f t="shared" si="18"/>
        <v>64312.72</v>
      </c>
      <c r="AC68" s="82" t="str">
        <f>IF(AB68=Z68,$Y$7,IF(AB68=W68,$V$7,IF(AB68=T68,$S$7,IF(AB68=Q68,$P$7,IF(AB68=N68,$M$7,IF(AB68=K68,$J$7,I(AB68=H68,$G$7,"")))))))</f>
        <v>AVÁNTIKA COLOMBIA S.A.</v>
      </c>
      <c r="AD68" s="82" t="str">
        <f t="shared" si="16"/>
        <v>JT BAKER</v>
      </c>
      <c r="AE68" s="82" t="str">
        <f t="shared" si="17"/>
        <v>10 Días</v>
      </c>
      <c r="AF68" s="1"/>
      <c r="AG68" s="1"/>
      <c r="AH68" s="1"/>
      <c r="AI68" s="1"/>
      <c r="AJ68" s="1"/>
      <c r="AK68" s="1"/>
      <c r="AL68" s="1"/>
      <c r="AM68" s="1"/>
      <c r="AN68" s="1"/>
      <c r="AO68" s="1" t="s">
        <v>420</v>
      </c>
      <c r="AP68" s="1">
        <v>51040</v>
      </c>
      <c r="AQ68" s="1">
        <v>45</v>
      </c>
      <c r="AR68" s="1"/>
      <c r="AS68" s="1"/>
      <c r="AT68" s="1"/>
      <c r="AU68" s="1"/>
      <c r="AV68" s="1"/>
      <c r="AW68" s="1"/>
      <c r="AX68" s="1" t="s">
        <v>420</v>
      </c>
      <c r="AY68" s="1">
        <v>141862.89599999998</v>
      </c>
      <c r="AZ68" s="1" t="s">
        <v>2526</v>
      </c>
      <c r="BA68" s="82">
        <f t="shared" si="2"/>
        <v>51040</v>
      </c>
      <c r="BB68" s="82" t="str">
        <f t="shared" si="3"/>
        <v>MERCK S.A.</v>
      </c>
      <c r="BC68" s="82" t="str">
        <f t="shared" si="4"/>
        <v>MERCK</v>
      </c>
      <c r="BD68" s="82">
        <f t="shared" si="5"/>
        <v>45</v>
      </c>
      <c r="BE68" s="1" t="s">
        <v>1095</v>
      </c>
      <c r="BF68" s="1">
        <v>332920</v>
      </c>
      <c r="BG68" s="1" t="s">
        <v>2375</v>
      </c>
      <c r="BH68" s="1"/>
      <c r="BI68" s="1"/>
      <c r="BJ68" s="1"/>
      <c r="BK68" s="1" t="s">
        <v>2570</v>
      </c>
      <c r="BL68" s="1">
        <v>99179.999999999985</v>
      </c>
      <c r="BM68" s="1" t="s">
        <v>2569</v>
      </c>
      <c r="BN68" s="1" t="s">
        <v>2461</v>
      </c>
      <c r="BO68" s="1">
        <v>81200</v>
      </c>
      <c r="BP68" s="1" t="s">
        <v>2328</v>
      </c>
      <c r="BQ68" s="1" t="s">
        <v>888</v>
      </c>
      <c r="BR68" s="1">
        <v>146160</v>
      </c>
      <c r="BS68" s="1">
        <v>8</v>
      </c>
      <c r="BT68" s="1" t="s">
        <v>2641</v>
      </c>
      <c r="BU68" s="1">
        <v>80388</v>
      </c>
      <c r="BV68" s="1" t="s">
        <v>2454</v>
      </c>
      <c r="BW68" s="1" t="s">
        <v>2653</v>
      </c>
      <c r="BX68" s="1">
        <v>56340.307692307688</v>
      </c>
      <c r="BY68" s="1" t="s">
        <v>2372</v>
      </c>
      <c r="BZ68" s="82">
        <f t="shared" si="14"/>
        <v>56340.307692307688</v>
      </c>
      <c r="CA68" s="82" t="str">
        <f t="shared" si="15"/>
        <v xml:space="preserve">LABORATORIOS WACOL S.A </v>
      </c>
      <c r="CB68" s="82" t="str">
        <f t="shared" si="8"/>
        <v xml:space="preserve">JT BAKER </v>
      </c>
      <c r="CC68" s="82" t="str">
        <f t="shared" si="9"/>
        <v>3 DIAS</v>
      </c>
      <c r="CD68" s="98">
        <f t="shared" si="10"/>
        <v>51040</v>
      </c>
      <c r="CE68" s="98" t="str">
        <f t="shared" si="11"/>
        <v>MERCK S.A.</v>
      </c>
      <c r="CF68" s="98" t="str">
        <f t="shared" si="12"/>
        <v>MERCK</v>
      </c>
      <c r="CG68" s="98">
        <f t="shared" si="13"/>
        <v>45</v>
      </c>
    </row>
    <row r="69" spans="1:85" ht="52.2">
      <c r="A69" s="9">
        <f t="shared" si="1"/>
        <v>61</v>
      </c>
      <c r="B69" s="10" t="s">
        <v>1815</v>
      </c>
      <c r="C69" s="11">
        <v>10</v>
      </c>
      <c r="D69" s="11" t="s">
        <v>997</v>
      </c>
      <c r="E69" s="10" t="s">
        <v>1803</v>
      </c>
      <c r="F69" s="43">
        <v>1</v>
      </c>
      <c r="G69" s="1"/>
      <c r="H69" s="1"/>
      <c r="I69" s="1"/>
      <c r="J69" s="1"/>
      <c r="K69" s="1"/>
      <c r="L69" s="1"/>
      <c r="M69" s="1"/>
      <c r="N69" s="1"/>
      <c r="O69" s="1"/>
      <c r="P69" s="1"/>
      <c r="Q69" s="1"/>
      <c r="R69" s="1"/>
      <c r="S69" s="1" t="s">
        <v>2407</v>
      </c>
      <c r="T69" s="1">
        <v>557960</v>
      </c>
      <c r="U69" s="1">
        <v>120</v>
      </c>
      <c r="V69" s="1"/>
      <c r="W69" s="1"/>
      <c r="X69" s="1"/>
      <c r="Y69" s="1"/>
      <c r="Z69" s="1"/>
      <c r="AA69" s="1"/>
      <c r="AB69" s="82">
        <f t="shared" si="18"/>
        <v>557960</v>
      </c>
      <c r="AC69" s="82" t="str">
        <f>IF(AB69=Z69,$Y$7,IF(AB69=W69,$V$7,IF(AB69=T69,$S$7,IF(AB69=Q69,$P$7,IF(AB69=N69,$M$7,IF(AB69=K69,$J$7,I(AB69=H69,$G$7,"")))))))</f>
        <v xml:space="preserve">ELEMENTOS QUIMICOS LTDA </v>
      </c>
      <c r="AD69" s="82" t="str">
        <f t="shared" si="16"/>
        <v xml:space="preserve">PANREAC </v>
      </c>
      <c r="AE69" s="82">
        <f t="shared" si="17"/>
        <v>120</v>
      </c>
      <c r="AF69" s="1"/>
      <c r="AG69" s="1"/>
      <c r="AH69" s="1"/>
      <c r="AI69" s="1"/>
      <c r="AJ69" s="1"/>
      <c r="AK69" s="1"/>
      <c r="AL69" s="1"/>
      <c r="AM69" s="1"/>
      <c r="AN69" s="1"/>
      <c r="AO69" s="1" t="s">
        <v>420</v>
      </c>
      <c r="AP69" s="1">
        <v>171912</v>
      </c>
      <c r="AQ69" s="1">
        <v>90</v>
      </c>
      <c r="AR69" s="1"/>
      <c r="AS69" s="1"/>
      <c r="AT69" s="1"/>
      <c r="AU69" s="1"/>
      <c r="AV69" s="1"/>
      <c r="AW69" s="1"/>
      <c r="AX69" s="1"/>
      <c r="AY69" s="1"/>
      <c r="AZ69" s="1"/>
      <c r="BA69" s="82">
        <f t="shared" si="2"/>
        <v>171912</v>
      </c>
      <c r="BB69" s="82" t="str">
        <f t="shared" si="3"/>
        <v>MERCK S.A.</v>
      </c>
      <c r="BC69" s="82" t="str">
        <f t="shared" si="4"/>
        <v>MERCK</v>
      </c>
      <c r="BD69" s="82">
        <f t="shared" si="5"/>
        <v>90</v>
      </c>
      <c r="BE69" s="1"/>
      <c r="BF69" s="1"/>
      <c r="BG69" s="1"/>
      <c r="BH69" s="1"/>
      <c r="BI69" s="1"/>
      <c r="BJ69" s="1"/>
      <c r="BK69" s="1"/>
      <c r="BL69" s="1"/>
      <c r="BM69" s="1"/>
      <c r="BN69" s="1"/>
      <c r="BO69" s="1"/>
      <c r="BP69" s="1"/>
      <c r="BQ69" s="1" t="s">
        <v>1095</v>
      </c>
      <c r="BR69" s="1">
        <v>600880</v>
      </c>
      <c r="BS69" s="1">
        <v>90</v>
      </c>
      <c r="BT69" s="1"/>
      <c r="BU69" s="1"/>
      <c r="BV69" s="1"/>
      <c r="BW69" s="1"/>
      <c r="BX69" s="1"/>
      <c r="BY69" s="1"/>
      <c r="BZ69" s="82">
        <f t="shared" si="14"/>
        <v>600880</v>
      </c>
      <c r="CA69" s="82" t="str">
        <f t="shared" si="15"/>
        <v>SCIENTIFIC PRODUCTS LTDA.</v>
      </c>
      <c r="CB69" s="82" t="str">
        <f t="shared" si="8"/>
        <v>SIGMA</v>
      </c>
      <c r="CC69" s="82">
        <f t="shared" si="9"/>
        <v>90</v>
      </c>
      <c r="CD69" s="98">
        <f t="shared" si="10"/>
        <v>171912</v>
      </c>
      <c r="CE69" s="98" t="str">
        <f t="shared" si="11"/>
        <v>MERCK S.A.</v>
      </c>
      <c r="CF69" s="98" t="str">
        <f t="shared" si="12"/>
        <v>MERCK</v>
      </c>
      <c r="CG69" s="98">
        <f t="shared" si="13"/>
        <v>90</v>
      </c>
    </row>
    <row r="70" spans="1:85" ht="64.5" customHeight="1">
      <c r="A70" s="9">
        <f t="shared" si="1"/>
        <v>62</v>
      </c>
      <c r="B70" s="10" t="s">
        <v>1685</v>
      </c>
      <c r="C70" s="11">
        <v>25</v>
      </c>
      <c r="D70" s="11" t="s">
        <v>9</v>
      </c>
      <c r="E70" s="10" t="s">
        <v>1803</v>
      </c>
      <c r="F70" s="43">
        <v>1</v>
      </c>
      <c r="G70" s="1"/>
      <c r="H70" s="1"/>
      <c r="I70" s="1"/>
      <c r="J70" s="1"/>
      <c r="K70" s="1"/>
      <c r="L70" s="1"/>
      <c r="M70" s="1"/>
      <c r="N70" s="1"/>
      <c r="O70" s="1"/>
      <c r="P70" s="1" t="s">
        <v>420</v>
      </c>
      <c r="Q70" s="1">
        <v>595080</v>
      </c>
      <c r="R70" s="1" t="s">
        <v>2284</v>
      </c>
      <c r="S70" s="1" t="s">
        <v>2406</v>
      </c>
      <c r="T70" s="1">
        <v>1071840</v>
      </c>
      <c r="U70" s="1">
        <v>120</v>
      </c>
      <c r="V70" s="1"/>
      <c r="W70" s="1"/>
      <c r="X70" s="1"/>
      <c r="Y70" s="1"/>
      <c r="Z70" s="1"/>
      <c r="AA70" s="1"/>
      <c r="AB70" s="82">
        <f t="shared" si="18"/>
        <v>595080</v>
      </c>
      <c r="AC70" s="82" t="str">
        <f>IF(AB70=Z70,$Y$7,IF(AB70=W70,$V$7,IF(AB70=T70,$S$7,IF(AB70=Q70,$P$7,IF(AB70=N70,$M$7,IF(AB70=K70,$J$7,I(AB70=H70,$G$7,"")))))))</f>
        <v>BLAMIS DOTACIONES LABORATORIO S.A.S</v>
      </c>
      <c r="AD70" s="82" t="str">
        <f t="shared" si="16"/>
        <v>MERCK</v>
      </c>
      <c r="AE70" s="82" t="str">
        <f t="shared" si="17"/>
        <v>90 DÍAS</v>
      </c>
      <c r="AF70" s="1"/>
      <c r="AG70" s="1"/>
      <c r="AH70" s="1"/>
      <c r="AI70" s="1"/>
      <c r="AJ70" s="1"/>
      <c r="AK70" s="1"/>
      <c r="AL70" s="1"/>
      <c r="AM70" s="1"/>
      <c r="AN70" s="1"/>
      <c r="AO70" s="1" t="s">
        <v>420</v>
      </c>
      <c r="AP70" s="1">
        <v>266800</v>
      </c>
      <c r="AQ70" s="1">
        <v>90</v>
      </c>
      <c r="AR70" s="1"/>
      <c r="AS70" s="1"/>
      <c r="AT70" s="1"/>
      <c r="AU70" s="1"/>
      <c r="AV70" s="1"/>
      <c r="AW70" s="1"/>
      <c r="AX70" s="1" t="s">
        <v>420</v>
      </c>
      <c r="AY70" s="1">
        <v>574847.27999999991</v>
      </c>
      <c r="AZ70" s="1" t="s">
        <v>2526</v>
      </c>
      <c r="BA70" s="82">
        <f t="shared" si="2"/>
        <v>266800</v>
      </c>
      <c r="BB70" s="82" t="str">
        <f t="shared" si="3"/>
        <v>MERCK S.A.</v>
      </c>
      <c r="BC70" s="82" t="str">
        <f t="shared" si="4"/>
        <v>MERCK</v>
      </c>
      <c r="BD70" s="82">
        <f t="shared" si="5"/>
        <v>90</v>
      </c>
      <c r="BE70" s="1" t="s">
        <v>1095</v>
      </c>
      <c r="BF70" s="1">
        <v>258680</v>
      </c>
      <c r="BG70" s="1" t="s">
        <v>2375</v>
      </c>
      <c r="BH70" s="1"/>
      <c r="BI70" s="1"/>
      <c r="BJ70" s="1"/>
      <c r="BK70" s="1"/>
      <c r="BL70" s="1"/>
      <c r="BM70" s="1"/>
      <c r="BN70" s="1" t="s">
        <v>420</v>
      </c>
      <c r="BO70" s="1">
        <v>614916</v>
      </c>
      <c r="BP70" s="1" t="s">
        <v>2545</v>
      </c>
      <c r="BQ70" s="1" t="s">
        <v>1095</v>
      </c>
      <c r="BR70" s="1">
        <v>281068</v>
      </c>
      <c r="BS70" s="1">
        <v>60</v>
      </c>
      <c r="BT70" s="1" t="s">
        <v>2643</v>
      </c>
      <c r="BU70" s="1">
        <v>376420</v>
      </c>
      <c r="BV70" s="1" t="s">
        <v>2642</v>
      </c>
      <c r="BW70" s="1"/>
      <c r="BX70" s="1"/>
      <c r="BY70" s="1"/>
      <c r="BZ70" s="82">
        <f t="shared" si="14"/>
        <v>258680</v>
      </c>
      <c r="CA70" s="82" t="str">
        <f t="shared" si="15"/>
        <v xml:space="preserve">QUIMICA  M.G.  S.A.S.   </v>
      </c>
      <c r="CB70" s="82" t="str">
        <f t="shared" si="8"/>
        <v>SIGMA</v>
      </c>
      <c r="CC70" s="82" t="str">
        <f t="shared" si="9"/>
        <v>60 DIAS</v>
      </c>
      <c r="CD70" s="98">
        <f t="shared" si="10"/>
        <v>258680</v>
      </c>
      <c r="CE70" s="98" t="str">
        <f t="shared" si="11"/>
        <v xml:space="preserve">QUIMICA  M.G.  S.A.S.   </v>
      </c>
      <c r="CF70" s="98" t="str">
        <f t="shared" si="12"/>
        <v>SIGMA</v>
      </c>
      <c r="CG70" s="98" t="str">
        <f t="shared" si="13"/>
        <v>60 DIAS</v>
      </c>
    </row>
    <row r="71" spans="1:85" ht="57.6">
      <c r="A71" s="9">
        <f t="shared" si="1"/>
        <v>63</v>
      </c>
      <c r="B71" s="10" t="s">
        <v>1816</v>
      </c>
      <c r="C71" s="11">
        <v>1000</v>
      </c>
      <c r="D71" s="11" t="s">
        <v>6</v>
      </c>
      <c r="E71" s="10" t="s">
        <v>1803</v>
      </c>
      <c r="F71" s="43">
        <v>1</v>
      </c>
      <c r="G71" s="1"/>
      <c r="H71" s="1"/>
      <c r="I71" s="1"/>
      <c r="J71" s="1" t="s">
        <v>2267</v>
      </c>
      <c r="K71" s="1">
        <v>32663.279999999999</v>
      </c>
      <c r="L71" s="1" t="s">
        <v>2271</v>
      </c>
      <c r="M71" s="1" t="s">
        <v>2296</v>
      </c>
      <c r="N71" s="1">
        <v>167620</v>
      </c>
      <c r="O71" s="1">
        <v>30</v>
      </c>
      <c r="P71" s="1"/>
      <c r="Q71" s="1"/>
      <c r="R71" s="1"/>
      <c r="S71" s="1" t="s">
        <v>2406</v>
      </c>
      <c r="T71" s="1">
        <v>168200</v>
      </c>
      <c r="U71" s="1">
        <v>120</v>
      </c>
      <c r="V71" s="1"/>
      <c r="W71" s="1"/>
      <c r="X71" s="1"/>
      <c r="Y71" s="1"/>
      <c r="Z71" s="1"/>
      <c r="AA71" s="1"/>
      <c r="AB71" s="82">
        <f t="shared" si="18"/>
        <v>32663.279999999999</v>
      </c>
      <c r="AC71" s="82" t="str">
        <f>IF(AB71=Z71,$Y$7,IF(AB71=W71,$V$7,IF(AB71=T71,$S$7,IF(AB71=Q71,$P$7,IF(AB71=N71,$M$7,IF(AB71=K71,$J$7,I(AB71=H71,$G$7,"")))))))</f>
        <v>AVÁNTIKA COLOMBIA S.A.</v>
      </c>
      <c r="AD71" s="82" t="str">
        <f t="shared" si="16"/>
        <v>JT BAKER</v>
      </c>
      <c r="AE71" s="82" t="str">
        <f t="shared" si="17"/>
        <v>150 Días</v>
      </c>
      <c r="AF71" s="1"/>
      <c r="AG71" s="1"/>
      <c r="AH71" s="1"/>
      <c r="AI71" s="1"/>
      <c r="AJ71" s="1"/>
      <c r="AK71" s="1"/>
      <c r="AL71" s="1"/>
      <c r="AM71" s="1"/>
      <c r="AN71" s="1"/>
      <c r="AO71" s="1"/>
      <c r="AP71" s="1"/>
      <c r="AQ71" s="1"/>
      <c r="AR71" s="1"/>
      <c r="AS71" s="1"/>
      <c r="AT71" s="1"/>
      <c r="AU71" s="1"/>
      <c r="AV71" s="1"/>
      <c r="AW71" s="1"/>
      <c r="AX71" s="1"/>
      <c r="AY71" s="1"/>
      <c r="AZ71" s="1"/>
      <c r="BA71" s="82"/>
      <c r="BB71" s="82"/>
      <c r="BC71" s="82"/>
      <c r="BD71" s="82"/>
      <c r="BE71" s="1"/>
      <c r="BF71" s="1"/>
      <c r="BG71" s="1"/>
      <c r="BH71" s="1"/>
      <c r="BI71" s="1"/>
      <c r="BJ71" s="1"/>
      <c r="BK71" s="1"/>
      <c r="BL71" s="1"/>
      <c r="BM71" s="1"/>
      <c r="BN71" s="1" t="s">
        <v>420</v>
      </c>
      <c r="BO71" s="1">
        <v>33640</v>
      </c>
      <c r="BP71" s="1" t="s">
        <v>2545</v>
      </c>
      <c r="BQ71" s="1"/>
      <c r="BR71" s="1"/>
      <c r="BS71" s="1"/>
      <c r="BT71" s="1"/>
      <c r="BU71" s="1"/>
      <c r="BV71" s="1"/>
      <c r="BW71" s="1"/>
      <c r="BX71" s="1"/>
      <c r="BY71" s="1"/>
      <c r="BZ71" s="82">
        <f t="shared" si="14"/>
        <v>33640</v>
      </c>
      <c r="CA71" s="82" t="str">
        <f t="shared" si="15"/>
        <v>REACTIVOS EQUIPOS Y QUIMICOS LIMITADA</v>
      </c>
      <c r="CB71" s="82" t="str">
        <f t="shared" si="8"/>
        <v>MERCK</v>
      </c>
      <c r="CC71" s="82" t="str">
        <f t="shared" si="9"/>
        <v>120 DIAS</v>
      </c>
      <c r="CD71" s="98">
        <f t="shared" si="10"/>
        <v>32663.279999999999</v>
      </c>
      <c r="CE71" s="98" t="str">
        <f t="shared" si="11"/>
        <v>AVÁNTIKA COLOMBIA S.A.</v>
      </c>
      <c r="CF71" s="98" t="str">
        <f t="shared" si="12"/>
        <v>JT BAKER</v>
      </c>
      <c r="CG71" s="98" t="str">
        <f t="shared" si="13"/>
        <v>150 Días</v>
      </c>
    </row>
    <row r="72" spans="1:85" ht="63" customHeight="1">
      <c r="A72" s="9">
        <f t="shared" si="1"/>
        <v>64</v>
      </c>
      <c r="B72" s="17" t="s">
        <v>574</v>
      </c>
      <c r="C72" s="14">
        <v>1000</v>
      </c>
      <c r="D72" s="18" t="s">
        <v>6</v>
      </c>
      <c r="E72" s="10" t="s">
        <v>1803</v>
      </c>
      <c r="F72" s="43">
        <v>1</v>
      </c>
      <c r="G72" s="1"/>
      <c r="H72" s="1"/>
      <c r="I72" s="1"/>
      <c r="J72" s="1" t="s">
        <v>2267</v>
      </c>
      <c r="K72" s="1">
        <v>28475.68</v>
      </c>
      <c r="L72" s="1" t="s">
        <v>2268</v>
      </c>
      <c r="M72" s="1" t="s">
        <v>2296</v>
      </c>
      <c r="N72" s="1">
        <v>167620</v>
      </c>
      <c r="O72" s="1">
        <v>30</v>
      </c>
      <c r="P72" s="1"/>
      <c r="Q72" s="1"/>
      <c r="R72" s="1"/>
      <c r="S72" s="1" t="s">
        <v>2406</v>
      </c>
      <c r="T72" s="1">
        <v>31436</v>
      </c>
      <c r="U72" s="1">
        <v>15</v>
      </c>
      <c r="V72" s="1"/>
      <c r="W72" s="1"/>
      <c r="X72" s="1"/>
      <c r="Y72" s="1"/>
      <c r="Z72" s="1"/>
      <c r="AA72" s="1"/>
      <c r="AB72" s="82">
        <f t="shared" si="18"/>
        <v>28475.68</v>
      </c>
      <c r="AC72" s="82" t="str">
        <f>IF(AB72=Z72,$Y$7,IF(AB72=W72,$V$7,IF(AB72=T72,$S$7,IF(AB72=Q72,$P$7,IF(AB72=N72,$M$7,IF(AB72=K72,$J$7,I(AB72=H72,$G$7,"")))))))</f>
        <v>AVÁNTIKA COLOMBIA S.A.</v>
      </c>
      <c r="AD72" s="82" t="str">
        <f t="shared" si="16"/>
        <v>JT BAKER</v>
      </c>
      <c r="AE72" s="82" t="str">
        <f t="shared" si="17"/>
        <v>10 Días</v>
      </c>
      <c r="AF72" s="1"/>
      <c r="AG72" s="1"/>
      <c r="AH72" s="1"/>
      <c r="AI72" s="1"/>
      <c r="AJ72" s="1"/>
      <c r="AK72" s="1"/>
      <c r="AL72" s="1"/>
      <c r="AM72" s="1"/>
      <c r="AN72" s="1"/>
      <c r="AO72" s="1" t="s">
        <v>420</v>
      </c>
      <c r="AP72" s="1">
        <v>32479.999999999996</v>
      </c>
      <c r="AQ72" s="1">
        <v>90</v>
      </c>
      <c r="AR72" s="1"/>
      <c r="AS72" s="1"/>
      <c r="AT72" s="1"/>
      <c r="AU72" s="1"/>
      <c r="AV72" s="1"/>
      <c r="AW72" s="1"/>
      <c r="AX72" s="1" t="s">
        <v>420</v>
      </c>
      <c r="AY72" s="1">
        <v>39667.823999999993</v>
      </c>
      <c r="AZ72" s="1" t="s">
        <v>2526</v>
      </c>
      <c r="BA72" s="82">
        <f t="shared" si="2"/>
        <v>32479.999999999996</v>
      </c>
      <c r="BB72" s="82" t="str">
        <f t="shared" si="3"/>
        <v>MERCK S.A.</v>
      </c>
      <c r="BC72" s="82" t="str">
        <f t="shared" si="4"/>
        <v>MERCK</v>
      </c>
      <c r="BD72" s="82">
        <f t="shared" si="5"/>
        <v>90</v>
      </c>
      <c r="BE72" s="1"/>
      <c r="BF72" s="1"/>
      <c r="BG72" s="1"/>
      <c r="BH72" s="1"/>
      <c r="BI72" s="1"/>
      <c r="BJ72" s="1"/>
      <c r="BK72" s="1"/>
      <c r="BL72" s="1"/>
      <c r="BM72" s="1"/>
      <c r="BN72" s="1" t="s">
        <v>420</v>
      </c>
      <c r="BO72" s="1">
        <v>41760</v>
      </c>
      <c r="BP72" s="1" t="s">
        <v>2328</v>
      </c>
      <c r="BQ72" s="1"/>
      <c r="BR72" s="1"/>
      <c r="BS72" s="1"/>
      <c r="BT72" s="1"/>
      <c r="BU72" s="1"/>
      <c r="BV72" s="1"/>
      <c r="BW72" s="1"/>
      <c r="BX72" s="1"/>
      <c r="BY72" s="1"/>
      <c r="BZ72" s="82">
        <f t="shared" si="14"/>
        <v>41760</v>
      </c>
      <c r="CA72" s="82" t="str">
        <f t="shared" si="15"/>
        <v>REACTIVOS EQUIPOS Y QUIMICOS LIMITADA</v>
      </c>
      <c r="CB72" s="82" t="str">
        <f t="shared" si="8"/>
        <v>MERCK</v>
      </c>
      <c r="CC72" s="82" t="str">
        <f t="shared" si="9"/>
        <v>30 DIAS</v>
      </c>
      <c r="CD72" s="98">
        <f t="shared" si="10"/>
        <v>28475.68</v>
      </c>
      <c r="CE72" s="98" t="str">
        <f t="shared" si="11"/>
        <v>AVÁNTIKA COLOMBIA S.A.</v>
      </c>
      <c r="CF72" s="98" t="str">
        <f t="shared" si="12"/>
        <v>JT BAKER</v>
      </c>
      <c r="CG72" s="98" t="str">
        <f t="shared" si="13"/>
        <v>10 Días</v>
      </c>
    </row>
    <row r="73" spans="1:85" ht="63" customHeight="1">
      <c r="A73" s="9">
        <f t="shared" si="1"/>
        <v>65</v>
      </c>
      <c r="B73" s="10" t="s">
        <v>38</v>
      </c>
      <c r="C73" s="11">
        <v>1000</v>
      </c>
      <c r="D73" s="11" t="s">
        <v>6</v>
      </c>
      <c r="E73" s="10" t="s">
        <v>1803</v>
      </c>
      <c r="F73" s="43">
        <v>1</v>
      </c>
      <c r="G73" s="1"/>
      <c r="H73" s="1"/>
      <c r="I73" s="1"/>
      <c r="J73" s="1" t="s">
        <v>2267</v>
      </c>
      <c r="K73" s="1">
        <v>37159.440000000002</v>
      </c>
      <c r="L73" s="1" t="s">
        <v>2268</v>
      </c>
      <c r="M73" s="1" t="s">
        <v>2296</v>
      </c>
      <c r="N73" s="1">
        <v>204856</v>
      </c>
      <c r="O73" s="1">
        <v>30</v>
      </c>
      <c r="P73" s="1"/>
      <c r="Q73" s="1"/>
      <c r="R73" s="1"/>
      <c r="S73" s="1" t="s">
        <v>2406</v>
      </c>
      <c r="T73" s="1">
        <v>37468</v>
      </c>
      <c r="U73" s="1">
        <v>15</v>
      </c>
      <c r="V73" s="1"/>
      <c r="W73" s="1"/>
      <c r="X73" s="1"/>
      <c r="Y73" s="1"/>
      <c r="Z73" s="1"/>
      <c r="AA73" s="1"/>
      <c r="AB73" s="82">
        <f t="shared" si="18"/>
        <v>37159.440000000002</v>
      </c>
      <c r="AC73" s="82" t="str">
        <f>IF(AB73=Z73,$Y$7,IF(AB73=W73,$V$7,IF(AB73=T73,$S$7,IF(AB73=Q73,$P$7,IF(AB73=N73,$M$7,IF(AB73=K73,$J$7,I(AB73=H73,$G$7,"")))))))</f>
        <v>AVÁNTIKA COLOMBIA S.A.</v>
      </c>
      <c r="AD73" s="82" t="str">
        <f t="shared" si="16"/>
        <v>JT BAKER</v>
      </c>
      <c r="AE73" s="82" t="str">
        <f t="shared" si="17"/>
        <v>10 Días</v>
      </c>
      <c r="AF73" s="1"/>
      <c r="AG73" s="1"/>
      <c r="AH73" s="1"/>
      <c r="AI73" s="1"/>
      <c r="AJ73" s="1"/>
      <c r="AK73" s="1"/>
      <c r="AL73" s="1"/>
      <c r="AM73" s="1"/>
      <c r="AN73" s="1"/>
      <c r="AO73" s="1" t="s">
        <v>420</v>
      </c>
      <c r="AP73" s="1">
        <v>35960</v>
      </c>
      <c r="AQ73" s="1">
        <v>90</v>
      </c>
      <c r="AR73" s="1"/>
      <c r="AS73" s="1"/>
      <c r="AT73" s="1"/>
      <c r="AU73" s="1"/>
      <c r="AV73" s="1"/>
      <c r="AW73" s="1"/>
      <c r="AX73" s="1" t="s">
        <v>420</v>
      </c>
      <c r="AY73" s="1">
        <v>49752.864000000001</v>
      </c>
      <c r="AZ73" s="1" t="s">
        <v>2526</v>
      </c>
      <c r="BA73" s="82">
        <f t="shared" si="2"/>
        <v>35960</v>
      </c>
      <c r="BB73" s="82" t="str">
        <f t="shared" si="3"/>
        <v>MERCK S.A.</v>
      </c>
      <c r="BC73" s="82" t="str">
        <f t="shared" si="4"/>
        <v>MERCK</v>
      </c>
      <c r="BD73" s="82">
        <f t="shared" si="5"/>
        <v>90</v>
      </c>
      <c r="BE73" s="1"/>
      <c r="BF73" s="1"/>
      <c r="BG73" s="1"/>
      <c r="BH73" s="1"/>
      <c r="BI73" s="1"/>
      <c r="BJ73" s="1"/>
      <c r="BK73" s="1"/>
      <c r="BL73" s="1"/>
      <c r="BM73" s="1"/>
      <c r="BN73" s="1" t="s">
        <v>420</v>
      </c>
      <c r="BO73" s="1">
        <v>53940</v>
      </c>
      <c r="BP73" s="1" t="s">
        <v>2328</v>
      </c>
      <c r="BQ73" s="1" t="s">
        <v>888</v>
      </c>
      <c r="BR73" s="1">
        <v>38976</v>
      </c>
      <c r="BS73" s="1">
        <v>60</v>
      </c>
      <c r="BT73" s="1"/>
      <c r="BU73" s="1"/>
      <c r="BV73" s="1"/>
      <c r="BW73" s="1"/>
      <c r="BX73" s="1"/>
      <c r="BY73" s="1"/>
      <c r="BZ73" s="82">
        <f t="shared" si="14"/>
        <v>38976</v>
      </c>
      <c r="CA73" s="82" t="str">
        <f t="shared" si="15"/>
        <v>SCIENTIFIC PRODUCTS LTDA.</v>
      </c>
      <c r="CB73" s="82" t="str">
        <f t="shared" si="8"/>
        <v>FISHER</v>
      </c>
      <c r="CC73" s="82">
        <f t="shared" si="9"/>
        <v>60</v>
      </c>
      <c r="CD73" s="98">
        <f t="shared" si="10"/>
        <v>35960</v>
      </c>
      <c r="CE73" s="98" t="str">
        <f t="shared" si="11"/>
        <v>MERCK S.A.</v>
      </c>
      <c r="CF73" s="98" t="str">
        <f t="shared" si="12"/>
        <v>MERCK</v>
      </c>
      <c r="CG73" s="98">
        <f t="shared" si="13"/>
        <v>90</v>
      </c>
    </row>
    <row r="74" spans="1:85" ht="63" customHeight="1">
      <c r="A74" s="9">
        <f t="shared" ref="A74:A137" si="19">A73+1</f>
        <v>66</v>
      </c>
      <c r="B74" s="10" t="s">
        <v>39</v>
      </c>
      <c r="C74" s="11">
        <v>2500</v>
      </c>
      <c r="D74" s="11" t="s">
        <v>6</v>
      </c>
      <c r="E74" s="10" t="s">
        <v>1803</v>
      </c>
      <c r="F74" s="43">
        <v>1</v>
      </c>
      <c r="G74" s="1"/>
      <c r="H74" s="1"/>
      <c r="I74" s="1"/>
      <c r="J74" s="1"/>
      <c r="K74" s="1"/>
      <c r="L74" s="1"/>
      <c r="M74" s="1"/>
      <c r="N74" s="1"/>
      <c r="O74" s="1"/>
      <c r="P74" s="1"/>
      <c r="Q74" s="1"/>
      <c r="R74" s="1"/>
      <c r="S74" s="1"/>
      <c r="T74" s="1"/>
      <c r="U74" s="1"/>
      <c r="V74" s="1"/>
      <c r="W74" s="1"/>
      <c r="X74" s="1"/>
      <c r="Y74" s="1"/>
      <c r="Z74" s="1"/>
      <c r="AA74" s="1"/>
      <c r="AB74" s="82"/>
      <c r="AC74" s="82"/>
      <c r="AD74" s="82"/>
      <c r="AE74" s="82"/>
      <c r="AF74" s="1"/>
      <c r="AG74" s="1"/>
      <c r="AH74" s="1"/>
      <c r="AI74" s="1"/>
      <c r="AJ74" s="1"/>
      <c r="AK74" s="1"/>
      <c r="AL74" s="1"/>
      <c r="AM74" s="1"/>
      <c r="AN74" s="1"/>
      <c r="AO74" s="1" t="s">
        <v>420</v>
      </c>
      <c r="AP74" s="1">
        <v>76560</v>
      </c>
      <c r="AQ74" s="1">
        <v>120</v>
      </c>
      <c r="AR74" s="1"/>
      <c r="AS74" s="1"/>
      <c r="AT74" s="1"/>
      <c r="AU74" s="1"/>
      <c r="AV74" s="1"/>
      <c r="AW74" s="1"/>
      <c r="AX74" s="1" t="s">
        <v>420</v>
      </c>
      <c r="AY74" s="1">
        <v>84714.33600000001</v>
      </c>
      <c r="AZ74" s="1" t="s">
        <v>2526</v>
      </c>
      <c r="BA74" s="82">
        <f t="shared" ref="BA74:BA137" si="20">MIN(AY74,AV74,AS74,AP74,AM74,AJ74,AG74)</f>
        <v>76560</v>
      </c>
      <c r="BB74" s="82" t="str">
        <f t="shared" ref="BB74:BB137" si="21">IF(BA74=AY74,$AX$7,IF(BA74=AV74,$AU$7,IF(BA74=AS74,$AR$7,IF(BA74=AP74,$AO$7,IF(BA74=AM74,$AL$7,IF(BA74=AJ74,$AI$7,IF(BA74=AG74,$AF$7,"")))))))</f>
        <v>MERCK S.A.</v>
      </c>
      <c r="BC74" s="82" t="str">
        <f t="shared" ref="BC74:BC137" si="22">IF(BA74=AY74,AX74,IF(BA74=AV74,AU74,IF(BA74=AS74,AR74,IF(BA74=AP74,AO74,IF(BA74=AM74,AL74,IF(BA74=AJ74,AI74,IF(BA74=AG74,AF74,"")))))))</f>
        <v>MERCK</v>
      </c>
      <c r="BD74" s="82">
        <f t="shared" ref="BD74:BD137" si="23">IF(BA74=AY74,AZ74,IF(BA74=AV74,AW74,IF(BA74=AS74,AT74,IF(BA74=AP74,AQ74,IF(BA74=AM74,AN74,IF(BA74=AJ74,AK74,IF(BA74=AG74,AH74,"")))))))</f>
        <v>120</v>
      </c>
      <c r="BE74" s="1"/>
      <c r="BF74" s="1"/>
      <c r="BG74" s="1"/>
      <c r="BH74" s="1"/>
      <c r="BI74" s="1"/>
      <c r="BJ74" s="1"/>
      <c r="BK74" s="1" t="s">
        <v>2361</v>
      </c>
      <c r="BL74" s="1">
        <v>58000</v>
      </c>
      <c r="BM74" s="1" t="s">
        <v>2569</v>
      </c>
      <c r="BN74" s="1" t="s">
        <v>420</v>
      </c>
      <c r="BO74" s="1">
        <v>91640</v>
      </c>
      <c r="BP74" s="1" t="s">
        <v>2545</v>
      </c>
      <c r="BQ74" s="1" t="s">
        <v>888</v>
      </c>
      <c r="BR74" s="1">
        <v>116000</v>
      </c>
      <c r="BS74" s="1">
        <v>8</v>
      </c>
      <c r="BT74" s="1"/>
      <c r="BU74" s="1"/>
      <c r="BV74" s="1"/>
      <c r="BW74" s="1" t="s">
        <v>2653</v>
      </c>
      <c r="BX74" s="1">
        <v>111913.58769230769</v>
      </c>
      <c r="BY74" s="1" t="s">
        <v>2654</v>
      </c>
      <c r="BZ74" s="82">
        <f t="shared" ref="BZ74:BZ137" si="24">MIN(BX74,BU74,BR74,BO74,BL74,BI74,BF74)</f>
        <v>58000</v>
      </c>
      <c r="CA74" s="82" t="str">
        <f t="shared" ref="CA74:CA137" si="25">IF(BZ74=BX74,$BW$7,IF(BZ74=BU74,$BT$7,IF(BZ74=BR74,$BQ$7,IF(BZ74=BO74,$BN$7,IF(BZ74=BL74,$BK$7,IF(BZ74=BI74,$BH$7,IF(BZ74=BF74,$BE$7,"")))))))</f>
        <v>QUIMICOS Y REACTIVOS SAS "QUIMIREL SAS"</v>
      </c>
      <c r="CB74" s="82" t="str">
        <f t="shared" si="8"/>
        <v>HONEYWELL</v>
      </c>
      <c r="CC74" s="82" t="str">
        <f t="shared" si="9"/>
        <v xml:space="preserve">5 dias calendario </v>
      </c>
      <c r="CD74" s="98">
        <f t="shared" si="10"/>
        <v>58000</v>
      </c>
      <c r="CE74" s="98" t="str">
        <f t="shared" si="11"/>
        <v>QUIMICOS Y REACTIVOS SAS "QUIMIREL SAS"</v>
      </c>
      <c r="CF74" s="98" t="str">
        <f t="shared" si="12"/>
        <v>HONEYWELL</v>
      </c>
      <c r="CG74" s="98" t="str">
        <f t="shared" si="13"/>
        <v xml:space="preserve">5 dias calendario </v>
      </c>
    </row>
    <row r="75" spans="1:85" ht="63" customHeight="1">
      <c r="A75" s="9">
        <f t="shared" si="19"/>
        <v>67</v>
      </c>
      <c r="B75" s="10" t="s">
        <v>1647</v>
      </c>
      <c r="C75" s="11">
        <v>5</v>
      </c>
      <c r="D75" s="11" t="s">
        <v>997</v>
      </c>
      <c r="E75" s="10" t="s">
        <v>1803</v>
      </c>
      <c r="F75" s="43">
        <v>1</v>
      </c>
      <c r="G75" s="1"/>
      <c r="H75" s="1"/>
      <c r="I75" s="1"/>
      <c r="J75" s="1"/>
      <c r="K75" s="1"/>
      <c r="L75" s="1"/>
      <c r="M75" s="1"/>
      <c r="N75" s="1"/>
      <c r="O75" s="1"/>
      <c r="P75" s="1"/>
      <c r="Q75" s="1"/>
      <c r="R75" s="1"/>
      <c r="S75" s="1" t="s">
        <v>2406</v>
      </c>
      <c r="T75" s="1">
        <v>3636600</v>
      </c>
      <c r="U75" s="1">
        <v>120</v>
      </c>
      <c r="V75" s="1"/>
      <c r="W75" s="1"/>
      <c r="X75" s="1"/>
      <c r="Y75" s="1"/>
      <c r="Z75" s="1"/>
      <c r="AA75" s="1"/>
      <c r="AB75" s="82">
        <f t="shared" ref="AB75:AB137" si="26">MIN(Z75,W75,T75,Q75,N75,K75,H75)</f>
        <v>3636600</v>
      </c>
      <c r="AC75" s="82" t="str">
        <f>IF(AB75=Z75,$Y$7,IF(AB75=W75,$V$7,IF(AB75=T75,$S$7,IF(AB75=Q75,$P$7,IF(AB75=N75,$M$7,IF(AB75=K75,$J$7,I(AB75=H75,$G$7,"")))))))</f>
        <v xml:space="preserve">ELEMENTOS QUIMICOS LTDA </v>
      </c>
      <c r="AD75" s="82" t="str">
        <f t="shared" ref="AD75:AD137" si="27">IF(AB75=Z75,Y75,IF(AB75=W75,V75,IF(AB75=T75,S75,IF(AB75=Q75,P75,IF(AB75=N75,M75,IF(AB75=K75,J75,IF(AB75=H75,G75,"")))))))</f>
        <v>PANREAC</v>
      </c>
      <c r="AE75" s="82">
        <f t="shared" ref="AE75:AE137" si="28">IF(AB75=Z75,AA75,IF(AB75=W75,X75,IF(AB75=T75,U75,IF(AB75=Q75,R75,IF(AB75=N75,O75,IF(AB75=K75,L75,IF(AB75=H75,I75,"")))))))</f>
        <v>120</v>
      </c>
      <c r="AF75" s="1"/>
      <c r="AG75" s="1"/>
      <c r="AH75" s="1"/>
      <c r="AI75" s="1"/>
      <c r="AJ75" s="1"/>
      <c r="AK75" s="1"/>
      <c r="AL75" s="1"/>
      <c r="AM75" s="1"/>
      <c r="AN75" s="1"/>
      <c r="AO75" s="1"/>
      <c r="AP75" s="1"/>
      <c r="AQ75" s="1"/>
      <c r="AR75" s="1"/>
      <c r="AS75" s="1"/>
      <c r="AT75" s="1"/>
      <c r="AU75" s="1"/>
      <c r="AV75" s="1"/>
      <c r="AW75" s="1"/>
      <c r="AX75" s="1"/>
      <c r="AY75" s="1"/>
      <c r="AZ75" s="1"/>
      <c r="BA75" s="82"/>
      <c r="BB75" s="82"/>
      <c r="BC75" s="82"/>
      <c r="BD75" s="82"/>
      <c r="BE75" s="1"/>
      <c r="BF75" s="1"/>
      <c r="BG75" s="1"/>
      <c r="BH75" s="1"/>
      <c r="BI75" s="1"/>
      <c r="BJ75" s="1"/>
      <c r="BK75" s="1"/>
      <c r="BL75" s="1"/>
      <c r="BM75" s="1"/>
      <c r="BN75" s="1" t="s">
        <v>420</v>
      </c>
      <c r="BO75" s="1">
        <v>4055592</v>
      </c>
      <c r="BP75" s="1" t="s">
        <v>2545</v>
      </c>
      <c r="BQ75" s="1" t="s">
        <v>1095</v>
      </c>
      <c r="BR75" s="1">
        <v>1995200</v>
      </c>
      <c r="BS75" s="1">
        <v>90</v>
      </c>
      <c r="BT75" s="1"/>
      <c r="BU75" s="1"/>
      <c r="BV75" s="1"/>
      <c r="BW75" s="1"/>
      <c r="BX75" s="1"/>
      <c r="BY75" s="1"/>
      <c r="BZ75" s="82">
        <f t="shared" si="24"/>
        <v>1995200</v>
      </c>
      <c r="CA75" s="82" t="str">
        <f t="shared" si="25"/>
        <v>SCIENTIFIC PRODUCTS LTDA.</v>
      </c>
      <c r="CB75" s="82" t="str">
        <f t="shared" ref="CB75:CB138" si="29">IF(BZ75=BX75,BW75,IF(BZ75=BU75,BT75,IF(BZ75=BR75,BQ75,IF(BZ75=BO75,BN75,IF(BZ75=BL75,BK75,IF(BZ75=BI75,BH75,IF(BZ75=BF75,BE75,"")))))))</f>
        <v>SIGMA</v>
      </c>
      <c r="CC75" s="82">
        <f t="shared" ref="CC75:CC138" si="30">IF(BZ75=BX75,BY75,IF(BZ75=BU75,BV75,IF(BZ75=BR75,BS75,IF(BZ75=BO75,BP75,IF(BZ75=BL75,BM75,IF(BZ75=BI75,BJ75,IF(BZ75=BF75,BG75,"")))))))</f>
        <v>90</v>
      </c>
      <c r="CD75" s="98">
        <f t="shared" ref="CD75:CD138" si="31">MIN(BZ75,BA75,AB75)</f>
        <v>1995200</v>
      </c>
      <c r="CE75" s="98" t="str">
        <f t="shared" ref="CE75:CE138" si="32">IF(CD75=BZ75,CA75,IF(CD75=BA75,BB75,IF(CD75=AB75,AC75,"")))</f>
        <v>SCIENTIFIC PRODUCTS LTDA.</v>
      </c>
      <c r="CF75" s="98" t="str">
        <f t="shared" ref="CF75:CF138" si="33">IF(CE75=CA75,CB75,IF(CE75=BB75,BC75,IF(CE75=AC75,AD75,"")))</f>
        <v>SIGMA</v>
      </c>
      <c r="CG75" s="98">
        <f t="shared" ref="CG75:CG138" si="34">IF(CF75=CB75,CC75,IF(CF75=BC75,BD75,IF(CF75=AD75,AE75,"")))</f>
        <v>90</v>
      </c>
    </row>
    <row r="76" spans="1:85" ht="63" customHeight="1">
      <c r="A76" s="9">
        <f t="shared" si="19"/>
        <v>68</v>
      </c>
      <c r="B76" s="10" t="s">
        <v>1655</v>
      </c>
      <c r="C76" s="11">
        <v>250</v>
      </c>
      <c r="D76" s="11" t="s">
        <v>6</v>
      </c>
      <c r="E76" s="10" t="s">
        <v>1803</v>
      </c>
      <c r="F76" s="43">
        <v>1</v>
      </c>
      <c r="G76" s="1"/>
      <c r="H76" s="1"/>
      <c r="I76" s="1"/>
      <c r="J76" s="1" t="s">
        <v>2267</v>
      </c>
      <c r="K76" s="1">
        <v>548401.6</v>
      </c>
      <c r="L76" s="1" t="s">
        <v>2269</v>
      </c>
      <c r="M76" s="1"/>
      <c r="N76" s="1"/>
      <c r="O76" s="1"/>
      <c r="P76" s="1" t="s">
        <v>420</v>
      </c>
      <c r="Q76" s="1">
        <v>348000</v>
      </c>
      <c r="R76" s="1" t="s">
        <v>2284</v>
      </c>
      <c r="S76" s="1"/>
      <c r="T76" s="1"/>
      <c r="U76" s="1"/>
      <c r="V76" s="1"/>
      <c r="W76" s="1"/>
      <c r="X76" s="1"/>
      <c r="Y76" s="1"/>
      <c r="Z76" s="1"/>
      <c r="AA76" s="1"/>
      <c r="AB76" s="82">
        <f t="shared" si="26"/>
        <v>348000</v>
      </c>
      <c r="AC76" s="82" t="str">
        <f>IF(AB76=Z76,$Y$7,IF(AB76=W76,$V$7,IF(AB76=T76,$S$7,IF(AB76=Q76,$P$7,IF(AB76=N76,$M$7,IF(AB76=K76,$J$7,I(AB76=H76,$G$7,"")))))))</f>
        <v>BLAMIS DOTACIONES LABORATORIO S.A.S</v>
      </c>
      <c r="AD76" s="82" t="str">
        <f t="shared" si="27"/>
        <v>MERCK</v>
      </c>
      <c r="AE76" s="82" t="str">
        <f t="shared" si="28"/>
        <v>90 DÍAS</v>
      </c>
      <c r="AF76" s="1"/>
      <c r="AG76" s="1"/>
      <c r="AH76" s="1"/>
      <c r="AI76" s="1"/>
      <c r="AJ76" s="1"/>
      <c r="AK76" s="1"/>
      <c r="AL76" s="1"/>
      <c r="AM76" s="1"/>
      <c r="AN76" s="1"/>
      <c r="AO76" s="1"/>
      <c r="AP76" s="1"/>
      <c r="AQ76" s="1"/>
      <c r="AR76" s="1"/>
      <c r="AS76" s="1"/>
      <c r="AT76" s="1"/>
      <c r="AU76" s="1"/>
      <c r="AV76" s="1"/>
      <c r="AW76" s="1"/>
      <c r="AX76" s="1"/>
      <c r="AY76" s="1"/>
      <c r="AZ76" s="1"/>
      <c r="BA76" s="82"/>
      <c r="BB76" s="82"/>
      <c r="BC76" s="82"/>
      <c r="BD76" s="82"/>
      <c r="BE76" s="1"/>
      <c r="BF76" s="1"/>
      <c r="BG76" s="1"/>
      <c r="BH76" s="1"/>
      <c r="BI76" s="1"/>
      <c r="BJ76" s="1"/>
      <c r="BK76" s="1"/>
      <c r="BL76" s="1"/>
      <c r="BM76" s="1"/>
      <c r="BN76" s="1" t="s">
        <v>420</v>
      </c>
      <c r="BO76" s="1">
        <v>359600</v>
      </c>
      <c r="BP76" s="1" t="s">
        <v>2545</v>
      </c>
      <c r="BQ76" s="1" t="s">
        <v>1095</v>
      </c>
      <c r="BR76" s="1">
        <v>597400</v>
      </c>
      <c r="BS76" s="1">
        <v>90</v>
      </c>
      <c r="BT76" s="1" t="s">
        <v>2105</v>
      </c>
      <c r="BU76" s="1">
        <v>221066.99999999997</v>
      </c>
      <c r="BV76" s="1" t="s">
        <v>2640</v>
      </c>
      <c r="BW76" s="1" t="s">
        <v>2653</v>
      </c>
      <c r="BX76" s="1">
        <v>610120.56000000006</v>
      </c>
      <c r="BY76" s="1" t="s">
        <v>2654</v>
      </c>
      <c r="BZ76" s="82">
        <f t="shared" si="24"/>
        <v>221066.99999999997</v>
      </c>
      <c r="CA76" s="82" t="str">
        <f t="shared" si="25"/>
        <v>VORTEX COMPANY SAS</v>
      </c>
      <c r="CB76" s="82" t="str">
        <f t="shared" si="29"/>
        <v>Alfa Aesar</v>
      </c>
      <c r="CC76" s="82" t="str">
        <f t="shared" si="30"/>
        <v>30-45 dias</v>
      </c>
      <c r="CD76" s="98">
        <f t="shared" si="31"/>
        <v>221066.99999999997</v>
      </c>
      <c r="CE76" s="98" t="str">
        <f t="shared" si="32"/>
        <v>VORTEX COMPANY SAS</v>
      </c>
      <c r="CF76" s="98" t="str">
        <f t="shared" si="33"/>
        <v>Alfa Aesar</v>
      </c>
      <c r="CG76" s="98" t="str">
        <f t="shared" si="34"/>
        <v>30-45 dias</v>
      </c>
    </row>
    <row r="77" spans="1:85" ht="63" customHeight="1">
      <c r="A77" s="9">
        <f t="shared" si="19"/>
        <v>69</v>
      </c>
      <c r="B77" s="10" t="s">
        <v>40</v>
      </c>
      <c r="C77" s="16">
        <v>500</v>
      </c>
      <c r="D77" s="16" t="s">
        <v>9</v>
      </c>
      <c r="E77" s="10" t="s">
        <v>1803</v>
      </c>
      <c r="F77" s="43">
        <v>1</v>
      </c>
      <c r="G77" s="1"/>
      <c r="H77" s="1"/>
      <c r="I77" s="1"/>
      <c r="J77" s="1"/>
      <c r="K77" s="1"/>
      <c r="L77" s="1"/>
      <c r="M77" s="1"/>
      <c r="N77" s="1"/>
      <c r="O77" s="1"/>
      <c r="P77" s="1" t="s">
        <v>420</v>
      </c>
      <c r="Q77" s="1">
        <v>177480</v>
      </c>
      <c r="R77" s="1" t="s">
        <v>2326</v>
      </c>
      <c r="S77" s="1" t="s">
        <v>2406</v>
      </c>
      <c r="T77" s="1">
        <v>153468</v>
      </c>
      <c r="U77" s="1">
        <v>15</v>
      </c>
      <c r="V77" s="1"/>
      <c r="W77" s="1"/>
      <c r="X77" s="1"/>
      <c r="Y77" s="1"/>
      <c r="Z77" s="1"/>
      <c r="AA77" s="1"/>
      <c r="AB77" s="82">
        <f t="shared" si="26"/>
        <v>153468</v>
      </c>
      <c r="AC77" s="82" t="str">
        <f>IF(AB77=Z77,$Y$7,IF(AB77=W77,$V$7,IF(AB77=T77,$S$7,IF(AB77=Q77,$P$7,IF(AB77=N77,$M$7,IF(AB77=K77,$J$7,I(AB77=H77,$G$7,"")))))))</f>
        <v xml:space="preserve">ELEMENTOS QUIMICOS LTDA </v>
      </c>
      <c r="AD77" s="82" t="str">
        <f t="shared" si="27"/>
        <v>PANREAC</v>
      </c>
      <c r="AE77" s="82">
        <f t="shared" si="28"/>
        <v>15</v>
      </c>
      <c r="AF77" s="1"/>
      <c r="AG77" s="1"/>
      <c r="AH77" s="1"/>
      <c r="AI77" s="1"/>
      <c r="AJ77" s="1"/>
      <c r="AK77" s="1"/>
      <c r="AL77" s="1"/>
      <c r="AM77" s="1"/>
      <c r="AN77" s="1"/>
      <c r="AO77" s="1" t="s">
        <v>420</v>
      </c>
      <c r="AP77" s="1">
        <v>135720</v>
      </c>
      <c r="AQ77" s="1">
        <v>60</v>
      </c>
      <c r="AR77" s="1"/>
      <c r="AS77" s="1"/>
      <c r="AT77" s="1"/>
      <c r="AU77" s="1"/>
      <c r="AV77" s="1"/>
      <c r="AW77" s="1"/>
      <c r="AX77" s="1" t="s">
        <v>420</v>
      </c>
      <c r="AY77" s="1">
        <v>171445.68</v>
      </c>
      <c r="AZ77" s="1" t="s">
        <v>2526</v>
      </c>
      <c r="BA77" s="82">
        <f t="shared" si="20"/>
        <v>135720</v>
      </c>
      <c r="BB77" s="82" t="str">
        <f t="shared" si="21"/>
        <v>MERCK S.A.</v>
      </c>
      <c r="BC77" s="82" t="str">
        <f t="shared" si="22"/>
        <v>MERCK</v>
      </c>
      <c r="BD77" s="82">
        <f t="shared" si="23"/>
        <v>60</v>
      </c>
      <c r="BE77" s="1"/>
      <c r="BF77" s="1"/>
      <c r="BG77" s="1"/>
      <c r="BH77" s="1"/>
      <c r="BI77" s="1"/>
      <c r="BJ77" s="1"/>
      <c r="BK77" s="1"/>
      <c r="BL77" s="1"/>
      <c r="BM77" s="1"/>
      <c r="BN77" s="1" t="s">
        <v>420</v>
      </c>
      <c r="BO77" s="1">
        <v>183396</v>
      </c>
      <c r="BP77" s="1" t="s">
        <v>2545</v>
      </c>
      <c r="BQ77" s="1" t="s">
        <v>888</v>
      </c>
      <c r="BR77" s="1">
        <v>199520</v>
      </c>
      <c r="BS77" s="1">
        <v>60</v>
      </c>
      <c r="BT77" s="1" t="s">
        <v>2105</v>
      </c>
      <c r="BU77" s="1">
        <v>144698.4</v>
      </c>
      <c r="BV77" s="1" t="s">
        <v>2644</v>
      </c>
      <c r="BW77" s="1"/>
      <c r="BX77" s="1"/>
      <c r="BY77" s="1"/>
      <c r="BZ77" s="82">
        <f t="shared" si="24"/>
        <v>144698.4</v>
      </c>
      <c r="CA77" s="82" t="str">
        <f t="shared" si="25"/>
        <v>VORTEX COMPANY SAS</v>
      </c>
      <c r="CB77" s="82" t="str">
        <f t="shared" si="29"/>
        <v>Alfa Aesar</v>
      </c>
      <c r="CC77" s="82" t="str">
        <f t="shared" si="30"/>
        <v>30 - 45 dias</v>
      </c>
      <c r="CD77" s="98">
        <f t="shared" si="31"/>
        <v>135720</v>
      </c>
      <c r="CE77" s="98" t="str">
        <f t="shared" si="32"/>
        <v>MERCK S.A.</v>
      </c>
      <c r="CF77" s="98" t="str">
        <f t="shared" si="33"/>
        <v>MERCK</v>
      </c>
      <c r="CG77" s="98">
        <f t="shared" si="34"/>
        <v>60</v>
      </c>
    </row>
    <row r="78" spans="1:85" ht="63" customHeight="1">
      <c r="A78" s="9">
        <f t="shared" si="19"/>
        <v>70</v>
      </c>
      <c r="B78" s="10" t="s">
        <v>43</v>
      </c>
      <c r="C78" s="11">
        <v>1000</v>
      </c>
      <c r="D78" s="11" t="s">
        <v>6</v>
      </c>
      <c r="E78" s="10" t="s">
        <v>44</v>
      </c>
      <c r="F78" s="43">
        <v>1</v>
      </c>
      <c r="G78" s="1"/>
      <c r="H78" s="1"/>
      <c r="I78" s="1"/>
      <c r="J78" s="1"/>
      <c r="K78" s="1"/>
      <c r="L78" s="1"/>
      <c r="M78" s="1"/>
      <c r="N78" s="1"/>
      <c r="O78" s="1"/>
      <c r="P78" s="1"/>
      <c r="Q78" s="1"/>
      <c r="R78" s="1"/>
      <c r="S78" s="1" t="s">
        <v>2406</v>
      </c>
      <c r="T78" s="1">
        <v>61944</v>
      </c>
      <c r="U78" s="1">
        <v>15</v>
      </c>
      <c r="V78" s="1"/>
      <c r="W78" s="1"/>
      <c r="X78" s="1"/>
      <c r="Y78" s="1"/>
      <c r="Z78" s="1"/>
      <c r="AA78" s="1"/>
      <c r="AB78" s="82">
        <f t="shared" si="26"/>
        <v>61944</v>
      </c>
      <c r="AC78" s="82" t="str">
        <f>IF(AB78=Z78,$Y$7,IF(AB78=W78,$V$7,IF(AB78=T78,$S$7,IF(AB78=Q78,$P$7,IF(AB78=N78,$M$7,IF(AB78=K78,$J$7,I(AB78=H78,$G$7,"")))))))</f>
        <v xml:space="preserve">ELEMENTOS QUIMICOS LTDA </v>
      </c>
      <c r="AD78" s="82" t="str">
        <f t="shared" si="27"/>
        <v>PANREAC</v>
      </c>
      <c r="AE78" s="82">
        <f t="shared" si="28"/>
        <v>15</v>
      </c>
      <c r="AF78" s="1"/>
      <c r="AG78" s="1"/>
      <c r="AH78" s="1"/>
      <c r="AI78" s="1"/>
      <c r="AJ78" s="1"/>
      <c r="AK78" s="1"/>
      <c r="AL78" s="1" t="s">
        <v>35</v>
      </c>
      <c r="AM78" s="1">
        <v>73080</v>
      </c>
      <c r="AN78" s="1" t="s">
        <v>2475</v>
      </c>
      <c r="AO78" s="1"/>
      <c r="AP78" s="1"/>
      <c r="AQ78" s="1"/>
      <c r="AR78" s="1"/>
      <c r="AS78" s="1"/>
      <c r="AT78" s="1"/>
      <c r="AU78" s="1"/>
      <c r="AV78" s="1"/>
      <c r="AW78" s="1"/>
      <c r="AX78" s="1" t="s">
        <v>35</v>
      </c>
      <c r="AY78" s="1">
        <v>27144</v>
      </c>
      <c r="AZ78" s="1" t="s">
        <v>2527</v>
      </c>
      <c r="BA78" s="82">
        <f t="shared" si="20"/>
        <v>27144</v>
      </c>
      <c r="BB78" s="82" t="str">
        <f t="shared" si="21"/>
        <v>PROFINAS SAS</v>
      </c>
      <c r="BC78" s="82" t="str">
        <f t="shared" si="22"/>
        <v>COMERCIAL</v>
      </c>
      <c r="BD78" s="82" t="str">
        <f t="shared" si="23"/>
        <v>15-30 DIAS</v>
      </c>
      <c r="BE78" s="1"/>
      <c r="BF78" s="1"/>
      <c r="BG78" s="1"/>
      <c r="BH78" s="1" t="s">
        <v>97</v>
      </c>
      <c r="BI78" s="1">
        <v>9900</v>
      </c>
      <c r="BJ78" s="1" t="s">
        <v>2548</v>
      </c>
      <c r="BK78" s="1"/>
      <c r="BL78" s="1"/>
      <c r="BM78" s="1"/>
      <c r="BN78" s="1" t="s">
        <v>35</v>
      </c>
      <c r="BO78" s="1">
        <v>9976</v>
      </c>
      <c r="BP78" s="1" t="s">
        <v>2328</v>
      </c>
      <c r="BQ78" s="1"/>
      <c r="BR78" s="1"/>
      <c r="BS78" s="1"/>
      <c r="BT78" s="1"/>
      <c r="BU78" s="1"/>
      <c r="BV78" s="1"/>
      <c r="BW78" s="1"/>
      <c r="BX78" s="1"/>
      <c r="BY78" s="1"/>
      <c r="BZ78" s="82">
        <f t="shared" si="24"/>
        <v>9900</v>
      </c>
      <c r="CA78" s="82" t="str">
        <f t="shared" si="25"/>
        <v>QUIMICOS FARADAY LTDA</v>
      </c>
      <c r="CB78" s="82" t="str">
        <f t="shared" si="29"/>
        <v xml:space="preserve">COMERCIAL </v>
      </c>
      <c r="CC78" s="82" t="str">
        <f t="shared" si="30"/>
        <v>20 DIAS</v>
      </c>
      <c r="CD78" s="98">
        <f t="shared" si="31"/>
        <v>9900</v>
      </c>
      <c r="CE78" s="98" t="str">
        <f t="shared" si="32"/>
        <v>QUIMICOS FARADAY LTDA</v>
      </c>
      <c r="CF78" s="98" t="str">
        <f t="shared" si="33"/>
        <v xml:space="preserve">COMERCIAL </v>
      </c>
      <c r="CG78" s="98" t="str">
        <f t="shared" si="34"/>
        <v>20 DIAS</v>
      </c>
    </row>
    <row r="79" spans="1:85" ht="63" customHeight="1">
      <c r="A79" s="9">
        <f t="shared" si="19"/>
        <v>71</v>
      </c>
      <c r="B79" s="10" t="s">
        <v>41</v>
      </c>
      <c r="C79" s="11">
        <v>1000</v>
      </c>
      <c r="D79" s="11" t="s">
        <v>6</v>
      </c>
      <c r="E79" s="10" t="s">
        <v>1803</v>
      </c>
      <c r="F79" s="43">
        <v>1</v>
      </c>
      <c r="G79" s="1"/>
      <c r="H79" s="1"/>
      <c r="I79" s="1"/>
      <c r="J79" s="1"/>
      <c r="K79" s="1"/>
      <c r="L79" s="1"/>
      <c r="M79" s="1"/>
      <c r="N79" s="1"/>
      <c r="O79" s="1"/>
      <c r="P79" s="1" t="s">
        <v>420</v>
      </c>
      <c r="Q79" s="1">
        <v>157760</v>
      </c>
      <c r="R79" s="1" t="s">
        <v>2326</v>
      </c>
      <c r="S79" s="1" t="s">
        <v>2406</v>
      </c>
      <c r="T79" s="1">
        <v>61944</v>
      </c>
      <c r="U79" s="1">
        <v>15</v>
      </c>
      <c r="V79" s="1"/>
      <c r="W79" s="1"/>
      <c r="X79" s="1"/>
      <c r="Y79" s="1"/>
      <c r="Z79" s="1"/>
      <c r="AA79" s="1"/>
      <c r="AB79" s="82">
        <f t="shared" si="26"/>
        <v>61944</v>
      </c>
      <c r="AC79" s="82" t="str">
        <f>IF(AB79=Z79,$Y$7,IF(AB79=W79,$V$7,IF(AB79=T79,$S$7,IF(AB79=Q79,$P$7,IF(AB79=N79,$M$7,IF(AB79=K79,$J$7,I(AB79=H79,$G$7,"")))))))</f>
        <v xml:space="preserve">ELEMENTOS QUIMICOS LTDA </v>
      </c>
      <c r="AD79" s="82" t="str">
        <f t="shared" si="27"/>
        <v>PANREAC</v>
      </c>
      <c r="AE79" s="82">
        <f t="shared" si="28"/>
        <v>15</v>
      </c>
      <c r="AF79" s="1"/>
      <c r="AG79" s="1"/>
      <c r="AH79" s="1"/>
      <c r="AI79" s="1"/>
      <c r="AJ79" s="1"/>
      <c r="AK79" s="1"/>
      <c r="AL79" s="1"/>
      <c r="AM79" s="1"/>
      <c r="AN79" s="1"/>
      <c r="AO79" s="1" t="s">
        <v>420</v>
      </c>
      <c r="AP79" s="1">
        <v>98600</v>
      </c>
      <c r="AQ79" s="1">
        <v>90</v>
      </c>
      <c r="AR79" s="1"/>
      <c r="AS79" s="1"/>
      <c r="AT79" s="1"/>
      <c r="AU79" s="1"/>
      <c r="AV79" s="1"/>
      <c r="AW79" s="1"/>
      <c r="AX79" s="1" t="s">
        <v>420</v>
      </c>
      <c r="AY79" s="1">
        <v>300534.19199999992</v>
      </c>
      <c r="AZ79" s="1" t="s">
        <v>2526</v>
      </c>
      <c r="BA79" s="82">
        <f t="shared" si="20"/>
        <v>98600</v>
      </c>
      <c r="BB79" s="82" t="str">
        <f t="shared" si="21"/>
        <v>MERCK S.A.</v>
      </c>
      <c r="BC79" s="82" t="str">
        <f t="shared" si="22"/>
        <v>MERCK</v>
      </c>
      <c r="BD79" s="82">
        <f t="shared" si="23"/>
        <v>90</v>
      </c>
      <c r="BE79" s="1"/>
      <c r="BF79" s="1"/>
      <c r="BG79" s="1"/>
      <c r="BH79" s="1"/>
      <c r="BI79" s="1"/>
      <c r="BJ79" s="1"/>
      <c r="BK79" s="1" t="s">
        <v>2570</v>
      </c>
      <c r="BL79" s="1">
        <v>106720</v>
      </c>
      <c r="BM79" s="1" t="s">
        <v>2571</v>
      </c>
      <c r="BN79" s="1" t="s">
        <v>2461</v>
      </c>
      <c r="BO79" s="1">
        <v>131950</v>
      </c>
      <c r="BP79" s="1" t="s">
        <v>2545</v>
      </c>
      <c r="BQ79" s="1"/>
      <c r="BR79" s="1"/>
      <c r="BS79" s="1"/>
      <c r="BT79" s="1"/>
      <c r="BU79" s="1"/>
      <c r="BV79" s="1"/>
      <c r="BW79" s="1"/>
      <c r="BX79" s="1"/>
      <c r="BY79" s="1"/>
      <c r="BZ79" s="82">
        <f t="shared" si="24"/>
        <v>106720</v>
      </c>
      <c r="CA79" s="82" t="str">
        <f t="shared" si="25"/>
        <v>QUIMICOS Y REACTIVOS SAS "QUIMIREL SAS"</v>
      </c>
      <c r="CB79" s="82" t="str">
        <f t="shared" si="29"/>
        <v>CARLO ERBA</v>
      </c>
      <c r="CC79" s="82" t="str">
        <f t="shared" si="30"/>
        <v>20 dias calendario</v>
      </c>
      <c r="CD79" s="98">
        <f t="shared" si="31"/>
        <v>61944</v>
      </c>
      <c r="CE79" s="98" t="str">
        <f t="shared" si="32"/>
        <v xml:space="preserve">ELEMENTOS QUIMICOS LTDA </v>
      </c>
      <c r="CF79" s="98" t="str">
        <f t="shared" si="33"/>
        <v>PANREAC</v>
      </c>
      <c r="CG79" s="98">
        <f t="shared" si="34"/>
        <v>15</v>
      </c>
    </row>
    <row r="80" spans="1:85" ht="63" customHeight="1">
      <c r="A80" s="9">
        <f t="shared" si="19"/>
        <v>72</v>
      </c>
      <c r="B80" s="10" t="s">
        <v>42</v>
      </c>
      <c r="C80" s="11">
        <v>1000</v>
      </c>
      <c r="D80" s="11" t="s">
        <v>6</v>
      </c>
      <c r="E80" s="10" t="s">
        <v>1803</v>
      </c>
      <c r="F80" s="43">
        <v>1</v>
      </c>
      <c r="G80" s="1"/>
      <c r="H80" s="1"/>
      <c r="I80" s="1"/>
      <c r="J80" s="1" t="s">
        <v>2267</v>
      </c>
      <c r="K80" s="1">
        <v>54703.28</v>
      </c>
      <c r="L80" s="1" t="s">
        <v>2268</v>
      </c>
      <c r="M80" s="1"/>
      <c r="N80" s="1"/>
      <c r="O80" s="1"/>
      <c r="P80" s="1"/>
      <c r="Q80" s="1"/>
      <c r="R80" s="1"/>
      <c r="S80" s="1" t="s">
        <v>2406</v>
      </c>
      <c r="T80" s="1">
        <v>110432</v>
      </c>
      <c r="U80" s="1">
        <v>15</v>
      </c>
      <c r="V80" s="1"/>
      <c r="W80" s="1"/>
      <c r="X80" s="1"/>
      <c r="Y80" s="1"/>
      <c r="Z80" s="1"/>
      <c r="AA80" s="1"/>
      <c r="AB80" s="82">
        <f t="shared" si="26"/>
        <v>54703.28</v>
      </c>
      <c r="AC80" s="82" t="str">
        <f>IF(AB80=Z80,$Y$7,IF(AB80=W80,$V$7,IF(AB80=T80,$S$7,IF(AB80=Q80,$P$7,IF(AB80=N80,$M$7,IF(AB80=K80,$J$7,I(AB80=H80,$G$7,"")))))))</f>
        <v>AVÁNTIKA COLOMBIA S.A.</v>
      </c>
      <c r="AD80" s="82" t="str">
        <f t="shared" si="27"/>
        <v>JT BAKER</v>
      </c>
      <c r="AE80" s="82" t="str">
        <f t="shared" si="28"/>
        <v>10 Días</v>
      </c>
      <c r="AF80" s="1"/>
      <c r="AG80" s="1"/>
      <c r="AH80" s="1"/>
      <c r="AI80" s="1"/>
      <c r="AJ80" s="1"/>
      <c r="AK80" s="1"/>
      <c r="AL80" s="1"/>
      <c r="AM80" s="1"/>
      <c r="AN80" s="1"/>
      <c r="AO80" s="1" t="s">
        <v>420</v>
      </c>
      <c r="AP80" s="1">
        <v>55679.999999999993</v>
      </c>
      <c r="AQ80" s="1">
        <v>45</v>
      </c>
      <c r="AR80" s="1"/>
      <c r="AS80" s="1"/>
      <c r="AT80" s="1"/>
      <c r="AU80" s="1"/>
      <c r="AV80" s="1"/>
      <c r="AW80" s="1"/>
      <c r="AX80" s="1" t="s">
        <v>420</v>
      </c>
      <c r="AY80" s="1">
        <v>201700.8</v>
      </c>
      <c r="AZ80" s="1" t="s">
        <v>2526</v>
      </c>
      <c r="BA80" s="82">
        <f t="shared" si="20"/>
        <v>55679.999999999993</v>
      </c>
      <c r="BB80" s="82" t="str">
        <f t="shared" si="21"/>
        <v>MERCK S.A.</v>
      </c>
      <c r="BC80" s="82" t="str">
        <f t="shared" si="22"/>
        <v>MERCK</v>
      </c>
      <c r="BD80" s="82">
        <f t="shared" si="23"/>
        <v>45</v>
      </c>
      <c r="BE80" s="1"/>
      <c r="BF80" s="1"/>
      <c r="BG80" s="1"/>
      <c r="BH80" s="1"/>
      <c r="BI80" s="1"/>
      <c r="BJ80" s="1"/>
      <c r="BK80" s="1" t="s">
        <v>2570</v>
      </c>
      <c r="BL80" s="1">
        <v>110200</v>
      </c>
      <c r="BM80" s="1" t="s">
        <v>2569</v>
      </c>
      <c r="BN80" s="1" t="s">
        <v>2461</v>
      </c>
      <c r="BO80" s="1">
        <v>77140</v>
      </c>
      <c r="BP80" s="1" t="s">
        <v>2328</v>
      </c>
      <c r="BQ80" s="1" t="s">
        <v>888</v>
      </c>
      <c r="BR80" s="1">
        <v>139664</v>
      </c>
      <c r="BS80" s="1">
        <v>8</v>
      </c>
      <c r="BT80" s="1"/>
      <c r="BU80" s="1"/>
      <c r="BV80" s="1"/>
      <c r="BW80" s="1" t="s">
        <v>2653</v>
      </c>
      <c r="BX80" s="1">
        <v>47094.215384615381</v>
      </c>
      <c r="BY80" s="1" t="s">
        <v>2372</v>
      </c>
      <c r="BZ80" s="82">
        <f t="shared" si="24"/>
        <v>47094.215384615381</v>
      </c>
      <c r="CA80" s="82" t="str">
        <f t="shared" si="25"/>
        <v xml:space="preserve">LABORATORIOS WACOL S.A </v>
      </c>
      <c r="CB80" s="82" t="str">
        <f t="shared" si="29"/>
        <v xml:space="preserve">JT BAKER </v>
      </c>
      <c r="CC80" s="82" t="str">
        <f t="shared" si="30"/>
        <v>3 DIAS</v>
      </c>
      <c r="CD80" s="98">
        <f t="shared" si="31"/>
        <v>47094.215384615381</v>
      </c>
      <c r="CE80" s="98" t="str">
        <f t="shared" si="32"/>
        <v xml:space="preserve">LABORATORIOS WACOL S.A </v>
      </c>
      <c r="CF80" s="98" t="str">
        <f t="shared" si="33"/>
        <v xml:space="preserve">JT BAKER </v>
      </c>
      <c r="CG80" s="98" t="str">
        <f t="shared" si="34"/>
        <v>3 DIAS</v>
      </c>
    </row>
    <row r="81" spans="1:85" ht="63" customHeight="1">
      <c r="A81" s="9">
        <f t="shared" si="19"/>
        <v>73</v>
      </c>
      <c r="B81" s="10" t="s">
        <v>1652</v>
      </c>
      <c r="C81" s="11">
        <v>100</v>
      </c>
      <c r="D81" s="11" t="s">
        <v>997</v>
      </c>
      <c r="E81" s="10" t="s">
        <v>1803</v>
      </c>
      <c r="F81" s="43">
        <v>1</v>
      </c>
      <c r="G81" s="1"/>
      <c r="H81" s="1"/>
      <c r="I81" s="1"/>
      <c r="J81" s="1"/>
      <c r="K81" s="1"/>
      <c r="L81" s="1"/>
      <c r="M81" s="1"/>
      <c r="N81" s="1"/>
      <c r="O81" s="1"/>
      <c r="P81" s="1"/>
      <c r="Q81" s="1"/>
      <c r="R81" s="1"/>
      <c r="S81" s="1" t="s">
        <v>2406</v>
      </c>
      <c r="T81" s="1">
        <v>137228</v>
      </c>
      <c r="U81" s="1">
        <v>15</v>
      </c>
      <c r="V81" s="1"/>
      <c r="W81" s="1"/>
      <c r="X81" s="1"/>
      <c r="Y81" s="1"/>
      <c r="Z81" s="1"/>
      <c r="AA81" s="1"/>
      <c r="AB81" s="82">
        <f t="shared" si="26"/>
        <v>137228</v>
      </c>
      <c r="AC81" s="82" t="str">
        <f>IF(AB81=Z81,$Y$7,IF(AB81=W81,$V$7,IF(AB81=T81,$S$7,IF(AB81=Q81,$P$7,IF(AB81=N81,$M$7,IF(AB81=K81,$J$7,I(AB81=H81,$G$7,"")))))))</f>
        <v xml:space="preserve">ELEMENTOS QUIMICOS LTDA </v>
      </c>
      <c r="AD81" s="82" t="str">
        <f t="shared" si="27"/>
        <v>PANREAC</v>
      </c>
      <c r="AE81" s="82">
        <f t="shared" si="28"/>
        <v>15</v>
      </c>
      <c r="AF81" s="1"/>
      <c r="AG81" s="1"/>
      <c r="AH81" s="1"/>
      <c r="AI81" s="1"/>
      <c r="AJ81" s="1"/>
      <c r="AK81" s="1"/>
      <c r="AL81" s="1"/>
      <c r="AM81" s="1"/>
      <c r="AN81" s="1"/>
      <c r="AO81" s="1" t="s">
        <v>420</v>
      </c>
      <c r="AP81" s="1">
        <v>248239.99999999997</v>
      </c>
      <c r="AQ81" s="1">
        <v>75</v>
      </c>
      <c r="AR81" s="1"/>
      <c r="AS81" s="1"/>
      <c r="AT81" s="1"/>
      <c r="AU81" s="1"/>
      <c r="AV81" s="1"/>
      <c r="AW81" s="1"/>
      <c r="AX81" s="1" t="s">
        <v>420</v>
      </c>
      <c r="AY81" s="1">
        <v>320031.93599999999</v>
      </c>
      <c r="AZ81" s="1" t="s">
        <v>2526</v>
      </c>
      <c r="BA81" s="82">
        <f t="shared" si="20"/>
        <v>248239.99999999997</v>
      </c>
      <c r="BB81" s="82" t="str">
        <f t="shared" si="21"/>
        <v>MERCK S.A.</v>
      </c>
      <c r="BC81" s="82" t="str">
        <f t="shared" si="22"/>
        <v>MERCK</v>
      </c>
      <c r="BD81" s="82">
        <f t="shared" si="23"/>
        <v>75</v>
      </c>
      <c r="BE81" s="1" t="s">
        <v>1095</v>
      </c>
      <c r="BF81" s="1">
        <v>261000</v>
      </c>
      <c r="BG81" s="1" t="s">
        <v>2375</v>
      </c>
      <c r="BH81" s="1"/>
      <c r="BI81" s="1"/>
      <c r="BJ81" s="1"/>
      <c r="BK81" s="1"/>
      <c r="BL81" s="1"/>
      <c r="BM81" s="1"/>
      <c r="BN81" s="1" t="s">
        <v>2461</v>
      </c>
      <c r="BO81" s="1">
        <v>206045</v>
      </c>
      <c r="BP81" s="1" t="s">
        <v>2545</v>
      </c>
      <c r="BQ81" s="1" t="s">
        <v>1095</v>
      </c>
      <c r="BR81" s="1">
        <v>288840</v>
      </c>
      <c r="BS81" s="1">
        <v>60</v>
      </c>
      <c r="BT81" s="1"/>
      <c r="BU81" s="1"/>
      <c r="BV81" s="1"/>
      <c r="BW81" s="1"/>
      <c r="BX81" s="1"/>
      <c r="BY81" s="1"/>
      <c r="BZ81" s="82">
        <f t="shared" si="24"/>
        <v>206045</v>
      </c>
      <c r="CA81" s="82" t="str">
        <f t="shared" si="25"/>
        <v>REACTIVOS EQUIPOS Y QUIMICOS LIMITADA</v>
      </c>
      <c r="CB81" s="82" t="str">
        <f t="shared" si="29"/>
        <v>SCHARLAU</v>
      </c>
      <c r="CC81" s="82" t="str">
        <f t="shared" si="30"/>
        <v>120 DIAS</v>
      </c>
      <c r="CD81" s="98">
        <f t="shared" si="31"/>
        <v>137228</v>
      </c>
      <c r="CE81" s="98" t="str">
        <f t="shared" si="32"/>
        <v xml:space="preserve">ELEMENTOS QUIMICOS LTDA </v>
      </c>
      <c r="CF81" s="98" t="str">
        <f t="shared" si="33"/>
        <v>PANREAC</v>
      </c>
      <c r="CG81" s="98">
        <f t="shared" si="34"/>
        <v>15</v>
      </c>
    </row>
    <row r="82" spans="1:85" ht="63" customHeight="1">
      <c r="A82" s="9">
        <f t="shared" si="19"/>
        <v>74</v>
      </c>
      <c r="B82" s="10" t="s">
        <v>1373</v>
      </c>
      <c r="C82" s="11">
        <v>100</v>
      </c>
      <c r="D82" s="11" t="s">
        <v>9</v>
      </c>
      <c r="E82" s="10" t="s">
        <v>1803</v>
      </c>
      <c r="F82" s="43">
        <v>1</v>
      </c>
      <c r="G82" s="1"/>
      <c r="H82" s="1"/>
      <c r="I82" s="1"/>
      <c r="J82" s="1"/>
      <c r="K82" s="1"/>
      <c r="L82" s="1"/>
      <c r="M82" s="1"/>
      <c r="N82" s="1"/>
      <c r="O82" s="1"/>
      <c r="P82" s="1"/>
      <c r="Q82" s="1"/>
      <c r="R82" s="1"/>
      <c r="S82" s="1"/>
      <c r="T82" s="1"/>
      <c r="U82" s="1"/>
      <c r="V82" s="1"/>
      <c r="W82" s="1"/>
      <c r="X82" s="1"/>
      <c r="Y82" s="1"/>
      <c r="Z82" s="1"/>
      <c r="AA82" s="1"/>
      <c r="AB82" s="82"/>
      <c r="AC82" s="82"/>
      <c r="AD82" s="82"/>
      <c r="AE82" s="82"/>
      <c r="AF82" s="1"/>
      <c r="AG82" s="1"/>
      <c r="AH82" s="1"/>
      <c r="AI82" s="1"/>
      <c r="AJ82" s="1"/>
      <c r="AK82" s="1"/>
      <c r="AL82" s="1"/>
      <c r="AM82" s="1"/>
      <c r="AN82" s="1"/>
      <c r="AO82" s="1"/>
      <c r="AP82" s="1"/>
      <c r="AQ82" s="1"/>
      <c r="AR82" s="1"/>
      <c r="AS82" s="1"/>
      <c r="AT82" s="1"/>
      <c r="AU82" s="1"/>
      <c r="AV82" s="1"/>
      <c r="AW82" s="1"/>
      <c r="AX82" s="1"/>
      <c r="AY82" s="1"/>
      <c r="AZ82" s="1"/>
      <c r="BA82" s="82"/>
      <c r="BB82" s="82"/>
      <c r="BC82" s="82"/>
      <c r="BD82" s="82"/>
      <c r="BE82" s="1"/>
      <c r="BF82" s="1"/>
      <c r="BG82" s="1"/>
      <c r="BH82" s="1"/>
      <c r="BI82" s="1"/>
      <c r="BJ82" s="1"/>
      <c r="BK82" s="1"/>
      <c r="BL82" s="1"/>
      <c r="BM82" s="1"/>
      <c r="BN82" s="1"/>
      <c r="BO82" s="1"/>
      <c r="BP82" s="1"/>
      <c r="BQ82" s="1"/>
      <c r="BR82" s="1"/>
      <c r="BS82" s="1"/>
      <c r="BT82" s="1"/>
      <c r="BU82" s="1"/>
      <c r="BV82" s="1"/>
      <c r="BW82" s="1" t="s">
        <v>2653</v>
      </c>
      <c r="BX82" s="1">
        <v>246182.15999999997</v>
      </c>
      <c r="BY82" s="1" t="s">
        <v>2654</v>
      </c>
      <c r="BZ82" s="82">
        <f t="shared" si="24"/>
        <v>246182.15999999997</v>
      </c>
      <c r="CA82" s="82" t="str">
        <f t="shared" si="25"/>
        <v xml:space="preserve">LABORATORIOS WACOL S.A </v>
      </c>
      <c r="CB82" s="82" t="str">
        <f t="shared" si="29"/>
        <v xml:space="preserve">JT BAKER </v>
      </c>
      <c r="CC82" s="82" t="str">
        <f t="shared" si="30"/>
        <v xml:space="preserve">90 DIAS </v>
      </c>
      <c r="CD82" s="98">
        <f t="shared" si="31"/>
        <v>246182.15999999997</v>
      </c>
      <c r="CE82" s="98" t="str">
        <f t="shared" si="32"/>
        <v xml:space="preserve">LABORATORIOS WACOL S.A </v>
      </c>
      <c r="CF82" s="98" t="str">
        <f t="shared" si="33"/>
        <v xml:space="preserve">JT BAKER </v>
      </c>
      <c r="CG82" s="98" t="str">
        <f t="shared" si="34"/>
        <v xml:space="preserve">90 DIAS </v>
      </c>
    </row>
    <row r="83" spans="1:85" ht="63" customHeight="1">
      <c r="A83" s="9">
        <f t="shared" si="19"/>
        <v>75</v>
      </c>
      <c r="B83" s="19" t="s">
        <v>45</v>
      </c>
      <c r="C83" s="14">
        <v>100</v>
      </c>
      <c r="D83" s="18" t="s">
        <v>6</v>
      </c>
      <c r="E83" s="10" t="s">
        <v>1803</v>
      </c>
      <c r="F83" s="43">
        <v>1</v>
      </c>
      <c r="G83" s="1"/>
      <c r="H83" s="1"/>
      <c r="I83" s="1"/>
      <c r="J83" s="1"/>
      <c r="K83" s="1"/>
      <c r="L83" s="1"/>
      <c r="M83" s="1"/>
      <c r="N83" s="1"/>
      <c r="O83" s="1"/>
      <c r="P83" s="1"/>
      <c r="Q83" s="1"/>
      <c r="R83" s="1"/>
      <c r="S83" s="1"/>
      <c r="T83" s="1"/>
      <c r="U83" s="1"/>
      <c r="V83" s="1"/>
      <c r="W83" s="1"/>
      <c r="X83" s="1"/>
      <c r="Y83" s="1"/>
      <c r="Z83" s="1"/>
      <c r="AA83" s="1"/>
      <c r="AB83" s="82"/>
      <c r="AC83" s="82"/>
      <c r="AD83" s="82"/>
      <c r="AE83" s="82"/>
      <c r="AF83" s="1"/>
      <c r="AG83" s="1"/>
      <c r="AH83" s="1"/>
      <c r="AI83" s="1"/>
      <c r="AJ83" s="1"/>
      <c r="AK83" s="1"/>
      <c r="AL83" s="1"/>
      <c r="AM83" s="1"/>
      <c r="AN83" s="1"/>
      <c r="AO83" s="1"/>
      <c r="AP83" s="1"/>
      <c r="AQ83" s="1"/>
      <c r="AR83" s="1"/>
      <c r="AS83" s="1"/>
      <c r="AT83" s="1"/>
      <c r="AU83" s="1"/>
      <c r="AV83" s="1"/>
      <c r="AW83" s="1"/>
      <c r="AX83" s="1"/>
      <c r="AY83" s="1"/>
      <c r="AZ83" s="1"/>
      <c r="BA83" s="82"/>
      <c r="BB83" s="82"/>
      <c r="BC83" s="82"/>
      <c r="BD83" s="82"/>
      <c r="BE83" s="1"/>
      <c r="BF83" s="1"/>
      <c r="BG83" s="1"/>
      <c r="BH83" s="1"/>
      <c r="BI83" s="1"/>
      <c r="BJ83" s="1"/>
      <c r="BK83" s="1"/>
      <c r="BL83" s="1"/>
      <c r="BM83" s="1"/>
      <c r="BN83" s="1"/>
      <c r="BO83" s="1"/>
      <c r="BP83" s="1"/>
      <c r="BQ83" s="1"/>
      <c r="BR83" s="1"/>
      <c r="BS83" s="1"/>
      <c r="BT83" s="1"/>
      <c r="BU83" s="1"/>
      <c r="BV83" s="1"/>
      <c r="BW83" s="1"/>
      <c r="BX83" s="1"/>
      <c r="BY83" s="1"/>
      <c r="BZ83" s="82"/>
      <c r="CA83" s="82"/>
      <c r="CB83" s="82">
        <f t="shared" si="29"/>
        <v>0</v>
      </c>
      <c r="CC83" s="82">
        <f t="shared" si="30"/>
        <v>0</v>
      </c>
      <c r="CD83" s="98">
        <f t="shared" si="31"/>
        <v>0</v>
      </c>
      <c r="CE83" s="98">
        <f t="shared" si="32"/>
        <v>0</v>
      </c>
      <c r="CF83" s="98">
        <f t="shared" si="33"/>
        <v>0</v>
      </c>
      <c r="CG83" s="98">
        <f t="shared" si="34"/>
        <v>0</v>
      </c>
    </row>
    <row r="84" spans="1:85" ht="63" customHeight="1">
      <c r="A84" s="9">
        <f t="shared" si="19"/>
        <v>76</v>
      </c>
      <c r="B84" s="10" t="s">
        <v>1657</v>
      </c>
      <c r="C84" s="11">
        <v>250</v>
      </c>
      <c r="D84" s="11" t="s">
        <v>997</v>
      </c>
      <c r="E84" s="10" t="s">
        <v>1803</v>
      </c>
      <c r="F84" s="43">
        <v>1</v>
      </c>
      <c r="G84" s="1"/>
      <c r="H84" s="1"/>
      <c r="I84" s="1"/>
      <c r="J84" s="1"/>
      <c r="K84" s="1"/>
      <c r="L84" s="1"/>
      <c r="M84" s="1"/>
      <c r="N84" s="1"/>
      <c r="O84" s="1"/>
      <c r="P84" s="1" t="s">
        <v>420</v>
      </c>
      <c r="Q84" s="1">
        <v>183280</v>
      </c>
      <c r="R84" s="1" t="s">
        <v>2284</v>
      </c>
      <c r="S84" s="1" t="s">
        <v>2408</v>
      </c>
      <c r="T84" s="1">
        <v>450660</v>
      </c>
      <c r="U84" s="1">
        <v>15</v>
      </c>
      <c r="V84" s="1"/>
      <c r="W84" s="1"/>
      <c r="X84" s="1"/>
      <c r="Y84" s="1"/>
      <c r="Z84" s="1"/>
      <c r="AA84" s="1"/>
      <c r="AB84" s="82">
        <f t="shared" si="26"/>
        <v>183280</v>
      </c>
      <c r="AC84" s="82" t="str">
        <f>IF(AB84=Z84,$Y$7,IF(AB84=W84,$V$7,IF(AB84=T84,$S$7,IF(AB84=Q84,$P$7,IF(AB84=N84,$M$7,IF(AB84=K84,$J$7,I(AB84=H84,$G$7,"")))))))</f>
        <v>BLAMIS DOTACIONES LABORATORIO S.A.S</v>
      </c>
      <c r="AD84" s="82" t="str">
        <f t="shared" si="27"/>
        <v>MERCK</v>
      </c>
      <c r="AE84" s="82" t="str">
        <f t="shared" si="28"/>
        <v>90 DÍAS</v>
      </c>
      <c r="AF84" s="1"/>
      <c r="AG84" s="1"/>
      <c r="AH84" s="1"/>
      <c r="AI84" s="1"/>
      <c r="AJ84" s="1"/>
      <c r="AK84" s="1"/>
      <c r="AL84" s="1"/>
      <c r="AM84" s="1"/>
      <c r="AN84" s="1"/>
      <c r="AO84" s="1" t="s">
        <v>420</v>
      </c>
      <c r="AP84" s="1">
        <v>183280</v>
      </c>
      <c r="AQ84" s="1">
        <v>90</v>
      </c>
      <c r="AR84" s="1"/>
      <c r="AS84" s="1"/>
      <c r="AT84" s="1"/>
      <c r="AU84" s="1"/>
      <c r="AV84" s="1"/>
      <c r="AW84" s="1"/>
      <c r="AX84" s="1" t="s">
        <v>420</v>
      </c>
      <c r="AY84" s="1">
        <v>177496.704</v>
      </c>
      <c r="AZ84" s="1" t="s">
        <v>2526</v>
      </c>
      <c r="BA84" s="82">
        <f t="shared" si="20"/>
        <v>177496.704</v>
      </c>
      <c r="BB84" s="82" t="str">
        <f t="shared" si="21"/>
        <v>PROFINAS SAS</v>
      </c>
      <c r="BC84" s="82" t="str">
        <f t="shared" si="22"/>
        <v>MERCK</v>
      </c>
      <c r="BD84" s="82" t="str">
        <f t="shared" si="23"/>
        <v>15-60 DIAS</v>
      </c>
      <c r="BE84" s="1"/>
      <c r="BF84" s="1"/>
      <c r="BG84" s="1"/>
      <c r="BH84" s="1"/>
      <c r="BI84" s="1"/>
      <c r="BJ84" s="1"/>
      <c r="BK84" s="1"/>
      <c r="BL84" s="1"/>
      <c r="BM84" s="1"/>
      <c r="BN84" s="1" t="s">
        <v>2461</v>
      </c>
      <c r="BO84" s="1">
        <v>159355</v>
      </c>
      <c r="BP84" s="1" t="s">
        <v>2545</v>
      </c>
      <c r="BQ84" s="1" t="s">
        <v>2617</v>
      </c>
      <c r="BR84" s="1">
        <v>290000</v>
      </c>
      <c r="BS84" s="1">
        <v>60</v>
      </c>
      <c r="BT84" s="1"/>
      <c r="BU84" s="1"/>
      <c r="BV84" s="1"/>
      <c r="BW84" s="1"/>
      <c r="BX84" s="1"/>
      <c r="BY84" s="1"/>
      <c r="BZ84" s="82">
        <f t="shared" si="24"/>
        <v>159355</v>
      </c>
      <c r="CA84" s="82" t="str">
        <f t="shared" si="25"/>
        <v>REACTIVOS EQUIPOS Y QUIMICOS LIMITADA</v>
      </c>
      <c r="CB84" s="82" t="str">
        <f t="shared" si="29"/>
        <v>SCHARLAU</v>
      </c>
      <c r="CC84" s="82" t="str">
        <f t="shared" si="30"/>
        <v>120 DIAS</v>
      </c>
      <c r="CD84" s="98">
        <f t="shared" si="31"/>
        <v>159355</v>
      </c>
      <c r="CE84" s="98" t="str">
        <f t="shared" si="32"/>
        <v>REACTIVOS EQUIPOS Y QUIMICOS LIMITADA</v>
      </c>
      <c r="CF84" s="98" t="str">
        <f t="shared" si="33"/>
        <v>SCHARLAU</v>
      </c>
      <c r="CG84" s="98" t="str">
        <f t="shared" si="34"/>
        <v>120 DIAS</v>
      </c>
    </row>
    <row r="85" spans="1:85" ht="63" customHeight="1">
      <c r="A85" s="9">
        <f t="shared" si="19"/>
        <v>77</v>
      </c>
      <c r="B85" s="10" t="s">
        <v>1651</v>
      </c>
      <c r="C85" s="11">
        <v>250</v>
      </c>
      <c r="D85" s="11" t="s">
        <v>154</v>
      </c>
      <c r="E85" s="10" t="s">
        <v>1803</v>
      </c>
      <c r="F85" s="43">
        <v>1</v>
      </c>
      <c r="G85" s="1"/>
      <c r="H85" s="1"/>
      <c r="I85" s="1"/>
      <c r="J85" s="1"/>
      <c r="K85" s="1"/>
      <c r="L85" s="1"/>
      <c r="M85" s="1"/>
      <c r="N85" s="1"/>
      <c r="O85" s="1"/>
      <c r="P85" s="1"/>
      <c r="Q85" s="1"/>
      <c r="R85" s="1"/>
      <c r="S85" s="1"/>
      <c r="T85" s="1"/>
      <c r="U85" s="1"/>
      <c r="V85" s="1"/>
      <c r="W85" s="1"/>
      <c r="X85" s="1"/>
      <c r="Y85" s="1"/>
      <c r="Z85" s="1"/>
      <c r="AA85" s="1"/>
      <c r="AB85" s="82"/>
      <c r="AC85" s="82"/>
      <c r="AD85" s="82"/>
      <c r="AE85" s="82"/>
      <c r="AF85" s="1"/>
      <c r="AG85" s="1"/>
      <c r="AH85" s="1"/>
      <c r="AI85" s="1"/>
      <c r="AJ85" s="1"/>
      <c r="AK85" s="1"/>
      <c r="AL85" s="1"/>
      <c r="AM85" s="1"/>
      <c r="AN85" s="1"/>
      <c r="AO85" s="1" t="s">
        <v>420</v>
      </c>
      <c r="AP85" s="1">
        <v>315520</v>
      </c>
      <c r="AQ85" s="1">
        <v>90</v>
      </c>
      <c r="AR85" s="1"/>
      <c r="AS85" s="1"/>
      <c r="AT85" s="1"/>
      <c r="AU85" s="1"/>
      <c r="AV85" s="1"/>
      <c r="AW85" s="1"/>
      <c r="AX85" s="1" t="s">
        <v>420</v>
      </c>
      <c r="AY85" s="1">
        <v>305240.54399999994</v>
      </c>
      <c r="AZ85" s="1" t="s">
        <v>2526</v>
      </c>
      <c r="BA85" s="82">
        <f t="shared" si="20"/>
        <v>305240.54399999994</v>
      </c>
      <c r="BB85" s="82" t="str">
        <f t="shared" si="21"/>
        <v>PROFINAS SAS</v>
      </c>
      <c r="BC85" s="82" t="str">
        <f t="shared" si="22"/>
        <v>MERCK</v>
      </c>
      <c r="BD85" s="82" t="str">
        <f t="shared" si="23"/>
        <v>15-60 DIAS</v>
      </c>
      <c r="BE85" s="1"/>
      <c r="BF85" s="1"/>
      <c r="BG85" s="1"/>
      <c r="BH85" s="1"/>
      <c r="BI85" s="1"/>
      <c r="BJ85" s="1"/>
      <c r="BK85" s="1"/>
      <c r="BL85" s="1"/>
      <c r="BM85" s="1"/>
      <c r="BN85" s="1" t="s">
        <v>420</v>
      </c>
      <c r="BO85" s="1">
        <v>677208</v>
      </c>
      <c r="BP85" s="1" t="s">
        <v>2545</v>
      </c>
      <c r="BQ85" s="1"/>
      <c r="BR85" s="1"/>
      <c r="BS85" s="1"/>
      <c r="BT85" s="1"/>
      <c r="BU85" s="1"/>
      <c r="BV85" s="1"/>
      <c r="BW85" s="1"/>
      <c r="BX85" s="1"/>
      <c r="BY85" s="1"/>
      <c r="BZ85" s="82">
        <f t="shared" si="24"/>
        <v>677208</v>
      </c>
      <c r="CA85" s="82" t="str">
        <f t="shared" si="25"/>
        <v>REACTIVOS EQUIPOS Y QUIMICOS LIMITADA</v>
      </c>
      <c r="CB85" s="82" t="str">
        <f t="shared" si="29"/>
        <v>MERCK</v>
      </c>
      <c r="CC85" s="82" t="str">
        <f t="shared" si="30"/>
        <v>120 DIAS</v>
      </c>
      <c r="CD85" s="98">
        <f t="shared" si="31"/>
        <v>305240.54399999994</v>
      </c>
      <c r="CE85" s="98" t="str">
        <f t="shared" si="32"/>
        <v>PROFINAS SAS</v>
      </c>
      <c r="CF85" s="98" t="str">
        <f t="shared" si="33"/>
        <v>MERCK</v>
      </c>
      <c r="CG85" s="98" t="str">
        <f t="shared" si="34"/>
        <v>120 DIAS</v>
      </c>
    </row>
    <row r="86" spans="1:85" ht="63" customHeight="1">
      <c r="A86" s="9">
        <f t="shared" si="19"/>
        <v>78</v>
      </c>
      <c r="B86" s="10" t="s">
        <v>46</v>
      </c>
      <c r="C86" s="11">
        <v>2500</v>
      </c>
      <c r="D86" s="11" t="s">
        <v>6</v>
      </c>
      <c r="E86" s="10" t="s">
        <v>1803</v>
      </c>
      <c r="F86" s="43">
        <v>1</v>
      </c>
      <c r="G86" s="1"/>
      <c r="H86" s="1"/>
      <c r="I86" s="1"/>
      <c r="J86" s="1"/>
      <c r="K86" s="1"/>
      <c r="L86" s="1"/>
      <c r="M86" s="1"/>
      <c r="N86" s="1"/>
      <c r="O86" s="1"/>
      <c r="P86" s="1"/>
      <c r="Q86" s="1"/>
      <c r="R86" s="1"/>
      <c r="S86" s="1"/>
      <c r="T86" s="1"/>
      <c r="U86" s="1"/>
      <c r="V86" s="1"/>
      <c r="W86" s="1"/>
      <c r="X86" s="1"/>
      <c r="Y86" s="1"/>
      <c r="Z86" s="1"/>
      <c r="AA86" s="1"/>
      <c r="AB86" s="82"/>
      <c r="AC86" s="82"/>
      <c r="AD86" s="82"/>
      <c r="AE86" s="82"/>
      <c r="AF86" s="1"/>
      <c r="AG86" s="1"/>
      <c r="AH86" s="1"/>
      <c r="AI86" s="1"/>
      <c r="AJ86" s="1"/>
      <c r="AK86" s="1"/>
      <c r="AL86" s="1"/>
      <c r="AM86" s="1"/>
      <c r="AN86" s="1"/>
      <c r="AO86" s="1" t="s">
        <v>420</v>
      </c>
      <c r="AP86" s="1">
        <v>85840</v>
      </c>
      <c r="AQ86" s="1">
        <v>120</v>
      </c>
      <c r="AR86" s="1"/>
      <c r="AS86" s="1"/>
      <c r="AT86" s="1"/>
      <c r="AU86" s="1"/>
      <c r="AV86" s="1"/>
      <c r="AW86" s="1"/>
      <c r="AX86" s="1"/>
      <c r="AY86" s="1"/>
      <c r="AZ86" s="1"/>
      <c r="BA86" s="82">
        <f t="shared" si="20"/>
        <v>85840</v>
      </c>
      <c r="BB86" s="82" t="str">
        <f t="shared" si="21"/>
        <v>MERCK S.A.</v>
      </c>
      <c r="BC86" s="82" t="str">
        <f t="shared" si="22"/>
        <v>MERCK</v>
      </c>
      <c r="BD86" s="82">
        <f t="shared" si="23"/>
        <v>120</v>
      </c>
      <c r="BE86" s="1"/>
      <c r="BF86" s="1"/>
      <c r="BG86" s="1"/>
      <c r="BH86" s="1"/>
      <c r="BI86" s="1"/>
      <c r="BJ86" s="1"/>
      <c r="BK86" s="1" t="s">
        <v>2361</v>
      </c>
      <c r="BL86" s="1">
        <v>134560</v>
      </c>
      <c r="BM86" s="1" t="s">
        <v>2569</v>
      </c>
      <c r="BN86" s="1"/>
      <c r="BO86" s="1"/>
      <c r="BP86" s="1"/>
      <c r="BQ86" s="1" t="s">
        <v>888</v>
      </c>
      <c r="BR86" s="1">
        <v>127600</v>
      </c>
      <c r="BS86" s="1">
        <v>8</v>
      </c>
      <c r="BT86" s="1"/>
      <c r="BU86" s="1"/>
      <c r="BV86" s="1"/>
      <c r="BW86" s="1" t="s">
        <v>2653</v>
      </c>
      <c r="BX86" s="1">
        <v>185769.36</v>
      </c>
      <c r="BY86" s="1" t="s">
        <v>2654</v>
      </c>
      <c r="BZ86" s="82">
        <f t="shared" si="24"/>
        <v>127600</v>
      </c>
      <c r="CA86" s="82" t="str">
        <f t="shared" si="25"/>
        <v>SCIENTIFIC PRODUCTS LTDA.</v>
      </c>
      <c r="CB86" s="82" t="str">
        <f t="shared" si="29"/>
        <v>FISHER</v>
      </c>
      <c r="CC86" s="82">
        <f t="shared" si="30"/>
        <v>8</v>
      </c>
      <c r="CD86" s="98">
        <f t="shared" si="31"/>
        <v>85840</v>
      </c>
      <c r="CE86" s="98" t="str">
        <f t="shared" si="32"/>
        <v>MERCK S.A.</v>
      </c>
      <c r="CF86" s="98" t="str">
        <f t="shared" si="33"/>
        <v>MERCK</v>
      </c>
      <c r="CG86" s="98">
        <f t="shared" si="34"/>
        <v>120</v>
      </c>
    </row>
    <row r="87" spans="1:85" ht="43.5" customHeight="1">
      <c r="A87" s="9">
        <f t="shared" si="19"/>
        <v>79</v>
      </c>
      <c r="B87" s="10" t="s">
        <v>1650</v>
      </c>
      <c r="C87" s="11">
        <v>250</v>
      </c>
      <c r="D87" s="11" t="s">
        <v>154</v>
      </c>
      <c r="E87" s="10" t="s">
        <v>1803</v>
      </c>
      <c r="F87" s="43">
        <v>1</v>
      </c>
      <c r="G87" s="1"/>
      <c r="H87" s="1"/>
      <c r="I87" s="1"/>
      <c r="J87" s="1"/>
      <c r="K87" s="1"/>
      <c r="L87" s="1"/>
      <c r="M87" s="1"/>
      <c r="N87" s="1"/>
      <c r="O87" s="1"/>
      <c r="P87" s="1"/>
      <c r="Q87" s="1"/>
      <c r="R87" s="1"/>
      <c r="S87" s="1"/>
      <c r="T87" s="1"/>
      <c r="U87" s="1"/>
      <c r="V87" s="1"/>
      <c r="W87" s="1"/>
      <c r="X87" s="1"/>
      <c r="Y87" s="1"/>
      <c r="Z87" s="1"/>
      <c r="AA87" s="1"/>
      <c r="AB87" s="82"/>
      <c r="AC87" s="82"/>
      <c r="AD87" s="82"/>
      <c r="AE87" s="82"/>
      <c r="AF87" s="1"/>
      <c r="AG87" s="1"/>
      <c r="AH87" s="1"/>
      <c r="AI87" s="1"/>
      <c r="AJ87" s="1"/>
      <c r="AK87" s="1"/>
      <c r="AL87" s="1"/>
      <c r="AM87" s="1"/>
      <c r="AN87" s="1"/>
      <c r="AO87" s="1" t="s">
        <v>420</v>
      </c>
      <c r="AP87" s="1">
        <v>278400</v>
      </c>
      <c r="AQ87" s="1">
        <v>120</v>
      </c>
      <c r="AR87" s="1"/>
      <c r="AS87" s="1"/>
      <c r="AT87" s="1"/>
      <c r="AU87" s="1"/>
      <c r="AV87" s="1"/>
      <c r="AW87" s="1"/>
      <c r="AX87" s="1"/>
      <c r="AY87" s="1"/>
      <c r="AZ87" s="1"/>
      <c r="BA87" s="82">
        <f t="shared" si="20"/>
        <v>278400</v>
      </c>
      <c r="BB87" s="82" t="str">
        <f t="shared" si="21"/>
        <v>MERCK S.A.</v>
      </c>
      <c r="BC87" s="82" t="str">
        <f t="shared" si="22"/>
        <v>MERCK</v>
      </c>
      <c r="BD87" s="82">
        <f t="shared" si="23"/>
        <v>120</v>
      </c>
      <c r="BE87" s="1"/>
      <c r="BF87" s="1"/>
      <c r="BG87" s="1"/>
      <c r="BH87" s="1"/>
      <c r="BI87" s="1"/>
      <c r="BJ87" s="1"/>
      <c r="BK87" s="1"/>
      <c r="BL87" s="1"/>
      <c r="BM87" s="1"/>
      <c r="BN87" s="1" t="s">
        <v>2293</v>
      </c>
      <c r="BO87" s="1" t="s">
        <v>2293</v>
      </c>
      <c r="BP87" s="1"/>
      <c r="BQ87" s="1"/>
      <c r="BR87" s="1"/>
      <c r="BS87" s="1"/>
      <c r="BT87" s="1"/>
      <c r="BU87" s="1"/>
      <c r="BV87" s="1"/>
      <c r="BW87" s="1"/>
      <c r="BX87" s="1"/>
      <c r="BY87" s="1"/>
      <c r="BZ87" s="82"/>
      <c r="CA87" s="82"/>
      <c r="CB87" s="82">
        <f t="shared" si="29"/>
        <v>0</v>
      </c>
      <c r="CC87" s="82">
        <f t="shared" si="30"/>
        <v>0</v>
      </c>
      <c r="CD87" s="98">
        <f t="shared" si="31"/>
        <v>278400</v>
      </c>
      <c r="CE87" s="98" t="str">
        <f t="shared" si="32"/>
        <v>MERCK S.A.</v>
      </c>
      <c r="CF87" s="98" t="str">
        <f t="shared" si="33"/>
        <v>MERCK</v>
      </c>
      <c r="CG87" s="98">
        <f t="shared" si="34"/>
        <v>120</v>
      </c>
    </row>
    <row r="88" spans="1:85" ht="40.5" customHeight="1">
      <c r="A88" s="9">
        <f t="shared" si="19"/>
        <v>80</v>
      </c>
      <c r="B88" s="10" t="s">
        <v>1653</v>
      </c>
      <c r="C88" s="11">
        <v>250</v>
      </c>
      <c r="D88" s="11" t="s">
        <v>154</v>
      </c>
      <c r="E88" s="10" t="s">
        <v>1803</v>
      </c>
      <c r="F88" s="43">
        <v>1</v>
      </c>
      <c r="G88" s="1"/>
      <c r="H88" s="1"/>
      <c r="I88" s="1"/>
      <c r="J88" s="1"/>
      <c r="K88" s="1"/>
      <c r="L88" s="1"/>
      <c r="M88" s="1"/>
      <c r="N88" s="1"/>
      <c r="O88" s="1"/>
      <c r="P88" s="1" t="s">
        <v>420</v>
      </c>
      <c r="Q88" s="1">
        <v>315520</v>
      </c>
      <c r="R88" s="1" t="s">
        <v>2284</v>
      </c>
      <c r="S88" s="1" t="s">
        <v>2407</v>
      </c>
      <c r="T88" s="1">
        <v>609000</v>
      </c>
      <c r="U88" s="1">
        <v>120</v>
      </c>
      <c r="V88" s="1"/>
      <c r="W88" s="1"/>
      <c r="X88" s="1"/>
      <c r="Y88" s="1"/>
      <c r="Z88" s="1"/>
      <c r="AA88" s="1"/>
      <c r="AB88" s="82">
        <f t="shared" si="26"/>
        <v>315520</v>
      </c>
      <c r="AC88" s="82" t="str">
        <f>IF(AB88=Z88,$Y$7,IF(AB88=W88,$V$7,IF(AB88=T88,$S$7,IF(AB88=Q88,$P$7,IF(AB88=N88,$M$7,IF(AB88=K88,$J$7,I(AB88=H88,$G$7,"")))))))</f>
        <v>BLAMIS DOTACIONES LABORATORIO S.A.S</v>
      </c>
      <c r="AD88" s="82" t="str">
        <f t="shared" si="27"/>
        <v>MERCK</v>
      </c>
      <c r="AE88" s="82" t="str">
        <f t="shared" si="28"/>
        <v>90 DÍAS</v>
      </c>
      <c r="AF88" s="1"/>
      <c r="AG88" s="1"/>
      <c r="AH88" s="1"/>
      <c r="AI88" s="1"/>
      <c r="AJ88" s="1"/>
      <c r="AK88" s="1"/>
      <c r="AL88" s="1"/>
      <c r="AM88" s="1"/>
      <c r="AN88" s="1"/>
      <c r="AO88" s="1" t="s">
        <v>420</v>
      </c>
      <c r="AP88" s="1">
        <v>237799.99999999997</v>
      </c>
      <c r="AQ88" s="1">
        <v>90</v>
      </c>
      <c r="AR88" s="1"/>
      <c r="AS88" s="1"/>
      <c r="AT88" s="1"/>
      <c r="AU88" s="1"/>
      <c r="AV88" s="1"/>
      <c r="AW88" s="1"/>
      <c r="AX88" s="1"/>
      <c r="AY88" s="1"/>
      <c r="AZ88" s="1"/>
      <c r="BA88" s="82">
        <f t="shared" si="20"/>
        <v>237799.99999999997</v>
      </c>
      <c r="BB88" s="82" t="str">
        <f t="shared" si="21"/>
        <v>MERCK S.A.</v>
      </c>
      <c r="BC88" s="82" t="str">
        <f t="shared" si="22"/>
        <v>MERCK</v>
      </c>
      <c r="BD88" s="82">
        <f t="shared" si="23"/>
        <v>90</v>
      </c>
      <c r="BE88" s="1"/>
      <c r="BF88" s="1"/>
      <c r="BG88" s="1"/>
      <c r="BH88" s="1"/>
      <c r="BI88" s="1"/>
      <c r="BJ88" s="1"/>
      <c r="BK88" s="1"/>
      <c r="BL88" s="1"/>
      <c r="BM88" s="1"/>
      <c r="BN88" s="1" t="s">
        <v>2461</v>
      </c>
      <c r="BO88" s="1">
        <v>120060</v>
      </c>
      <c r="BP88" s="1" t="s">
        <v>2545</v>
      </c>
      <c r="BQ88" s="1" t="s">
        <v>1095</v>
      </c>
      <c r="BR88" s="1">
        <v>153468</v>
      </c>
      <c r="BS88" s="1">
        <v>60</v>
      </c>
      <c r="BT88" s="1" t="s">
        <v>2105</v>
      </c>
      <c r="BU88" s="1">
        <v>186040.8</v>
      </c>
      <c r="BV88" s="1" t="s">
        <v>2640</v>
      </c>
      <c r="BW88" s="1"/>
      <c r="BX88" s="1"/>
      <c r="BY88" s="1"/>
      <c r="BZ88" s="82">
        <f t="shared" si="24"/>
        <v>120060</v>
      </c>
      <c r="CA88" s="82" t="str">
        <f t="shared" si="25"/>
        <v>REACTIVOS EQUIPOS Y QUIMICOS LIMITADA</v>
      </c>
      <c r="CB88" s="82" t="str">
        <f t="shared" si="29"/>
        <v>SCHARLAU</v>
      </c>
      <c r="CC88" s="82" t="str">
        <f t="shared" si="30"/>
        <v>120 DIAS</v>
      </c>
      <c r="CD88" s="98">
        <f t="shared" si="31"/>
        <v>120060</v>
      </c>
      <c r="CE88" s="98" t="str">
        <f t="shared" si="32"/>
        <v>REACTIVOS EQUIPOS Y QUIMICOS LIMITADA</v>
      </c>
      <c r="CF88" s="98" t="str">
        <f t="shared" si="33"/>
        <v>SCHARLAU</v>
      </c>
      <c r="CG88" s="98" t="str">
        <f t="shared" si="34"/>
        <v>120 DIAS</v>
      </c>
    </row>
    <row r="89" spans="1:85" ht="63.75" customHeight="1">
      <c r="A89" s="9">
        <f t="shared" si="19"/>
        <v>81</v>
      </c>
      <c r="B89" s="19" t="s">
        <v>47</v>
      </c>
      <c r="C89" s="14">
        <v>1000</v>
      </c>
      <c r="D89" s="18" t="s">
        <v>6</v>
      </c>
      <c r="E89" s="10" t="s">
        <v>1803</v>
      </c>
      <c r="F89" s="43">
        <v>1</v>
      </c>
      <c r="G89" s="1"/>
      <c r="H89" s="1"/>
      <c r="I89" s="1"/>
      <c r="J89" s="1"/>
      <c r="K89" s="1"/>
      <c r="L89" s="1"/>
      <c r="M89" s="1"/>
      <c r="N89" s="1"/>
      <c r="O89" s="1"/>
      <c r="P89" s="1"/>
      <c r="Q89" s="1"/>
      <c r="R89" s="1"/>
      <c r="S89" s="1" t="s">
        <v>2406</v>
      </c>
      <c r="T89" s="1">
        <v>526872</v>
      </c>
      <c r="U89" s="1">
        <v>15</v>
      </c>
      <c r="V89" s="1"/>
      <c r="W89" s="1"/>
      <c r="X89" s="1"/>
      <c r="Y89" s="1"/>
      <c r="Z89" s="1"/>
      <c r="AA89" s="1"/>
      <c r="AB89" s="82">
        <f t="shared" si="26"/>
        <v>526872</v>
      </c>
      <c r="AC89" s="82" t="str">
        <f>IF(AB89=Z89,$Y$7,IF(AB89=W89,$V$7,IF(AB89=T89,$S$7,IF(AB89=Q89,$P$7,IF(AB89=N89,$M$7,IF(AB89=K89,$J$7,I(AB89=H89,$G$7,"")))))))</f>
        <v xml:space="preserve">ELEMENTOS QUIMICOS LTDA </v>
      </c>
      <c r="AD89" s="82" t="str">
        <f t="shared" si="27"/>
        <v>PANREAC</v>
      </c>
      <c r="AE89" s="82">
        <f t="shared" si="28"/>
        <v>15</v>
      </c>
      <c r="AF89" s="1"/>
      <c r="AG89" s="1"/>
      <c r="AH89" s="1"/>
      <c r="AI89" s="1"/>
      <c r="AJ89" s="1"/>
      <c r="AK89" s="1"/>
      <c r="AL89" s="1"/>
      <c r="AM89" s="1"/>
      <c r="AN89" s="1"/>
      <c r="AO89" s="1"/>
      <c r="AP89" s="1"/>
      <c r="AQ89" s="1"/>
      <c r="AR89" s="1"/>
      <c r="AS89" s="1"/>
      <c r="AT89" s="1"/>
      <c r="AU89" s="1"/>
      <c r="AV89" s="1"/>
      <c r="AW89" s="1"/>
      <c r="AX89" s="1"/>
      <c r="AY89" s="1"/>
      <c r="AZ89" s="1"/>
      <c r="BA89" s="82"/>
      <c r="BB89" s="82"/>
      <c r="BC89" s="82"/>
      <c r="BD89" s="82"/>
      <c r="BE89" s="1"/>
      <c r="BF89" s="1"/>
      <c r="BG89" s="1"/>
      <c r="BH89" s="1"/>
      <c r="BI89" s="1"/>
      <c r="BJ89" s="1"/>
      <c r="BK89" s="1" t="s">
        <v>2570</v>
      </c>
      <c r="BL89" s="1">
        <v>139200</v>
      </c>
      <c r="BM89" s="1" t="s">
        <v>2571</v>
      </c>
      <c r="BN89" s="1"/>
      <c r="BO89" s="1"/>
      <c r="BP89" s="1"/>
      <c r="BQ89" s="1"/>
      <c r="BR89" s="1"/>
      <c r="BS89" s="1"/>
      <c r="BT89" s="1"/>
      <c r="BU89" s="1"/>
      <c r="BV89" s="1"/>
      <c r="BW89" s="1"/>
      <c r="BX89" s="1"/>
      <c r="BY89" s="1"/>
      <c r="BZ89" s="82">
        <f t="shared" si="24"/>
        <v>139200</v>
      </c>
      <c r="CA89" s="82" t="str">
        <f t="shared" si="25"/>
        <v>QUIMICOS Y REACTIVOS SAS "QUIMIREL SAS"</v>
      </c>
      <c r="CB89" s="82" t="str">
        <f t="shared" si="29"/>
        <v>CARLO ERBA</v>
      </c>
      <c r="CC89" s="82" t="str">
        <f t="shared" si="30"/>
        <v>20 dias calendario</v>
      </c>
      <c r="CD89" s="98">
        <f t="shared" si="31"/>
        <v>139200</v>
      </c>
      <c r="CE89" s="98" t="str">
        <f t="shared" si="32"/>
        <v>QUIMICOS Y REACTIVOS SAS "QUIMIREL SAS"</v>
      </c>
      <c r="CF89" s="98" t="str">
        <f t="shared" si="33"/>
        <v>CARLO ERBA</v>
      </c>
      <c r="CG89" s="98" t="str">
        <f t="shared" si="34"/>
        <v>20 dias calendario</v>
      </c>
    </row>
    <row r="90" spans="1:85" ht="29.25" customHeight="1">
      <c r="A90" s="9">
        <f t="shared" si="19"/>
        <v>82</v>
      </c>
      <c r="B90" s="19" t="s">
        <v>48</v>
      </c>
      <c r="C90" s="14">
        <v>1000</v>
      </c>
      <c r="D90" s="18" t="s">
        <v>6</v>
      </c>
      <c r="E90" s="10" t="s">
        <v>1803</v>
      </c>
      <c r="F90" s="43">
        <v>1</v>
      </c>
      <c r="G90" s="1"/>
      <c r="H90" s="1"/>
      <c r="I90" s="1"/>
      <c r="J90" s="1" t="s">
        <v>2267</v>
      </c>
      <c r="K90" s="1">
        <v>259932.79999999999</v>
      </c>
      <c r="L90" s="1" t="s">
        <v>2269</v>
      </c>
      <c r="M90" s="1" t="s">
        <v>2297</v>
      </c>
      <c r="N90" s="1">
        <v>194532</v>
      </c>
      <c r="O90" s="1">
        <v>30</v>
      </c>
      <c r="P90" s="1"/>
      <c r="Q90" s="1"/>
      <c r="R90" s="1"/>
      <c r="S90" s="1"/>
      <c r="T90" s="1"/>
      <c r="U90" s="1"/>
      <c r="V90" s="1"/>
      <c r="W90" s="1"/>
      <c r="X90" s="1"/>
      <c r="Y90" s="1"/>
      <c r="Z90" s="1"/>
      <c r="AA90" s="1"/>
      <c r="AB90" s="82">
        <f t="shared" si="26"/>
        <v>194532</v>
      </c>
      <c r="AC90" s="82" t="str">
        <f>IF(AB90=Z90,$Y$7,IF(AB90=W90,$V$7,IF(AB90=T90,$S$7,IF(AB90=Q90,$P$7,IF(AB90=N90,$M$7,IF(AB90=K90,$J$7,I(AB90=H90,$G$7,"")))))))</f>
        <v>BIO-INSTRUMENTAL</v>
      </c>
      <c r="AD90" s="82" t="str">
        <f t="shared" si="27"/>
        <v xml:space="preserve">SIGMA-ALDRICH </v>
      </c>
      <c r="AE90" s="82">
        <f t="shared" si="28"/>
        <v>30</v>
      </c>
      <c r="AF90" s="1"/>
      <c r="AG90" s="1"/>
      <c r="AH90" s="1"/>
      <c r="AI90" s="1"/>
      <c r="AJ90" s="1"/>
      <c r="AK90" s="1"/>
      <c r="AL90" s="1"/>
      <c r="AM90" s="1"/>
      <c r="AN90" s="1"/>
      <c r="AO90" s="1" t="s">
        <v>420</v>
      </c>
      <c r="AP90" s="1">
        <v>100920</v>
      </c>
      <c r="AQ90" s="1">
        <v>90</v>
      </c>
      <c r="AR90" s="1"/>
      <c r="AS90" s="1"/>
      <c r="AT90" s="1"/>
      <c r="AU90" s="1"/>
      <c r="AV90" s="1"/>
      <c r="AW90" s="1"/>
      <c r="AX90" s="1" t="s">
        <v>420</v>
      </c>
      <c r="AY90" s="1">
        <v>116314.128</v>
      </c>
      <c r="AZ90" s="1" t="s">
        <v>2526</v>
      </c>
      <c r="BA90" s="82">
        <f t="shared" si="20"/>
        <v>100920</v>
      </c>
      <c r="BB90" s="82" t="str">
        <f t="shared" si="21"/>
        <v>MERCK S.A.</v>
      </c>
      <c r="BC90" s="82" t="str">
        <f t="shared" si="22"/>
        <v>MERCK</v>
      </c>
      <c r="BD90" s="82">
        <f t="shared" si="23"/>
        <v>90</v>
      </c>
      <c r="BE90" s="1" t="s">
        <v>1095</v>
      </c>
      <c r="BF90" s="1">
        <v>349160</v>
      </c>
      <c r="BG90" s="1" t="s">
        <v>2375</v>
      </c>
      <c r="BH90" s="1"/>
      <c r="BI90" s="1"/>
      <c r="BJ90" s="1"/>
      <c r="BK90" s="1"/>
      <c r="BL90" s="1"/>
      <c r="BM90" s="1"/>
      <c r="BN90" s="1"/>
      <c r="BO90" s="1"/>
      <c r="BP90" s="1"/>
      <c r="BQ90" s="1"/>
      <c r="BR90" s="1"/>
      <c r="BS90" s="1"/>
      <c r="BT90" s="1"/>
      <c r="BU90" s="1"/>
      <c r="BV90" s="1"/>
      <c r="BW90" s="1"/>
      <c r="BX90" s="1"/>
      <c r="BY90" s="1"/>
      <c r="BZ90" s="82">
        <f t="shared" si="24"/>
        <v>349160</v>
      </c>
      <c r="CA90" s="82" t="str">
        <f t="shared" si="25"/>
        <v xml:space="preserve">QUIMICA  M.G.  S.A.S.   </v>
      </c>
      <c r="CB90" s="82" t="str">
        <f t="shared" si="29"/>
        <v>SIGMA</v>
      </c>
      <c r="CC90" s="82" t="str">
        <f t="shared" si="30"/>
        <v>60 DIAS</v>
      </c>
      <c r="CD90" s="98">
        <f t="shared" si="31"/>
        <v>100920</v>
      </c>
      <c r="CE90" s="98" t="str">
        <f t="shared" si="32"/>
        <v>MERCK S.A.</v>
      </c>
      <c r="CF90" s="98" t="str">
        <f t="shared" si="33"/>
        <v>MERCK</v>
      </c>
      <c r="CG90" s="98">
        <f t="shared" si="34"/>
        <v>90</v>
      </c>
    </row>
    <row r="91" spans="1:85" ht="29.25" customHeight="1">
      <c r="A91" s="9">
        <f t="shared" si="19"/>
        <v>83</v>
      </c>
      <c r="B91" s="10" t="s">
        <v>1658</v>
      </c>
      <c r="C91" s="11">
        <v>100</v>
      </c>
      <c r="D91" s="11" t="s">
        <v>997</v>
      </c>
      <c r="E91" s="10" t="s">
        <v>1803</v>
      </c>
      <c r="F91" s="43">
        <v>1</v>
      </c>
      <c r="G91" s="1"/>
      <c r="H91" s="1"/>
      <c r="I91" s="1"/>
      <c r="J91" s="1"/>
      <c r="K91" s="1"/>
      <c r="L91" s="1"/>
      <c r="M91" s="1"/>
      <c r="N91" s="1"/>
      <c r="O91" s="1"/>
      <c r="P91" s="1"/>
      <c r="Q91" s="1"/>
      <c r="R91" s="1"/>
      <c r="S91" s="1" t="s">
        <v>2406</v>
      </c>
      <c r="T91" s="1">
        <v>72384</v>
      </c>
      <c r="U91" s="1">
        <v>15</v>
      </c>
      <c r="V91" s="1"/>
      <c r="W91" s="1"/>
      <c r="X91" s="1"/>
      <c r="Y91" s="1"/>
      <c r="Z91" s="1"/>
      <c r="AA91" s="1"/>
      <c r="AB91" s="82">
        <f t="shared" si="26"/>
        <v>72384</v>
      </c>
      <c r="AC91" s="82" t="str">
        <f>IF(AB91=Z91,$Y$7,IF(AB91=W91,$V$7,IF(AB91=T91,$S$7,IF(AB91=Q91,$P$7,IF(AB91=N91,$M$7,IF(AB91=K91,$J$7,I(AB91=H91,$G$7,"")))))))</f>
        <v xml:space="preserve">ELEMENTOS QUIMICOS LTDA </v>
      </c>
      <c r="AD91" s="82" t="str">
        <f t="shared" si="27"/>
        <v>PANREAC</v>
      </c>
      <c r="AE91" s="82">
        <f t="shared" si="28"/>
        <v>15</v>
      </c>
      <c r="AF91" s="1"/>
      <c r="AG91" s="1"/>
      <c r="AH91" s="1"/>
      <c r="AI91" s="1"/>
      <c r="AJ91" s="1"/>
      <c r="AK91" s="1"/>
      <c r="AL91" s="1"/>
      <c r="AM91" s="1"/>
      <c r="AN91" s="1"/>
      <c r="AO91" s="1" t="s">
        <v>420</v>
      </c>
      <c r="AP91" s="1">
        <v>112519.99999999999</v>
      </c>
      <c r="AQ91" s="1">
        <v>90</v>
      </c>
      <c r="AR91" s="1"/>
      <c r="AS91" s="1"/>
      <c r="AT91" s="1"/>
      <c r="AU91" s="1"/>
      <c r="AV91" s="1"/>
      <c r="AW91" s="1"/>
      <c r="AX91" s="1"/>
      <c r="AY91" s="1"/>
      <c r="AZ91" s="1"/>
      <c r="BA91" s="82">
        <f t="shared" si="20"/>
        <v>112519.99999999999</v>
      </c>
      <c r="BB91" s="82" t="str">
        <f t="shared" si="21"/>
        <v>MERCK S.A.</v>
      </c>
      <c r="BC91" s="82" t="str">
        <f t="shared" si="22"/>
        <v>MERCK</v>
      </c>
      <c r="BD91" s="82">
        <f t="shared" si="23"/>
        <v>90</v>
      </c>
      <c r="BE91" s="1" t="s">
        <v>1095</v>
      </c>
      <c r="BF91" s="1">
        <v>360760</v>
      </c>
      <c r="BG91" s="1" t="s">
        <v>2543</v>
      </c>
      <c r="BH91" s="1"/>
      <c r="BI91" s="1"/>
      <c r="BJ91" s="1"/>
      <c r="BK91" s="1" t="s">
        <v>2570</v>
      </c>
      <c r="BL91" s="1">
        <v>162400</v>
      </c>
      <c r="BM91" s="1" t="s">
        <v>2569</v>
      </c>
      <c r="BN91" s="1" t="s">
        <v>420</v>
      </c>
      <c r="BO91" s="1">
        <v>182120</v>
      </c>
      <c r="BP91" s="1" t="s">
        <v>2545</v>
      </c>
      <c r="BQ91" s="1"/>
      <c r="BR91" s="1"/>
      <c r="BS91" s="1"/>
      <c r="BT91" s="1" t="s">
        <v>2646</v>
      </c>
      <c r="BU91" s="1">
        <v>137808</v>
      </c>
      <c r="BV91" s="1" t="s">
        <v>2642</v>
      </c>
      <c r="BW91" s="1" t="s">
        <v>2653</v>
      </c>
      <c r="BX91" s="1">
        <v>221773.44</v>
      </c>
      <c r="BY91" s="1" t="s">
        <v>2654</v>
      </c>
      <c r="BZ91" s="82">
        <f t="shared" si="24"/>
        <v>137808</v>
      </c>
      <c r="CA91" s="82" t="str">
        <f t="shared" si="25"/>
        <v>VORTEX COMPANY SAS</v>
      </c>
      <c r="CB91" s="82" t="str">
        <f t="shared" si="29"/>
        <v>Fluka</v>
      </c>
      <c r="CC91" s="82" t="str">
        <f t="shared" si="30"/>
        <v>75-90 dias</v>
      </c>
      <c r="CD91" s="98">
        <f t="shared" si="31"/>
        <v>72384</v>
      </c>
      <c r="CE91" s="98" t="str">
        <f t="shared" si="32"/>
        <v xml:space="preserve">ELEMENTOS QUIMICOS LTDA </v>
      </c>
      <c r="CF91" s="98" t="str">
        <f t="shared" si="33"/>
        <v>PANREAC</v>
      </c>
      <c r="CG91" s="98">
        <f t="shared" si="34"/>
        <v>15</v>
      </c>
    </row>
    <row r="92" spans="1:85" ht="29.25" customHeight="1">
      <c r="A92" s="9">
        <f t="shared" si="19"/>
        <v>84</v>
      </c>
      <c r="B92" s="10" t="s">
        <v>1817</v>
      </c>
      <c r="C92" s="11">
        <v>100</v>
      </c>
      <c r="D92" s="11" t="s">
        <v>9</v>
      </c>
      <c r="E92" s="10" t="s">
        <v>1803</v>
      </c>
      <c r="F92" s="43">
        <v>1</v>
      </c>
      <c r="G92" s="1"/>
      <c r="H92" s="1"/>
      <c r="I92" s="1"/>
      <c r="J92" s="1"/>
      <c r="K92" s="1"/>
      <c r="L92" s="1"/>
      <c r="M92" s="1"/>
      <c r="N92" s="1"/>
      <c r="O92" s="1"/>
      <c r="P92" s="1" t="s">
        <v>420</v>
      </c>
      <c r="Q92" s="1">
        <v>100920</v>
      </c>
      <c r="R92" s="1"/>
      <c r="S92" s="1" t="s">
        <v>2406</v>
      </c>
      <c r="T92" s="1">
        <v>83636</v>
      </c>
      <c r="U92" s="1">
        <v>15</v>
      </c>
      <c r="V92" s="1"/>
      <c r="W92" s="1"/>
      <c r="X92" s="1"/>
      <c r="Y92" s="1"/>
      <c r="Z92" s="1"/>
      <c r="AA92" s="1"/>
      <c r="AB92" s="82">
        <f t="shared" si="26"/>
        <v>83636</v>
      </c>
      <c r="AC92" s="82" t="str">
        <f>IF(AB92=Z92,$Y$7,IF(AB92=W92,$V$7,IF(AB92=T92,$S$7,IF(AB92=Q92,$P$7,IF(AB92=N92,$M$7,IF(AB92=K92,$J$7,I(AB92=H92,$G$7,"")))))))</f>
        <v xml:space="preserve">ELEMENTOS QUIMICOS LTDA </v>
      </c>
      <c r="AD92" s="82" t="str">
        <f t="shared" si="27"/>
        <v>PANREAC</v>
      </c>
      <c r="AE92" s="82">
        <f t="shared" si="28"/>
        <v>15</v>
      </c>
      <c r="AF92" s="1"/>
      <c r="AG92" s="1"/>
      <c r="AH92" s="1"/>
      <c r="AI92" s="1"/>
      <c r="AJ92" s="1"/>
      <c r="AK92" s="1"/>
      <c r="AL92" s="1"/>
      <c r="AM92" s="1"/>
      <c r="AN92" s="1"/>
      <c r="AO92" s="1" t="s">
        <v>420</v>
      </c>
      <c r="AP92" s="1">
        <v>55679.999999999993</v>
      </c>
      <c r="AQ92" s="1">
        <v>75</v>
      </c>
      <c r="AR92" s="1"/>
      <c r="AS92" s="1"/>
      <c r="AT92" s="1"/>
      <c r="AU92" s="1"/>
      <c r="AV92" s="1"/>
      <c r="AW92" s="1"/>
      <c r="AX92" s="1" t="s">
        <v>420</v>
      </c>
      <c r="AY92" s="1">
        <v>97488.72</v>
      </c>
      <c r="AZ92" s="1" t="s">
        <v>2526</v>
      </c>
      <c r="BA92" s="82">
        <f t="shared" si="20"/>
        <v>55679.999999999993</v>
      </c>
      <c r="BB92" s="82" t="str">
        <f t="shared" si="21"/>
        <v>MERCK S.A.</v>
      </c>
      <c r="BC92" s="82" t="str">
        <f t="shared" si="22"/>
        <v>MERCK</v>
      </c>
      <c r="BD92" s="82">
        <f t="shared" si="23"/>
        <v>75</v>
      </c>
      <c r="BE92" s="1"/>
      <c r="BF92" s="1"/>
      <c r="BG92" s="1"/>
      <c r="BH92" s="1"/>
      <c r="BI92" s="1"/>
      <c r="BJ92" s="1"/>
      <c r="BK92" s="1"/>
      <c r="BL92" s="1"/>
      <c r="BM92" s="1"/>
      <c r="BN92" s="1" t="s">
        <v>2461</v>
      </c>
      <c r="BO92" s="1">
        <v>114840</v>
      </c>
      <c r="BP92" s="1" t="s">
        <v>2545</v>
      </c>
      <c r="BQ92" s="1" t="s">
        <v>1095</v>
      </c>
      <c r="BR92" s="1">
        <v>245340</v>
      </c>
      <c r="BS92" s="1">
        <v>60</v>
      </c>
      <c r="BT92" s="1"/>
      <c r="BU92" s="1"/>
      <c r="BV92" s="1"/>
      <c r="BW92" s="1" t="s">
        <v>2653</v>
      </c>
      <c r="BX92" s="1">
        <v>237899.75999999995</v>
      </c>
      <c r="BY92" s="1" t="s">
        <v>2654</v>
      </c>
      <c r="BZ92" s="82">
        <f t="shared" si="24"/>
        <v>114840</v>
      </c>
      <c r="CA92" s="82" t="str">
        <f t="shared" si="25"/>
        <v>REACTIVOS EQUIPOS Y QUIMICOS LIMITADA</v>
      </c>
      <c r="CB92" s="82" t="str">
        <f t="shared" si="29"/>
        <v>SCHARLAU</v>
      </c>
      <c r="CC92" s="82" t="str">
        <f t="shared" si="30"/>
        <v>120 DIAS</v>
      </c>
      <c r="CD92" s="98">
        <f t="shared" si="31"/>
        <v>55679.999999999993</v>
      </c>
      <c r="CE92" s="98" t="str">
        <f t="shared" si="32"/>
        <v>MERCK S.A.</v>
      </c>
      <c r="CF92" s="98" t="str">
        <f t="shared" si="33"/>
        <v>MERCK</v>
      </c>
      <c r="CG92" s="98">
        <f t="shared" si="34"/>
        <v>75</v>
      </c>
    </row>
    <row r="93" spans="1:85" ht="29.25" customHeight="1">
      <c r="A93" s="9">
        <f t="shared" si="19"/>
        <v>85</v>
      </c>
      <c r="B93" s="10" t="s">
        <v>1818</v>
      </c>
      <c r="C93" s="11">
        <v>1000</v>
      </c>
      <c r="D93" s="11" t="s">
        <v>6</v>
      </c>
      <c r="E93" s="10" t="s">
        <v>1803</v>
      </c>
      <c r="F93" s="43">
        <v>1</v>
      </c>
      <c r="G93" s="1"/>
      <c r="H93" s="1"/>
      <c r="I93" s="1"/>
      <c r="J93" s="1" t="s">
        <v>2267</v>
      </c>
      <c r="K93" s="1">
        <v>37952.879999999997</v>
      </c>
      <c r="L93" s="1" t="s">
        <v>2268</v>
      </c>
      <c r="M93" s="1" t="s">
        <v>2295</v>
      </c>
      <c r="N93" s="1">
        <v>196504</v>
      </c>
      <c r="O93" s="1">
        <v>30</v>
      </c>
      <c r="P93" s="1"/>
      <c r="Q93" s="1"/>
      <c r="R93" s="1"/>
      <c r="S93" s="1" t="s">
        <v>2406</v>
      </c>
      <c r="T93" s="1">
        <v>46748</v>
      </c>
      <c r="U93" s="1">
        <v>15</v>
      </c>
      <c r="V93" s="1"/>
      <c r="W93" s="1"/>
      <c r="X93" s="1"/>
      <c r="Y93" s="1"/>
      <c r="Z93" s="1"/>
      <c r="AA93" s="1"/>
      <c r="AB93" s="82">
        <f t="shared" si="26"/>
        <v>37952.879999999997</v>
      </c>
      <c r="AC93" s="82" t="str">
        <f>IF(AB93=Z93,$Y$7,IF(AB93=W93,$V$7,IF(AB93=T93,$S$7,IF(AB93=Q93,$P$7,IF(AB93=N93,$M$7,IF(AB93=K93,$J$7,I(AB93=H93,$G$7,"")))))))</f>
        <v>AVÁNTIKA COLOMBIA S.A.</v>
      </c>
      <c r="AD93" s="82" t="str">
        <f t="shared" si="27"/>
        <v>JT BAKER</v>
      </c>
      <c r="AE93" s="82" t="str">
        <f t="shared" si="28"/>
        <v>10 Días</v>
      </c>
      <c r="AF93" s="1"/>
      <c r="AG93" s="1"/>
      <c r="AH93" s="1"/>
      <c r="AI93" s="1"/>
      <c r="AJ93" s="1"/>
      <c r="AK93" s="1"/>
      <c r="AL93" s="1"/>
      <c r="AM93" s="1"/>
      <c r="AN93" s="1"/>
      <c r="AO93" s="1" t="s">
        <v>420</v>
      </c>
      <c r="AP93" s="1">
        <v>38280</v>
      </c>
      <c r="AQ93" s="1">
        <v>90</v>
      </c>
      <c r="AR93" s="1"/>
      <c r="AS93" s="1"/>
      <c r="AT93" s="1"/>
      <c r="AU93" s="1"/>
      <c r="AV93" s="1"/>
      <c r="AW93" s="1"/>
      <c r="AX93" s="1" t="s">
        <v>420</v>
      </c>
      <c r="AY93" s="1">
        <v>45046.511999999995</v>
      </c>
      <c r="AZ93" s="1" t="s">
        <v>2526</v>
      </c>
      <c r="BA93" s="82">
        <f t="shared" si="20"/>
        <v>38280</v>
      </c>
      <c r="BB93" s="82" t="str">
        <f t="shared" si="21"/>
        <v>MERCK S.A.</v>
      </c>
      <c r="BC93" s="82" t="str">
        <f t="shared" si="22"/>
        <v>MERCK</v>
      </c>
      <c r="BD93" s="82">
        <f t="shared" si="23"/>
        <v>90</v>
      </c>
      <c r="BE93" s="1"/>
      <c r="BF93" s="1"/>
      <c r="BG93" s="1"/>
      <c r="BH93" s="1"/>
      <c r="BI93" s="1"/>
      <c r="BJ93" s="1"/>
      <c r="BK93" s="1"/>
      <c r="BL93" s="1"/>
      <c r="BM93" s="1"/>
      <c r="BN93" s="1" t="s">
        <v>420</v>
      </c>
      <c r="BO93" s="1">
        <v>48140</v>
      </c>
      <c r="BP93" s="1" t="s">
        <v>2328</v>
      </c>
      <c r="BQ93" s="1"/>
      <c r="BR93" s="1"/>
      <c r="BS93" s="1"/>
      <c r="BT93" s="1"/>
      <c r="BU93" s="1"/>
      <c r="BV93" s="1"/>
      <c r="BW93" s="1"/>
      <c r="BX93" s="1"/>
      <c r="BY93" s="1"/>
      <c r="BZ93" s="82">
        <f t="shared" si="24"/>
        <v>48140</v>
      </c>
      <c r="CA93" s="82" t="str">
        <f t="shared" si="25"/>
        <v>REACTIVOS EQUIPOS Y QUIMICOS LIMITADA</v>
      </c>
      <c r="CB93" s="82" t="str">
        <f t="shared" si="29"/>
        <v>MERCK</v>
      </c>
      <c r="CC93" s="82" t="str">
        <f t="shared" si="30"/>
        <v>30 DIAS</v>
      </c>
      <c r="CD93" s="98">
        <f t="shared" si="31"/>
        <v>37952.879999999997</v>
      </c>
      <c r="CE93" s="98" t="str">
        <f t="shared" si="32"/>
        <v>AVÁNTIKA COLOMBIA S.A.</v>
      </c>
      <c r="CF93" s="98" t="str">
        <f t="shared" si="33"/>
        <v>JT BAKER</v>
      </c>
      <c r="CG93" s="98" t="str">
        <f t="shared" si="34"/>
        <v>10 Días</v>
      </c>
    </row>
    <row r="94" spans="1:85" ht="29.25" customHeight="1">
      <c r="A94" s="9">
        <f t="shared" si="19"/>
        <v>86</v>
      </c>
      <c r="B94" s="10" t="s">
        <v>49</v>
      </c>
      <c r="C94" s="11">
        <v>1000</v>
      </c>
      <c r="D94" s="11" t="s">
        <v>6</v>
      </c>
      <c r="E94" s="10" t="s">
        <v>1803</v>
      </c>
      <c r="F94" s="43">
        <v>1</v>
      </c>
      <c r="G94" s="1"/>
      <c r="H94" s="1"/>
      <c r="I94" s="1"/>
      <c r="J94" s="1" t="s">
        <v>2267</v>
      </c>
      <c r="K94" s="1">
        <v>33456.720000000001</v>
      </c>
      <c r="L94" s="1" t="s">
        <v>2268</v>
      </c>
      <c r="M94" s="1" t="s">
        <v>2295</v>
      </c>
      <c r="N94" s="1">
        <v>345448</v>
      </c>
      <c r="O94" s="1">
        <v>30</v>
      </c>
      <c r="P94" s="1"/>
      <c r="Q94" s="1"/>
      <c r="R94" s="1"/>
      <c r="S94" s="1" t="s">
        <v>2406</v>
      </c>
      <c r="T94" s="1">
        <v>47560</v>
      </c>
      <c r="U94" s="1">
        <v>15</v>
      </c>
      <c r="V94" s="1"/>
      <c r="W94" s="1"/>
      <c r="X94" s="1"/>
      <c r="Y94" s="1"/>
      <c r="Z94" s="1"/>
      <c r="AA94" s="1"/>
      <c r="AB94" s="82">
        <f t="shared" si="26"/>
        <v>33456.720000000001</v>
      </c>
      <c r="AC94" s="82" t="str">
        <f>IF(AB94=Z94,$Y$7,IF(AB94=W94,$V$7,IF(AB94=T94,$S$7,IF(AB94=Q94,$P$7,IF(AB94=N94,$M$7,IF(AB94=K94,$J$7,I(AB94=H94,$G$7,"")))))))</f>
        <v>AVÁNTIKA COLOMBIA S.A.</v>
      </c>
      <c r="AD94" s="82" t="str">
        <f t="shared" si="27"/>
        <v>JT BAKER</v>
      </c>
      <c r="AE94" s="82" t="str">
        <f t="shared" si="28"/>
        <v>10 Días</v>
      </c>
      <c r="AF94" s="1"/>
      <c r="AG94" s="1"/>
      <c r="AH94" s="1"/>
      <c r="AI94" s="1"/>
      <c r="AJ94" s="1"/>
      <c r="AK94" s="1"/>
      <c r="AL94" s="1"/>
      <c r="AM94" s="1"/>
      <c r="AN94" s="1"/>
      <c r="AO94" s="1" t="s">
        <v>420</v>
      </c>
      <c r="AP94" s="1">
        <v>39440</v>
      </c>
      <c r="AQ94" s="1">
        <v>90</v>
      </c>
      <c r="AR94" s="1"/>
      <c r="AS94" s="1"/>
      <c r="AT94" s="1"/>
      <c r="AU94" s="1"/>
      <c r="AV94" s="1"/>
      <c r="AW94" s="1"/>
      <c r="AX94" s="1" t="s">
        <v>420</v>
      </c>
      <c r="AY94" s="1">
        <v>50425.2</v>
      </c>
      <c r="AZ94" s="1" t="s">
        <v>2526</v>
      </c>
      <c r="BA94" s="82">
        <f t="shared" si="20"/>
        <v>39440</v>
      </c>
      <c r="BB94" s="82" t="str">
        <f t="shared" si="21"/>
        <v>MERCK S.A.</v>
      </c>
      <c r="BC94" s="82" t="str">
        <f t="shared" si="22"/>
        <v>MERCK</v>
      </c>
      <c r="BD94" s="82">
        <f t="shared" si="23"/>
        <v>90</v>
      </c>
      <c r="BE94" s="1"/>
      <c r="BF94" s="1"/>
      <c r="BG94" s="1"/>
      <c r="BH94" s="1"/>
      <c r="BI94" s="1"/>
      <c r="BJ94" s="1"/>
      <c r="BK94" s="1"/>
      <c r="BL94" s="1"/>
      <c r="BM94" s="1"/>
      <c r="BN94" s="1" t="s">
        <v>420</v>
      </c>
      <c r="BO94" s="1">
        <v>53940</v>
      </c>
      <c r="BP94" s="1" t="s">
        <v>2328</v>
      </c>
      <c r="BQ94" s="1"/>
      <c r="BR94" s="1"/>
      <c r="BS94" s="1"/>
      <c r="BT94" s="1"/>
      <c r="BU94" s="1"/>
      <c r="BV94" s="1"/>
      <c r="BW94" s="1"/>
      <c r="BX94" s="1"/>
      <c r="BY94" s="1"/>
      <c r="BZ94" s="82">
        <f t="shared" si="24"/>
        <v>53940</v>
      </c>
      <c r="CA94" s="82" t="str">
        <f t="shared" si="25"/>
        <v>REACTIVOS EQUIPOS Y QUIMICOS LIMITADA</v>
      </c>
      <c r="CB94" s="82" t="str">
        <f t="shared" si="29"/>
        <v>MERCK</v>
      </c>
      <c r="CC94" s="82" t="str">
        <f t="shared" si="30"/>
        <v>30 DIAS</v>
      </c>
      <c r="CD94" s="98">
        <f t="shared" si="31"/>
        <v>33456.720000000001</v>
      </c>
      <c r="CE94" s="98" t="str">
        <f t="shared" si="32"/>
        <v>AVÁNTIKA COLOMBIA S.A.</v>
      </c>
      <c r="CF94" s="98" t="str">
        <f t="shared" si="33"/>
        <v>JT BAKER</v>
      </c>
      <c r="CG94" s="98" t="str">
        <f t="shared" si="34"/>
        <v>10 Días</v>
      </c>
    </row>
    <row r="95" spans="1:85" ht="29.25" customHeight="1">
      <c r="A95" s="9">
        <f t="shared" si="19"/>
        <v>87</v>
      </c>
      <c r="B95" s="10" t="s">
        <v>50</v>
      </c>
      <c r="C95" s="11">
        <v>2500</v>
      </c>
      <c r="D95" s="11" t="s">
        <v>6</v>
      </c>
      <c r="E95" s="10" t="s">
        <v>1803</v>
      </c>
      <c r="F95" s="43">
        <v>1</v>
      </c>
      <c r="G95" s="1"/>
      <c r="H95" s="1"/>
      <c r="I95" s="1"/>
      <c r="J95" s="1"/>
      <c r="K95" s="1"/>
      <c r="L95" s="1"/>
      <c r="M95" s="1"/>
      <c r="N95" s="1"/>
      <c r="O95" s="1"/>
      <c r="P95" s="1"/>
      <c r="Q95" s="1"/>
      <c r="R95" s="1"/>
      <c r="S95" s="1"/>
      <c r="T95" s="1"/>
      <c r="U95" s="1"/>
      <c r="V95" s="1"/>
      <c r="W95" s="1"/>
      <c r="X95" s="1"/>
      <c r="Y95" s="1"/>
      <c r="Z95" s="1"/>
      <c r="AA95" s="1"/>
      <c r="AB95" s="82"/>
      <c r="AC95" s="82"/>
      <c r="AD95" s="82"/>
      <c r="AE95" s="82"/>
      <c r="AF95" s="1"/>
      <c r="AG95" s="1"/>
      <c r="AH95" s="1"/>
      <c r="AI95" s="1"/>
      <c r="AJ95" s="1"/>
      <c r="AK95" s="1"/>
      <c r="AL95" s="1"/>
      <c r="AM95" s="1"/>
      <c r="AN95" s="1"/>
      <c r="AO95" s="1" t="s">
        <v>420</v>
      </c>
      <c r="AP95" s="1">
        <v>78880</v>
      </c>
      <c r="AQ95" s="1">
        <v>120</v>
      </c>
      <c r="AR95" s="1"/>
      <c r="AS95" s="1"/>
      <c r="AT95" s="1"/>
      <c r="AU95" s="1"/>
      <c r="AV95" s="1"/>
      <c r="AW95" s="1"/>
      <c r="AX95" s="1"/>
      <c r="AY95" s="1"/>
      <c r="AZ95" s="1"/>
      <c r="BA95" s="82">
        <f t="shared" si="20"/>
        <v>78880</v>
      </c>
      <c r="BB95" s="82" t="str">
        <f t="shared" si="21"/>
        <v>MERCK S.A.</v>
      </c>
      <c r="BC95" s="82" t="str">
        <f t="shared" si="22"/>
        <v>MERCK</v>
      </c>
      <c r="BD95" s="82">
        <f t="shared" si="23"/>
        <v>120</v>
      </c>
      <c r="BE95" s="1"/>
      <c r="BF95" s="1"/>
      <c r="BG95" s="1"/>
      <c r="BH95" s="1"/>
      <c r="BI95" s="1"/>
      <c r="BJ95" s="1"/>
      <c r="BK95" s="1" t="s">
        <v>2361</v>
      </c>
      <c r="BL95" s="1">
        <v>66816</v>
      </c>
      <c r="BM95" s="1" t="s">
        <v>2569</v>
      </c>
      <c r="BN95" s="1" t="s">
        <v>420</v>
      </c>
      <c r="BO95" s="1">
        <v>102196</v>
      </c>
      <c r="BP95" s="1" t="s">
        <v>2545</v>
      </c>
      <c r="BQ95" s="1" t="s">
        <v>888</v>
      </c>
      <c r="BR95" s="1">
        <v>92800</v>
      </c>
      <c r="BS95" s="1">
        <v>8</v>
      </c>
      <c r="BT95" s="1"/>
      <c r="BU95" s="1"/>
      <c r="BV95" s="1"/>
      <c r="BW95" s="1"/>
      <c r="BX95" s="1"/>
      <c r="BY95" s="1"/>
      <c r="BZ95" s="82">
        <f t="shared" si="24"/>
        <v>66816</v>
      </c>
      <c r="CA95" s="82" t="str">
        <f t="shared" si="25"/>
        <v>QUIMICOS Y REACTIVOS SAS "QUIMIREL SAS"</v>
      </c>
      <c r="CB95" s="82" t="str">
        <f t="shared" si="29"/>
        <v>HONEYWELL</v>
      </c>
      <c r="CC95" s="82" t="str">
        <f t="shared" si="30"/>
        <v xml:space="preserve">5 dias calendario </v>
      </c>
      <c r="CD95" s="98">
        <f t="shared" si="31"/>
        <v>66816</v>
      </c>
      <c r="CE95" s="98" t="str">
        <f t="shared" si="32"/>
        <v>QUIMICOS Y REACTIVOS SAS "QUIMIREL SAS"</v>
      </c>
      <c r="CF95" s="98" t="str">
        <f t="shared" si="33"/>
        <v>HONEYWELL</v>
      </c>
      <c r="CG95" s="98" t="str">
        <f t="shared" si="34"/>
        <v xml:space="preserve">5 dias calendario </v>
      </c>
    </row>
    <row r="96" spans="1:85" ht="29.25" customHeight="1">
      <c r="A96" s="9">
        <f t="shared" si="19"/>
        <v>88</v>
      </c>
      <c r="B96" s="10" t="s">
        <v>51</v>
      </c>
      <c r="C96" s="11">
        <v>100</v>
      </c>
      <c r="D96" s="11" t="s">
        <v>9</v>
      </c>
      <c r="E96" s="10" t="s">
        <v>1803</v>
      </c>
      <c r="F96" s="43">
        <v>1</v>
      </c>
      <c r="G96" s="1"/>
      <c r="H96" s="1"/>
      <c r="I96" s="1"/>
      <c r="J96" s="1" t="s">
        <v>2267</v>
      </c>
      <c r="K96" s="1">
        <v>220752.64000000001</v>
      </c>
      <c r="L96" s="1" t="s">
        <v>2268</v>
      </c>
      <c r="M96" s="1"/>
      <c r="N96" s="1"/>
      <c r="O96" s="1"/>
      <c r="P96" s="1"/>
      <c r="Q96" s="1"/>
      <c r="R96" s="1"/>
      <c r="S96" s="1" t="s">
        <v>2406</v>
      </c>
      <c r="T96" s="1">
        <v>153004</v>
      </c>
      <c r="U96" s="1">
        <v>15</v>
      </c>
      <c r="V96" s="1"/>
      <c r="W96" s="1"/>
      <c r="X96" s="1"/>
      <c r="Y96" s="1"/>
      <c r="Z96" s="1"/>
      <c r="AA96" s="1"/>
      <c r="AB96" s="82">
        <f t="shared" si="26"/>
        <v>153004</v>
      </c>
      <c r="AC96" s="82" t="str">
        <f>IF(AB96=Z96,$Y$7,IF(AB96=W96,$V$7,IF(AB96=T96,$S$7,IF(AB96=Q96,$P$7,IF(AB96=N96,$M$7,IF(AB96=K96,$J$7,I(AB96=H96,$G$7,"")))))))</f>
        <v xml:space="preserve">ELEMENTOS QUIMICOS LTDA </v>
      </c>
      <c r="AD96" s="82" t="str">
        <f t="shared" si="27"/>
        <v>PANREAC</v>
      </c>
      <c r="AE96" s="82">
        <f t="shared" si="28"/>
        <v>15</v>
      </c>
      <c r="AF96" s="1"/>
      <c r="AG96" s="1"/>
      <c r="AH96" s="1"/>
      <c r="AI96" s="1"/>
      <c r="AJ96" s="1"/>
      <c r="AK96" s="1"/>
      <c r="AL96" s="1"/>
      <c r="AM96" s="1"/>
      <c r="AN96" s="1"/>
      <c r="AO96" s="1"/>
      <c r="AP96" s="1"/>
      <c r="AQ96" s="1"/>
      <c r="AR96" s="1"/>
      <c r="AS96" s="1"/>
      <c r="AT96" s="1"/>
      <c r="AU96" s="1"/>
      <c r="AV96" s="1"/>
      <c r="AW96" s="1"/>
      <c r="AX96" s="1"/>
      <c r="AY96" s="1"/>
      <c r="AZ96" s="1"/>
      <c r="BA96" s="82"/>
      <c r="BB96" s="82"/>
      <c r="BC96" s="82"/>
      <c r="BD96" s="82"/>
      <c r="BE96" s="1" t="s">
        <v>1095</v>
      </c>
      <c r="BF96" s="1">
        <v>116000</v>
      </c>
      <c r="BG96" s="1" t="s">
        <v>2375</v>
      </c>
      <c r="BH96" s="1"/>
      <c r="BI96" s="1"/>
      <c r="BJ96" s="1"/>
      <c r="BK96" s="1" t="s">
        <v>2570</v>
      </c>
      <c r="BL96" s="1">
        <v>149408</v>
      </c>
      <c r="BM96" s="1" t="s">
        <v>2571</v>
      </c>
      <c r="BN96" s="1" t="s">
        <v>2461</v>
      </c>
      <c r="BO96" s="1">
        <v>208800</v>
      </c>
      <c r="BP96" s="1" t="s">
        <v>2545</v>
      </c>
      <c r="BQ96" s="1" t="s">
        <v>1095</v>
      </c>
      <c r="BR96" s="1">
        <v>133632</v>
      </c>
      <c r="BS96" s="1">
        <v>60</v>
      </c>
      <c r="BT96" s="1" t="s">
        <v>2105</v>
      </c>
      <c r="BU96" s="1">
        <v>151014.59999999998</v>
      </c>
      <c r="BV96" s="1" t="s">
        <v>2640</v>
      </c>
      <c r="BW96" s="1" t="s">
        <v>2653</v>
      </c>
      <c r="BX96" s="1">
        <v>123602.64</v>
      </c>
      <c r="BY96" s="1" t="s">
        <v>2654</v>
      </c>
      <c r="BZ96" s="82">
        <f t="shared" si="24"/>
        <v>116000</v>
      </c>
      <c r="CA96" s="82" t="str">
        <f t="shared" si="25"/>
        <v xml:space="preserve">QUIMICA  M.G.  S.A.S.   </v>
      </c>
      <c r="CB96" s="82" t="str">
        <f t="shared" si="29"/>
        <v>SIGMA</v>
      </c>
      <c r="CC96" s="82" t="str">
        <f t="shared" si="30"/>
        <v>60 DIAS</v>
      </c>
      <c r="CD96" s="98">
        <f t="shared" si="31"/>
        <v>116000</v>
      </c>
      <c r="CE96" s="98" t="str">
        <f t="shared" si="32"/>
        <v xml:space="preserve">QUIMICA  M.G.  S.A.S.   </v>
      </c>
      <c r="CF96" s="98" t="str">
        <f t="shared" si="33"/>
        <v>SIGMA</v>
      </c>
      <c r="CG96" s="98" t="str">
        <f t="shared" si="34"/>
        <v>60 DIAS</v>
      </c>
    </row>
    <row r="97" spans="1:85" ht="29.25" customHeight="1">
      <c r="A97" s="9">
        <f t="shared" si="19"/>
        <v>89</v>
      </c>
      <c r="B97" s="10" t="s">
        <v>1819</v>
      </c>
      <c r="C97" s="11">
        <v>250</v>
      </c>
      <c r="D97" s="11" t="s">
        <v>997</v>
      </c>
      <c r="E97" s="10" t="s">
        <v>1803</v>
      </c>
      <c r="F97" s="43">
        <v>1</v>
      </c>
      <c r="G97" s="1"/>
      <c r="H97" s="1"/>
      <c r="I97" s="1"/>
      <c r="J97" s="1" t="s">
        <v>2267</v>
      </c>
      <c r="K97" s="1">
        <v>142819.20000000001</v>
      </c>
      <c r="L97" s="1" t="s">
        <v>2268</v>
      </c>
      <c r="M97" s="1"/>
      <c r="N97" s="1"/>
      <c r="O97" s="1"/>
      <c r="P97" s="1" t="s">
        <v>420</v>
      </c>
      <c r="Q97" s="1">
        <v>121000</v>
      </c>
      <c r="R97" s="1"/>
      <c r="S97" s="1" t="s">
        <v>2406</v>
      </c>
      <c r="T97" s="1">
        <v>52084</v>
      </c>
      <c r="U97" s="1">
        <v>15</v>
      </c>
      <c r="V97" s="1"/>
      <c r="W97" s="1"/>
      <c r="X97" s="1"/>
      <c r="Y97" s="1"/>
      <c r="Z97" s="1"/>
      <c r="AA97" s="1"/>
      <c r="AB97" s="82">
        <f t="shared" si="26"/>
        <v>52084</v>
      </c>
      <c r="AC97" s="82" t="str">
        <f>IF(AB97=Z97,$Y$7,IF(AB97=W97,$V$7,IF(AB97=T97,$S$7,IF(AB97=Q97,$P$7,IF(AB97=N97,$M$7,IF(AB97=K97,$J$7,I(AB97=H97,$G$7,"")))))))</f>
        <v xml:space="preserve">ELEMENTOS QUIMICOS LTDA </v>
      </c>
      <c r="AD97" s="82" t="str">
        <f t="shared" si="27"/>
        <v>PANREAC</v>
      </c>
      <c r="AE97" s="82">
        <f t="shared" si="28"/>
        <v>15</v>
      </c>
      <c r="AF97" s="1"/>
      <c r="AG97" s="1"/>
      <c r="AH97" s="1"/>
      <c r="AI97" s="1"/>
      <c r="AJ97" s="1"/>
      <c r="AK97" s="1"/>
      <c r="AL97" s="1"/>
      <c r="AM97" s="1"/>
      <c r="AN97" s="1"/>
      <c r="AO97" s="1" t="s">
        <v>420</v>
      </c>
      <c r="AP97" s="1">
        <v>113679.99999999999</v>
      </c>
      <c r="AQ97" s="1">
        <v>75</v>
      </c>
      <c r="AR97" s="1"/>
      <c r="AS97" s="1"/>
      <c r="AT97" s="1"/>
      <c r="AU97" s="1"/>
      <c r="AV97" s="1"/>
      <c r="AW97" s="1"/>
      <c r="AX97" s="1" t="s">
        <v>420</v>
      </c>
      <c r="AY97" s="1">
        <v>136484.20800000001</v>
      </c>
      <c r="AZ97" s="1" t="s">
        <v>2526</v>
      </c>
      <c r="BA97" s="82">
        <f t="shared" si="20"/>
        <v>113679.99999999999</v>
      </c>
      <c r="BB97" s="82" t="str">
        <f t="shared" si="21"/>
        <v>MERCK S.A.</v>
      </c>
      <c r="BC97" s="82" t="str">
        <f t="shared" si="22"/>
        <v>MERCK</v>
      </c>
      <c r="BD97" s="82">
        <f t="shared" si="23"/>
        <v>75</v>
      </c>
      <c r="BE97" s="1"/>
      <c r="BF97" s="1"/>
      <c r="BG97" s="1"/>
      <c r="BH97" s="1"/>
      <c r="BI97" s="1"/>
      <c r="BJ97" s="1"/>
      <c r="BK97" s="1" t="s">
        <v>2570</v>
      </c>
      <c r="BL97" s="1">
        <v>150335.99999999997</v>
      </c>
      <c r="BM97" s="1" t="s">
        <v>2574</v>
      </c>
      <c r="BN97" s="1" t="s">
        <v>2461</v>
      </c>
      <c r="BO97" s="1">
        <v>153468</v>
      </c>
      <c r="BP97" s="1" t="s">
        <v>2545</v>
      </c>
      <c r="BQ97" s="1" t="s">
        <v>888</v>
      </c>
      <c r="BR97" s="1">
        <v>113680</v>
      </c>
      <c r="BS97" s="1">
        <v>8</v>
      </c>
      <c r="BT97" s="1"/>
      <c r="BU97" s="1"/>
      <c r="BV97" s="1"/>
      <c r="BW97" s="1" t="s">
        <v>2653</v>
      </c>
      <c r="BX97" s="1">
        <v>235707.35999999996</v>
      </c>
      <c r="BY97" s="1" t="s">
        <v>2654</v>
      </c>
      <c r="BZ97" s="82">
        <f t="shared" si="24"/>
        <v>113680</v>
      </c>
      <c r="CA97" s="82" t="str">
        <f t="shared" si="25"/>
        <v>SCIENTIFIC PRODUCTS LTDA.</v>
      </c>
      <c r="CB97" s="82" t="str">
        <f t="shared" si="29"/>
        <v>FISHER</v>
      </c>
      <c r="CC97" s="82">
        <f t="shared" si="30"/>
        <v>8</v>
      </c>
      <c r="CD97" s="98">
        <f t="shared" si="31"/>
        <v>52084</v>
      </c>
      <c r="CE97" s="98" t="str">
        <f t="shared" si="32"/>
        <v xml:space="preserve">ELEMENTOS QUIMICOS LTDA </v>
      </c>
      <c r="CF97" s="98" t="str">
        <f t="shared" si="33"/>
        <v>PANREAC</v>
      </c>
      <c r="CG97" s="98">
        <f t="shared" si="34"/>
        <v>15</v>
      </c>
    </row>
    <row r="98" spans="1:85" ht="39" customHeight="1">
      <c r="A98" s="9">
        <f t="shared" si="19"/>
        <v>90</v>
      </c>
      <c r="B98" s="10" t="s">
        <v>52</v>
      </c>
      <c r="C98" s="11">
        <v>50</v>
      </c>
      <c r="D98" s="11" t="s">
        <v>6</v>
      </c>
      <c r="E98" s="10" t="s">
        <v>1803</v>
      </c>
      <c r="F98" s="43">
        <v>1</v>
      </c>
      <c r="G98" s="1"/>
      <c r="H98" s="1"/>
      <c r="I98" s="1"/>
      <c r="J98" s="1"/>
      <c r="K98" s="1"/>
      <c r="L98" s="1"/>
      <c r="M98" s="1"/>
      <c r="N98" s="1"/>
      <c r="O98" s="1"/>
      <c r="P98" s="1"/>
      <c r="Q98" s="1"/>
      <c r="R98" s="1"/>
      <c r="S98" s="1"/>
      <c r="T98" s="1"/>
      <c r="U98" s="1"/>
      <c r="V98" s="1"/>
      <c r="W98" s="1"/>
      <c r="X98" s="1"/>
      <c r="Y98" s="1"/>
      <c r="Z98" s="1"/>
      <c r="AA98" s="1"/>
      <c r="AB98" s="82"/>
      <c r="AC98" s="82"/>
      <c r="AD98" s="82"/>
      <c r="AE98" s="82"/>
      <c r="AF98" s="1"/>
      <c r="AG98" s="1"/>
      <c r="AH98" s="1"/>
      <c r="AI98" s="1"/>
      <c r="AJ98" s="1"/>
      <c r="AK98" s="1"/>
      <c r="AL98" s="1"/>
      <c r="AM98" s="1"/>
      <c r="AN98" s="1"/>
      <c r="AO98" s="1"/>
      <c r="AP98" s="1"/>
      <c r="AQ98" s="1"/>
      <c r="AR98" s="1"/>
      <c r="AS98" s="1"/>
      <c r="AT98" s="1"/>
      <c r="AU98" s="1"/>
      <c r="AV98" s="1"/>
      <c r="AW98" s="1"/>
      <c r="AX98" s="1"/>
      <c r="AY98" s="1"/>
      <c r="AZ98" s="1"/>
      <c r="BA98" s="82"/>
      <c r="BB98" s="82"/>
      <c r="BC98" s="82"/>
      <c r="BD98" s="82"/>
      <c r="BE98" s="1"/>
      <c r="BF98" s="1"/>
      <c r="BG98" s="1"/>
      <c r="BH98" s="1"/>
      <c r="BI98" s="1"/>
      <c r="BJ98" s="1"/>
      <c r="BK98" s="1"/>
      <c r="BL98" s="1"/>
      <c r="BM98" s="1"/>
      <c r="BN98" s="1"/>
      <c r="BO98" s="1"/>
      <c r="BP98" s="1"/>
      <c r="BQ98" s="1"/>
      <c r="BR98" s="1"/>
      <c r="BS98" s="1"/>
      <c r="BT98" s="1"/>
      <c r="BU98" s="1"/>
      <c r="BV98" s="1"/>
      <c r="BW98" s="1"/>
      <c r="BX98" s="1"/>
      <c r="BY98" s="1"/>
      <c r="BZ98" s="82"/>
      <c r="CA98" s="82"/>
      <c r="CB98" s="82">
        <f t="shared" si="29"/>
        <v>0</v>
      </c>
      <c r="CC98" s="82">
        <f t="shared" si="30"/>
        <v>0</v>
      </c>
      <c r="CD98" s="98">
        <f t="shared" si="31"/>
        <v>0</v>
      </c>
      <c r="CE98" s="98">
        <f t="shared" si="32"/>
        <v>0</v>
      </c>
      <c r="CF98" s="98">
        <f t="shared" si="33"/>
        <v>0</v>
      </c>
      <c r="CG98" s="98">
        <f t="shared" si="34"/>
        <v>0</v>
      </c>
    </row>
    <row r="99" spans="1:85" ht="39" customHeight="1">
      <c r="A99" s="9">
        <f t="shared" si="19"/>
        <v>91</v>
      </c>
      <c r="B99" s="10" t="s">
        <v>1522</v>
      </c>
      <c r="C99" s="11" t="s">
        <v>1566</v>
      </c>
      <c r="D99" s="11" t="s">
        <v>169</v>
      </c>
      <c r="E99" s="10" t="s">
        <v>1231</v>
      </c>
      <c r="F99" s="43">
        <v>1</v>
      </c>
      <c r="G99" s="1"/>
      <c r="H99" s="1"/>
      <c r="I99" s="1"/>
      <c r="J99" s="1"/>
      <c r="K99" s="1"/>
      <c r="L99" s="1"/>
      <c r="M99" s="1"/>
      <c r="N99" s="1"/>
      <c r="O99" s="1"/>
      <c r="P99" s="1"/>
      <c r="Q99" s="1"/>
      <c r="R99" s="1"/>
      <c r="S99" s="1"/>
      <c r="T99" s="1"/>
      <c r="U99" s="1"/>
      <c r="V99" s="1"/>
      <c r="W99" s="1"/>
      <c r="X99" s="1"/>
      <c r="Y99" s="1"/>
      <c r="Z99" s="1"/>
      <c r="AA99" s="1"/>
      <c r="AB99" s="82"/>
      <c r="AC99" s="82"/>
      <c r="AD99" s="82"/>
      <c r="AE99" s="82"/>
      <c r="AF99" s="1"/>
      <c r="AG99" s="1"/>
      <c r="AH99" s="1"/>
      <c r="AI99" s="1"/>
      <c r="AJ99" s="1"/>
      <c r="AK99" s="1"/>
      <c r="AL99" s="1" t="s">
        <v>2476</v>
      </c>
      <c r="AM99" s="1">
        <v>837100</v>
      </c>
      <c r="AN99" s="1" t="s">
        <v>2475</v>
      </c>
      <c r="AO99" s="1"/>
      <c r="AP99" s="1"/>
      <c r="AQ99" s="1"/>
      <c r="AR99" s="1"/>
      <c r="AS99" s="1"/>
      <c r="AT99" s="1"/>
      <c r="AU99" s="1"/>
      <c r="AV99" s="1"/>
      <c r="AW99" s="1"/>
      <c r="AX99" s="1"/>
      <c r="AY99" s="1"/>
      <c r="AZ99" s="1"/>
      <c r="BA99" s="82">
        <f t="shared" si="20"/>
        <v>837100</v>
      </c>
      <c r="BB99" s="82" t="str">
        <f t="shared" si="21"/>
        <v>LESNIAK E. U.</v>
      </c>
      <c r="BC99" s="82" t="str">
        <f t="shared" si="22"/>
        <v>PALL</v>
      </c>
      <c r="BD99" s="82" t="str">
        <f t="shared" si="23"/>
        <v>30 días</v>
      </c>
      <c r="BE99" s="1"/>
      <c r="BF99" s="1"/>
      <c r="BG99" s="1"/>
      <c r="BH99" s="1"/>
      <c r="BI99" s="1"/>
      <c r="BJ99" s="1"/>
      <c r="BK99" s="1" t="s">
        <v>2476</v>
      </c>
      <c r="BL99" s="1">
        <v>348000</v>
      </c>
      <c r="BM99" s="1" t="s">
        <v>2569</v>
      </c>
      <c r="BN99" s="1"/>
      <c r="BO99" s="1"/>
      <c r="BP99" s="1"/>
      <c r="BQ99" s="1"/>
      <c r="BR99" s="1"/>
      <c r="BS99" s="1"/>
      <c r="BT99" s="1"/>
      <c r="BU99" s="1"/>
      <c r="BV99" s="1"/>
      <c r="BW99" s="1"/>
      <c r="BX99" s="1"/>
      <c r="BY99" s="1"/>
      <c r="BZ99" s="82">
        <f t="shared" si="24"/>
        <v>348000</v>
      </c>
      <c r="CA99" s="82" t="str">
        <f t="shared" si="25"/>
        <v>QUIMICOS Y REACTIVOS SAS "QUIMIREL SAS"</v>
      </c>
      <c r="CB99" s="82" t="str">
        <f t="shared" si="29"/>
        <v>PALL</v>
      </c>
      <c r="CC99" s="82" t="str">
        <f t="shared" si="30"/>
        <v xml:space="preserve">5 dias calendario </v>
      </c>
      <c r="CD99" s="98">
        <f t="shared" si="31"/>
        <v>348000</v>
      </c>
      <c r="CE99" s="98" t="str">
        <f t="shared" si="32"/>
        <v>QUIMICOS Y REACTIVOS SAS "QUIMIREL SAS"</v>
      </c>
      <c r="CF99" s="98" t="str">
        <f t="shared" si="33"/>
        <v>PALL</v>
      </c>
      <c r="CG99" s="98" t="str">
        <f t="shared" si="34"/>
        <v xml:space="preserve">5 dias calendario </v>
      </c>
    </row>
    <row r="100" spans="1:85" ht="30" customHeight="1">
      <c r="A100" s="9">
        <f t="shared" si="19"/>
        <v>92</v>
      </c>
      <c r="B100" s="10" t="s">
        <v>53</v>
      </c>
      <c r="C100" s="11">
        <v>100</v>
      </c>
      <c r="D100" s="11" t="s">
        <v>6</v>
      </c>
      <c r="E100" s="10" t="s">
        <v>1803</v>
      </c>
      <c r="F100" s="43">
        <v>1</v>
      </c>
      <c r="G100" s="1"/>
      <c r="H100" s="1"/>
      <c r="I100" s="1"/>
      <c r="J100" s="1"/>
      <c r="K100" s="1"/>
      <c r="L100" s="1"/>
      <c r="M100" s="1"/>
      <c r="N100" s="1"/>
      <c r="O100" s="1"/>
      <c r="P100" s="1"/>
      <c r="Q100" s="1"/>
      <c r="R100" s="1"/>
      <c r="S100" s="1"/>
      <c r="T100" s="1"/>
      <c r="U100" s="1"/>
      <c r="V100" s="1"/>
      <c r="W100" s="1"/>
      <c r="X100" s="1"/>
      <c r="Y100" s="1"/>
      <c r="Z100" s="1"/>
      <c r="AA100" s="1"/>
      <c r="AB100" s="82"/>
      <c r="AC100" s="82"/>
      <c r="AD100" s="82"/>
      <c r="AE100" s="82"/>
      <c r="AF100" s="1"/>
      <c r="AG100" s="1"/>
      <c r="AH100" s="1"/>
      <c r="AI100" s="1"/>
      <c r="AJ100" s="1"/>
      <c r="AK100" s="1"/>
      <c r="AL100" s="1"/>
      <c r="AM100" s="1"/>
      <c r="AN100" s="1"/>
      <c r="AO100" s="1" t="s">
        <v>420</v>
      </c>
      <c r="AP100" s="1">
        <v>178640</v>
      </c>
      <c r="AQ100" s="1">
        <v>90</v>
      </c>
      <c r="AR100" s="1"/>
      <c r="AS100" s="1"/>
      <c r="AT100" s="1"/>
      <c r="AU100" s="1"/>
      <c r="AV100" s="1"/>
      <c r="AW100" s="1"/>
      <c r="AX100" s="1" t="s">
        <v>420</v>
      </c>
      <c r="AY100" s="1">
        <v>173462.68799999999</v>
      </c>
      <c r="AZ100" s="1" t="s">
        <v>2526</v>
      </c>
      <c r="BA100" s="82">
        <f t="shared" si="20"/>
        <v>173462.68799999999</v>
      </c>
      <c r="BB100" s="82" t="str">
        <f t="shared" si="21"/>
        <v>PROFINAS SAS</v>
      </c>
      <c r="BC100" s="82" t="str">
        <f t="shared" si="22"/>
        <v>MERCK</v>
      </c>
      <c r="BD100" s="82" t="str">
        <f t="shared" si="23"/>
        <v>15-60 DIAS</v>
      </c>
      <c r="BE100" s="1"/>
      <c r="BF100" s="1"/>
      <c r="BG100" s="1"/>
      <c r="BH100" s="1"/>
      <c r="BI100" s="1"/>
      <c r="BJ100" s="1"/>
      <c r="BK100" s="1"/>
      <c r="BL100" s="1"/>
      <c r="BM100" s="1"/>
      <c r="BN100" s="1" t="s">
        <v>420</v>
      </c>
      <c r="BO100" s="1">
        <v>209496</v>
      </c>
      <c r="BP100" s="1" t="s">
        <v>2545</v>
      </c>
      <c r="BQ100" s="1"/>
      <c r="BR100" s="1"/>
      <c r="BS100" s="1"/>
      <c r="BT100" s="1" t="s">
        <v>2105</v>
      </c>
      <c r="BU100" s="1">
        <v>780912</v>
      </c>
      <c r="BV100" s="1" t="s">
        <v>2644</v>
      </c>
      <c r="BW100" s="1"/>
      <c r="BX100" s="1"/>
      <c r="BY100" s="1"/>
      <c r="BZ100" s="82">
        <f t="shared" si="24"/>
        <v>209496</v>
      </c>
      <c r="CA100" s="82" t="str">
        <f t="shared" si="25"/>
        <v>REACTIVOS EQUIPOS Y QUIMICOS LIMITADA</v>
      </c>
      <c r="CB100" s="82" t="str">
        <f t="shared" si="29"/>
        <v>MERCK</v>
      </c>
      <c r="CC100" s="82" t="str">
        <f t="shared" si="30"/>
        <v>120 DIAS</v>
      </c>
      <c r="CD100" s="98">
        <f t="shared" si="31"/>
        <v>173462.68799999999</v>
      </c>
      <c r="CE100" s="98" t="str">
        <f t="shared" si="32"/>
        <v>PROFINAS SAS</v>
      </c>
      <c r="CF100" s="98" t="str">
        <f t="shared" si="33"/>
        <v>MERCK</v>
      </c>
      <c r="CG100" s="98" t="str">
        <f t="shared" si="34"/>
        <v>120 DIAS</v>
      </c>
    </row>
    <row r="101" spans="1:85" ht="30" customHeight="1">
      <c r="A101" s="9">
        <f t="shared" si="19"/>
        <v>93</v>
      </c>
      <c r="B101" s="10" t="s">
        <v>54</v>
      </c>
      <c r="C101" s="11">
        <v>500</v>
      </c>
      <c r="D101" s="11" t="s">
        <v>9</v>
      </c>
      <c r="E101" s="10" t="s">
        <v>1709</v>
      </c>
      <c r="F101" s="43">
        <v>1</v>
      </c>
      <c r="G101" s="1"/>
      <c r="H101" s="1"/>
      <c r="I101" s="1"/>
      <c r="J101" s="1"/>
      <c r="K101" s="1"/>
      <c r="L101" s="1"/>
      <c r="M101" s="1"/>
      <c r="N101" s="1"/>
      <c r="O101" s="1"/>
      <c r="P101" s="1"/>
      <c r="Q101" s="1"/>
      <c r="R101" s="1"/>
      <c r="S101" s="1" t="s">
        <v>2410</v>
      </c>
      <c r="T101" s="1">
        <v>285824</v>
      </c>
      <c r="U101" s="1">
        <v>15</v>
      </c>
      <c r="V101" s="1"/>
      <c r="W101" s="1"/>
      <c r="X101" s="1"/>
      <c r="Y101" s="1"/>
      <c r="Z101" s="1"/>
      <c r="AA101" s="1"/>
      <c r="AB101" s="82">
        <f t="shared" si="26"/>
        <v>285824</v>
      </c>
      <c r="AC101" s="82" t="str">
        <f>IF(AB101=Z101,$Y$7,IF(AB101=W101,$V$7,IF(AB101=T101,$S$7,IF(AB101=Q101,$P$7,IF(AB101=N101,$M$7,IF(AB101=K101,$J$7,I(AB101=H101,$G$7,"")))))))</f>
        <v xml:space="preserve">ELEMENTOS QUIMICOS LTDA </v>
      </c>
      <c r="AD101" s="82" t="str">
        <f t="shared" si="27"/>
        <v>DIFCO</v>
      </c>
      <c r="AE101" s="82">
        <f t="shared" si="28"/>
        <v>15</v>
      </c>
      <c r="AF101" s="1"/>
      <c r="AG101" s="1"/>
      <c r="AH101" s="1"/>
      <c r="AI101" s="1" t="s">
        <v>2461</v>
      </c>
      <c r="AJ101" s="1">
        <v>186000</v>
      </c>
      <c r="AK101" s="1" t="s">
        <v>2462</v>
      </c>
      <c r="AL101" s="1"/>
      <c r="AM101" s="1"/>
      <c r="AN101" s="1"/>
      <c r="AO101" s="1" t="s">
        <v>420</v>
      </c>
      <c r="AP101" s="1">
        <v>423399.99999999994</v>
      </c>
      <c r="AQ101" s="1">
        <v>45</v>
      </c>
      <c r="AR101" s="1" t="s">
        <v>2410</v>
      </c>
      <c r="AS101" s="1">
        <v>198048.78048780488</v>
      </c>
      <c r="AT101" s="1">
        <v>10</v>
      </c>
      <c r="AU101" s="1"/>
      <c r="AV101" s="1"/>
      <c r="AW101" s="1"/>
      <c r="AX101" s="1" t="s">
        <v>420</v>
      </c>
      <c r="AY101" s="1">
        <v>598379.03999999992</v>
      </c>
      <c r="AZ101" s="1" t="s">
        <v>2526</v>
      </c>
      <c r="BA101" s="82">
        <f t="shared" si="20"/>
        <v>186000</v>
      </c>
      <c r="BB101" s="82" t="str">
        <f t="shared" si="21"/>
        <v>SUMINISTROS CLINICOS ISLA SAS</v>
      </c>
      <c r="BC101" s="82" t="str">
        <f t="shared" si="22"/>
        <v>SCHARLAU</v>
      </c>
      <c r="BD101" s="82" t="str">
        <f t="shared" si="23"/>
        <v>5 DIAS HABILES</v>
      </c>
      <c r="BE101" s="1"/>
      <c r="BF101" s="1"/>
      <c r="BG101" s="1"/>
      <c r="BH101" s="1"/>
      <c r="BI101" s="1"/>
      <c r="BJ101" s="1"/>
      <c r="BK101" s="1" t="s">
        <v>1066</v>
      </c>
      <c r="BL101" s="1">
        <v>153561.96</v>
      </c>
      <c r="BM101" s="1" t="s">
        <v>2569</v>
      </c>
      <c r="BN101" s="1" t="s">
        <v>2461</v>
      </c>
      <c r="BO101" s="1">
        <v>176610</v>
      </c>
      <c r="BP101" s="1" t="s">
        <v>2328</v>
      </c>
      <c r="BQ101" s="1"/>
      <c r="BR101" s="1"/>
      <c r="BS101" s="1"/>
      <c r="BT101" s="1"/>
      <c r="BU101" s="1"/>
      <c r="BV101" s="1"/>
      <c r="BW101" s="1"/>
      <c r="BX101" s="1"/>
      <c r="BY101" s="1"/>
      <c r="BZ101" s="82">
        <f t="shared" si="24"/>
        <v>153561.96</v>
      </c>
      <c r="CA101" s="82" t="str">
        <f t="shared" si="25"/>
        <v>QUIMICOS Y REACTIVOS SAS "QUIMIREL SAS"</v>
      </c>
      <c r="CB101" s="82" t="str">
        <f t="shared" si="29"/>
        <v>OXOID</v>
      </c>
      <c r="CC101" s="82" t="str">
        <f t="shared" si="30"/>
        <v xml:space="preserve">5 dias calendario </v>
      </c>
      <c r="CD101" s="98">
        <f t="shared" si="31"/>
        <v>153561.96</v>
      </c>
      <c r="CE101" s="98" t="str">
        <f t="shared" si="32"/>
        <v>QUIMICOS Y REACTIVOS SAS "QUIMIREL SAS"</v>
      </c>
      <c r="CF101" s="98" t="str">
        <f t="shared" si="33"/>
        <v>OXOID</v>
      </c>
      <c r="CG101" s="98" t="str">
        <f t="shared" si="34"/>
        <v xml:space="preserve">5 dias calendario </v>
      </c>
    </row>
    <row r="102" spans="1:85" ht="30" customHeight="1">
      <c r="A102" s="9">
        <f t="shared" si="19"/>
        <v>94</v>
      </c>
      <c r="B102" s="10" t="s">
        <v>1820</v>
      </c>
      <c r="C102" s="11">
        <v>500</v>
      </c>
      <c r="D102" s="11" t="s">
        <v>9</v>
      </c>
      <c r="E102" s="10" t="s">
        <v>1709</v>
      </c>
      <c r="F102" s="43">
        <v>1</v>
      </c>
      <c r="G102" s="1"/>
      <c r="H102" s="1"/>
      <c r="I102" s="1"/>
      <c r="J102" s="1"/>
      <c r="K102" s="1"/>
      <c r="L102" s="1"/>
      <c r="M102" s="1"/>
      <c r="N102" s="1"/>
      <c r="O102" s="1"/>
      <c r="P102" s="1"/>
      <c r="Q102" s="1"/>
      <c r="R102" s="1"/>
      <c r="S102" s="1" t="s">
        <v>2410</v>
      </c>
      <c r="T102" s="1">
        <v>232232</v>
      </c>
      <c r="U102" s="1">
        <v>15</v>
      </c>
      <c r="V102" s="1"/>
      <c r="W102" s="1"/>
      <c r="X102" s="1"/>
      <c r="Y102" s="1"/>
      <c r="Z102" s="1"/>
      <c r="AA102" s="1"/>
      <c r="AB102" s="82">
        <f t="shared" si="26"/>
        <v>232232</v>
      </c>
      <c r="AC102" s="82" t="str">
        <f>IF(AB102=Z102,$Y$7,IF(AB102=W102,$V$7,IF(AB102=T102,$S$7,IF(AB102=Q102,$P$7,IF(AB102=N102,$M$7,IF(AB102=K102,$J$7,I(AB102=H102,$G$7,"")))))))</f>
        <v xml:space="preserve">ELEMENTOS QUIMICOS LTDA </v>
      </c>
      <c r="AD102" s="82" t="str">
        <f t="shared" si="27"/>
        <v>DIFCO</v>
      </c>
      <c r="AE102" s="82">
        <f t="shared" si="28"/>
        <v>15</v>
      </c>
      <c r="AF102" s="1"/>
      <c r="AG102" s="1"/>
      <c r="AH102" s="1"/>
      <c r="AI102" s="1"/>
      <c r="AJ102" s="1"/>
      <c r="AK102" s="1"/>
      <c r="AL102" s="1"/>
      <c r="AM102" s="1"/>
      <c r="AN102" s="1"/>
      <c r="AO102" s="1" t="s">
        <v>420</v>
      </c>
      <c r="AP102" s="1">
        <v>423399.99999999994</v>
      </c>
      <c r="AQ102" s="1">
        <v>45</v>
      </c>
      <c r="AR102" s="1" t="s">
        <v>2410</v>
      </c>
      <c r="AS102" s="1">
        <v>198048.78048780488</v>
      </c>
      <c r="AT102" s="1">
        <v>10</v>
      </c>
      <c r="AU102" s="1"/>
      <c r="AV102" s="1"/>
      <c r="AW102" s="1"/>
      <c r="AX102" s="1"/>
      <c r="AY102" s="1"/>
      <c r="AZ102" s="1"/>
      <c r="BA102" s="82">
        <f t="shared" si="20"/>
        <v>198048.78048780488</v>
      </c>
      <c r="BB102" s="82" t="str">
        <f t="shared" si="21"/>
        <v>NELSON A. ROYERO Y CÍA. SAS.</v>
      </c>
      <c r="BC102" s="82" t="str">
        <f t="shared" si="22"/>
        <v>DIFCO</v>
      </c>
      <c r="BD102" s="82">
        <f t="shared" si="23"/>
        <v>10</v>
      </c>
      <c r="BE102" s="1"/>
      <c r="BF102" s="1"/>
      <c r="BG102" s="1"/>
      <c r="BH102" s="1"/>
      <c r="BI102" s="1"/>
      <c r="BJ102" s="1"/>
      <c r="BK102" s="1" t="s">
        <v>1066</v>
      </c>
      <c r="BL102" s="1">
        <v>153561.96</v>
      </c>
      <c r="BM102" s="1" t="s">
        <v>2569</v>
      </c>
      <c r="BN102" s="1" t="s">
        <v>2461</v>
      </c>
      <c r="BO102" s="1">
        <v>424270</v>
      </c>
      <c r="BP102" s="1" t="s">
        <v>2328</v>
      </c>
      <c r="BQ102" s="1"/>
      <c r="BR102" s="1"/>
      <c r="BS102" s="1"/>
      <c r="BT102" s="1"/>
      <c r="BU102" s="1"/>
      <c r="BV102" s="1"/>
      <c r="BW102" s="1"/>
      <c r="BX102" s="1"/>
      <c r="BY102" s="1"/>
      <c r="BZ102" s="82">
        <f t="shared" si="24"/>
        <v>153561.96</v>
      </c>
      <c r="CA102" s="82" t="str">
        <f t="shared" si="25"/>
        <v>QUIMICOS Y REACTIVOS SAS "QUIMIREL SAS"</v>
      </c>
      <c r="CB102" s="82" t="str">
        <f t="shared" si="29"/>
        <v>OXOID</v>
      </c>
      <c r="CC102" s="82" t="str">
        <f t="shared" si="30"/>
        <v xml:space="preserve">5 dias calendario </v>
      </c>
      <c r="CD102" s="98">
        <f t="shared" si="31"/>
        <v>153561.96</v>
      </c>
      <c r="CE102" s="98" t="str">
        <f t="shared" si="32"/>
        <v>QUIMICOS Y REACTIVOS SAS "QUIMIREL SAS"</v>
      </c>
      <c r="CF102" s="98" t="str">
        <f t="shared" si="33"/>
        <v>OXOID</v>
      </c>
      <c r="CG102" s="98" t="str">
        <f t="shared" si="34"/>
        <v xml:space="preserve">5 dias calendario </v>
      </c>
    </row>
    <row r="103" spans="1:85" ht="30" customHeight="1">
      <c r="A103" s="9">
        <f t="shared" si="19"/>
        <v>95</v>
      </c>
      <c r="B103" s="10" t="s">
        <v>56</v>
      </c>
      <c r="C103" s="11">
        <v>500</v>
      </c>
      <c r="D103" s="11" t="s">
        <v>9</v>
      </c>
      <c r="E103" s="10" t="s">
        <v>1709</v>
      </c>
      <c r="F103" s="43">
        <v>1</v>
      </c>
      <c r="G103" s="1"/>
      <c r="H103" s="1"/>
      <c r="I103" s="1"/>
      <c r="J103" s="1"/>
      <c r="K103" s="1"/>
      <c r="L103" s="1"/>
      <c r="M103" s="1"/>
      <c r="N103" s="1"/>
      <c r="O103" s="1"/>
      <c r="P103" s="1" t="s">
        <v>420</v>
      </c>
      <c r="Q103" s="1">
        <v>271440</v>
      </c>
      <c r="R103" s="1" t="s">
        <v>2326</v>
      </c>
      <c r="S103" s="1" t="s">
        <v>2410</v>
      </c>
      <c r="T103" s="1">
        <v>331296</v>
      </c>
      <c r="U103" s="1">
        <v>15</v>
      </c>
      <c r="V103" s="1"/>
      <c r="W103" s="1"/>
      <c r="X103" s="1"/>
      <c r="Y103" s="1"/>
      <c r="Z103" s="1"/>
      <c r="AA103" s="1"/>
      <c r="AB103" s="82">
        <f t="shared" si="26"/>
        <v>271440</v>
      </c>
      <c r="AC103" s="82" t="str">
        <f>IF(AB103=Z103,$Y$7,IF(AB103=W103,$V$7,IF(AB103=T103,$S$7,IF(AB103=Q103,$P$7,IF(AB103=N103,$M$7,IF(AB103=K103,$J$7,I(AB103=H103,$G$7,"")))))))</f>
        <v>BLAMIS DOTACIONES LABORATORIO S.A.S</v>
      </c>
      <c r="AD103" s="82" t="str">
        <f t="shared" si="27"/>
        <v>MERCK</v>
      </c>
      <c r="AE103" s="82" t="str">
        <f t="shared" si="28"/>
        <v>INMEDIATA</v>
      </c>
      <c r="AF103" s="1"/>
      <c r="AG103" s="1"/>
      <c r="AH103" s="1"/>
      <c r="AI103" s="1" t="s">
        <v>2461</v>
      </c>
      <c r="AJ103" s="1">
        <v>203000</v>
      </c>
      <c r="AK103" s="1" t="s">
        <v>2463</v>
      </c>
      <c r="AL103" s="1"/>
      <c r="AM103" s="1"/>
      <c r="AN103" s="1"/>
      <c r="AO103" s="1" t="s">
        <v>420</v>
      </c>
      <c r="AP103" s="1">
        <v>138040</v>
      </c>
      <c r="AQ103" s="1">
        <v>60</v>
      </c>
      <c r="AR103" s="1" t="s">
        <v>2410</v>
      </c>
      <c r="AS103" s="1">
        <v>308107.31707317074</v>
      </c>
      <c r="AT103" s="1">
        <v>10</v>
      </c>
      <c r="AU103" s="1"/>
      <c r="AV103" s="1"/>
      <c r="AW103" s="1"/>
      <c r="AX103" s="1" t="s">
        <v>420</v>
      </c>
      <c r="AY103" s="1">
        <v>262883.37599999999</v>
      </c>
      <c r="AZ103" s="1" t="s">
        <v>2526</v>
      </c>
      <c r="BA103" s="82">
        <f t="shared" si="20"/>
        <v>138040</v>
      </c>
      <c r="BB103" s="82" t="str">
        <f t="shared" si="21"/>
        <v>MERCK S.A.</v>
      </c>
      <c r="BC103" s="82" t="str">
        <f t="shared" si="22"/>
        <v>MERCK</v>
      </c>
      <c r="BD103" s="82">
        <f t="shared" si="23"/>
        <v>60</v>
      </c>
      <c r="BE103" s="1"/>
      <c r="BF103" s="1"/>
      <c r="BG103" s="1"/>
      <c r="BH103" s="1"/>
      <c r="BI103" s="1"/>
      <c r="BJ103" s="1"/>
      <c r="BK103" s="1" t="s">
        <v>1066</v>
      </c>
      <c r="BL103" s="1">
        <v>161240</v>
      </c>
      <c r="BM103" s="1" t="s">
        <v>2569</v>
      </c>
      <c r="BN103" s="1" t="s">
        <v>2461</v>
      </c>
      <c r="BO103" s="1">
        <v>192850</v>
      </c>
      <c r="BP103" s="1" t="s">
        <v>2328</v>
      </c>
      <c r="BQ103" s="1"/>
      <c r="BR103" s="1"/>
      <c r="BS103" s="1"/>
      <c r="BT103" s="1"/>
      <c r="BU103" s="1"/>
      <c r="BV103" s="1"/>
      <c r="BW103" s="1"/>
      <c r="BX103" s="1"/>
      <c r="BY103" s="1"/>
      <c r="BZ103" s="82">
        <f t="shared" si="24"/>
        <v>161240</v>
      </c>
      <c r="CA103" s="82" t="str">
        <f t="shared" si="25"/>
        <v>QUIMICOS Y REACTIVOS SAS "QUIMIREL SAS"</v>
      </c>
      <c r="CB103" s="82" t="str">
        <f t="shared" si="29"/>
        <v>OXOID</v>
      </c>
      <c r="CC103" s="82" t="str">
        <f t="shared" si="30"/>
        <v xml:space="preserve">5 dias calendario </v>
      </c>
      <c r="CD103" s="98">
        <f t="shared" si="31"/>
        <v>138040</v>
      </c>
      <c r="CE103" s="98" t="str">
        <f t="shared" si="32"/>
        <v>MERCK S.A.</v>
      </c>
      <c r="CF103" s="98" t="str">
        <f t="shared" si="33"/>
        <v>MERCK</v>
      </c>
      <c r="CG103" s="98">
        <f t="shared" si="34"/>
        <v>60</v>
      </c>
    </row>
    <row r="104" spans="1:85" ht="30" customHeight="1">
      <c r="A104" s="9">
        <f t="shared" si="19"/>
        <v>96</v>
      </c>
      <c r="B104" s="10" t="s">
        <v>1528</v>
      </c>
      <c r="C104" s="11">
        <v>500</v>
      </c>
      <c r="D104" s="11" t="s">
        <v>9</v>
      </c>
      <c r="E104" s="10" t="s">
        <v>1709</v>
      </c>
      <c r="F104" s="43">
        <v>1</v>
      </c>
      <c r="G104" s="1"/>
      <c r="H104" s="1"/>
      <c r="I104" s="1"/>
      <c r="J104" s="1"/>
      <c r="K104" s="1"/>
      <c r="L104" s="1"/>
      <c r="M104" s="1"/>
      <c r="N104" s="1"/>
      <c r="O104" s="1"/>
      <c r="P104" s="1"/>
      <c r="Q104" s="1"/>
      <c r="R104" s="1"/>
      <c r="S104" s="1" t="s">
        <v>2411</v>
      </c>
      <c r="T104" s="1">
        <v>285011.99999999994</v>
      </c>
      <c r="U104" s="1">
        <v>15</v>
      </c>
      <c r="V104" s="1"/>
      <c r="W104" s="1"/>
      <c r="X104" s="1"/>
      <c r="Y104" s="1"/>
      <c r="Z104" s="1"/>
      <c r="AA104" s="1"/>
      <c r="AB104" s="82">
        <f t="shared" si="26"/>
        <v>285011.99999999994</v>
      </c>
      <c r="AC104" s="82" t="str">
        <f>IF(AB104=Z104,$Y$7,IF(AB104=W104,$V$7,IF(AB104=T104,$S$7,IF(AB104=Q104,$P$7,IF(AB104=N104,$M$7,IF(AB104=K104,$J$7,I(AB104=H104,$G$7,"")))))))</f>
        <v xml:space="preserve">ELEMENTOS QUIMICOS LTDA </v>
      </c>
      <c r="AD104" s="82" t="str">
        <f t="shared" si="27"/>
        <v>BBL</v>
      </c>
      <c r="AE104" s="82">
        <f t="shared" si="28"/>
        <v>15</v>
      </c>
      <c r="AF104" s="1"/>
      <c r="AG104" s="1"/>
      <c r="AH104" s="1"/>
      <c r="AI104" s="1"/>
      <c r="AJ104" s="1"/>
      <c r="AK104" s="1"/>
      <c r="AL104" s="1"/>
      <c r="AM104" s="1"/>
      <c r="AN104" s="1"/>
      <c r="AO104" s="1"/>
      <c r="AP104" s="1"/>
      <c r="AQ104" s="1"/>
      <c r="AR104" s="1"/>
      <c r="AS104" s="1"/>
      <c r="AT104" s="1"/>
      <c r="AU104" s="1"/>
      <c r="AV104" s="1"/>
      <c r="AW104" s="1"/>
      <c r="AX104" s="1"/>
      <c r="AY104" s="1"/>
      <c r="AZ104" s="1"/>
      <c r="BA104" s="82"/>
      <c r="BB104" s="82"/>
      <c r="BC104" s="82"/>
      <c r="BD104" s="82"/>
      <c r="BE104" s="1"/>
      <c r="BF104" s="1"/>
      <c r="BG104" s="1"/>
      <c r="BH104" s="1"/>
      <c r="BI104" s="1"/>
      <c r="BJ104" s="1"/>
      <c r="BK104" s="1" t="s">
        <v>1066</v>
      </c>
      <c r="BL104" s="1">
        <v>281300</v>
      </c>
      <c r="BM104" s="1" t="s">
        <v>2575</v>
      </c>
      <c r="BN104" s="1"/>
      <c r="BO104" s="1"/>
      <c r="BP104" s="1"/>
      <c r="BQ104" s="1"/>
      <c r="BR104" s="1"/>
      <c r="BS104" s="1"/>
      <c r="BT104" s="1"/>
      <c r="BU104" s="1"/>
      <c r="BV104" s="1"/>
      <c r="BW104" s="1"/>
      <c r="BX104" s="1"/>
      <c r="BY104" s="1"/>
      <c r="BZ104" s="82">
        <f t="shared" si="24"/>
        <v>281300</v>
      </c>
      <c r="CA104" s="82" t="str">
        <f t="shared" si="25"/>
        <v>QUIMICOS Y REACTIVOS SAS "QUIMIREL SAS"</v>
      </c>
      <c r="CB104" s="82" t="str">
        <f t="shared" si="29"/>
        <v>OXOID</v>
      </c>
      <c r="CC104" s="82" t="str">
        <f t="shared" si="30"/>
        <v>60 dias calendario</v>
      </c>
      <c r="CD104" s="98">
        <f t="shared" si="31"/>
        <v>281300</v>
      </c>
      <c r="CE104" s="98" t="str">
        <f t="shared" si="32"/>
        <v>QUIMICOS Y REACTIVOS SAS "QUIMIREL SAS"</v>
      </c>
      <c r="CF104" s="98" t="str">
        <f t="shared" si="33"/>
        <v>OXOID</v>
      </c>
      <c r="CG104" s="98" t="str">
        <f t="shared" si="34"/>
        <v>60 dias calendario</v>
      </c>
    </row>
    <row r="105" spans="1:85" ht="30" customHeight="1">
      <c r="A105" s="9">
        <f t="shared" si="19"/>
        <v>97</v>
      </c>
      <c r="B105" s="10" t="s">
        <v>57</v>
      </c>
      <c r="C105" s="11">
        <v>500</v>
      </c>
      <c r="D105" s="11" t="s">
        <v>9</v>
      </c>
      <c r="E105" s="10" t="s">
        <v>1709</v>
      </c>
      <c r="F105" s="43">
        <v>1</v>
      </c>
      <c r="G105" s="1"/>
      <c r="H105" s="1"/>
      <c r="I105" s="1"/>
      <c r="J105" s="1"/>
      <c r="K105" s="1"/>
      <c r="L105" s="1"/>
      <c r="M105" s="1"/>
      <c r="N105" s="1"/>
      <c r="O105" s="1"/>
      <c r="P105" s="1" t="s">
        <v>420</v>
      </c>
      <c r="Q105" s="1">
        <v>759800</v>
      </c>
      <c r="R105" s="1" t="s">
        <v>2326</v>
      </c>
      <c r="S105" s="1" t="s">
        <v>2411</v>
      </c>
      <c r="T105" s="1">
        <v>265524</v>
      </c>
      <c r="U105" s="1">
        <v>15</v>
      </c>
      <c r="V105" s="1"/>
      <c r="W105" s="1"/>
      <c r="X105" s="1"/>
      <c r="Y105" s="1"/>
      <c r="Z105" s="1"/>
      <c r="AA105" s="1"/>
      <c r="AB105" s="82">
        <f t="shared" si="26"/>
        <v>265524</v>
      </c>
      <c r="AC105" s="82" t="str">
        <f>IF(AB105=Z105,$Y$7,IF(AB105=W105,$V$7,IF(AB105=T105,$S$7,IF(AB105=Q105,$P$7,IF(AB105=N105,$M$7,IF(AB105=K105,$J$7,I(AB105=H105,$G$7,"")))))))</f>
        <v xml:space="preserve">ELEMENTOS QUIMICOS LTDA </v>
      </c>
      <c r="AD105" s="82" t="str">
        <f t="shared" si="27"/>
        <v>BBL</v>
      </c>
      <c r="AE105" s="82">
        <f t="shared" si="28"/>
        <v>15</v>
      </c>
      <c r="AF105" s="1"/>
      <c r="AG105" s="1"/>
      <c r="AH105" s="1"/>
      <c r="AI105" s="1" t="s">
        <v>2461</v>
      </c>
      <c r="AJ105" s="1">
        <v>227000</v>
      </c>
      <c r="AK105" s="1" t="s">
        <v>2463</v>
      </c>
      <c r="AL105" s="1"/>
      <c r="AM105" s="1"/>
      <c r="AN105" s="1"/>
      <c r="AO105" s="1" t="s">
        <v>420</v>
      </c>
      <c r="AP105" s="1">
        <v>151960</v>
      </c>
      <c r="AQ105" s="1">
        <v>60</v>
      </c>
      <c r="AR105" s="1" t="s">
        <v>2410</v>
      </c>
      <c r="AS105" s="1">
        <v>226341.46341463414</v>
      </c>
      <c r="AT105" s="1">
        <v>10</v>
      </c>
      <c r="AU105" s="1"/>
      <c r="AV105" s="1"/>
      <c r="AW105" s="1"/>
      <c r="AX105" s="1" t="s">
        <v>420</v>
      </c>
      <c r="AY105" s="1">
        <v>734190.91200000001</v>
      </c>
      <c r="AZ105" s="1" t="s">
        <v>2526</v>
      </c>
      <c r="BA105" s="82">
        <f t="shared" si="20"/>
        <v>151960</v>
      </c>
      <c r="BB105" s="82" t="str">
        <f t="shared" si="21"/>
        <v>MERCK S.A.</v>
      </c>
      <c r="BC105" s="82" t="str">
        <f t="shared" si="22"/>
        <v>MERCK</v>
      </c>
      <c r="BD105" s="82">
        <f t="shared" si="23"/>
        <v>60</v>
      </c>
      <c r="BE105" s="1"/>
      <c r="BF105" s="1"/>
      <c r="BG105" s="1"/>
      <c r="BH105" s="1"/>
      <c r="BI105" s="1"/>
      <c r="BJ105" s="1"/>
      <c r="BK105" s="1" t="s">
        <v>1066</v>
      </c>
      <c r="BL105" s="1">
        <v>263204</v>
      </c>
      <c r="BM105" s="1" t="s">
        <v>2569</v>
      </c>
      <c r="BN105" s="1" t="s">
        <v>2461</v>
      </c>
      <c r="BO105" s="1">
        <v>215180</v>
      </c>
      <c r="BP105" s="1" t="s">
        <v>2328</v>
      </c>
      <c r="BQ105" s="1"/>
      <c r="BR105" s="1"/>
      <c r="BS105" s="1"/>
      <c r="BT105" s="1"/>
      <c r="BU105" s="1"/>
      <c r="BV105" s="1"/>
      <c r="BW105" s="1"/>
      <c r="BX105" s="1"/>
      <c r="BY105" s="1"/>
      <c r="BZ105" s="82">
        <f t="shared" si="24"/>
        <v>215180</v>
      </c>
      <c r="CA105" s="82" t="str">
        <f t="shared" si="25"/>
        <v>REACTIVOS EQUIPOS Y QUIMICOS LIMITADA</v>
      </c>
      <c r="CB105" s="82" t="str">
        <f t="shared" si="29"/>
        <v>SCHARLAU</v>
      </c>
      <c r="CC105" s="82" t="str">
        <f t="shared" si="30"/>
        <v>30 DIAS</v>
      </c>
      <c r="CD105" s="98">
        <f t="shared" si="31"/>
        <v>151960</v>
      </c>
      <c r="CE105" s="98" t="str">
        <f t="shared" si="32"/>
        <v>MERCK S.A.</v>
      </c>
      <c r="CF105" s="98" t="str">
        <f t="shared" si="33"/>
        <v>MERCK</v>
      </c>
      <c r="CG105" s="98">
        <f t="shared" si="34"/>
        <v>60</v>
      </c>
    </row>
    <row r="106" spans="1:85" ht="30" customHeight="1">
      <c r="A106" s="9">
        <f t="shared" si="19"/>
        <v>98</v>
      </c>
      <c r="B106" s="10" t="s">
        <v>58</v>
      </c>
      <c r="C106" s="16">
        <v>500</v>
      </c>
      <c r="D106" s="11" t="s">
        <v>9</v>
      </c>
      <c r="E106" s="10" t="s">
        <v>1709</v>
      </c>
      <c r="F106" s="43">
        <v>1</v>
      </c>
      <c r="G106" s="1"/>
      <c r="H106" s="1"/>
      <c r="I106" s="1"/>
      <c r="J106" s="1"/>
      <c r="K106" s="1"/>
      <c r="L106" s="1"/>
      <c r="M106" s="1"/>
      <c r="N106" s="1"/>
      <c r="O106" s="1"/>
      <c r="P106" s="1" t="s">
        <v>420</v>
      </c>
      <c r="Q106" s="1">
        <v>549840</v>
      </c>
      <c r="R106" s="1" t="s">
        <v>2284</v>
      </c>
      <c r="S106" s="1" t="s">
        <v>2410</v>
      </c>
      <c r="T106" s="1">
        <v>423864</v>
      </c>
      <c r="U106" s="1">
        <v>15</v>
      </c>
      <c r="V106" s="1"/>
      <c r="W106" s="1"/>
      <c r="X106" s="1"/>
      <c r="Y106" s="1"/>
      <c r="Z106" s="1"/>
      <c r="AA106" s="1"/>
      <c r="AB106" s="82">
        <f t="shared" si="26"/>
        <v>423864</v>
      </c>
      <c r="AC106" s="82" t="str">
        <f>IF(AB106=Z106,$Y$7,IF(AB106=W106,$V$7,IF(AB106=T106,$S$7,IF(AB106=Q106,$P$7,IF(AB106=N106,$M$7,IF(AB106=K106,$J$7,I(AB106=H106,$G$7,"")))))))</f>
        <v xml:space="preserve">ELEMENTOS QUIMICOS LTDA </v>
      </c>
      <c r="AD106" s="82" t="str">
        <f t="shared" si="27"/>
        <v>DIFCO</v>
      </c>
      <c r="AE106" s="82">
        <f t="shared" si="28"/>
        <v>15</v>
      </c>
      <c r="AF106" s="1"/>
      <c r="AG106" s="1"/>
      <c r="AH106" s="1"/>
      <c r="AI106" s="1"/>
      <c r="AJ106" s="1"/>
      <c r="AK106" s="1"/>
      <c r="AL106" s="1"/>
      <c r="AM106" s="1"/>
      <c r="AN106" s="1"/>
      <c r="AO106" s="1" t="s">
        <v>420</v>
      </c>
      <c r="AP106" s="1">
        <v>206480</v>
      </c>
      <c r="AQ106" s="1">
        <v>90</v>
      </c>
      <c r="AR106" s="1" t="s">
        <v>2410</v>
      </c>
      <c r="AS106" s="1">
        <v>393834.14634146338</v>
      </c>
      <c r="AT106" s="1">
        <v>10</v>
      </c>
      <c r="AU106" s="1"/>
      <c r="AV106" s="1"/>
      <c r="AW106" s="1"/>
      <c r="AX106" s="1" t="s">
        <v>420</v>
      </c>
      <c r="AY106" s="1">
        <v>531817.77599999995</v>
      </c>
      <c r="AZ106" s="1" t="s">
        <v>2526</v>
      </c>
      <c r="BA106" s="82">
        <f t="shared" si="20"/>
        <v>206480</v>
      </c>
      <c r="BB106" s="82" t="str">
        <f t="shared" si="21"/>
        <v>MERCK S.A.</v>
      </c>
      <c r="BC106" s="82" t="str">
        <f t="shared" si="22"/>
        <v>MERCK</v>
      </c>
      <c r="BD106" s="82">
        <f t="shared" si="23"/>
        <v>90</v>
      </c>
      <c r="BE106" s="1"/>
      <c r="BF106" s="1"/>
      <c r="BG106" s="1"/>
      <c r="BH106" s="1"/>
      <c r="BI106" s="1"/>
      <c r="BJ106" s="1"/>
      <c r="BK106" s="1" t="s">
        <v>1066</v>
      </c>
      <c r="BL106" s="1">
        <v>322480</v>
      </c>
      <c r="BM106" s="1" t="s">
        <v>2575</v>
      </c>
      <c r="BN106" s="1" t="s">
        <v>420</v>
      </c>
      <c r="BO106" s="1">
        <v>642292</v>
      </c>
      <c r="BP106" s="1" t="s">
        <v>2545</v>
      </c>
      <c r="BQ106" s="1"/>
      <c r="BR106" s="1"/>
      <c r="BS106" s="1"/>
      <c r="BT106" s="1"/>
      <c r="BU106" s="1"/>
      <c r="BV106" s="1"/>
      <c r="BW106" s="1"/>
      <c r="BX106" s="1"/>
      <c r="BY106" s="1"/>
      <c r="BZ106" s="82">
        <f t="shared" si="24"/>
        <v>322480</v>
      </c>
      <c r="CA106" s="82" t="str">
        <f t="shared" si="25"/>
        <v>QUIMICOS Y REACTIVOS SAS "QUIMIREL SAS"</v>
      </c>
      <c r="CB106" s="82" t="str">
        <f t="shared" si="29"/>
        <v>OXOID</v>
      </c>
      <c r="CC106" s="82" t="str">
        <f t="shared" si="30"/>
        <v>60 dias calendario</v>
      </c>
      <c r="CD106" s="98">
        <f t="shared" si="31"/>
        <v>206480</v>
      </c>
      <c r="CE106" s="98" t="str">
        <f t="shared" si="32"/>
        <v>MERCK S.A.</v>
      </c>
      <c r="CF106" s="98" t="str">
        <f t="shared" si="33"/>
        <v>MERCK</v>
      </c>
      <c r="CG106" s="98">
        <f t="shared" si="34"/>
        <v>90</v>
      </c>
    </row>
    <row r="107" spans="1:85" ht="30" customHeight="1">
      <c r="A107" s="9">
        <f t="shared" si="19"/>
        <v>99</v>
      </c>
      <c r="B107" s="19" t="s">
        <v>59</v>
      </c>
      <c r="C107" s="14">
        <v>500</v>
      </c>
      <c r="D107" s="18" t="s">
        <v>9</v>
      </c>
      <c r="E107" s="10" t="s">
        <v>1709</v>
      </c>
      <c r="F107" s="43">
        <v>1</v>
      </c>
      <c r="G107" s="1"/>
      <c r="H107" s="1"/>
      <c r="I107" s="1"/>
      <c r="J107" s="1"/>
      <c r="K107" s="1"/>
      <c r="L107" s="1"/>
      <c r="M107" s="1"/>
      <c r="N107" s="1"/>
      <c r="O107" s="1"/>
      <c r="P107" s="1" t="s">
        <v>420</v>
      </c>
      <c r="Q107" s="1">
        <v>498800</v>
      </c>
      <c r="R107" s="1" t="s">
        <v>2284</v>
      </c>
      <c r="S107" s="1" t="s">
        <v>2411</v>
      </c>
      <c r="T107" s="1">
        <v>262276</v>
      </c>
      <c r="U107" s="1">
        <v>15</v>
      </c>
      <c r="V107" s="1"/>
      <c r="W107" s="1"/>
      <c r="X107" s="1"/>
      <c r="Y107" s="1"/>
      <c r="Z107" s="1"/>
      <c r="AA107" s="1"/>
      <c r="AB107" s="82">
        <f t="shared" si="26"/>
        <v>262276</v>
      </c>
      <c r="AC107" s="82" t="str">
        <f>IF(AB107=Z107,$Y$7,IF(AB107=W107,$V$7,IF(AB107=T107,$S$7,IF(AB107=Q107,$P$7,IF(AB107=N107,$M$7,IF(AB107=K107,$J$7,I(AB107=H107,$G$7,"")))))))</f>
        <v xml:space="preserve">ELEMENTOS QUIMICOS LTDA </v>
      </c>
      <c r="AD107" s="82" t="str">
        <f t="shared" si="27"/>
        <v>BBL</v>
      </c>
      <c r="AE107" s="82">
        <f t="shared" si="28"/>
        <v>15</v>
      </c>
      <c r="AF107" s="1"/>
      <c r="AG107" s="1"/>
      <c r="AH107" s="1"/>
      <c r="AI107" s="1" t="s">
        <v>2461</v>
      </c>
      <c r="AJ107" s="1">
        <v>198499</v>
      </c>
      <c r="AK107" s="1" t="s">
        <v>2463</v>
      </c>
      <c r="AL107" s="1"/>
      <c r="AM107" s="1"/>
      <c r="AN107" s="1"/>
      <c r="AO107" s="1" t="s">
        <v>420</v>
      </c>
      <c r="AP107" s="1">
        <v>206480</v>
      </c>
      <c r="AQ107" s="1">
        <v>90</v>
      </c>
      <c r="AR107" s="1" t="s">
        <v>2410</v>
      </c>
      <c r="AS107" s="1">
        <v>243599.99999999997</v>
      </c>
      <c r="AT107" s="1">
        <v>10</v>
      </c>
      <c r="AU107" s="1"/>
      <c r="AV107" s="1"/>
      <c r="AW107" s="1"/>
      <c r="AX107" s="1" t="s">
        <v>420</v>
      </c>
      <c r="AY107" s="1">
        <v>482064.91200000001</v>
      </c>
      <c r="AZ107" s="1" t="s">
        <v>2526</v>
      </c>
      <c r="BA107" s="82">
        <f t="shared" si="20"/>
        <v>198499</v>
      </c>
      <c r="BB107" s="82" t="str">
        <f t="shared" si="21"/>
        <v>SUMINISTROS CLINICOS ISLA SAS</v>
      </c>
      <c r="BC107" s="82" t="str">
        <f t="shared" si="22"/>
        <v>SCHARLAU</v>
      </c>
      <c r="BD107" s="82" t="str">
        <f t="shared" si="23"/>
        <v>5 DIAS HABILES HABILES</v>
      </c>
      <c r="BE107" s="1"/>
      <c r="BF107" s="1"/>
      <c r="BG107" s="1"/>
      <c r="BH107" s="1"/>
      <c r="BI107" s="1"/>
      <c r="BJ107" s="1"/>
      <c r="BK107" s="1" t="s">
        <v>1066</v>
      </c>
      <c r="BL107" s="1">
        <v>166344</v>
      </c>
      <c r="BM107" s="1" t="s">
        <v>2575</v>
      </c>
      <c r="BN107" s="1" t="s">
        <v>2461</v>
      </c>
      <c r="BO107" s="1">
        <v>194184</v>
      </c>
      <c r="BP107" s="1" t="s">
        <v>2328</v>
      </c>
      <c r="BQ107" s="1"/>
      <c r="BR107" s="1"/>
      <c r="BS107" s="1"/>
      <c r="BT107" s="1"/>
      <c r="BU107" s="1"/>
      <c r="BV107" s="1"/>
      <c r="BW107" s="1"/>
      <c r="BX107" s="1"/>
      <c r="BY107" s="1"/>
      <c r="BZ107" s="82">
        <f t="shared" si="24"/>
        <v>166344</v>
      </c>
      <c r="CA107" s="82" t="str">
        <f t="shared" si="25"/>
        <v>QUIMICOS Y REACTIVOS SAS "QUIMIREL SAS"</v>
      </c>
      <c r="CB107" s="82" t="str">
        <f t="shared" si="29"/>
        <v>OXOID</v>
      </c>
      <c r="CC107" s="82" t="str">
        <f t="shared" si="30"/>
        <v>60 dias calendario</v>
      </c>
      <c r="CD107" s="98">
        <f t="shared" si="31"/>
        <v>166344</v>
      </c>
      <c r="CE107" s="98" t="str">
        <f t="shared" si="32"/>
        <v>QUIMICOS Y REACTIVOS SAS "QUIMIREL SAS"</v>
      </c>
      <c r="CF107" s="98" t="str">
        <f t="shared" si="33"/>
        <v>OXOID</v>
      </c>
      <c r="CG107" s="98" t="str">
        <f t="shared" si="34"/>
        <v>60 dias calendario</v>
      </c>
    </row>
    <row r="108" spans="1:85" ht="30" customHeight="1">
      <c r="A108" s="9">
        <f t="shared" si="19"/>
        <v>100</v>
      </c>
      <c r="B108" s="10" t="s">
        <v>60</v>
      </c>
      <c r="C108" s="11">
        <v>500</v>
      </c>
      <c r="D108" s="11" t="s">
        <v>9</v>
      </c>
      <c r="E108" s="10" t="s">
        <v>1709</v>
      </c>
      <c r="F108" s="43">
        <v>1</v>
      </c>
      <c r="G108" s="1"/>
      <c r="H108" s="1"/>
      <c r="I108" s="1"/>
      <c r="J108" s="1"/>
      <c r="K108" s="1"/>
      <c r="L108" s="1"/>
      <c r="M108" s="1"/>
      <c r="N108" s="1"/>
      <c r="O108" s="1"/>
      <c r="P108" s="1" t="s">
        <v>420</v>
      </c>
      <c r="Q108" s="1">
        <v>474440</v>
      </c>
      <c r="R108" s="1" t="s">
        <v>2326</v>
      </c>
      <c r="S108" s="1" t="s">
        <v>2410</v>
      </c>
      <c r="T108" s="1">
        <v>276079.99999999994</v>
      </c>
      <c r="U108" s="1">
        <v>15</v>
      </c>
      <c r="V108" s="1"/>
      <c r="W108" s="1"/>
      <c r="X108" s="1"/>
      <c r="Y108" s="1"/>
      <c r="Z108" s="1"/>
      <c r="AA108" s="1"/>
      <c r="AB108" s="82">
        <f t="shared" si="26"/>
        <v>276079.99999999994</v>
      </c>
      <c r="AC108" s="82" t="str">
        <f>IF(AB108=Z108,$Y$7,IF(AB108=W108,$V$7,IF(AB108=T108,$S$7,IF(AB108=Q108,$P$7,IF(AB108=N108,$M$7,IF(AB108=K108,$J$7,I(AB108=H108,$G$7,"")))))))</f>
        <v xml:space="preserve">ELEMENTOS QUIMICOS LTDA </v>
      </c>
      <c r="AD108" s="82" t="str">
        <f t="shared" si="27"/>
        <v>DIFCO</v>
      </c>
      <c r="AE108" s="82">
        <f t="shared" si="28"/>
        <v>15</v>
      </c>
      <c r="AF108" s="1"/>
      <c r="AG108" s="1"/>
      <c r="AH108" s="1"/>
      <c r="AI108" s="1"/>
      <c r="AJ108" s="1"/>
      <c r="AK108" s="1"/>
      <c r="AL108" s="1"/>
      <c r="AM108" s="1"/>
      <c r="AN108" s="1"/>
      <c r="AO108" s="1" t="s">
        <v>420</v>
      </c>
      <c r="AP108" s="1">
        <v>113679.99999999999</v>
      </c>
      <c r="AQ108" s="1">
        <v>45</v>
      </c>
      <c r="AR108" s="1" t="s">
        <v>2410</v>
      </c>
      <c r="AS108" s="1">
        <v>234829.26829268294</v>
      </c>
      <c r="AT108" s="1">
        <v>10</v>
      </c>
      <c r="AU108" s="1"/>
      <c r="AV108" s="1"/>
      <c r="AW108" s="1"/>
      <c r="AX108" s="1" t="s">
        <v>420</v>
      </c>
      <c r="AY108" s="1">
        <v>458533.152</v>
      </c>
      <c r="AZ108" s="1" t="s">
        <v>2526</v>
      </c>
      <c r="BA108" s="82">
        <f t="shared" si="20"/>
        <v>113679.99999999999</v>
      </c>
      <c r="BB108" s="82" t="str">
        <f t="shared" si="21"/>
        <v>MERCK S.A.</v>
      </c>
      <c r="BC108" s="82" t="str">
        <f t="shared" si="22"/>
        <v>MERCK</v>
      </c>
      <c r="BD108" s="82">
        <f t="shared" si="23"/>
        <v>45</v>
      </c>
      <c r="BE108" s="1"/>
      <c r="BF108" s="1"/>
      <c r="BG108" s="1"/>
      <c r="BH108" s="1"/>
      <c r="BI108" s="1"/>
      <c r="BJ108" s="1"/>
      <c r="BK108" s="1" t="s">
        <v>1066</v>
      </c>
      <c r="BL108" s="1">
        <v>292320</v>
      </c>
      <c r="BM108" s="1" t="s">
        <v>2575</v>
      </c>
      <c r="BN108" s="1" t="s">
        <v>2461</v>
      </c>
      <c r="BO108" s="1">
        <v>168490</v>
      </c>
      <c r="BP108" s="1" t="s">
        <v>2328</v>
      </c>
      <c r="BQ108" s="1"/>
      <c r="BR108" s="1"/>
      <c r="BS108" s="1"/>
      <c r="BT108" s="1"/>
      <c r="BU108" s="1"/>
      <c r="BV108" s="1"/>
      <c r="BW108" s="1"/>
      <c r="BX108" s="1"/>
      <c r="BY108" s="1"/>
      <c r="BZ108" s="82">
        <f t="shared" si="24"/>
        <v>168490</v>
      </c>
      <c r="CA108" s="82" t="str">
        <f t="shared" si="25"/>
        <v>REACTIVOS EQUIPOS Y QUIMICOS LIMITADA</v>
      </c>
      <c r="CB108" s="82" t="str">
        <f t="shared" si="29"/>
        <v>SCHARLAU</v>
      </c>
      <c r="CC108" s="82" t="str">
        <f t="shared" si="30"/>
        <v>30 DIAS</v>
      </c>
      <c r="CD108" s="98">
        <f t="shared" si="31"/>
        <v>113679.99999999999</v>
      </c>
      <c r="CE108" s="98" t="str">
        <f t="shared" si="32"/>
        <v>MERCK S.A.</v>
      </c>
      <c r="CF108" s="98" t="str">
        <f t="shared" si="33"/>
        <v>MERCK</v>
      </c>
      <c r="CG108" s="98">
        <f t="shared" si="34"/>
        <v>45</v>
      </c>
    </row>
    <row r="109" spans="1:85" ht="30" customHeight="1">
      <c r="A109" s="9">
        <f t="shared" si="19"/>
        <v>101</v>
      </c>
      <c r="B109" s="10" t="s">
        <v>61</v>
      </c>
      <c r="C109" s="11">
        <v>500</v>
      </c>
      <c r="D109" s="11" t="s">
        <v>9</v>
      </c>
      <c r="E109" s="10" t="s">
        <v>1709</v>
      </c>
      <c r="F109" s="43">
        <v>1</v>
      </c>
      <c r="G109" s="1"/>
      <c r="H109" s="1"/>
      <c r="I109" s="1"/>
      <c r="J109" s="1"/>
      <c r="K109" s="1"/>
      <c r="L109" s="1"/>
      <c r="M109" s="1"/>
      <c r="N109" s="1"/>
      <c r="O109" s="1"/>
      <c r="P109" s="1" t="s">
        <v>420</v>
      </c>
      <c r="Q109" s="1">
        <v>589280</v>
      </c>
      <c r="R109" s="1" t="s">
        <v>2284</v>
      </c>
      <c r="S109" s="1" t="s">
        <v>2411</v>
      </c>
      <c r="T109" s="1">
        <v>308560</v>
      </c>
      <c r="U109" s="1">
        <v>15</v>
      </c>
      <c r="V109" s="1"/>
      <c r="W109" s="1"/>
      <c r="X109" s="1"/>
      <c r="Y109" s="1"/>
      <c r="Z109" s="1"/>
      <c r="AA109" s="1"/>
      <c r="AB109" s="82">
        <f t="shared" si="26"/>
        <v>308560</v>
      </c>
      <c r="AC109" s="82" t="str">
        <f>IF(AB109=Z109,$Y$7,IF(AB109=W109,$V$7,IF(AB109=T109,$S$7,IF(AB109=Q109,$P$7,IF(AB109=N109,$M$7,IF(AB109=K109,$J$7,I(AB109=H109,$G$7,"")))))))</f>
        <v xml:space="preserve">ELEMENTOS QUIMICOS LTDA </v>
      </c>
      <c r="AD109" s="82" t="str">
        <f t="shared" si="27"/>
        <v>BBL</v>
      </c>
      <c r="AE109" s="82">
        <f t="shared" si="28"/>
        <v>15</v>
      </c>
      <c r="AF109" s="1"/>
      <c r="AG109" s="1"/>
      <c r="AH109" s="1"/>
      <c r="AI109" s="1"/>
      <c r="AJ109" s="1"/>
      <c r="AK109" s="1"/>
      <c r="AL109" s="1"/>
      <c r="AM109" s="1"/>
      <c r="AN109" s="1"/>
      <c r="AO109" s="1" t="s">
        <v>420</v>
      </c>
      <c r="AP109" s="1">
        <v>215759.99999999997</v>
      </c>
      <c r="AQ109" s="1">
        <v>90</v>
      </c>
      <c r="AR109" s="1" t="s">
        <v>2410</v>
      </c>
      <c r="AS109" s="1">
        <v>286887.80487804877</v>
      </c>
      <c r="AT109" s="1">
        <v>10</v>
      </c>
      <c r="AU109" s="1"/>
      <c r="AV109" s="1"/>
      <c r="AW109" s="1"/>
      <c r="AX109" s="1" t="s">
        <v>420</v>
      </c>
      <c r="AY109" s="1">
        <v>570140.92799999996</v>
      </c>
      <c r="AZ109" s="1" t="s">
        <v>2526</v>
      </c>
      <c r="BA109" s="82">
        <f t="shared" si="20"/>
        <v>215759.99999999997</v>
      </c>
      <c r="BB109" s="82" t="str">
        <f t="shared" si="21"/>
        <v>MERCK S.A.</v>
      </c>
      <c r="BC109" s="82" t="str">
        <f t="shared" si="22"/>
        <v>MERCK</v>
      </c>
      <c r="BD109" s="82">
        <f t="shared" si="23"/>
        <v>90</v>
      </c>
      <c r="BE109" s="1"/>
      <c r="BF109" s="1"/>
      <c r="BG109" s="1"/>
      <c r="BH109" s="1"/>
      <c r="BI109" s="1"/>
      <c r="BJ109" s="1"/>
      <c r="BK109" s="1" t="s">
        <v>1066</v>
      </c>
      <c r="BL109" s="1">
        <v>234320</v>
      </c>
      <c r="BM109" s="1" t="s">
        <v>2569</v>
      </c>
      <c r="BN109" s="1" t="s">
        <v>2461</v>
      </c>
      <c r="BO109" s="1">
        <v>178640</v>
      </c>
      <c r="BP109" s="1" t="s">
        <v>2545</v>
      </c>
      <c r="BQ109" s="1"/>
      <c r="BR109" s="1"/>
      <c r="BS109" s="1"/>
      <c r="BT109" s="1"/>
      <c r="BU109" s="1"/>
      <c r="BV109" s="1"/>
      <c r="BW109" s="1"/>
      <c r="BX109" s="1"/>
      <c r="BY109" s="1"/>
      <c r="BZ109" s="82">
        <f t="shared" si="24"/>
        <v>178640</v>
      </c>
      <c r="CA109" s="82" t="str">
        <f t="shared" si="25"/>
        <v>REACTIVOS EQUIPOS Y QUIMICOS LIMITADA</v>
      </c>
      <c r="CB109" s="82" t="str">
        <f t="shared" si="29"/>
        <v>SCHARLAU</v>
      </c>
      <c r="CC109" s="82" t="str">
        <f t="shared" si="30"/>
        <v>120 DIAS</v>
      </c>
      <c r="CD109" s="98">
        <f t="shared" si="31"/>
        <v>178640</v>
      </c>
      <c r="CE109" s="98" t="str">
        <f t="shared" si="32"/>
        <v>REACTIVOS EQUIPOS Y QUIMICOS LIMITADA</v>
      </c>
      <c r="CF109" s="98" t="str">
        <f t="shared" si="33"/>
        <v>SCHARLAU</v>
      </c>
      <c r="CG109" s="98" t="str">
        <f t="shared" si="34"/>
        <v>120 DIAS</v>
      </c>
    </row>
    <row r="110" spans="1:85" ht="30" customHeight="1">
      <c r="A110" s="9">
        <f t="shared" si="19"/>
        <v>102</v>
      </c>
      <c r="B110" s="10" t="s">
        <v>62</v>
      </c>
      <c r="C110" s="11">
        <v>500</v>
      </c>
      <c r="D110" s="11" t="s">
        <v>9</v>
      </c>
      <c r="E110" s="10" t="s">
        <v>1709</v>
      </c>
      <c r="F110" s="43">
        <v>1</v>
      </c>
      <c r="G110" s="1"/>
      <c r="H110" s="1"/>
      <c r="I110" s="1"/>
      <c r="J110" s="1"/>
      <c r="K110" s="1"/>
      <c r="L110" s="1"/>
      <c r="M110" s="1"/>
      <c r="N110" s="1"/>
      <c r="O110" s="1"/>
      <c r="P110" s="1"/>
      <c r="Q110" s="1"/>
      <c r="R110" s="1"/>
      <c r="S110" s="1" t="s">
        <v>2410</v>
      </c>
      <c r="T110" s="1">
        <v>606564</v>
      </c>
      <c r="U110" s="1">
        <v>15</v>
      </c>
      <c r="V110" s="1"/>
      <c r="W110" s="1"/>
      <c r="X110" s="1"/>
      <c r="Y110" s="1"/>
      <c r="Z110" s="1"/>
      <c r="AA110" s="1"/>
      <c r="AB110" s="82">
        <f t="shared" si="26"/>
        <v>606564</v>
      </c>
      <c r="AC110" s="82" t="str">
        <f>IF(AB110=Z110,$Y$7,IF(AB110=W110,$V$7,IF(AB110=T110,$S$7,IF(AB110=Q110,$P$7,IF(AB110=N110,$M$7,IF(AB110=K110,$J$7,I(AB110=H110,$G$7,"")))))))</f>
        <v xml:space="preserve">ELEMENTOS QUIMICOS LTDA </v>
      </c>
      <c r="AD110" s="82" t="str">
        <f t="shared" si="27"/>
        <v>DIFCO</v>
      </c>
      <c r="AE110" s="82">
        <f t="shared" si="28"/>
        <v>15</v>
      </c>
      <c r="AF110" s="1"/>
      <c r="AG110" s="1"/>
      <c r="AH110" s="1"/>
      <c r="AI110" s="1"/>
      <c r="AJ110" s="1"/>
      <c r="AK110" s="1"/>
      <c r="AL110" s="1"/>
      <c r="AM110" s="1"/>
      <c r="AN110" s="1"/>
      <c r="AO110" s="1" t="s">
        <v>420</v>
      </c>
      <c r="AP110" s="1">
        <v>535920</v>
      </c>
      <c r="AQ110" s="1">
        <v>45</v>
      </c>
      <c r="AR110" s="1"/>
      <c r="AS110" s="1"/>
      <c r="AT110" s="1"/>
      <c r="AU110" s="1"/>
      <c r="AV110" s="1"/>
      <c r="AW110" s="1"/>
      <c r="AX110" s="1" t="s">
        <v>420</v>
      </c>
      <c r="AY110" s="1">
        <v>1385012.16</v>
      </c>
      <c r="AZ110" s="1" t="s">
        <v>2526</v>
      </c>
      <c r="BA110" s="82">
        <f t="shared" si="20"/>
        <v>535920</v>
      </c>
      <c r="BB110" s="82" t="str">
        <f t="shared" si="21"/>
        <v>MERCK S.A.</v>
      </c>
      <c r="BC110" s="82" t="str">
        <f t="shared" si="22"/>
        <v>MERCK</v>
      </c>
      <c r="BD110" s="82">
        <f t="shared" si="23"/>
        <v>45</v>
      </c>
      <c r="BE110" s="1"/>
      <c r="BF110" s="1"/>
      <c r="BG110" s="1"/>
      <c r="BH110" s="1"/>
      <c r="BI110" s="1"/>
      <c r="BJ110" s="1"/>
      <c r="BK110" s="1" t="s">
        <v>1066</v>
      </c>
      <c r="BL110" s="1">
        <v>1038200</v>
      </c>
      <c r="BM110" s="1" t="s">
        <v>2569</v>
      </c>
      <c r="BN110" s="1" t="s">
        <v>2461</v>
      </c>
      <c r="BO110" s="1">
        <v>975415</v>
      </c>
      <c r="BP110" s="1" t="s">
        <v>2328</v>
      </c>
      <c r="BQ110" s="1"/>
      <c r="BR110" s="1"/>
      <c r="BS110" s="1"/>
      <c r="BT110" s="1"/>
      <c r="BU110" s="1"/>
      <c r="BV110" s="1"/>
      <c r="BW110" s="1"/>
      <c r="BX110" s="1"/>
      <c r="BY110" s="1"/>
      <c r="BZ110" s="82">
        <f t="shared" si="24"/>
        <v>975415</v>
      </c>
      <c r="CA110" s="82" t="str">
        <f t="shared" si="25"/>
        <v>REACTIVOS EQUIPOS Y QUIMICOS LIMITADA</v>
      </c>
      <c r="CB110" s="82" t="str">
        <f t="shared" si="29"/>
        <v>SCHARLAU</v>
      </c>
      <c r="CC110" s="82" t="str">
        <f t="shared" si="30"/>
        <v>30 DIAS</v>
      </c>
      <c r="CD110" s="98">
        <f t="shared" si="31"/>
        <v>535920</v>
      </c>
      <c r="CE110" s="98" t="str">
        <f t="shared" si="32"/>
        <v>MERCK S.A.</v>
      </c>
      <c r="CF110" s="98" t="str">
        <f t="shared" si="33"/>
        <v>MERCK</v>
      </c>
      <c r="CG110" s="98">
        <f t="shared" si="34"/>
        <v>45</v>
      </c>
    </row>
    <row r="111" spans="1:85" ht="30" customHeight="1">
      <c r="A111" s="9">
        <f t="shared" si="19"/>
        <v>103</v>
      </c>
      <c r="B111" s="10" t="s">
        <v>63</v>
      </c>
      <c r="C111" s="16">
        <v>500</v>
      </c>
      <c r="D111" s="11" t="s">
        <v>9</v>
      </c>
      <c r="E111" s="10" t="s">
        <v>1709</v>
      </c>
      <c r="F111" s="43">
        <v>1</v>
      </c>
      <c r="G111" s="1"/>
      <c r="H111" s="1"/>
      <c r="I111" s="1"/>
      <c r="J111" s="1"/>
      <c r="K111" s="1"/>
      <c r="L111" s="1"/>
      <c r="M111" s="1"/>
      <c r="N111" s="1"/>
      <c r="O111" s="1"/>
      <c r="P111" s="1"/>
      <c r="Q111" s="1"/>
      <c r="R111" s="1"/>
      <c r="S111" s="1"/>
      <c r="T111" s="1"/>
      <c r="U111" s="1"/>
      <c r="V111" s="1"/>
      <c r="W111" s="1"/>
      <c r="X111" s="1"/>
      <c r="Y111" s="1"/>
      <c r="Z111" s="1"/>
      <c r="AA111" s="1"/>
      <c r="AB111" s="82"/>
      <c r="AC111" s="82"/>
      <c r="AD111" s="82"/>
      <c r="AE111" s="82"/>
      <c r="AF111" s="1"/>
      <c r="AG111" s="1"/>
      <c r="AH111" s="1"/>
      <c r="AI111" s="1"/>
      <c r="AJ111" s="1"/>
      <c r="AK111" s="1"/>
      <c r="AL111" s="1"/>
      <c r="AM111" s="1"/>
      <c r="AN111" s="1"/>
      <c r="AO111" s="1" t="s">
        <v>420</v>
      </c>
      <c r="AP111" s="1">
        <v>489519.99999999994</v>
      </c>
      <c r="AQ111" s="1">
        <v>60</v>
      </c>
      <c r="AR111" s="1"/>
      <c r="AS111" s="1"/>
      <c r="AT111" s="1"/>
      <c r="AU111" s="1"/>
      <c r="AV111" s="1"/>
      <c r="AW111" s="1"/>
      <c r="AX111" s="1" t="s">
        <v>420</v>
      </c>
      <c r="AY111" s="1">
        <v>741308.4</v>
      </c>
      <c r="AZ111" s="1" t="s">
        <v>2526</v>
      </c>
      <c r="BA111" s="82">
        <f t="shared" si="20"/>
        <v>489519.99999999994</v>
      </c>
      <c r="BB111" s="82" t="str">
        <f t="shared" si="21"/>
        <v>MERCK S.A.</v>
      </c>
      <c r="BC111" s="82" t="str">
        <f t="shared" si="22"/>
        <v>MERCK</v>
      </c>
      <c r="BD111" s="82">
        <f t="shared" si="23"/>
        <v>60</v>
      </c>
      <c r="BE111" s="1"/>
      <c r="BF111" s="1"/>
      <c r="BG111" s="1"/>
      <c r="BH111" s="1"/>
      <c r="BI111" s="1"/>
      <c r="BJ111" s="1"/>
      <c r="BK111" s="1" t="s">
        <v>1066</v>
      </c>
      <c r="BL111" s="1">
        <v>1148400</v>
      </c>
      <c r="BM111" s="1" t="s">
        <v>2573</v>
      </c>
      <c r="BN111" s="1" t="s">
        <v>2461</v>
      </c>
      <c r="BO111" s="1">
        <v>526785</v>
      </c>
      <c r="BP111" s="1" t="s">
        <v>2328</v>
      </c>
      <c r="BQ111" s="1"/>
      <c r="BR111" s="1"/>
      <c r="BS111" s="1"/>
      <c r="BT111" s="1"/>
      <c r="BU111" s="1"/>
      <c r="BV111" s="1"/>
      <c r="BW111" s="1"/>
      <c r="BX111" s="1"/>
      <c r="BY111" s="1"/>
      <c r="BZ111" s="82">
        <f t="shared" si="24"/>
        <v>526785</v>
      </c>
      <c r="CA111" s="82" t="str">
        <f t="shared" si="25"/>
        <v>REACTIVOS EQUIPOS Y QUIMICOS LIMITADA</v>
      </c>
      <c r="CB111" s="82" t="str">
        <f t="shared" si="29"/>
        <v>SCHARLAU</v>
      </c>
      <c r="CC111" s="82" t="str">
        <f t="shared" si="30"/>
        <v>30 DIAS</v>
      </c>
      <c r="CD111" s="98">
        <f t="shared" si="31"/>
        <v>489519.99999999994</v>
      </c>
      <c r="CE111" s="98" t="str">
        <f t="shared" si="32"/>
        <v>MERCK S.A.</v>
      </c>
      <c r="CF111" s="98" t="str">
        <f t="shared" si="33"/>
        <v>MERCK</v>
      </c>
      <c r="CG111" s="98">
        <f t="shared" si="34"/>
        <v>60</v>
      </c>
    </row>
    <row r="112" spans="1:85" ht="30" customHeight="1">
      <c r="A112" s="9">
        <f t="shared" si="19"/>
        <v>104</v>
      </c>
      <c r="B112" s="10" t="s">
        <v>1697</v>
      </c>
      <c r="C112" s="11">
        <v>500</v>
      </c>
      <c r="D112" s="11" t="s">
        <v>9</v>
      </c>
      <c r="E112" s="10" t="s">
        <v>1709</v>
      </c>
      <c r="F112" s="43">
        <v>1</v>
      </c>
      <c r="G112" s="1"/>
      <c r="H112" s="1"/>
      <c r="I112" s="1"/>
      <c r="J112" s="1"/>
      <c r="K112" s="1"/>
      <c r="L112" s="1"/>
      <c r="M112" s="1"/>
      <c r="N112" s="1"/>
      <c r="O112" s="1"/>
      <c r="P112" s="1" t="s">
        <v>420</v>
      </c>
      <c r="Q112" s="1">
        <v>1160000</v>
      </c>
      <c r="R112" s="1" t="s">
        <v>2284</v>
      </c>
      <c r="S112" s="1"/>
      <c r="T112" s="1"/>
      <c r="U112" s="1"/>
      <c r="V112" s="1"/>
      <c r="W112" s="1"/>
      <c r="X112" s="1"/>
      <c r="Y112" s="1"/>
      <c r="Z112" s="1"/>
      <c r="AA112" s="1"/>
      <c r="AB112" s="82">
        <f t="shared" si="26"/>
        <v>1160000</v>
      </c>
      <c r="AC112" s="82" t="str">
        <f>IF(AB112=Z112,$Y$7,IF(AB112=W112,$V$7,IF(AB112=T112,$S$7,IF(AB112=Q112,$P$7,IF(AB112=N112,$M$7,IF(AB112=K112,$J$7,I(AB112=H112,$G$7,"")))))))</f>
        <v>BLAMIS DOTACIONES LABORATORIO S.A.S</v>
      </c>
      <c r="AD112" s="82" t="str">
        <f t="shared" si="27"/>
        <v>MERCK</v>
      </c>
      <c r="AE112" s="82" t="str">
        <f t="shared" si="28"/>
        <v>90 DÍAS</v>
      </c>
      <c r="AF112" s="1"/>
      <c r="AG112" s="1"/>
      <c r="AH112" s="1"/>
      <c r="AI112" s="1"/>
      <c r="AJ112" s="1"/>
      <c r="AK112" s="1"/>
      <c r="AL112" s="1"/>
      <c r="AM112" s="1"/>
      <c r="AN112" s="1"/>
      <c r="AO112" s="1" t="s">
        <v>420</v>
      </c>
      <c r="AP112" s="1">
        <v>580000</v>
      </c>
      <c r="AQ112" s="1">
        <v>90</v>
      </c>
      <c r="AR112" s="1"/>
      <c r="AS112" s="1"/>
      <c r="AT112" s="1"/>
      <c r="AU112" s="1"/>
      <c r="AV112" s="1"/>
      <c r="AW112" s="1"/>
      <c r="AX112" s="1" t="s">
        <v>420</v>
      </c>
      <c r="AY112" s="1">
        <v>1122128.784</v>
      </c>
      <c r="AZ112" s="1" t="s">
        <v>2526</v>
      </c>
      <c r="BA112" s="82">
        <f t="shared" si="20"/>
        <v>580000</v>
      </c>
      <c r="BB112" s="82" t="str">
        <f t="shared" si="21"/>
        <v>MERCK S.A.</v>
      </c>
      <c r="BC112" s="82" t="str">
        <f t="shared" si="22"/>
        <v>MERCK</v>
      </c>
      <c r="BD112" s="82">
        <f t="shared" si="23"/>
        <v>90</v>
      </c>
      <c r="BE112" s="1"/>
      <c r="BF112" s="1"/>
      <c r="BG112" s="1"/>
      <c r="BH112" s="1"/>
      <c r="BI112" s="1"/>
      <c r="BJ112" s="1"/>
      <c r="BK112" s="1" t="s">
        <v>1066</v>
      </c>
      <c r="BL112" s="1">
        <v>301600</v>
      </c>
      <c r="BM112" s="1" t="s">
        <v>2575</v>
      </c>
      <c r="BN112" s="1" t="s">
        <v>2461</v>
      </c>
      <c r="BO112" s="1">
        <v>407015</v>
      </c>
      <c r="BP112" s="1" t="s">
        <v>2545</v>
      </c>
      <c r="BQ112" s="1"/>
      <c r="BR112" s="1"/>
      <c r="BS112" s="1"/>
      <c r="BT112" s="1"/>
      <c r="BU112" s="1"/>
      <c r="BV112" s="1"/>
      <c r="BW112" s="1"/>
      <c r="BX112" s="1"/>
      <c r="BY112" s="1"/>
      <c r="BZ112" s="82">
        <f t="shared" si="24"/>
        <v>301600</v>
      </c>
      <c r="CA112" s="82" t="str">
        <f t="shared" si="25"/>
        <v>QUIMICOS Y REACTIVOS SAS "QUIMIREL SAS"</v>
      </c>
      <c r="CB112" s="82" t="str">
        <f t="shared" si="29"/>
        <v>OXOID</v>
      </c>
      <c r="CC112" s="82" t="str">
        <f t="shared" si="30"/>
        <v>60 dias calendario</v>
      </c>
      <c r="CD112" s="98">
        <f t="shared" si="31"/>
        <v>301600</v>
      </c>
      <c r="CE112" s="98" t="str">
        <f t="shared" si="32"/>
        <v>QUIMICOS Y REACTIVOS SAS "QUIMIREL SAS"</v>
      </c>
      <c r="CF112" s="98" t="str">
        <f t="shared" si="33"/>
        <v>OXOID</v>
      </c>
      <c r="CG112" s="98" t="str">
        <f t="shared" si="34"/>
        <v>60 dias calendario</v>
      </c>
    </row>
    <row r="113" spans="1:85" ht="30" customHeight="1">
      <c r="A113" s="9">
        <f t="shared" si="19"/>
        <v>105</v>
      </c>
      <c r="B113" s="10" t="s">
        <v>64</v>
      </c>
      <c r="C113" s="11">
        <v>500</v>
      </c>
      <c r="D113" s="11" t="s">
        <v>9</v>
      </c>
      <c r="E113" s="10" t="s">
        <v>1709</v>
      </c>
      <c r="F113" s="43">
        <v>1</v>
      </c>
      <c r="G113" s="1"/>
      <c r="H113" s="1"/>
      <c r="I113" s="1"/>
      <c r="J113" s="1"/>
      <c r="K113" s="1"/>
      <c r="L113" s="1"/>
      <c r="M113" s="1"/>
      <c r="N113" s="1"/>
      <c r="O113" s="1"/>
      <c r="P113" s="1" t="s">
        <v>420</v>
      </c>
      <c r="Q113" s="1">
        <v>518520</v>
      </c>
      <c r="R113" s="1" t="s">
        <v>2284</v>
      </c>
      <c r="S113" s="1" t="s">
        <v>2412</v>
      </c>
      <c r="T113" s="1">
        <v>215992</v>
      </c>
      <c r="U113" s="1">
        <v>15</v>
      </c>
      <c r="V113" s="1"/>
      <c r="W113" s="1"/>
      <c r="X113" s="1"/>
      <c r="Y113" s="1"/>
      <c r="Z113" s="1"/>
      <c r="AA113" s="1"/>
      <c r="AB113" s="82">
        <f t="shared" si="26"/>
        <v>215992</v>
      </c>
      <c r="AC113" s="82" t="str">
        <f>IF(AB113=Z113,$Y$7,IF(AB113=W113,$V$7,IF(AB113=T113,$S$7,IF(AB113=Q113,$P$7,IF(AB113=N113,$M$7,IF(AB113=K113,$J$7,I(AB113=H113,$G$7,"")))))))</f>
        <v xml:space="preserve">ELEMENTOS QUIMICOS LTDA </v>
      </c>
      <c r="AD113" s="82" t="str">
        <f t="shared" si="27"/>
        <v>B.B.L.</v>
      </c>
      <c r="AE113" s="82">
        <f t="shared" si="28"/>
        <v>15</v>
      </c>
      <c r="AF113" s="1"/>
      <c r="AG113" s="1"/>
      <c r="AH113" s="1"/>
      <c r="AI113" s="1" t="s">
        <v>2461</v>
      </c>
      <c r="AJ113" s="1">
        <v>146206</v>
      </c>
      <c r="AK113" s="1" t="s">
        <v>2463</v>
      </c>
      <c r="AL113" s="1"/>
      <c r="AM113" s="1"/>
      <c r="AN113" s="1"/>
      <c r="AO113" s="1" t="s">
        <v>420</v>
      </c>
      <c r="AP113" s="1">
        <v>128759.99999999999</v>
      </c>
      <c r="AQ113" s="1">
        <v>60</v>
      </c>
      <c r="AR113" s="1" t="s">
        <v>2410</v>
      </c>
      <c r="AS113" s="1">
        <v>183902.43902439025</v>
      </c>
      <c r="AT113" s="1">
        <v>10</v>
      </c>
      <c r="AU113" s="1"/>
      <c r="AV113" s="1"/>
      <c r="AW113" s="1"/>
      <c r="AX113" s="1" t="s">
        <v>420</v>
      </c>
      <c r="AY113" s="1">
        <v>240023.95200000002</v>
      </c>
      <c r="AZ113" s="1" t="s">
        <v>2526</v>
      </c>
      <c r="BA113" s="82">
        <f t="shared" si="20"/>
        <v>128759.99999999999</v>
      </c>
      <c r="BB113" s="82" t="str">
        <f t="shared" si="21"/>
        <v>MERCK S.A.</v>
      </c>
      <c r="BC113" s="82" t="str">
        <f t="shared" si="22"/>
        <v>MERCK</v>
      </c>
      <c r="BD113" s="82">
        <f t="shared" si="23"/>
        <v>60</v>
      </c>
      <c r="BE113" s="1"/>
      <c r="BF113" s="1"/>
      <c r="BG113" s="1"/>
      <c r="BH113" s="1"/>
      <c r="BI113" s="1"/>
      <c r="BJ113" s="1"/>
      <c r="BK113" s="1" t="s">
        <v>1066</v>
      </c>
      <c r="BL113" s="1">
        <v>122264</v>
      </c>
      <c r="BM113" s="1" t="s">
        <v>2569</v>
      </c>
      <c r="BN113" s="1" t="s">
        <v>2461</v>
      </c>
      <c r="BO113" s="1">
        <v>139055</v>
      </c>
      <c r="BP113" s="1" t="s">
        <v>2328</v>
      </c>
      <c r="BQ113" s="1"/>
      <c r="BR113" s="1"/>
      <c r="BS113" s="1"/>
      <c r="BT113" s="1"/>
      <c r="BU113" s="1"/>
      <c r="BV113" s="1"/>
      <c r="BW113" s="1"/>
      <c r="BX113" s="1"/>
      <c r="BY113" s="1"/>
      <c r="BZ113" s="82">
        <f t="shared" si="24"/>
        <v>122264</v>
      </c>
      <c r="CA113" s="82" t="str">
        <f t="shared" si="25"/>
        <v>QUIMICOS Y REACTIVOS SAS "QUIMIREL SAS"</v>
      </c>
      <c r="CB113" s="82" t="str">
        <f t="shared" si="29"/>
        <v>OXOID</v>
      </c>
      <c r="CC113" s="82" t="str">
        <f t="shared" si="30"/>
        <v xml:space="preserve">5 dias calendario </v>
      </c>
      <c r="CD113" s="98">
        <f t="shared" si="31"/>
        <v>122264</v>
      </c>
      <c r="CE113" s="98" t="str">
        <f t="shared" si="32"/>
        <v>QUIMICOS Y REACTIVOS SAS "QUIMIREL SAS"</v>
      </c>
      <c r="CF113" s="98" t="str">
        <f t="shared" si="33"/>
        <v>OXOID</v>
      </c>
      <c r="CG113" s="98" t="str">
        <f t="shared" si="34"/>
        <v xml:space="preserve">5 dias calendario </v>
      </c>
    </row>
    <row r="114" spans="1:85" ht="30" customHeight="1">
      <c r="A114" s="9">
        <f t="shared" si="19"/>
        <v>106</v>
      </c>
      <c r="B114" s="10" t="s">
        <v>65</v>
      </c>
      <c r="C114" s="11">
        <v>500</v>
      </c>
      <c r="D114" s="11" t="s">
        <v>9</v>
      </c>
      <c r="E114" s="10" t="s">
        <v>1709</v>
      </c>
      <c r="F114" s="43">
        <v>1</v>
      </c>
      <c r="G114" s="1"/>
      <c r="H114" s="1"/>
      <c r="I114" s="1"/>
      <c r="J114" s="1"/>
      <c r="K114" s="1"/>
      <c r="L114" s="1"/>
      <c r="M114" s="1"/>
      <c r="N114" s="1"/>
      <c r="O114" s="1"/>
      <c r="P114" s="1"/>
      <c r="Q114" s="1"/>
      <c r="R114" s="1"/>
      <c r="S114" s="1"/>
      <c r="T114" s="1"/>
      <c r="U114" s="1"/>
      <c r="V114" s="1"/>
      <c r="W114" s="1"/>
      <c r="X114" s="1"/>
      <c r="Y114" s="1"/>
      <c r="Z114" s="1"/>
      <c r="AA114" s="1"/>
      <c r="AB114" s="82"/>
      <c r="AC114" s="82"/>
      <c r="AD114" s="82"/>
      <c r="AE114" s="82"/>
      <c r="AF114" s="1"/>
      <c r="AG114" s="1"/>
      <c r="AH114" s="1"/>
      <c r="AI114" s="1"/>
      <c r="AJ114" s="1"/>
      <c r="AK114" s="1"/>
      <c r="AL114" s="1"/>
      <c r="AM114" s="1"/>
      <c r="AN114" s="1"/>
      <c r="AO114" s="1" t="s">
        <v>420</v>
      </c>
      <c r="AP114" s="1">
        <v>465159.99999999994</v>
      </c>
      <c r="AQ114" s="1">
        <v>60</v>
      </c>
      <c r="AR114" s="1"/>
      <c r="AS114" s="1"/>
      <c r="AT114" s="1"/>
      <c r="AU114" s="1"/>
      <c r="AV114" s="1"/>
      <c r="AW114" s="1"/>
      <c r="AX114" s="1" t="s">
        <v>420</v>
      </c>
      <c r="AY114" s="1">
        <v>558711.2159999999</v>
      </c>
      <c r="AZ114" s="1" t="s">
        <v>2526</v>
      </c>
      <c r="BA114" s="82">
        <f t="shared" si="20"/>
        <v>465159.99999999994</v>
      </c>
      <c r="BB114" s="82" t="str">
        <f t="shared" si="21"/>
        <v>MERCK S.A.</v>
      </c>
      <c r="BC114" s="82" t="str">
        <f t="shared" si="22"/>
        <v>MERCK</v>
      </c>
      <c r="BD114" s="82">
        <f t="shared" si="23"/>
        <v>60</v>
      </c>
      <c r="BE114" s="1"/>
      <c r="BF114" s="1"/>
      <c r="BG114" s="1"/>
      <c r="BH114" s="1"/>
      <c r="BI114" s="1"/>
      <c r="BJ114" s="1"/>
      <c r="BK114" s="1"/>
      <c r="BL114" s="1"/>
      <c r="BM114" s="1"/>
      <c r="BN114" s="1"/>
      <c r="BO114" s="1"/>
      <c r="BP114" s="1"/>
      <c r="BQ114" s="1"/>
      <c r="BR114" s="1"/>
      <c r="BS114" s="1"/>
      <c r="BT114" s="1"/>
      <c r="BU114" s="1"/>
      <c r="BV114" s="1"/>
      <c r="BW114" s="1"/>
      <c r="BX114" s="1"/>
      <c r="BY114" s="1"/>
      <c r="BZ114" s="82"/>
      <c r="CA114" s="82"/>
      <c r="CB114" s="82">
        <f t="shared" si="29"/>
        <v>0</v>
      </c>
      <c r="CC114" s="82">
        <f t="shared" si="30"/>
        <v>0</v>
      </c>
      <c r="CD114" s="98">
        <f t="shared" si="31"/>
        <v>465159.99999999994</v>
      </c>
      <c r="CE114" s="98" t="str">
        <f t="shared" si="32"/>
        <v>MERCK S.A.</v>
      </c>
      <c r="CF114" s="98" t="str">
        <f t="shared" si="33"/>
        <v>MERCK</v>
      </c>
      <c r="CG114" s="98">
        <f t="shared" si="34"/>
        <v>60</v>
      </c>
    </row>
    <row r="115" spans="1:85" ht="30" customHeight="1">
      <c r="A115" s="9">
        <f t="shared" si="19"/>
        <v>107</v>
      </c>
      <c r="B115" s="17" t="s">
        <v>527</v>
      </c>
      <c r="C115" s="14">
        <v>500</v>
      </c>
      <c r="D115" s="18" t="s">
        <v>9</v>
      </c>
      <c r="E115" s="10" t="s">
        <v>1709</v>
      </c>
      <c r="F115" s="43">
        <v>1</v>
      </c>
      <c r="G115" s="1"/>
      <c r="H115" s="1"/>
      <c r="I115" s="1"/>
      <c r="J115" s="1"/>
      <c r="K115" s="1"/>
      <c r="L115" s="1"/>
      <c r="M115" s="1"/>
      <c r="N115" s="1"/>
      <c r="O115" s="1"/>
      <c r="P115" s="1" t="s">
        <v>420</v>
      </c>
      <c r="Q115" s="1">
        <v>1423000</v>
      </c>
      <c r="R115" s="1" t="s">
        <v>2326</v>
      </c>
      <c r="S115" s="1"/>
      <c r="T115" s="1"/>
      <c r="U115" s="1"/>
      <c r="V115" s="1"/>
      <c r="W115" s="1"/>
      <c r="X115" s="1"/>
      <c r="Y115" s="1"/>
      <c r="Z115" s="1"/>
      <c r="AA115" s="1"/>
      <c r="AB115" s="82">
        <f t="shared" si="26"/>
        <v>1423000</v>
      </c>
      <c r="AC115" s="82" t="str">
        <f>IF(AB115=Z115,$Y$7,IF(AB115=W115,$V$7,IF(AB115=T115,$S$7,IF(AB115=Q115,$P$7,IF(AB115=N115,$M$7,IF(AB115=K115,$J$7,I(AB115=H115,$G$7,"")))))))</f>
        <v>BLAMIS DOTACIONES LABORATORIO S.A.S</v>
      </c>
      <c r="AD115" s="82" t="str">
        <f t="shared" si="27"/>
        <v>MERCK</v>
      </c>
      <c r="AE115" s="82" t="str">
        <f t="shared" si="28"/>
        <v>INMEDIATA</v>
      </c>
      <c r="AF115" s="1"/>
      <c r="AG115" s="1"/>
      <c r="AH115" s="1"/>
      <c r="AI115" s="1"/>
      <c r="AJ115" s="1"/>
      <c r="AK115" s="1"/>
      <c r="AL115" s="1"/>
      <c r="AM115" s="1"/>
      <c r="AN115" s="1"/>
      <c r="AO115" s="1" t="s">
        <v>420</v>
      </c>
      <c r="AP115" s="1">
        <v>1329360</v>
      </c>
      <c r="AQ115" s="1">
        <v>45</v>
      </c>
      <c r="AR115" s="1"/>
      <c r="AS115" s="1"/>
      <c r="AT115" s="1"/>
      <c r="AU115" s="1"/>
      <c r="AV115" s="1"/>
      <c r="AW115" s="1"/>
      <c r="AX115" s="1"/>
      <c r="AY115" s="1"/>
      <c r="AZ115" s="1"/>
      <c r="BA115" s="82">
        <f t="shared" si="20"/>
        <v>1329360</v>
      </c>
      <c r="BB115" s="82" t="str">
        <f t="shared" si="21"/>
        <v>MERCK S.A.</v>
      </c>
      <c r="BC115" s="82" t="str">
        <f t="shared" si="22"/>
        <v>MERCK</v>
      </c>
      <c r="BD115" s="82">
        <f t="shared" si="23"/>
        <v>45</v>
      </c>
      <c r="BE115" s="1"/>
      <c r="BF115" s="1"/>
      <c r="BG115" s="1"/>
      <c r="BH115" s="1"/>
      <c r="BI115" s="1"/>
      <c r="BJ115" s="1"/>
      <c r="BK115" s="1"/>
      <c r="BL115" s="1"/>
      <c r="BM115" s="1"/>
      <c r="BN115" s="1" t="s">
        <v>420</v>
      </c>
      <c r="BO115" s="1">
        <v>1926064</v>
      </c>
      <c r="BP115" s="1" t="s">
        <v>2545</v>
      </c>
      <c r="BQ115" s="1"/>
      <c r="BR115" s="1"/>
      <c r="BS115" s="1"/>
      <c r="BT115" s="1"/>
      <c r="BU115" s="1"/>
      <c r="BV115" s="1"/>
      <c r="BW115" s="1"/>
      <c r="BX115" s="1"/>
      <c r="BY115" s="1"/>
      <c r="BZ115" s="82">
        <f t="shared" si="24"/>
        <v>1926064</v>
      </c>
      <c r="CA115" s="82" t="str">
        <f t="shared" si="25"/>
        <v>REACTIVOS EQUIPOS Y QUIMICOS LIMITADA</v>
      </c>
      <c r="CB115" s="82" t="str">
        <f t="shared" si="29"/>
        <v>MERCK</v>
      </c>
      <c r="CC115" s="82" t="str">
        <f t="shared" si="30"/>
        <v>120 DIAS</v>
      </c>
      <c r="CD115" s="98">
        <f t="shared" si="31"/>
        <v>1329360</v>
      </c>
      <c r="CE115" s="98" t="str">
        <f t="shared" si="32"/>
        <v>MERCK S.A.</v>
      </c>
      <c r="CF115" s="98" t="str">
        <f t="shared" si="33"/>
        <v>MERCK</v>
      </c>
      <c r="CG115" s="98" t="str">
        <f t="shared" si="34"/>
        <v>120 DIAS</v>
      </c>
    </row>
    <row r="116" spans="1:85" ht="30" customHeight="1">
      <c r="A116" s="9">
        <f t="shared" si="19"/>
        <v>108</v>
      </c>
      <c r="B116" s="17" t="s">
        <v>503</v>
      </c>
      <c r="C116" s="14">
        <v>500</v>
      </c>
      <c r="D116" s="18" t="s">
        <v>9</v>
      </c>
      <c r="E116" s="10" t="s">
        <v>1709</v>
      </c>
      <c r="F116" s="43">
        <v>1</v>
      </c>
      <c r="G116" s="1"/>
      <c r="H116" s="1"/>
      <c r="I116" s="1"/>
      <c r="J116" s="1"/>
      <c r="K116" s="1"/>
      <c r="L116" s="1"/>
      <c r="M116" s="1"/>
      <c r="N116" s="1"/>
      <c r="O116" s="1"/>
      <c r="P116" s="1"/>
      <c r="Q116" s="1"/>
      <c r="R116" s="1"/>
      <c r="S116" s="1"/>
      <c r="T116" s="1"/>
      <c r="U116" s="1"/>
      <c r="V116" s="1"/>
      <c r="W116" s="1"/>
      <c r="X116" s="1"/>
      <c r="Y116" s="1"/>
      <c r="Z116" s="1"/>
      <c r="AA116" s="1"/>
      <c r="AB116" s="82"/>
      <c r="AC116" s="82"/>
      <c r="AD116" s="82"/>
      <c r="AE116" s="82"/>
      <c r="AF116" s="1"/>
      <c r="AG116" s="1"/>
      <c r="AH116" s="1"/>
      <c r="AI116" s="1"/>
      <c r="AJ116" s="1"/>
      <c r="AK116" s="1"/>
      <c r="AL116" s="1"/>
      <c r="AM116" s="1"/>
      <c r="AN116" s="1"/>
      <c r="AO116" s="1" t="s">
        <v>420</v>
      </c>
      <c r="AP116" s="1">
        <v>267960</v>
      </c>
      <c r="AQ116" s="1">
        <v>90</v>
      </c>
      <c r="AR116" s="1"/>
      <c r="AS116" s="1"/>
      <c r="AT116" s="1"/>
      <c r="AU116" s="1"/>
      <c r="AV116" s="1"/>
      <c r="AW116" s="1"/>
      <c r="AX116" s="1" t="s">
        <v>420</v>
      </c>
      <c r="AY116" s="1">
        <v>595017.35999999987</v>
      </c>
      <c r="AZ116" s="1" t="s">
        <v>2526</v>
      </c>
      <c r="BA116" s="82">
        <f t="shared" si="20"/>
        <v>267960</v>
      </c>
      <c r="BB116" s="82" t="str">
        <f t="shared" si="21"/>
        <v>MERCK S.A.</v>
      </c>
      <c r="BC116" s="82" t="str">
        <f t="shared" si="22"/>
        <v>MERCK</v>
      </c>
      <c r="BD116" s="82">
        <f t="shared" si="23"/>
        <v>90</v>
      </c>
      <c r="BE116" s="1"/>
      <c r="BF116" s="1"/>
      <c r="BG116" s="1"/>
      <c r="BH116" s="1"/>
      <c r="BI116" s="1"/>
      <c r="BJ116" s="1"/>
      <c r="BK116" s="1" t="s">
        <v>1066</v>
      </c>
      <c r="BL116" s="1">
        <v>283040</v>
      </c>
      <c r="BM116" s="1" t="s">
        <v>2575</v>
      </c>
      <c r="BN116" s="1" t="s">
        <v>2461</v>
      </c>
      <c r="BO116" s="1">
        <v>380016</v>
      </c>
      <c r="BP116" s="1" t="s">
        <v>2545</v>
      </c>
      <c r="BQ116" s="1"/>
      <c r="BR116" s="1"/>
      <c r="BS116" s="1"/>
      <c r="BT116" s="1"/>
      <c r="BU116" s="1"/>
      <c r="BV116" s="1"/>
      <c r="BW116" s="1"/>
      <c r="BX116" s="1"/>
      <c r="BY116" s="1"/>
      <c r="BZ116" s="82">
        <f t="shared" si="24"/>
        <v>283040</v>
      </c>
      <c r="CA116" s="82" t="str">
        <f t="shared" si="25"/>
        <v>QUIMICOS Y REACTIVOS SAS "QUIMIREL SAS"</v>
      </c>
      <c r="CB116" s="82" t="str">
        <f t="shared" si="29"/>
        <v>OXOID</v>
      </c>
      <c r="CC116" s="82" t="str">
        <f t="shared" si="30"/>
        <v>60 dias calendario</v>
      </c>
      <c r="CD116" s="98">
        <f t="shared" si="31"/>
        <v>267960</v>
      </c>
      <c r="CE116" s="98" t="str">
        <f t="shared" si="32"/>
        <v>MERCK S.A.</v>
      </c>
      <c r="CF116" s="98" t="str">
        <f t="shared" si="33"/>
        <v>MERCK</v>
      </c>
      <c r="CG116" s="98">
        <f t="shared" si="34"/>
        <v>90</v>
      </c>
    </row>
    <row r="117" spans="1:85" ht="30" customHeight="1">
      <c r="A117" s="9">
        <f t="shared" si="19"/>
        <v>109</v>
      </c>
      <c r="B117" s="10" t="s">
        <v>66</v>
      </c>
      <c r="C117" s="16">
        <v>500</v>
      </c>
      <c r="D117" s="16" t="s">
        <v>9</v>
      </c>
      <c r="E117" s="10" t="s">
        <v>1709</v>
      </c>
      <c r="F117" s="43">
        <v>1</v>
      </c>
      <c r="G117" s="1"/>
      <c r="H117" s="1"/>
      <c r="I117" s="1"/>
      <c r="J117" s="1"/>
      <c r="K117" s="1"/>
      <c r="L117" s="1"/>
      <c r="M117" s="1"/>
      <c r="N117" s="1"/>
      <c r="O117" s="1"/>
      <c r="P117" s="1"/>
      <c r="Q117" s="1"/>
      <c r="R117" s="1"/>
      <c r="S117" s="1"/>
      <c r="T117" s="1"/>
      <c r="U117" s="1"/>
      <c r="V117" s="1"/>
      <c r="W117" s="1"/>
      <c r="X117" s="1"/>
      <c r="Y117" s="1"/>
      <c r="Z117" s="1"/>
      <c r="AA117" s="1"/>
      <c r="AB117" s="82"/>
      <c r="AC117" s="82"/>
      <c r="AD117" s="82"/>
      <c r="AE117" s="82"/>
      <c r="AF117" s="1"/>
      <c r="AG117" s="1"/>
      <c r="AH117" s="1"/>
      <c r="AI117" s="1"/>
      <c r="AJ117" s="1"/>
      <c r="AK117" s="1"/>
      <c r="AL117" s="1"/>
      <c r="AM117" s="1"/>
      <c r="AN117" s="1"/>
      <c r="AO117" s="1" t="s">
        <v>420</v>
      </c>
      <c r="AP117" s="1">
        <v>310880</v>
      </c>
      <c r="AQ117" s="1">
        <v>45</v>
      </c>
      <c r="AR117" s="1"/>
      <c r="AS117" s="1"/>
      <c r="AT117" s="1"/>
      <c r="AU117" s="1"/>
      <c r="AV117" s="1"/>
      <c r="AW117" s="1"/>
      <c r="AX117" s="1" t="s">
        <v>420</v>
      </c>
      <c r="AY117" s="1">
        <v>299861.85599999997</v>
      </c>
      <c r="AZ117" s="1" t="s">
        <v>2526</v>
      </c>
      <c r="BA117" s="82">
        <f t="shared" si="20"/>
        <v>299861.85599999997</v>
      </c>
      <c r="BB117" s="82" t="str">
        <f t="shared" si="21"/>
        <v>PROFINAS SAS</v>
      </c>
      <c r="BC117" s="82" t="str">
        <f t="shared" si="22"/>
        <v>MERCK</v>
      </c>
      <c r="BD117" s="82" t="str">
        <f t="shared" si="23"/>
        <v>15-60 DIAS</v>
      </c>
      <c r="BE117" s="1"/>
      <c r="BF117" s="1"/>
      <c r="BG117" s="1"/>
      <c r="BH117" s="1"/>
      <c r="BI117" s="1"/>
      <c r="BJ117" s="1"/>
      <c r="BK117" s="1"/>
      <c r="BL117" s="1"/>
      <c r="BM117" s="1"/>
      <c r="BN117" s="1" t="s">
        <v>2461</v>
      </c>
      <c r="BO117" s="1">
        <v>448630</v>
      </c>
      <c r="BP117" s="1" t="s">
        <v>2328</v>
      </c>
      <c r="BQ117" s="1"/>
      <c r="BR117" s="1"/>
      <c r="BS117" s="1"/>
      <c r="BT117" s="1"/>
      <c r="BU117" s="1"/>
      <c r="BV117" s="1"/>
      <c r="BW117" s="1"/>
      <c r="BX117" s="1"/>
      <c r="BY117" s="1"/>
      <c r="BZ117" s="82">
        <f t="shared" si="24"/>
        <v>448630</v>
      </c>
      <c r="CA117" s="82" t="str">
        <f t="shared" si="25"/>
        <v>REACTIVOS EQUIPOS Y QUIMICOS LIMITADA</v>
      </c>
      <c r="CB117" s="82" t="str">
        <f t="shared" si="29"/>
        <v>SCHARLAU</v>
      </c>
      <c r="CC117" s="82" t="str">
        <f t="shared" si="30"/>
        <v>30 DIAS</v>
      </c>
      <c r="CD117" s="98">
        <f t="shared" si="31"/>
        <v>299861.85599999997</v>
      </c>
      <c r="CE117" s="98" t="str">
        <f t="shared" si="32"/>
        <v>PROFINAS SAS</v>
      </c>
      <c r="CF117" s="98" t="str">
        <f t="shared" si="33"/>
        <v>MERCK</v>
      </c>
      <c r="CG117" s="98" t="str">
        <f t="shared" si="34"/>
        <v>15-60 DIAS</v>
      </c>
    </row>
    <row r="118" spans="1:85" ht="30" customHeight="1">
      <c r="A118" s="9">
        <f t="shared" si="19"/>
        <v>110</v>
      </c>
      <c r="B118" s="10" t="s">
        <v>1821</v>
      </c>
      <c r="C118" s="16">
        <v>500</v>
      </c>
      <c r="D118" s="16" t="s">
        <v>9</v>
      </c>
      <c r="E118" s="10" t="s">
        <v>1709</v>
      </c>
      <c r="F118" s="43">
        <v>1</v>
      </c>
      <c r="G118" s="1"/>
      <c r="H118" s="1"/>
      <c r="I118" s="1"/>
      <c r="J118" s="1"/>
      <c r="K118" s="1"/>
      <c r="L118" s="1"/>
      <c r="M118" s="1"/>
      <c r="N118" s="1"/>
      <c r="O118" s="1"/>
      <c r="P118" s="1"/>
      <c r="Q118" s="1"/>
      <c r="R118" s="1"/>
      <c r="S118" s="1"/>
      <c r="T118" s="1"/>
      <c r="U118" s="1"/>
      <c r="V118" s="1"/>
      <c r="W118" s="1"/>
      <c r="X118" s="1"/>
      <c r="Y118" s="1"/>
      <c r="Z118" s="1"/>
      <c r="AA118" s="1"/>
      <c r="AB118" s="82"/>
      <c r="AC118" s="82"/>
      <c r="AD118" s="82"/>
      <c r="AE118" s="82"/>
      <c r="AF118" s="1"/>
      <c r="AG118" s="1"/>
      <c r="AH118" s="1"/>
      <c r="AI118" s="1"/>
      <c r="AJ118" s="1"/>
      <c r="AK118" s="1"/>
      <c r="AL118" s="1"/>
      <c r="AM118" s="1"/>
      <c r="AN118" s="1"/>
      <c r="AO118" s="1" t="s">
        <v>420</v>
      </c>
      <c r="AP118" s="1">
        <v>174000</v>
      </c>
      <c r="AQ118" s="1">
        <v>60</v>
      </c>
      <c r="AR118" s="1"/>
      <c r="AS118" s="1"/>
      <c r="AT118" s="1"/>
      <c r="AU118" s="1"/>
      <c r="AV118" s="1"/>
      <c r="AW118" s="1"/>
      <c r="AX118" s="1" t="s">
        <v>420</v>
      </c>
      <c r="AY118" s="1">
        <v>301878.86399999994</v>
      </c>
      <c r="AZ118" s="1" t="s">
        <v>2526</v>
      </c>
      <c r="BA118" s="82">
        <f t="shared" si="20"/>
        <v>174000</v>
      </c>
      <c r="BB118" s="82" t="str">
        <f t="shared" si="21"/>
        <v>MERCK S.A.</v>
      </c>
      <c r="BC118" s="82" t="str">
        <f t="shared" si="22"/>
        <v>MERCK</v>
      </c>
      <c r="BD118" s="82">
        <f t="shared" si="23"/>
        <v>60</v>
      </c>
      <c r="BE118" s="1"/>
      <c r="BF118" s="1"/>
      <c r="BG118" s="1"/>
      <c r="BH118" s="1"/>
      <c r="BI118" s="1"/>
      <c r="BJ118" s="1"/>
      <c r="BK118" s="1"/>
      <c r="BL118" s="1"/>
      <c r="BM118" s="1"/>
      <c r="BN118" s="1"/>
      <c r="BO118" s="1"/>
      <c r="BP118" s="1"/>
      <c r="BQ118" s="1"/>
      <c r="BR118" s="1"/>
      <c r="BS118" s="1"/>
      <c r="BT118" s="1"/>
      <c r="BU118" s="1"/>
      <c r="BV118" s="1"/>
      <c r="BW118" s="1"/>
      <c r="BX118" s="1"/>
      <c r="BY118" s="1"/>
      <c r="BZ118" s="82"/>
      <c r="CA118" s="82"/>
      <c r="CB118" s="82">
        <f t="shared" si="29"/>
        <v>0</v>
      </c>
      <c r="CC118" s="82">
        <f t="shared" si="30"/>
        <v>0</v>
      </c>
      <c r="CD118" s="98">
        <f t="shared" si="31"/>
        <v>174000</v>
      </c>
      <c r="CE118" s="98" t="str">
        <f t="shared" si="32"/>
        <v>MERCK S.A.</v>
      </c>
      <c r="CF118" s="98" t="str">
        <f t="shared" si="33"/>
        <v>MERCK</v>
      </c>
      <c r="CG118" s="98">
        <f t="shared" si="34"/>
        <v>60</v>
      </c>
    </row>
    <row r="119" spans="1:85" ht="30" customHeight="1">
      <c r="A119" s="9">
        <f t="shared" si="19"/>
        <v>111</v>
      </c>
      <c r="B119" s="19" t="s">
        <v>67</v>
      </c>
      <c r="C119" s="14">
        <v>500</v>
      </c>
      <c r="D119" s="18" t="s">
        <v>9</v>
      </c>
      <c r="E119" s="10" t="s">
        <v>1709</v>
      </c>
      <c r="F119" s="43">
        <v>1</v>
      </c>
      <c r="G119" s="1"/>
      <c r="H119" s="1"/>
      <c r="I119" s="1"/>
      <c r="J119" s="1"/>
      <c r="K119" s="1"/>
      <c r="L119" s="1"/>
      <c r="M119" s="1"/>
      <c r="N119" s="1"/>
      <c r="O119" s="1"/>
      <c r="P119" s="1" t="s">
        <v>420</v>
      </c>
      <c r="Q119" s="1">
        <v>627560</v>
      </c>
      <c r="R119" s="1" t="s">
        <v>2364</v>
      </c>
      <c r="S119" s="1" t="s">
        <v>2411</v>
      </c>
      <c r="T119" s="1">
        <v>356468</v>
      </c>
      <c r="U119" s="1">
        <v>15</v>
      </c>
      <c r="V119" s="1"/>
      <c r="W119" s="1"/>
      <c r="X119" s="1"/>
      <c r="Y119" s="1"/>
      <c r="Z119" s="1"/>
      <c r="AA119" s="1"/>
      <c r="AB119" s="82">
        <f t="shared" si="26"/>
        <v>356468</v>
      </c>
      <c r="AC119" s="82" t="str">
        <f>IF(AB119=Z119,$Y$7,IF(AB119=W119,$V$7,IF(AB119=T119,$S$7,IF(AB119=Q119,$P$7,IF(AB119=N119,$M$7,IF(AB119=K119,$J$7,I(AB119=H119,$G$7,"")))))))</f>
        <v xml:space="preserve">ELEMENTOS QUIMICOS LTDA </v>
      </c>
      <c r="AD119" s="82" t="str">
        <f t="shared" si="27"/>
        <v>BBL</v>
      </c>
      <c r="AE119" s="82">
        <f t="shared" si="28"/>
        <v>15</v>
      </c>
      <c r="AF119" s="1"/>
      <c r="AG119" s="1"/>
      <c r="AH119" s="1"/>
      <c r="AI119" s="1" t="s">
        <v>2461</v>
      </c>
      <c r="AJ119" s="1">
        <v>421544</v>
      </c>
      <c r="AK119" s="1" t="s">
        <v>2375</v>
      </c>
      <c r="AL119" s="1"/>
      <c r="AM119" s="1"/>
      <c r="AN119" s="1"/>
      <c r="AO119" s="1" t="s">
        <v>420</v>
      </c>
      <c r="AP119" s="1">
        <v>271440</v>
      </c>
      <c r="AQ119" s="1">
        <v>75</v>
      </c>
      <c r="AR119" s="1" t="s">
        <v>2410</v>
      </c>
      <c r="AS119" s="1">
        <v>331024.39024390245</v>
      </c>
      <c r="AT119" s="1">
        <v>10</v>
      </c>
      <c r="AU119" s="1"/>
      <c r="AV119" s="1"/>
      <c r="AW119" s="1"/>
      <c r="AX119" s="1" t="s">
        <v>420</v>
      </c>
      <c r="AY119" s="1">
        <v>607119.40799999994</v>
      </c>
      <c r="AZ119" s="1" t="s">
        <v>2526</v>
      </c>
      <c r="BA119" s="82">
        <f t="shared" si="20"/>
        <v>271440</v>
      </c>
      <c r="BB119" s="82" t="str">
        <f t="shared" si="21"/>
        <v>MERCK S.A.</v>
      </c>
      <c r="BC119" s="82" t="str">
        <f t="shared" si="22"/>
        <v>MERCK</v>
      </c>
      <c r="BD119" s="82">
        <f t="shared" si="23"/>
        <v>75</v>
      </c>
      <c r="BE119" s="1"/>
      <c r="BF119" s="1"/>
      <c r="BG119" s="1"/>
      <c r="BH119" s="1"/>
      <c r="BI119" s="1"/>
      <c r="BJ119" s="1"/>
      <c r="BK119" s="1" t="s">
        <v>1066</v>
      </c>
      <c r="BL119" s="1">
        <v>185600</v>
      </c>
      <c r="BM119" s="1" t="s">
        <v>2569</v>
      </c>
      <c r="BN119" s="1" t="s">
        <v>2461</v>
      </c>
      <c r="BO119" s="1">
        <v>400925</v>
      </c>
      <c r="BP119" s="1" t="s">
        <v>2545</v>
      </c>
      <c r="BQ119" s="1"/>
      <c r="BR119" s="1"/>
      <c r="BS119" s="1"/>
      <c r="BT119" s="1"/>
      <c r="BU119" s="1"/>
      <c r="BV119" s="1"/>
      <c r="BW119" s="1"/>
      <c r="BX119" s="1"/>
      <c r="BY119" s="1"/>
      <c r="BZ119" s="82">
        <f t="shared" si="24"/>
        <v>185600</v>
      </c>
      <c r="CA119" s="82" t="str">
        <f t="shared" si="25"/>
        <v>QUIMICOS Y REACTIVOS SAS "QUIMIREL SAS"</v>
      </c>
      <c r="CB119" s="82" t="str">
        <f t="shared" si="29"/>
        <v>OXOID</v>
      </c>
      <c r="CC119" s="82" t="str">
        <f t="shared" si="30"/>
        <v xml:space="preserve">5 dias calendario </v>
      </c>
      <c r="CD119" s="98">
        <f t="shared" si="31"/>
        <v>185600</v>
      </c>
      <c r="CE119" s="98" t="str">
        <f t="shared" si="32"/>
        <v>QUIMICOS Y REACTIVOS SAS "QUIMIREL SAS"</v>
      </c>
      <c r="CF119" s="98" t="str">
        <f t="shared" si="33"/>
        <v>OXOID</v>
      </c>
      <c r="CG119" s="98" t="str">
        <f t="shared" si="34"/>
        <v xml:space="preserve">5 dias calendario </v>
      </c>
    </row>
    <row r="120" spans="1:85" ht="30" customHeight="1">
      <c r="A120" s="9">
        <f t="shared" si="19"/>
        <v>112</v>
      </c>
      <c r="B120" s="10" t="s">
        <v>1507</v>
      </c>
      <c r="C120" s="11">
        <v>500</v>
      </c>
      <c r="D120" s="11" t="s">
        <v>997</v>
      </c>
      <c r="E120" s="10" t="s">
        <v>1709</v>
      </c>
      <c r="F120" s="43">
        <v>1</v>
      </c>
      <c r="G120" s="1"/>
      <c r="H120" s="1"/>
      <c r="I120" s="1"/>
      <c r="J120" s="1"/>
      <c r="K120" s="1"/>
      <c r="L120" s="1"/>
      <c r="M120" s="1"/>
      <c r="N120" s="1"/>
      <c r="O120" s="1"/>
      <c r="P120" s="1" t="s">
        <v>420</v>
      </c>
      <c r="Q120" s="1">
        <v>192560</v>
      </c>
      <c r="R120" s="1" t="s">
        <v>2284</v>
      </c>
      <c r="S120" s="1" t="s">
        <v>2411</v>
      </c>
      <c r="T120" s="1">
        <v>161588</v>
      </c>
      <c r="U120" s="1">
        <v>15</v>
      </c>
      <c r="V120" s="1"/>
      <c r="W120" s="1"/>
      <c r="X120" s="1"/>
      <c r="Y120" s="1"/>
      <c r="Z120" s="1"/>
      <c r="AA120" s="1"/>
      <c r="AB120" s="82">
        <f t="shared" si="26"/>
        <v>161588</v>
      </c>
      <c r="AC120" s="82" t="str">
        <f>IF(AB120=Z120,$Y$7,IF(AB120=W120,$V$7,IF(AB120=T120,$S$7,IF(AB120=Q120,$P$7,IF(AB120=N120,$M$7,IF(AB120=K120,$J$7,I(AB120=H120,$G$7,"")))))))</f>
        <v xml:space="preserve">ELEMENTOS QUIMICOS LTDA </v>
      </c>
      <c r="AD120" s="82" t="str">
        <f t="shared" si="27"/>
        <v>BBL</v>
      </c>
      <c r="AE120" s="82">
        <f t="shared" si="28"/>
        <v>15</v>
      </c>
      <c r="AF120" s="1"/>
      <c r="AG120" s="1"/>
      <c r="AH120" s="1"/>
      <c r="AI120" s="1" t="s">
        <v>2461</v>
      </c>
      <c r="AJ120" s="1">
        <v>162000</v>
      </c>
      <c r="AK120" s="1" t="s">
        <v>2463</v>
      </c>
      <c r="AL120" s="1"/>
      <c r="AM120" s="1"/>
      <c r="AN120" s="1"/>
      <c r="AO120" s="1" t="s">
        <v>420</v>
      </c>
      <c r="AP120" s="1">
        <v>98600</v>
      </c>
      <c r="AQ120" s="1">
        <v>75</v>
      </c>
      <c r="AR120" s="1" t="s">
        <v>2410</v>
      </c>
      <c r="AS120" s="1">
        <v>137219.51219512196</v>
      </c>
      <c r="AT120" s="1">
        <v>10</v>
      </c>
      <c r="AU120" s="1"/>
      <c r="AV120" s="1"/>
      <c r="AW120" s="1"/>
      <c r="AX120" s="1" t="s">
        <v>420</v>
      </c>
      <c r="AY120" s="1">
        <v>186237.07200000001</v>
      </c>
      <c r="AZ120" s="1" t="s">
        <v>2526</v>
      </c>
      <c r="BA120" s="82">
        <f t="shared" si="20"/>
        <v>98600</v>
      </c>
      <c r="BB120" s="82" t="str">
        <f t="shared" si="21"/>
        <v>MERCK S.A.</v>
      </c>
      <c r="BC120" s="82" t="str">
        <f t="shared" si="22"/>
        <v>MERCK</v>
      </c>
      <c r="BD120" s="82">
        <f t="shared" si="23"/>
        <v>75</v>
      </c>
      <c r="BE120" s="1"/>
      <c r="BF120" s="1"/>
      <c r="BG120" s="1"/>
      <c r="BH120" s="1"/>
      <c r="BI120" s="1"/>
      <c r="BJ120" s="1"/>
      <c r="BK120" s="1" t="s">
        <v>1066</v>
      </c>
      <c r="BL120" s="1">
        <v>110200</v>
      </c>
      <c r="BM120" s="1" t="s">
        <v>2569</v>
      </c>
      <c r="BN120" s="1" t="s">
        <v>2461</v>
      </c>
      <c r="BO120" s="1">
        <v>153265</v>
      </c>
      <c r="BP120" s="1" t="s">
        <v>2328</v>
      </c>
      <c r="BQ120" s="1"/>
      <c r="BR120" s="1"/>
      <c r="BS120" s="1"/>
      <c r="BT120" s="1"/>
      <c r="BU120" s="1"/>
      <c r="BV120" s="1"/>
      <c r="BW120" s="1"/>
      <c r="BX120" s="1"/>
      <c r="BY120" s="1"/>
      <c r="BZ120" s="82">
        <f t="shared" si="24"/>
        <v>110200</v>
      </c>
      <c r="CA120" s="82" t="str">
        <f t="shared" si="25"/>
        <v>QUIMICOS Y REACTIVOS SAS "QUIMIREL SAS"</v>
      </c>
      <c r="CB120" s="82" t="str">
        <f t="shared" si="29"/>
        <v>OXOID</v>
      </c>
      <c r="CC120" s="82" t="str">
        <f t="shared" si="30"/>
        <v xml:space="preserve">5 dias calendario </v>
      </c>
      <c r="CD120" s="98">
        <f t="shared" si="31"/>
        <v>98600</v>
      </c>
      <c r="CE120" s="98" t="str">
        <f t="shared" si="32"/>
        <v>MERCK S.A.</v>
      </c>
      <c r="CF120" s="98" t="str">
        <f t="shared" si="33"/>
        <v>MERCK</v>
      </c>
      <c r="CG120" s="98">
        <f t="shared" si="34"/>
        <v>75</v>
      </c>
    </row>
    <row r="121" spans="1:85" ht="30" customHeight="1">
      <c r="A121" s="9">
        <f t="shared" si="19"/>
        <v>113</v>
      </c>
      <c r="B121" s="10" t="s">
        <v>474</v>
      </c>
      <c r="C121" s="16">
        <v>500</v>
      </c>
      <c r="D121" s="16" t="s">
        <v>9</v>
      </c>
      <c r="E121" s="10" t="s">
        <v>1709</v>
      </c>
      <c r="F121" s="43">
        <v>1</v>
      </c>
      <c r="G121" s="1"/>
      <c r="H121" s="1"/>
      <c r="I121" s="1"/>
      <c r="J121" s="1"/>
      <c r="K121" s="1"/>
      <c r="L121" s="1"/>
      <c r="M121" s="1"/>
      <c r="N121" s="1"/>
      <c r="O121" s="1"/>
      <c r="P121" s="1"/>
      <c r="Q121" s="1"/>
      <c r="R121" s="1"/>
      <c r="S121" s="1" t="s">
        <v>2411</v>
      </c>
      <c r="T121" s="1">
        <v>116116</v>
      </c>
      <c r="U121" s="1">
        <v>15</v>
      </c>
      <c r="V121" s="1"/>
      <c r="W121" s="1"/>
      <c r="X121" s="1"/>
      <c r="Y121" s="1"/>
      <c r="Z121" s="1"/>
      <c r="AA121" s="1"/>
      <c r="AB121" s="82">
        <f t="shared" si="26"/>
        <v>116116</v>
      </c>
      <c r="AC121" s="82" t="str">
        <f>IF(AB121=Z121,$Y$7,IF(AB121=W121,$V$7,IF(AB121=T121,$S$7,IF(AB121=Q121,$P$7,IF(AB121=N121,$M$7,IF(AB121=K121,$J$7,I(AB121=H121,$G$7,"")))))))</f>
        <v xml:space="preserve">ELEMENTOS QUIMICOS LTDA </v>
      </c>
      <c r="AD121" s="82" t="str">
        <f t="shared" si="27"/>
        <v>BBL</v>
      </c>
      <c r="AE121" s="82">
        <f t="shared" si="28"/>
        <v>15</v>
      </c>
      <c r="AF121" s="1"/>
      <c r="AG121" s="1"/>
      <c r="AH121" s="1"/>
      <c r="AI121" s="1" t="s">
        <v>2461</v>
      </c>
      <c r="AJ121" s="1">
        <v>144000</v>
      </c>
      <c r="AK121" s="1" t="s">
        <v>2463</v>
      </c>
      <c r="AL121" s="1"/>
      <c r="AM121" s="1"/>
      <c r="AN121" s="1"/>
      <c r="AO121" s="1" t="s">
        <v>420</v>
      </c>
      <c r="AP121" s="1">
        <v>76560</v>
      </c>
      <c r="AQ121" s="1">
        <v>60</v>
      </c>
      <c r="AR121" s="1" t="s">
        <v>2410</v>
      </c>
      <c r="AS121" s="1">
        <v>99024.390243902439</v>
      </c>
      <c r="AT121" s="1">
        <v>10</v>
      </c>
      <c r="AU121" s="1"/>
      <c r="AV121" s="1"/>
      <c r="AW121" s="1"/>
      <c r="AX121" s="1" t="s">
        <v>420</v>
      </c>
      <c r="AY121" s="1">
        <v>233972.92799999999</v>
      </c>
      <c r="AZ121" s="1" t="s">
        <v>2526</v>
      </c>
      <c r="BA121" s="82">
        <f t="shared" si="20"/>
        <v>76560</v>
      </c>
      <c r="BB121" s="82" t="str">
        <f t="shared" si="21"/>
        <v>MERCK S.A.</v>
      </c>
      <c r="BC121" s="82" t="str">
        <f t="shared" si="22"/>
        <v>MERCK</v>
      </c>
      <c r="BD121" s="82">
        <f t="shared" si="23"/>
        <v>60</v>
      </c>
      <c r="BE121" s="1"/>
      <c r="BF121" s="1"/>
      <c r="BG121" s="1"/>
      <c r="BH121" s="1"/>
      <c r="BI121" s="1"/>
      <c r="BJ121" s="1"/>
      <c r="BK121" s="1" t="s">
        <v>1066</v>
      </c>
      <c r="BL121" s="1">
        <v>199520</v>
      </c>
      <c r="BM121" s="1" t="s">
        <v>2569</v>
      </c>
      <c r="BN121" s="1" t="s">
        <v>2461</v>
      </c>
      <c r="BO121" s="1">
        <v>136010</v>
      </c>
      <c r="BP121" s="1" t="s">
        <v>2328</v>
      </c>
      <c r="BQ121" s="1"/>
      <c r="BR121" s="1"/>
      <c r="BS121" s="1"/>
      <c r="BT121" s="1"/>
      <c r="BU121" s="1"/>
      <c r="BV121" s="1"/>
      <c r="BW121" s="1"/>
      <c r="BX121" s="1"/>
      <c r="BY121" s="1"/>
      <c r="BZ121" s="82">
        <f t="shared" si="24"/>
        <v>136010</v>
      </c>
      <c r="CA121" s="82" t="str">
        <f t="shared" si="25"/>
        <v>REACTIVOS EQUIPOS Y QUIMICOS LIMITADA</v>
      </c>
      <c r="CB121" s="82" t="str">
        <f t="shared" si="29"/>
        <v>SCHARLAU</v>
      </c>
      <c r="CC121" s="82" t="str">
        <f t="shared" si="30"/>
        <v>30 DIAS</v>
      </c>
      <c r="CD121" s="98">
        <f t="shared" si="31"/>
        <v>76560</v>
      </c>
      <c r="CE121" s="98" t="str">
        <f t="shared" si="32"/>
        <v>MERCK S.A.</v>
      </c>
      <c r="CF121" s="98" t="str">
        <f t="shared" si="33"/>
        <v>MERCK</v>
      </c>
      <c r="CG121" s="98">
        <f t="shared" si="34"/>
        <v>60</v>
      </c>
    </row>
    <row r="122" spans="1:85" ht="30" customHeight="1">
      <c r="A122" s="9">
        <f t="shared" si="19"/>
        <v>114</v>
      </c>
      <c r="B122" s="10" t="s">
        <v>68</v>
      </c>
      <c r="C122" s="16">
        <v>500</v>
      </c>
      <c r="D122" s="10" t="s">
        <v>9</v>
      </c>
      <c r="E122" s="10" t="s">
        <v>1709</v>
      </c>
      <c r="F122" s="43">
        <v>1</v>
      </c>
      <c r="G122" s="1"/>
      <c r="H122" s="1"/>
      <c r="I122" s="1"/>
      <c r="J122" s="1"/>
      <c r="K122" s="1"/>
      <c r="L122" s="1"/>
      <c r="M122" s="1"/>
      <c r="N122" s="1"/>
      <c r="O122" s="1"/>
      <c r="P122" s="1"/>
      <c r="Q122" s="1"/>
      <c r="R122" s="1"/>
      <c r="S122" s="1"/>
      <c r="T122" s="1"/>
      <c r="U122" s="1"/>
      <c r="V122" s="1"/>
      <c r="W122" s="1"/>
      <c r="X122" s="1"/>
      <c r="Y122" s="1"/>
      <c r="Z122" s="1"/>
      <c r="AA122" s="1"/>
      <c r="AB122" s="82"/>
      <c r="AC122" s="82"/>
      <c r="AD122" s="82"/>
      <c r="AE122" s="82"/>
      <c r="AF122" s="1"/>
      <c r="AG122" s="1"/>
      <c r="AH122" s="1"/>
      <c r="AI122" s="1"/>
      <c r="AJ122" s="1"/>
      <c r="AK122" s="1"/>
      <c r="AL122" s="1"/>
      <c r="AM122" s="1"/>
      <c r="AN122" s="1"/>
      <c r="AO122" s="1"/>
      <c r="AP122" s="1"/>
      <c r="AQ122" s="1"/>
      <c r="AR122" s="1"/>
      <c r="AS122" s="1"/>
      <c r="AT122" s="1"/>
      <c r="AU122" s="1"/>
      <c r="AV122" s="1"/>
      <c r="AW122" s="1"/>
      <c r="AX122" s="1"/>
      <c r="AY122" s="1"/>
      <c r="AZ122" s="1"/>
      <c r="BA122" s="82"/>
      <c r="BB122" s="82"/>
      <c r="BC122" s="82"/>
      <c r="BD122" s="82"/>
      <c r="BE122" s="1"/>
      <c r="BF122" s="1"/>
      <c r="BG122" s="1"/>
      <c r="BH122" s="1"/>
      <c r="BI122" s="1"/>
      <c r="BJ122" s="1"/>
      <c r="BK122" s="1" t="s">
        <v>1066</v>
      </c>
      <c r="BL122" s="1">
        <v>1008040</v>
      </c>
      <c r="BM122" s="1" t="s">
        <v>2575</v>
      </c>
      <c r="BN122" s="1"/>
      <c r="BO122" s="1"/>
      <c r="BP122" s="1"/>
      <c r="BQ122" s="1"/>
      <c r="BR122" s="1"/>
      <c r="BS122" s="1"/>
      <c r="BT122" s="1"/>
      <c r="BU122" s="1"/>
      <c r="BV122" s="1"/>
      <c r="BW122" s="1"/>
      <c r="BX122" s="1"/>
      <c r="BY122" s="1"/>
      <c r="BZ122" s="82">
        <f t="shared" si="24"/>
        <v>1008040</v>
      </c>
      <c r="CA122" s="82" t="str">
        <f t="shared" si="25"/>
        <v>QUIMICOS Y REACTIVOS SAS "QUIMIREL SAS"</v>
      </c>
      <c r="CB122" s="82" t="str">
        <f t="shared" si="29"/>
        <v>OXOID</v>
      </c>
      <c r="CC122" s="82" t="str">
        <f t="shared" si="30"/>
        <v>60 dias calendario</v>
      </c>
      <c r="CD122" s="98">
        <f t="shared" si="31"/>
        <v>1008040</v>
      </c>
      <c r="CE122" s="98" t="str">
        <f t="shared" si="32"/>
        <v>QUIMICOS Y REACTIVOS SAS "QUIMIREL SAS"</v>
      </c>
      <c r="CF122" s="98" t="str">
        <f t="shared" si="33"/>
        <v>OXOID</v>
      </c>
      <c r="CG122" s="98" t="str">
        <f t="shared" si="34"/>
        <v>60 dias calendario</v>
      </c>
    </row>
    <row r="123" spans="1:85" ht="30" customHeight="1">
      <c r="A123" s="9">
        <f t="shared" si="19"/>
        <v>115</v>
      </c>
      <c r="B123" s="19" t="s">
        <v>1278</v>
      </c>
      <c r="C123" s="14">
        <v>500</v>
      </c>
      <c r="D123" s="18" t="s">
        <v>9</v>
      </c>
      <c r="E123" s="10" t="s">
        <v>1324</v>
      </c>
      <c r="F123" s="43">
        <v>1</v>
      </c>
      <c r="G123" s="1"/>
      <c r="H123" s="1"/>
      <c r="I123" s="1"/>
      <c r="J123" s="1"/>
      <c r="K123" s="1"/>
      <c r="L123" s="1"/>
      <c r="M123" s="1"/>
      <c r="N123" s="1"/>
      <c r="O123" s="1"/>
      <c r="P123" s="1" t="s">
        <v>420</v>
      </c>
      <c r="Q123" s="1">
        <v>609000</v>
      </c>
      <c r="R123" s="1" t="s">
        <v>2326</v>
      </c>
      <c r="S123" s="1"/>
      <c r="T123" s="1"/>
      <c r="U123" s="1"/>
      <c r="V123" s="1"/>
      <c r="W123" s="1"/>
      <c r="X123" s="1"/>
      <c r="Y123" s="1"/>
      <c r="Z123" s="1"/>
      <c r="AA123" s="1"/>
      <c r="AB123" s="82">
        <f t="shared" si="26"/>
        <v>609000</v>
      </c>
      <c r="AC123" s="82" t="str">
        <f>IF(AB123=Z123,$Y$7,IF(AB123=W123,$V$7,IF(AB123=T123,$S$7,IF(AB123=Q123,$P$7,IF(AB123=N123,$M$7,IF(AB123=K123,$J$7,I(AB123=H123,$G$7,"")))))))</f>
        <v>BLAMIS DOTACIONES LABORATORIO S.A.S</v>
      </c>
      <c r="AD123" s="82" t="str">
        <f t="shared" si="27"/>
        <v>MERCK</v>
      </c>
      <c r="AE123" s="82" t="str">
        <f t="shared" si="28"/>
        <v>INMEDIATA</v>
      </c>
      <c r="AF123" s="1"/>
      <c r="AG123" s="1"/>
      <c r="AH123" s="1"/>
      <c r="AI123" s="1"/>
      <c r="AJ123" s="1"/>
      <c r="AK123" s="1"/>
      <c r="AL123" s="1"/>
      <c r="AM123" s="1"/>
      <c r="AN123" s="1"/>
      <c r="AO123" s="1" t="s">
        <v>420</v>
      </c>
      <c r="AP123" s="1">
        <v>138040</v>
      </c>
      <c r="AQ123" s="1">
        <v>45</v>
      </c>
      <c r="AR123" s="1"/>
      <c r="AS123" s="1"/>
      <c r="AT123" s="1"/>
      <c r="AU123" s="1"/>
      <c r="AV123" s="1"/>
      <c r="AW123" s="1"/>
      <c r="AX123" s="1" t="s">
        <v>420</v>
      </c>
      <c r="AY123" s="1">
        <v>588966.33599999989</v>
      </c>
      <c r="AZ123" s="1" t="s">
        <v>2526</v>
      </c>
      <c r="BA123" s="82">
        <f t="shared" si="20"/>
        <v>138040</v>
      </c>
      <c r="BB123" s="82" t="str">
        <f t="shared" si="21"/>
        <v>MERCK S.A.</v>
      </c>
      <c r="BC123" s="82" t="str">
        <f t="shared" si="22"/>
        <v>MERCK</v>
      </c>
      <c r="BD123" s="82">
        <f t="shared" si="23"/>
        <v>45</v>
      </c>
      <c r="BE123" s="1"/>
      <c r="BF123" s="1"/>
      <c r="BG123" s="1"/>
      <c r="BH123" s="1"/>
      <c r="BI123" s="1"/>
      <c r="BJ123" s="1"/>
      <c r="BK123" s="1" t="s">
        <v>1066</v>
      </c>
      <c r="BL123" s="1">
        <v>259840</v>
      </c>
      <c r="BM123" s="1" t="s">
        <v>2575</v>
      </c>
      <c r="BN123" s="1" t="s">
        <v>420</v>
      </c>
      <c r="BO123" s="1">
        <v>711312</v>
      </c>
      <c r="BP123" s="1" t="s">
        <v>2545</v>
      </c>
      <c r="BQ123" s="1"/>
      <c r="BR123" s="1"/>
      <c r="BS123" s="1"/>
      <c r="BT123" s="1"/>
      <c r="BU123" s="1"/>
      <c r="BV123" s="1"/>
      <c r="BW123" s="1"/>
      <c r="BX123" s="1"/>
      <c r="BY123" s="1"/>
      <c r="BZ123" s="82">
        <f t="shared" si="24"/>
        <v>259840</v>
      </c>
      <c r="CA123" s="82" t="str">
        <f t="shared" si="25"/>
        <v>QUIMICOS Y REACTIVOS SAS "QUIMIREL SAS"</v>
      </c>
      <c r="CB123" s="82" t="str">
        <f t="shared" si="29"/>
        <v>OXOID</v>
      </c>
      <c r="CC123" s="82" t="str">
        <f t="shared" si="30"/>
        <v>60 dias calendario</v>
      </c>
      <c r="CD123" s="98">
        <f t="shared" si="31"/>
        <v>138040</v>
      </c>
      <c r="CE123" s="98" t="str">
        <f t="shared" si="32"/>
        <v>MERCK S.A.</v>
      </c>
      <c r="CF123" s="98" t="str">
        <f t="shared" si="33"/>
        <v>MERCK</v>
      </c>
      <c r="CG123" s="98">
        <f t="shared" si="34"/>
        <v>45</v>
      </c>
    </row>
    <row r="124" spans="1:85" ht="30" customHeight="1">
      <c r="A124" s="9">
        <f t="shared" si="19"/>
        <v>116</v>
      </c>
      <c r="B124" s="10" t="s">
        <v>69</v>
      </c>
      <c r="C124" s="11">
        <v>500</v>
      </c>
      <c r="D124" s="11" t="s">
        <v>9</v>
      </c>
      <c r="E124" s="10" t="s">
        <v>1709</v>
      </c>
      <c r="F124" s="43">
        <v>1</v>
      </c>
      <c r="G124" s="1"/>
      <c r="H124" s="1"/>
      <c r="I124" s="1"/>
      <c r="J124" s="1"/>
      <c r="K124" s="1"/>
      <c r="L124" s="1"/>
      <c r="M124" s="1"/>
      <c r="N124" s="1"/>
      <c r="O124" s="1"/>
      <c r="P124" s="1" t="s">
        <v>420</v>
      </c>
      <c r="Q124" s="1">
        <v>242440</v>
      </c>
      <c r="R124" s="1" t="s">
        <v>2284</v>
      </c>
      <c r="S124" s="1" t="s">
        <v>2412</v>
      </c>
      <c r="T124" s="1">
        <v>161588</v>
      </c>
      <c r="U124" s="1">
        <v>15</v>
      </c>
      <c r="V124" s="1"/>
      <c r="W124" s="1"/>
      <c r="X124" s="1"/>
      <c r="Y124" s="1"/>
      <c r="Z124" s="1"/>
      <c r="AA124" s="1"/>
      <c r="AB124" s="82">
        <f t="shared" si="26"/>
        <v>161588</v>
      </c>
      <c r="AC124" s="82" t="str">
        <f>IF(AB124=Z124,$Y$7,IF(AB124=W124,$V$7,IF(AB124=T124,$S$7,IF(AB124=Q124,$P$7,IF(AB124=N124,$M$7,IF(AB124=K124,$J$7,I(AB124=H124,$G$7,"")))))))</f>
        <v xml:space="preserve">ELEMENTOS QUIMICOS LTDA </v>
      </c>
      <c r="AD124" s="82" t="str">
        <f t="shared" si="27"/>
        <v>B.B.L.</v>
      </c>
      <c r="AE124" s="82">
        <f t="shared" si="28"/>
        <v>15</v>
      </c>
      <c r="AF124" s="1"/>
      <c r="AG124" s="1"/>
      <c r="AH124" s="1"/>
      <c r="AI124" s="1" t="s">
        <v>2461</v>
      </c>
      <c r="AJ124" s="1">
        <v>199566</v>
      </c>
      <c r="AK124" s="1" t="s">
        <v>2463</v>
      </c>
      <c r="AL124" s="1"/>
      <c r="AM124" s="1"/>
      <c r="AN124" s="1"/>
      <c r="AO124" s="1" t="s">
        <v>420</v>
      </c>
      <c r="AP124" s="1">
        <v>185600</v>
      </c>
      <c r="AQ124" s="1">
        <v>60</v>
      </c>
      <c r="AR124" s="1" t="s">
        <v>2410</v>
      </c>
      <c r="AS124" s="1">
        <v>137219.51219512196</v>
      </c>
      <c r="AT124" s="1">
        <v>10</v>
      </c>
      <c r="AU124" s="1"/>
      <c r="AV124" s="1"/>
      <c r="AW124" s="1"/>
      <c r="AX124" s="1" t="s">
        <v>420</v>
      </c>
      <c r="AY124" s="1">
        <v>234645.264</v>
      </c>
      <c r="AZ124" s="1" t="s">
        <v>2526</v>
      </c>
      <c r="BA124" s="82">
        <f t="shared" si="20"/>
        <v>137219.51219512196</v>
      </c>
      <c r="BB124" s="82" t="str">
        <f t="shared" si="21"/>
        <v>NELSON A. ROYERO Y CÍA. SAS.</v>
      </c>
      <c r="BC124" s="82" t="str">
        <f t="shared" si="22"/>
        <v>DIFCO</v>
      </c>
      <c r="BD124" s="82">
        <f t="shared" si="23"/>
        <v>10</v>
      </c>
      <c r="BE124" s="1"/>
      <c r="BF124" s="1"/>
      <c r="BG124" s="1"/>
      <c r="BH124" s="1"/>
      <c r="BI124" s="1"/>
      <c r="BJ124" s="1"/>
      <c r="BK124" s="1" t="s">
        <v>1066</v>
      </c>
      <c r="BL124" s="1">
        <v>183280</v>
      </c>
      <c r="BM124" s="1" t="s">
        <v>2569</v>
      </c>
      <c r="BN124" s="1" t="s">
        <v>2461</v>
      </c>
      <c r="BO124" s="1">
        <v>189805</v>
      </c>
      <c r="BP124" s="1" t="s">
        <v>2328</v>
      </c>
      <c r="BQ124" s="1"/>
      <c r="BR124" s="1"/>
      <c r="BS124" s="1"/>
      <c r="BT124" s="1"/>
      <c r="BU124" s="1"/>
      <c r="BV124" s="1"/>
      <c r="BW124" s="1"/>
      <c r="BX124" s="1"/>
      <c r="BY124" s="1"/>
      <c r="BZ124" s="82">
        <f t="shared" si="24"/>
        <v>183280</v>
      </c>
      <c r="CA124" s="82" t="str">
        <f t="shared" si="25"/>
        <v>QUIMICOS Y REACTIVOS SAS "QUIMIREL SAS"</v>
      </c>
      <c r="CB124" s="82" t="str">
        <f t="shared" si="29"/>
        <v>OXOID</v>
      </c>
      <c r="CC124" s="82" t="str">
        <f t="shared" si="30"/>
        <v xml:space="preserve">5 dias calendario </v>
      </c>
      <c r="CD124" s="98">
        <f t="shared" si="31"/>
        <v>137219.51219512196</v>
      </c>
      <c r="CE124" s="98" t="str">
        <f t="shared" si="32"/>
        <v>NELSON A. ROYERO Y CÍA. SAS.</v>
      </c>
      <c r="CF124" s="98" t="str">
        <f t="shared" si="33"/>
        <v>DIFCO</v>
      </c>
      <c r="CG124" s="98">
        <f t="shared" si="34"/>
        <v>10</v>
      </c>
    </row>
    <row r="125" spans="1:85" ht="30" customHeight="1">
      <c r="A125" s="9">
        <f t="shared" si="19"/>
        <v>117</v>
      </c>
      <c r="B125" s="10" t="s">
        <v>70</v>
      </c>
      <c r="C125" s="11">
        <v>500</v>
      </c>
      <c r="D125" s="11" t="s">
        <v>9</v>
      </c>
      <c r="E125" s="10" t="s">
        <v>1709</v>
      </c>
      <c r="F125" s="43">
        <v>1</v>
      </c>
      <c r="G125" s="1"/>
      <c r="H125" s="1"/>
      <c r="I125" s="1"/>
      <c r="J125" s="1"/>
      <c r="K125" s="1"/>
      <c r="L125" s="1"/>
      <c r="M125" s="1"/>
      <c r="N125" s="1"/>
      <c r="O125" s="1"/>
      <c r="P125" s="1" t="s">
        <v>420</v>
      </c>
      <c r="Q125" s="1">
        <v>270280</v>
      </c>
      <c r="R125" s="1" t="s">
        <v>2326</v>
      </c>
      <c r="S125" s="1" t="s">
        <v>2410</v>
      </c>
      <c r="T125" s="1">
        <v>227360</v>
      </c>
      <c r="U125" s="1">
        <v>15</v>
      </c>
      <c r="V125" s="1"/>
      <c r="W125" s="1"/>
      <c r="X125" s="1"/>
      <c r="Y125" s="1"/>
      <c r="Z125" s="1"/>
      <c r="AA125" s="1"/>
      <c r="AB125" s="82">
        <f t="shared" si="26"/>
        <v>227360</v>
      </c>
      <c r="AC125" s="82" t="str">
        <f>IF(AB125=Z125,$Y$7,IF(AB125=W125,$V$7,IF(AB125=T125,$S$7,IF(AB125=Q125,$P$7,IF(AB125=N125,$M$7,IF(AB125=K125,$J$7,I(AB125=H125,$G$7,"")))))))</f>
        <v xml:space="preserve">ELEMENTOS QUIMICOS LTDA </v>
      </c>
      <c r="AD125" s="82" t="str">
        <f t="shared" si="27"/>
        <v>DIFCO</v>
      </c>
      <c r="AE125" s="82">
        <f t="shared" si="28"/>
        <v>15</v>
      </c>
      <c r="AF125" s="1"/>
      <c r="AG125" s="1"/>
      <c r="AH125" s="1"/>
      <c r="AI125" s="1" t="s">
        <v>2461</v>
      </c>
      <c r="AJ125" s="1">
        <v>155000</v>
      </c>
      <c r="AK125" s="1" t="s">
        <v>2464</v>
      </c>
      <c r="AL125" s="1"/>
      <c r="AM125" s="1"/>
      <c r="AN125" s="1"/>
      <c r="AO125" s="1" t="s">
        <v>420</v>
      </c>
      <c r="AP125" s="1">
        <v>163560</v>
      </c>
      <c r="AQ125" s="1">
        <v>45</v>
      </c>
      <c r="AR125" s="1" t="s">
        <v>2410</v>
      </c>
      <c r="AS125" s="1">
        <v>193804.87804878049</v>
      </c>
      <c r="AT125" s="1">
        <v>10</v>
      </c>
      <c r="AU125" s="1"/>
      <c r="AV125" s="1"/>
      <c r="AW125" s="1"/>
      <c r="AX125" s="1" t="s">
        <v>420</v>
      </c>
      <c r="AY125" s="1">
        <v>261538.704</v>
      </c>
      <c r="AZ125" s="1" t="s">
        <v>2526</v>
      </c>
      <c r="BA125" s="82">
        <f t="shared" si="20"/>
        <v>155000</v>
      </c>
      <c r="BB125" s="82" t="str">
        <f t="shared" si="21"/>
        <v>SUMINISTROS CLINICOS ISLA SAS</v>
      </c>
      <c r="BC125" s="82" t="str">
        <f t="shared" si="22"/>
        <v>SCHARLAU</v>
      </c>
      <c r="BD125" s="82" t="str">
        <f t="shared" si="23"/>
        <v xml:space="preserve"> 5 DIAS HABILES HABILES</v>
      </c>
      <c r="BE125" s="1"/>
      <c r="BF125" s="1"/>
      <c r="BG125" s="1"/>
      <c r="BH125" s="1"/>
      <c r="BI125" s="1"/>
      <c r="BJ125" s="1"/>
      <c r="BK125" s="1" t="s">
        <v>1066</v>
      </c>
      <c r="BL125" s="1">
        <v>176320</v>
      </c>
      <c r="BM125" s="1" t="s">
        <v>2569</v>
      </c>
      <c r="BN125" s="1" t="s">
        <v>2461</v>
      </c>
      <c r="BO125" s="1">
        <v>147175</v>
      </c>
      <c r="BP125" s="1" t="s">
        <v>2328</v>
      </c>
      <c r="BQ125" s="1"/>
      <c r="BR125" s="1"/>
      <c r="BS125" s="1"/>
      <c r="BT125" s="1"/>
      <c r="BU125" s="1"/>
      <c r="BV125" s="1"/>
      <c r="BW125" s="1"/>
      <c r="BX125" s="1"/>
      <c r="BY125" s="1"/>
      <c r="BZ125" s="82">
        <f t="shared" si="24"/>
        <v>147175</v>
      </c>
      <c r="CA125" s="82" t="str">
        <f t="shared" si="25"/>
        <v>REACTIVOS EQUIPOS Y QUIMICOS LIMITADA</v>
      </c>
      <c r="CB125" s="82" t="str">
        <f t="shared" si="29"/>
        <v>SCHARLAU</v>
      </c>
      <c r="CC125" s="82" t="str">
        <f t="shared" si="30"/>
        <v>30 DIAS</v>
      </c>
      <c r="CD125" s="98">
        <f t="shared" si="31"/>
        <v>147175</v>
      </c>
      <c r="CE125" s="98" t="str">
        <f t="shared" si="32"/>
        <v>REACTIVOS EQUIPOS Y QUIMICOS LIMITADA</v>
      </c>
      <c r="CF125" s="98" t="str">
        <f t="shared" si="33"/>
        <v>SCHARLAU</v>
      </c>
      <c r="CG125" s="98" t="str">
        <f t="shared" si="34"/>
        <v>30 DIAS</v>
      </c>
    </row>
    <row r="126" spans="1:85" ht="38.25" customHeight="1">
      <c r="A126" s="9">
        <f t="shared" si="19"/>
        <v>118</v>
      </c>
      <c r="B126" s="10" t="s">
        <v>71</v>
      </c>
      <c r="C126" s="11">
        <v>500</v>
      </c>
      <c r="D126" s="11" t="s">
        <v>9</v>
      </c>
      <c r="E126" s="10" t="s">
        <v>1709</v>
      </c>
      <c r="F126" s="43">
        <v>1</v>
      </c>
      <c r="G126" s="1"/>
      <c r="H126" s="1"/>
      <c r="I126" s="1"/>
      <c r="J126" s="1"/>
      <c r="K126" s="1"/>
      <c r="L126" s="1"/>
      <c r="M126" s="1"/>
      <c r="N126" s="1"/>
      <c r="O126" s="1"/>
      <c r="P126" s="1"/>
      <c r="Q126" s="1"/>
      <c r="R126" s="1"/>
      <c r="S126" s="1"/>
      <c r="T126" s="1"/>
      <c r="U126" s="1"/>
      <c r="V126" s="1"/>
      <c r="W126" s="1"/>
      <c r="X126" s="1"/>
      <c r="Y126" s="1"/>
      <c r="Z126" s="1"/>
      <c r="AA126" s="1"/>
      <c r="AB126" s="82"/>
      <c r="AC126" s="82"/>
      <c r="AD126" s="82"/>
      <c r="AE126" s="82"/>
      <c r="AF126" s="1"/>
      <c r="AG126" s="1"/>
      <c r="AH126" s="1"/>
      <c r="AI126" s="1"/>
      <c r="AJ126" s="1"/>
      <c r="AK126" s="1"/>
      <c r="AL126" s="1"/>
      <c r="AM126" s="1"/>
      <c r="AN126" s="1"/>
      <c r="AO126" s="1" t="s">
        <v>420</v>
      </c>
      <c r="AP126" s="1">
        <v>394400</v>
      </c>
      <c r="AQ126" s="1">
        <v>75</v>
      </c>
      <c r="AR126" s="1"/>
      <c r="AS126" s="1"/>
      <c r="AT126" s="1"/>
      <c r="AU126" s="1"/>
      <c r="AV126" s="1"/>
      <c r="AW126" s="1"/>
      <c r="AX126" s="1" t="s">
        <v>420</v>
      </c>
      <c r="AY126" s="1">
        <v>548626.17599999998</v>
      </c>
      <c r="AZ126" s="1" t="s">
        <v>2526</v>
      </c>
      <c r="BA126" s="82">
        <f t="shared" si="20"/>
        <v>394400</v>
      </c>
      <c r="BB126" s="82" t="str">
        <f t="shared" si="21"/>
        <v>MERCK S.A.</v>
      </c>
      <c r="BC126" s="82" t="str">
        <f t="shared" si="22"/>
        <v>MERCK</v>
      </c>
      <c r="BD126" s="82">
        <f t="shared" si="23"/>
        <v>75</v>
      </c>
      <c r="BE126" s="1"/>
      <c r="BF126" s="1"/>
      <c r="BG126" s="1"/>
      <c r="BH126" s="1"/>
      <c r="BI126" s="1"/>
      <c r="BJ126" s="1"/>
      <c r="BK126" s="1" t="s">
        <v>1066</v>
      </c>
      <c r="BL126" s="1">
        <v>255200</v>
      </c>
      <c r="BM126" s="1" t="s">
        <v>2575</v>
      </c>
      <c r="BN126" s="1" t="s">
        <v>2461</v>
      </c>
      <c r="BO126" s="1">
        <v>632345</v>
      </c>
      <c r="BP126" s="1" t="s">
        <v>2545</v>
      </c>
      <c r="BQ126" s="1"/>
      <c r="BR126" s="1"/>
      <c r="BS126" s="1"/>
      <c r="BT126" s="1"/>
      <c r="BU126" s="1"/>
      <c r="BV126" s="1"/>
      <c r="BW126" s="1"/>
      <c r="BX126" s="1"/>
      <c r="BY126" s="1"/>
      <c r="BZ126" s="82">
        <f t="shared" si="24"/>
        <v>255200</v>
      </c>
      <c r="CA126" s="82" t="str">
        <f t="shared" si="25"/>
        <v>QUIMICOS Y REACTIVOS SAS "QUIMIREL SAS"</v>
      </c>
      <c r="CB126" s="82" t="str">
        <f t="shared" si="29"/>
        <v>OXOID</v>
      </c>
      <c r="CC126" s="82" t="str">
        <f t="shared" si="30"/>
        <v>60 dias calendario</v>
      </c>
      <c r="CD126" s="98">
        <f t="shared" si="31"/>
        <v>255200</v>
      </c>
      <c r="CE126" s="98" t="str">
        <f t="shared" si="32"/>
        <v>QUIMICOS Y REACTIVOS SAS "QUIMIREL SAS"</v>
      </c>
      <c r="CF126" s="98" t="str">
        <f t="shared" si="33"/>
        <v>OXOID</v>
      </c>
      <c r="CG126" s="98" t="str">
        <f t="shared" si="34"/>
        <v>60 dias calendario</v>
      </c>
    </row>
    <row r="127" spans="1:85" ht="30" customHeight="1">
      <c r="A127" s="9">
        <f t="shared" si="19"/>
        <v>119</v>
      </c>
      <c r="B127" s="10" t="s">
        <v>1790</v>
      </c>
      <c r="C127" s="11">
        <v>500</v>
      </c>
      <c r="D127" s="11" t="s">
        <v>997</v>
      </c>
      <c r="E127" s="10" t="s">
        <v>1709</v>
      </c>
      <c r="F127" s="43">
        <v>1</v>
      </c>
      <c r="G127" s="1"/>
      <c r="H127" s="1"/>
      <c r="I127" s="1"/>
      <c r="J127" s="1"/>
      <c r="K127" s="1"/>
      <c r="L127" s="1"/>
      <c r="M127" s="1"/>
      <c r="N127" s="1"/>
      <c r="O127" s="1"/>
      <c r="P127" s="1" t="s">
        <v>420</v>
      </c>
      <c r="Q127" s="1">
        <v>567240</v>
      </c>
      <c r="R127" s="1" t="s">
        <v>2326</v>
      </c>
      <c r="S127" s="1"/>
      <c r="T127" s="1"/>
      <c r="U127" s="1"/>
      <c r="V127" s="1"/>
      <c r="W127" s="1"/>
      <c r="X127" s="1"/>
      <c r="Y127" s="1"/>
      <c r="Z127" s="1"/>
      <c r="AA127" s="1"/>
      <c r="AB127" s="82">
        <f t="shared" si="26"/>
        <v>567240</v>
      </c>
      <c r="AC127" s="82" t="str">
        <f>IF(AB127=Z127,$Y$7,IF(AB127=W127,$V$7,IF(AB127=T127,$S$7,IF(AB127=Q127,$P$7,IF(AB127=N127,$M$7,IF(AB127=K127,$J$7,I(AB127=H127,$G$7,"")))))))</f>
        <v>BLAMIS DOTACIONES LABORATORIO S.A.S</v>
      </c>
      <c r="AD127" s="82" t="str">
        <f t="shared" si="27"/>
        <v>MERCK</v>
      </c>
      <c r="AE127" s="82" t="str">
        <f t="shared" si="28"/>
        <v>INMEDIATA</v>
      </c>
      <c r="AF127" s="1"/>
      <c r="AG127" s="1"/>
      <c r="AH127" s="1"/>
      <c r="AI127" s="1"/>
      <c r="AJ127" s="1"/>
      <c r="AK127" s="1"/>
      <c r="AL127" s="1"/>
      <c r="AM127" s="1"/>
      <c r="AN127" s="1"/>
      <c r="AO127" s="1" t="s">
        <v>420</v>
      </c>
      <c r="AP127" s="1">
        <v>348000</v>
      </c>
      <c r="AQ127" s="1">
        <v>75</v>
      </c>
      <c r="AR127" s="1"/>
      <c r="AS127" s="1"/>
      <c r="AT127" s="1"/>
      <c r="AU127" s="1"/>
      <c r="AV127" s="1"/>
      <c r="AW127" s="1"/>
      <c r="AX127" s="1" t="s">
        <v>420</v>
      </c>
      <c r="AY127" s="1">
        <v>548626.17599999998</v>
      </c>
      <c r="AZ127" s="1" t="s">
        <v>2526</v>
      </c>
      <c r="BA127" s="82">
        <f t="shared" si="20"/>
        <v>348000</v>
      </c>
      <c r="BB127" s="82" t="str">
        <f t="shared" si="21"/>
        <v>MERCK S.A.</v>
      </c>
      <c r="BC127" s="82" t="str">
        <f t="shared" si="22"/>
        <v>MERCK</v>
      </c>
      <c r="BD127" s="82">
        <f t="shared" si="23"/>
        <v>75</v>
      </c>
      <c r="BE127" s="1"/>
      <c r="BF127" s="1"/>
      <c r="BG127" s="1"/>
      <c r="BH127" s="1"/>
      <c r="BI127" s="1"/>
      <c r="BJ127" s="1"/>
      <c r="BK127" s="1" t="s">
        <v>1066</v>
      </c>
      <c r="BL127" s="1">
        <v>255200</v>
      </c>
      <c r="BM127" s="1" t="s">
        <v>2575</v>
      </c>
      <c r="BN127" s="1" t="s">
        <v>2461</v>
      </c>
      <c r="BO127" s="1">
        <v>632345</v>
      </c>
      <c r="BP127" s="1" t="s">
        <v>2545</v>
      </c>
      <c r="BQ127" s="1"/>
      <c r="BR127" s="1"/>
      <c r="BS127" s="1"/>
      <c r="BT127" s="1"/>
      <c r="BU127" s="1"/>
      <c r="BV127" s="1"/>
      <c r="BW127" s="1"/>
      <c r="BX127" s="1"/>
      <c r="BY127" s="1"/>
      <c r="BZ127" s="82">
        <f t="shared" si="24"/>
        <v>255200</v>
      </c>
      <c r="CA127" s="82" t="str">
        <f t="shared" si="25"/>
        <v>QUIMICOS Y REACTIVOS SAS "QUIMIREL SAS"</v>
      </c>
      <c r="CB127" s="82" t="str">
        <f t="shared" si="29"/>
        <v>OXOID</v>
      </c>
      <c r="CC127" s="82" t="str">
        <f t="shared" si="30"/>
        <v>60 dias calendario</v>
      </c>
      <c r="CD127" s="98">
        <f t="shared" si="31"/>
        <v>255200</v>
      </c>
      <c r="CE127" s="98" t="str">
        <f t="shared" si="32"/>
        <v>QUIMICOS Y REACTIVOS SAS "QUIMIREL SAS"</v>
      </c>
      <c r="CF127" s="98" t="str">
        <f t="shared" si="33"/>
        <v>OXOID</v>
      </c>
      <c r="CG127" s="98" t="str">
        <f t="shared" si="34"/>
        <v>60 dias calendario</v>
      </c>
    </row>
    <row r="128" spans="1:85" ht="30" customHeight="1">
      <c r="A128" s="9">
        <f t="shared" si="19"/>
        <v>120</v>
      </c>
      <c r="B128" s="10" t="s">
        <v>1524</v>
      </c>
      <c r="C128" s="11">
        <v>500</v>
      </c>
      <c r="D128" s="11" t="s">
        <v>9</v>
      </c>
      <c r="E128" s="10" t="s">
        <v>1709</v>
      </c>
      <c r="F128" s="43">
        <v>1</v>
      </c>
      <c r="G128" s="1"/>
      <c r="H128" s="1"/>
      <c r="I128" s="1"/>
      <c r="J128" s="1"/>
      <c r="K128" s="1"/>
      <c r="L128" s="1"/>
      <c r="M128" s="1"/>
      <c r="N128" s="1"/>
      <c r="O128" s="1"/>
      <c r="P128" s="1"/>
      <c r="Q128" s="1"/>
      <c r="R128" s="1"/>
      <c r="S128" s="1"/>
      <c r="T128" s="1"/>
      <c r="U128" s="1"/>
      <c r="V128" s="1"/>
      <c r="W128" s="1"/>
      <c r="X128" s="1"/>
      <c r="Y128" s="1"/>
      <c r="Z128" s="1"/>
      <c r="AA128" s="1"/>
      <c r="AB128" s="82"/>
      <c r="AC128" s="82"/>
      <c r="AD128" s="82"/>
      <c r="AE128" s="82"/>
      <c r="AF128" s="1"/>
      <c r="AG128" s="1"/>
      <c r="AH128" s="1"/>
      <c r="AI128" s="1"/>
      <c r="AJ128" s="1"/>
      <c r="AK128" s="1"/>
      <c r="AL128" s="1"/>
      <c r="AM128" s="1"/>
      <c r="AN128" s="1"/>
      <c r="AO128" s="1"/>
      <c r="AP128" s="1"/>
      <c r="AQ128" s="1"/>
      <c r="AR128" s="1"/>
      <c r="AS128" s="1"/>
      <c r="AT128" s="1"/>
      <c r="AU128" s="1"/>
      <c r="AV128" s="1"/>
      <c r="AW128" s="1"/>
      <c r="AX128" s="1"/>
      <c r="AY128" s="1"/>
      <c r="AZ128" s="1"/>
      <c r="BA128" s="82"/>
      <c r="BB128" s="82"/>
      <c r="BC128" s="82"/>
      <c r="BD128" s="82"/>
      <c r="BE128" s="1"/>
      <c r="BF128" s="1"/>
      <c r="BG128" s="1"/>
      <c r="BH128" s="1"/>
      <c r="BI128" s="1"/>
      <c r="BJ128" s="1"/>
      <c r="BK128" s="1" t="s">
        <v>1066</v>
      </c>
      <c r="BL128" s="1">
        <v>226200</v>
      </c>
      <c r="BM128" s="1" t="s">
        <v>2575</v>
      </c>
      <c r="BN128" s="1"/>
      <c r="BO128" s="1"/>
      <c r="BP128" s="1"/>
      <c r="BQ128" s="1"/>
      <c r="BR128" s="1"/>
      <c r="BS128" s="1"/>
      <c r="BT128" s="1"/>
      <c r="BU128" s="1"/>
      <c r="BV128" s="1"/>
      <c r="BW128" s="1"/>
      <c r="BX128" s="1"/>
      <c r="BY128" s="1"/>
      <c r="BZ128" s="82">
        <f t="shared" si="24"/>
        <v>226200</v>
      </c>
      <c r="CA128" s="82" t="str">
        <f t="shared" si="25"/>
        <v>QUIMICOS Y REACTIVOS SAS "QUIMIREL SAS"</v>
      </c>
      <c r="CB128" s="82" t="str">
        <f t="shared" si="29"/>
        <v>OXOID</v>
      </c>
      <c r="CC128" s="82" t="str">
        <f t="shared" si="30"/>
        <v>60 dias calendario</v>
      </c>
      <c r="CD128" s="98">
        <f t="shared" si="31"/>
        <v>226200</v>
      </c>
      <c r="CE128" s="98" t="str">
        <f t="shared" si="32"/>
        <v>QUIMICOS Y REACTIVOS SAS "QUIMIREL SAS"</v>
      </c>
      <c r="CF128" s="98" t="str">
        <f t="shared" si="33"/>
        <v>OXOID</v>
      </c>
      <c r="CG128" s="98" t="str">
        <f t="shared" si="34"/>
        <v>60 dias calendario</v>
      </c>
    </row>
    <row r="129" spans="1:85" ht="43.2">
      <c r="A129" s="9">
        <f t="shared" si="19"/>
        <v>121</v>
      </c>
      <c r="B129" s="10" t="s">
        <v>72</v>
      </c>
      <c r="C129" s="11">
        <v>500</v>
      </c>
      <c r="D129" s="11" t="s">
        <v>9</v>
      </c>
      <c r="E129" s="10" t="s">
        <v>1709</v>
      </c>
      <c r="F129" s="43">
        <v>1</v>
      </c>
      <c r="G129" s="1"/>
      <c r="H129" s="1"/>
      <c r="I129" s="1"/>
      <c r="J129" s="1"/>
      <c r="K129" s="1"/>
      <c r="L129" s="1"/>
      <c r="M129" s="1"/>
      <c r="N129" s="1"/>
      <c r="O129" s="1"/>
      <c r="P129" s="1" t="s">
        <v>420</v>
      </c>
      <c r="Q129" s="1">
        <v>207640</v>
      </c>
      <c r="R129" s="1" t="s">
        <v>2326</v>
      </c>
      <c r="S129" s="1" t="s">
        <v>2410</v>
      </c>
      <c r="T129" s="1">
        <v>163212</v>
      </c>
      <c r="U129" s="1">
        <v>15</v>
      </c>
      <c r="V129" s="1"/>
      <c r="W129" s="1"/>
      <c r="X129" s="1"/>
      <c r="Y129" s="1"/>
      <c r="Z129" s="1"/>
      <c r="AA129" s="1"/>
      <c r="AB129" s="82">
        <f t="shared" si="26"/>
        <v>163212</v>
      </c>
      <c r="AC129" s="82" t="str">
        <f>IF(AB129=Z129,$Y$7,IF(AB129=W129,$V$7,IF(AB129=T129,$S$7,IF(AB129=Q129,$P$7,IF(AB129=N129,$M$7,IF(AB129=K129,$J$7,I(AB129=H129,$G$7,"")))))))</f>
        <v xml:space="preserve">ELEMENTOS QUIMICOS LTDA </v>
      </c>
      <c r="AD129" s="82" t="str">
        <f t="shared" si="27"/>
        <v>DIFCO</v>
      </c>
      <c r="AE129" s="82">
        <f t="shared" si="28"/>
        <v>15</v>
      </c>
      <c r="AF129" s="1"/>
      <c r="AG129" s="1"/>
      <c r="AH129" s="1"/>
      <c r="AI129" s="1"/>
      <c r="AJ129" s="1"/>
      <c r="AK129" s="1"/>
      <c r="AL129" s="1"/>
      <c r="AM129" s="1"/>
      <c r="AN129" s="1"/>
      <c r="AO129" s="1" t="s">
        <v>420</v>
      </c>
      <c r="AP129" s="1">
        <v>102080</v>
      </c>
      <c r="AQ129" s="1">
        <v>45</v>
      </c>
      <c r="AR129" s="1" t="s">
        <v>2410</v>
      </c>
      <c r="AS129" s="1">
        <v>138634.14634146341</v>
      </c>
      <c r="AT129" s="1">
        <v>10</v>
      </c>
      <c r="AU129" s="1"/>
      <c r="AV129" s="1"/>
      <c r="AW129" s="1"/>
      <c r="AX129" s="1" t="s">
        <v>420</v>
      </c>
      <c r="AY129" s="1">
        <v>201028.46399999998</v>
      </c>
      <c r="AZ129" s="1" t="s">
        <v>2526</v>
      </c>
      <c r="BA129" s="82">
        <f t="shared" si="20"/>
        <v>102080</v>
      </c>
      <c r="BB129" s="82" t="str">
        <f t="shared" si="21"/>
        <v>MERCK S.A.</v>
      </c>
      <c r="BC129" s="82" t="str">
        <f t="shared" si="22"/>
        <v>MERCK</v>
      </c>
      <c r="BD129" s="82">
        <f t="shared" si="23"/>
        <v>45</v>
      </c>
      <c r="BE129" s="1"/>
      <c r="BF129" s="1"/>
      <c r="BG129" s="1"/>
      <c r="BH129" s="1"/>
      <c r="BI129" s="1"/>
      <c r="BJ129" s="1"/>
      <c r="BK129" s="1" t="s">
        <v>1066</v>
      </c>
      <c r="BL129" s="1">
        <v>117160</v>
      </c>
      <c r="BM129" s="1" t="s">
        <v>2569</v>
      </c>
      <c r="BN129" s="1" t="s">
        <v>2461</v>
      </c>
      <c r="BO129" s="1">
        <v>167475</v>
      </c>
      <c r="BP129" s="1" t="s">
        <v>2328</v>
      </c>
      <c r="BQ129" s="1"/>
      <c r="BR129" s="1"/>
      <c r="BS129" s="1"/>
      <c r="BT129" s="1"/>
      <c r="BU129" s="1"/>
      <c r="BV129" s="1"/>
      <c r="BW129" s="1"/>
      <c r="BX129" s="1"/>
      <c r="BY129" s="1"/>
      <c r="BZ129" s="82">
        <f t="shared" si="24"/>
        <v>117160</v>
      </c>
      <c r="CA129" s="82" t="str">
        <f t="shared" si="25"/>
        <v>QUIMICOS Y REACTIVOS SAS "QUIMIREL SAS"</v>
      </c>
      <c r="CB129" s="82" t="str">
        <f t="shared" si="29"/>
        <v>OXOID</v>
      </c>
      <c r="CC129" s="82" t="str">
        <f t="shared" si="30"/>
        <v xml:space="preserve">5 dias calendario </v>
      </c>
      <c r="CD129" s="98">
        <f t="shared" si="31"/>
        <v>102080</v>
      </c>
      <c r="CE129" s="98" t="str">
        <f t="shared" si="32"/>
        <v>MERCK S.A.</v>
      </c>
      <c r="CF129" s="98" t="str">
        <f t="shared" si="33"/>
        <v>MERCK</v>
      </c>
      <c r="CG129" s="98">
        <f t="shared" si="34"/>
        <v>45</v>
      </c>
    </row>
    <row r="130" spans="1:85" ht="50.25" customHeight="1">
      <c r="A130" s="9">
        <f t="shared" si="19"/>
        <v>122</v>
      </c>
      <c r="B130" s="10" t="s">
        <v>73</v>
      </c>
      <c r="C130" s="11">
        <v>500</v>
      </c>
      <c r="D130" s="11" t="s">
        <v>9</v>
      </c>
      <c r="E130" s="10" t="s">
        <v>1709</v>
      </c>
      <c r="F130" s="43">
        <v>1</v>
      </c>
      <c r="G130" s="1"/>
      <c r="H130" s="1"/>
      <c r="I130" s="1"/>
      <c r="J130" s="1"/>
      <c r="K130" s="1"/>
      <c r="L130" s="1"/>
      <c r="M130" s="1"/>
      <c r="N130" s="1"/>
      <c r="O130" s="1"/>
      <c r="P130" s="1" t="s">
        <v>420</v>
      </c>
      <c r="Q130" s="1">
        <v>243600</v>
      </c>
      <c r="R130" s="1" t="s">
        <v>2326</v>
      </c>
      <c r="S130" s="1" t="s">
        <v>2410</v>
      </c>
      <c r="T130" s="1">
        <v>199752</v>
      </c>
      <c r="U130" s="1">
        <v>15</v>
      </c>
      <c r="V130" s="1"/>
      <c r="W130" s="1"/>
      <c r="X130" s="1"/>
      <c r="Y130" s="1"/>
      <c r="Z130" s="1"/>
      <c r="AA130" s="1"/>
      <c r="AB130" s="82">
        <f t="shared" si="26"/>
        <v>199752</v>
      </c>
      <c r="AC130" s="82" t="str">
        <f>IF(AB130=Z130,$Y$7,IF(AB130=W130,$V$7,IF(AB130=T130,$S$7,IF(AB130=Q130,$P$7,IF(AB130=N130,$M$7,IF(AB130=K130,$J$7,I(AB130=H130,$G$7,"")))))))</f>
        <v xml:space="preserve">ELEMENTOS QUIMICOS LTDA </v>
      </c>
      <c r="AD130" s="82" t="str">
        <f t="shared" si="27"/>
        <v>DIFCO</v>
      </c>
      <c r="AE130" s="82">
        <f t="shared" si="28"/>
        <v>15</v>
      </c>
      <c r="AF130" s="1"/>
      <c r="AG130" s="1"/>
      <c r="AH130" s="1"/>
      <c r="AI130" s="1" t="s">
        <v>2461</v>
      </c>
      <c r="AJ130" s="1">
        <v>167550</v>
      </c>
      <c r="AK130" s="1" t="s">
        <v>2463</v>
      </c>
      <c r="AL130" s="1"/>
      <c r="AM130" s="1"/>
      <c r="AN130" s="1"/>
      <c r="AO130" s="1" t="s">
        <v>420</v>
      </c>
      <c r="AP130" s="1">
        <v>132240</v>
      </c>
      <c r="AQ130" s="1">
        <v>45</v>
      </c>
      <c r="AR130" s="1" t="s">
        <v>2410</v>
      </c>
      <c r="AS130" s="1">
        <v>169756.09756097558</v>
      </c>
      <c r="AT130" s="1">
        <v>10</v>
      </c>
      <c r="AU130" s="1"/>
      <c r="AV130" s="1"/>
      <c r="AW130" s="1"/>
      <c r="AX130" s="1" t="s">
        <v>420</v>
      </c>
      <c r="AY130" s="1">
        <v>235317.6</v>
      </c>
      <c r="AZ130" s="1" t="s">
        <v>2526</v>
      </c>
      <c r="BA130" s="82">
        <f t="shared" si="20"/>
        <v>132240</v>
      </c>
      <c r="BB130" s="82" t="str">
        <f t="shared" si="21"/>
        <v>MERCK S.A.</v>
      </c>
      <c r="BC130" s="82" t="str">
        <f t="shared" si="22"/>
        <v>MERCK</v>
      </c>
      <c r="BD130" s="82">
        <f t="shared" si="23"/>
        <v>45</v>
      </c>
      <c r="BE130" s="1"/>
      <c r="BF130" s="1"/>
      <c r="BG130" s="1"/>
      <c r="BH130" s="1"/>
      <c r="BI130" s="1"/>
      <c r="BJ130" s="1"/>
      <c r="BK130" s="1" t="s">
        <v>1066</v>
      </c>
      <c r="BL130" s="1">
        <v>140360</v>
      </c>
      <c r="BM130" s="1" t="s">
        <v>2569</v>
      </c>
      <c r="BN130" s="1" t="s">
        <v>2461</v>
      </c>
      <c r="BO130" s="1">
        <v>159355</v>
      </c>
      <c r="BP130" s="1" t="s">
        <v>2328</v>
      </c>
      <c r="BQ130" s="1"/>
      <c r="BR130" s="1"/>
      <c r="BS130" s="1"/>
      <c r="BT130" s="1"/>
      <c r="BU130" s="1"/>
      <c r="BV130" s="1"/>
      <c r="BW130" s="1"/>
      <c r="BX130" s="1"/>
      <c r="BY130" s="1"/>
      <c r="BZ130" s="82">
        <f t="shared" si="24"/>
        <v>140360</v>
      </c>
      <c r="CA130" s="82" t="str">
        <f t="shared" si="25"/>
        <v>QUIMICOS Y REACTIVOS SAS "QUIMIREL SAS"</v>
      </c>
      <c r="CB130" s="82" t="str">
        <f t="shared" si="29"/>
        <v>OXOID</v>
      </c>
      <c r="CC130" s="82" t="str">
        <f t="shared" si="30"/>
        <v xml:space="preserve">5 dias calendario </v>
      </c>
      <c r="CD130" s="98">
        <f t="shared" si="31"/>
        <v>132240</v>
      </c>
      <c r="CE130" s="98" t="str">
        <f t="shared" si="32"/>
        <v>MERCK S.A.</v>
      </c>
      <c r="CF130" s="98" t="str">
        <f t="shared" si="33"/>
        <v>MERCK</v>
      </c>
      <c r="CG130" s="98">
        <f t="shared" si="34"/>
        <v>45</v>
      </c>
    </row>
    <row r="131" spans="1:85" ht="43.2">
      <c r="A131" s="9">
        <f t="shared" si="19"/>
        <v>123</v>
      </c>
      <c r="B131" s="10" t="s">
        <v>74</v>
      </c>
      <c r="C131" s="11">
        <v>500</v>
      </c>
      <c r="D131" s="11" t="s">
        <v>9</v>
      </c>
      <c r="E131" s="10" t="s">
        <v>1709</v>
      </c>
      <c r="F131" s="43">
        <v>1</v>
      </c>
      <c r="G131" s="1"/>
      <c r="H131" s="1"/>
      <c r="I131" s="1"/>
      <c r="J131" s="1"/>
      <c r="K131" s="1"/>
      <c r="L131" s="1"/>
      <c r="M131" s="1"/>
      <c r="N131" s="1"/>
      <c r="O131" s="1"/>
      <c r="P131" s="1"/>
      <c r="Q131" s="1"/>
      <c r="R131" s="1"/>
      <c r="S131" s="1"/>
      <c r="T131" s="1"/>
      <c r="U131" s="1"/>
      <c r="V131" s="1"/>
      <c r="W131" s="1"/>
      <c r="X131" s="1"/>
      <c r="Y131" s="1"/>
      <c r="Z131" s="1"/>
      <c r="AA131" s="1"/>
      <c r="AB131" s="82"/>
      <c r="AC131" s="82"/>
      <c r="AD131" s="82"/>
      <c r="AE131" s="82"/>
      <c r="AF131" s="1"/>
      <c r="AG131" s="1"/>
      <c r="AH131" s="1"/>
      <c r="AI131" s="1"/>
      <c r="AJ131" s="1"/>
      <c r="AK131" s="1"/>
      <c r="AL131" s="1"/>
      <c r="AM131" s="1"/>
      <c r="AN131" s="1"/>
      <c r="AO131" s="1" t="s">
        <v>420</v>
      </c>
      <c r="AP131" s="1">
        <v>80040</v>
      </c>
      <c r="AQ131" s="1">
        <v>45</v>
      </c>
      <c r="AR131" s="1"/>
      <c r="AS131" s="1"/>
      <c r="AT131" s="1"/>
      <c r="AU131" s="1"/>
      <c r="AV131" s="1"/>
      <c r="AW131" s="1"/>
      <c r="AX131" s="1" t="s">
        <v>420</v>
      </c>
      <c r="AY131" s="1">
        <v>143879.90399999998</v>
      </c>
      <c r="AZ131" s="1" t="s">
        <v>2526</v>
      </c>
      <c r="BA131" s="82">
        <f t="shared" si="20"/>
        <v>80040</v>
      </c>
      <c r="BB131" s="82" t="str">
        <f t="shared" si="21"/>
        <v>MERCK S.A.</v>
      </c>
      <c r="BC131" s="82" t="str">
        <f t="shared" si="22"/>
        <v>MERCK</v>
      </c>
      <c r="BD131" s="82">
        <f t="shared" si="23"/>
        <v>45</v>
      </c>
      <c r="BE131" s="1"/>
      <c r="BF131" s="1"/>
      <c r="BG131" s="1"/>
      <c r="BH131" s="1"/>
      <c r="BI131" s="1"/>
      <c r="BJ131" s="1"/>
      <c r="BK131" s="1" t="s">
        <v>1066</v>
      </c>
      <c r="BL131" s="1">
        <v>90828</v>
      </c>
      <c r="BM131" s="1" t="s">
        <v>2569</v>
      </c>
      <c r="BN131" s="1" t="s">
        <v>2461</v>
      </c>
      <c r="BO131" s="1">
        <v>141085</v>
      </c>
      <c r="BP131" s="1" t="s">
        <v>2328</v>
      </c>
      <c r="BQ131" s="1"/>
      <c r="BR131" s="1"/>
      <c r="BS131" s="1"/>
      <c r="BT131" s="1"/>
      <c r="BU131" s="1"/>
      <c r="BV131" s="1"/>
      <c r="BW131" s="1"/>
      <c r="BX131" s="1"/>
      <c r="BY131" s="1"/>
      <c r="BZ131" s="82">
        <f t="shared" si="24"/>
        <v>90828</v>
      </c>
      <c r="CA131" s="82" t="str">
        <f t="shared" si="25"/>
        <v>QUIMICOS Y REACTIVOS SAS "QUIMIREL SAS"</v>
      </c>
      <c r="CB131" s="82" t="str">
        <f t="shared" si="29"/>
        <v>OXOID</v>
      </c>
      <c r="CC131" s="82" t="str">
        <f t="shared" si="30"/>
        <v xml:space="preserve">5 dias calendario </v>
      </c>
      <c r="CD131" s="98">
        <f t="shared" si="31"/>
        <v>80040</v>
      </c>
      <c r="CE131" s="98" t="str">
        <f t="shared" si="32"/>
        <v>MERCK S.A.</v>
      </c>
      <c r="CF131" s="98" t="str">
        <f t="shared" si="33"/>
        <v>MERCK</v>
      </c>
      <c r="CG131" s="98">
        <f t="shared" si="34"/>
        <v>45</v>
      </c>
    </row>
    <row r="132" spans="1:85" ht="43.2">
      <c r="A132" s="9">
        <f t="shared" si="19"/>
        <v>124</v>
      </c>
      <c r="B132" s="10" t="s">
        <v>75</v>
      </c>
      <c r="C132" s="11">
        <v>500</v>
      </c>
      <c r="D132" s="11" t="s">
        <v>76</v>
      </c>
      <c r="E132" s="10" t="s">
        <v>1709</v>
      </c>
      <c r="F132" s="43">
        <v>1</v>
      </c>
      <c r="G132" s="1"/>
      <c r="H132" s="1"/>
      <c r="I132" s="1"/>
      <c r="J132" s="1"/>
      <c r="K132" s="1"/>
      <c r="L132" s="1"/>
      <c r="M132" s="1"/>
      <c r="N132" s="1"/>
      <c r="O132" s="1"/>
      <c r="P132" s="1" t="s">
        <v>420</v>
      </c>
      <c r="Q132" s="1">
        <v>248240</v>
      </c>
      <c r="R132" s="1" t="s">
        <v>2326</v>
      </c>
      <c r="S132" s="1" t="s">
        <v>2410</v>
      </c>
      <c r="T132" s="1">
        <v>118552</v>
      </c>
      <c r="U132" s="1">
        <v>15</v>
      </c>
      <c r="V132" s="1"/>
      <c r="W132" s="1"/>
      <c r="X132" s="1"/>
      <c r="Y132" s="1"/>
      <c r="Z132" s="1"/>
      <c r="AA132" s="1"/>
      <c r="AB132" s="82">
        <f t="shared" si="26"/>
        <v>118552</v>
      </c>
      <c r="AC132" s="82" t="str">
        <f>IF(AB132=Z132,$Y$7,IF(AB132=W132,$V$7,IF(AB132=T132,$S$7,IF(AB132=Q132,$P$7,IF(AB132=N132,$M$7,IF(AB132=K132,$J$7,I(AB132=H132,$G$7,"")))))))</f>
        <v xml:space="preserve">ELEMENTOS QUIMICOS LTDA </v>
      </c>
      <c r="AD132" s="82" t="str">
        <f t="shared" si="27"/>
        <v>DIFCO</v>
      </c>
      <c r="AE132" s="82">
        <f t="shared" si="28"/>
        <v>15</v>
      </c>
      <c r="AF132" s="1"/>
      <c r="AG132" s="1"/>
      <c r="AH132" s="1"/>
      <c r="AI132" s="1" t="s">
        <v>2461</v>
      </c>
      <c r="AJ132" s="1">
        <v>130198</v>
      </c>
      <c r="AK132" s="1" t="s">
        <v>2463</v>
      </c>
      <c r="AL132" s="1"/>
      <c r="AM132" s="1"/>
      <c r="AN132" s="1"/>
      <c r="AO132" s="1" t="s">
        <v>420</v>
      </c>
      <c r="AP132" s="1">
        <v>80040</v>
      </c>
      <c r="AQ132" s="1">
        <v>45</v>
      </c>
      <c r="AR132" s="1" t="s">
        <v>2410</v>
      </c>
      <c r="AS132" s="1">
        <v>100439.0243902439</v>
      </c>
      <c r="AT132" s="1">
        <v>10</v>
      </c>
      <c r="AU132" s="1"/>
      <c r="AV132" s="1"/>
      <c r="AW132" s="1"/>
      <c r="AX132" s="1" t="s">
        <v>420</v>
      </c>
      <c r="AY132" s="1">
        <v>143879.90399999998</v>
      </c>
      <c r="AZ132" s="1" t="s">
        <v>2526</v>
      </c>
      <c r="BA132" s="82">
        <f t="shared" si="20"/>
        <v>80040</v>
      </c>
      <c r="BB132" s="82" t="str">
        <f t="shared" si="21"/>
        <v>MERCK S.A.</v>
      </c>
      <c r="BC132" s="82" t="str">
        <f t="shared" si="22"/>
        <v>MERCK</v>
      </c>
      <c r="BD132" s="82">
        <f t="shared" si="23"/>
        <v>45</v>
      </c>
      <c r="BE132" s="1"/>
      <c r="BF132" s="1"/>
      <c r="BG132" s="1"/>
      <c r="BH132" s="1"/>
      <c r="BI132" s="1"/>
      <c r="BJ132" s="1"/>
      <c r="BK132" s="1" t="s">
        <v>1066</v>
      </c>
      <c r="BL132" s="1">
        <v>90828</v>
      </c>
      <c r="BM132" s="1" t="s">
        <v>2569</v>
      </c>
      <c r="BN132" s="1" t="s">
        <v>2461</v>
      </c>
      <c r="BO132" s="1">
        <v>123830</v>
      </c>
      <c r="BP132" s="1" t="s">
        <v>2328</v>
      </c>
      <c r="BQ132" s="1"/>
      <c r="BR132" s="1"/>
      <c r="BS132" s="1"/>
      <c r="BT132" s="1"/>
      <c r="BU132" s="1"/>
      <c r="BV132" s="1"/>
      <c r="BW132" s="1"/>
      <c r="BX132" s="1"/>
      <c r="BY132" s="1"/>
      <c r="BZ132" s="82">
        <f t="shared" si="24"/>
        <v>90828</v>
      </c>
      <c r="CA132" s="82" t="str">
        <f t="shared" si="25"/>
        <v>QUIMICOS Y REACTIVOS SAS "QUIMIREL SAS"</v>
      </c>
      <c r="CB132" s="82" t="str">
        <f t="shared" si="29"/>
        <v>OXOID</v>
      </c>
      <c r="CC132" s="82" t="str">
        <f t="shared" si="30"/>
        <v xml:space="preserve">5 dias calendario </v>
      </c>
      <c r="CD132" s="98">
        <f t="shared" si="31"/>
        <v>80040</v>
      </c>
      <c r="CE132" s="98" t="str">
        <f t="shared" si="32"/>
        <v>MERCK S.A.</v>
      </c>
      <c r="CF132" s="98" t="str">
        <f t="shared" si="33"/>
        <v>MERCK</v>
      </c>
      <c r="CG132" s="98">
        <f t="shared" si="34"/>
        <v>45</v>
      </c>
    </row>
    <row r="133" spans="1:85" ht="64.5" customHeight="1">
      <c r="A133" s="9">
        <f t="shared" si="19"/>
        <v>125</v>
      </c>
      <c r="B133" s="17" t="s">
        <v>502</v>
      </c>
      <c r="C133" s="14">
        <v>500</v>
      </c>
      <c r="D133" s="18" t="s">
        <v>9</v>
      </c>
      <c r="E133" s="10" t="s">
        <v>1709</v>
      </c>
      <c r="F133" s="43">
        <v>1</v>
      </c>
      <c r="G133" s="1"/>
      <c r="H133" s="1"/>
      <c r="I133" s="1"/>
      <c r="J133" s="1"/>
      <c r="K133" s="1"/>
      <c r="L133" s="1"/>
      <c r="M133" s="1"/>
      <c r="N133" s="1"/>
      <c r="O133" s="1"/>
      <c r="P133" s="1" t="s">
        <v>420</v>
      </c>
      <c r="Q133" s="1">
        <v>241280</v>
      </c>
      <c r="R133" s="1" t="s">
        <v>2326</v>
      </c>
      <c r="S133" s="1"/>
      <c r="T133" s="1"/>
      <c r="U133" s="1"/>
      <c r="V133" s="1"/>
      <c r="W133" s="1"/>
      <c r="X133" s="1"/>
      <c r="Y133" s="1"/>
      <c r="Z133" s="1"/>
      <c r="AA133" s="1"/>
      <c r="AB133" s="82">
        <f t="shared" si="26"/>
        <v>241280</v>
      </c>
      <c r="AC133" s="82" t="str">
        <f>IF(AB133=Z133,$Y$7,IF(AB133=W133,$V$7,IF(AB133=T133,$S$7,IF(AB133=Q133,$P$7,IF(AB133=N133,$M$7,IF(AB133=K133,$J$7,I(AB133=H133,$G$7,"")))))))</f>
        <v>BLAMIS DOTACIONES LABORATORIO S.A.S</v>
      </c>
      <c r="AD133" s="82" t="str">
        <f t="shared" si="27"/>
        <v>MERCK</v>
      </c>
      <c r="AE133" s="82" t="str">
        <f t="shared" si="28"/>
        <v>INMEDIATA</v>
      </c>
      <c r="AF133" s="1"/>
      <c r="AG133" s="1"/>
      <c r="AH133" s="1"/>
      <c r="AI133" s="1"/>
      <c r="AJ133" s="1"/>
      <c r="AK133" s="1"/>
      <c r="AL133" s="1"/>
      <c r="AM133" s="1"/>
      <c r="AN133" s="1"/>
      <c r="AO133" s="1" t="s">
        <v>420</v>
      </c>
      <c r="AP133" s="1">
        <v>76560</v>
      </c>
      <c r="AQ133" s="1">
        <v>60</v>
      </c>
      <c r="AR133" s="1"/>
      <c r="AS133" s="1"/>
      <c r="AT133" s="1"/>
      <c r="AU133" s="1"/>
      <c r="AV133" s="1"/>
      <c r="AW133" s="1"/>
      <c r="AX133" s="1" t="s">
        <v>420</v>
      </c>
      <c r="AY133" s="1">
        <v>233972.92799999999</v>
      </c>
      <c r="AZ133" s="1" t="s">
        <v>2526</v>
      </c>
      <c r="BA133" s="82">
        <f t="shared" si="20"/>
        <v>76560</v>
      </c>
      <c r="BB133" s="82" t="str">
        <f t="shared" si="21"/>
        <v>MERCK S.A.</v>
      </c>
      <c r="BC133" s="82" t="str">
        <f t="shared" si="22"/>
        <v>MERCK</v>
      </c>
      <c r="BD133" s="82">
        <f t="shared" si="23"/>
        <v>60</v>
      </c>
      <c r="BE133" s="1"/>
      <c r="BF133" s="1"/>
      <c r="BG133" s="1"/>
      <c r="BH133" s="1"/>
      <c r="BI133" s="1"/>
      <c r="BJ133" s="1"/>
      <c r="BK133" s="1" t="s">
        <v>1066</v>
      </c>
      <c r="BL133" s="1">
        <v>99760</v>
      </c>
      <c r="BM133" s="1" t="s">
        <v>2569</v>
      </c>
      <c r="BN133" s="1" t="s">
        <v>2461</v>
      </c>
      <c r="BO133" s="1">
        <v>136010</v>
      </c>
      <c r="BP133" s="1" t="s">
        <v>2328</v>
      </c>
      <c r="BQ133" s="1"/>
      <c r="BR133" s="1"/>
      <c r="BS133" s="1"/>
      <c r="BT133" s="1"/>
      <c r="BU133" s="1"/>
      <c r="BV133" s="1"/>
      <c r="BW133" s="1"/>
      <c r="BX133" s="1"/>
      <c r="BY133" s="1"/>
      <c r="BZ133" s="82">
        <f t="shared" si="24"/>
        <v>99760</v>
      </c>
      <c r="CA133" s="82" t="str">
        <f t="shared" si="25"/>
        <v>QUIMICOS Y REACTIVOS SAS "QUIMIREL SAS"</v>
      </c>
      <c r="CB133" s="82" t="str">
        <f t="shared" si="29"/>
        <v>OXOID</v>
      </c>
      <c r="CC133" s="82" t="str">
        <f t="shared" si="30"/>
        <v xml:space="preserve">5 dias calendario </v>
      </c>
      <c r="CD133" s="98">
        <f t="shared" si="31"/>
        <v>76560</v>
      </c>
      <c r="CE133" s="98" t="str">
        <f t="shared" si="32"/>
        <v>MERCK S.A.</v>
      </c>
      <c r="CF133" s="98" t="str">
        <f t="shared" si="33"/>
        <v>MERCK</v>
      </c>
      <c r="CG133" s="98">
        <f t="shared" si="34"/>
        <v>60</v>
      </c>
    </row>
    <row r="134" spans="1:85" ht="24" customHeight="1">
      <c r="A134" s="9">
        <f t="shared" si="19"/>
        <v>126</v>
      </c>
      <c r="B134" s="10" t="s">
        <v>1557</v>
      </c>
      <c r="C134" s="11">
        <v>500</v>
      </c>
      <c r="D134" s="11" t="s">
        <v>997</v>
      </c>
      <c r="E134" s="10" t="s">
        <v>1709</v>
      </c>
      <c r="F134" s="43">
        <v>1</v>
      </c>
      <c r="G134" s="1"/>
      <c r="H134" s="1"/>
      <c r="I134" s="1"/>
      <c r="J134" s="1"/>
      <c r="K134" s="1"/>
      <c r="L134" s="1"/>
      <c r="M134" s="1"/>
      <c r="N134" s="1"/>
      <c r="O134" s="1"/>
      <c r="P134" s="1" t="s">
        <v>420</v>
      </c>
      <c r="Q134" s="1">
        <v>296496</v>
      </c>
      <c r="R134" s="1" t="s">
        <v>2364</v>
      </c>
      <c r="S134" s="1" t="s">
        <v>2410</v>
      </c>
      <c r="T134" s="1">
        <v>285012</v>
      </c>
      <c r="U134" s="1">
        <v>15</v>
      </c>
      <c r="V134" s="1"/>
      <c r="W134" s="1"/>
      <c r="X134" s="1"/>
      <c r="Y134" s="1"/>
      <c r="Z134" s="1"/>
      <c r="AA134" s="1"/>
      <c r="AB134" s="82">
        <f t="shared" si="26"/>
        <v>285012</v>
      </c>
      <c r="AC134" s="82" t="str">
        <f>IF(AB134=Z134,$Y$7,IF(AB134=W134,$V$7,IF(AB134=T134,$S$7,IF(AB134=Q134,$P$7,IF(AB134=N134,$M$7,IF(AB134=K134,$J$7,I(AB134=H134,$G$7,"")))))))</f>
        <v xml:space="preserve">ELEMENTOS QUIMICOS LTDA </v>
      </c>
      <c r="AD134" s="82" t="str">
        <f t="shared" si="27"/>
        <v>DIFCO</v>
      </c>
      <c r="AE134" s="82">
        <f t="shared" si="28"/>
        <v>15</v>
      </c>
      <c r="AF134" s="1"/>
      <c r="AG134" s="1"/>
      <c r="AH134" s="1"/>
      <c r="AI134" s="1"/>
      <c r="AJ134" s="1"/>
      <c r="AK134" s="1"/>
      <c r="AL134" s="1"/>
      <c r="AM134" s="1"/>
      <c r="AN134" s="1"/>
      <c r="AO134" s="1" t="s">
        <v>420</v>
      </c>
      <c r="AP134" s="1">
        <v>143840</v>
      </c>
      <c r="AQ134" s="1">
        <v>75</v>
      </c>
      <c r="AR134" s="1" t="s">
        <v>2410</v>
      </c>
      <c r="AS134" s="1">
        <v>264819.51219512196</v>
      </c>
      <c r="AT134" s="1">
        <v>10</v>
      </c>
      <c r="AU134" s="1"/>
      <c r="AV134" s="1"/>
      <c r="AW134" s="1"/>
      <c r="AX134" s="1" t="s">
        <v>420</v>
      </c>
      <c r="AY134" s="1">
        <v>286415.136</v>
      </c>
      <c r="AZ134" s="1" t="s">
        <v>2526</v>
      </c>
      <c r="BA134" s="82">
        <f t="shared" si="20"/>
        <v>143840</v>
      </c>
      <c r="BB134" s="82" t="str">
        <f t="shared" si="21"/>
        <v>MERCK S.A.</v>
      </c>
      <c r="BC134" s="82" t="str">
        <f t="shared" si="22"/>
        <v>MERCK</v>
      </c>
      <c r="BD134" s="82">
        <f t="shared" si="23"/>
        <v>75</v>
      </c>
      <c r="BE134" s="1"/>
      <c r="BF134" s="1"/>
      <c r="BG134" s="1"/>
      <c r="BH134" s="1"/>
      <c r="BI134" s="1"/>
      <c r="BJ134" s="1"/>
      <c r="BK134" s="1" t="s">
        <v>1066</v>
      </c>
      <c r="BL134" s="1">
        <v>157760</v>
      </c>
      <c r="BM134" s="1" t="s">
        <v>2569</v>
      </c>
      <c r="BN134" s="1" t="s">
        <v>2461</v>
      </c>
      <c r="BO134" s="1">
        <v>172550</v>
      </c>
      <c r="BP134" s="1" t="s">
        <v>2328</v>
      </c>
      <c r="BQ134" s="1"/>
      <c r="BR134" s="1"/>
      <c r="BS134" s="1"/>
      <c r="BT134" s="1"/>
      <c r="BU134" s="1"/>
      <c r="BV134" s="1"/>
      <c r="BW134" s="1"/>
      <c r="BX134" s="1"/>
      <c r="BY134" s="1"/>
      <c r="BZ134" s="82">
        <f t="shared" si="24"/>
        <v>157760</v>
      </c>
      <c r="CA134" s="82" t="str">
        <f t="shared" si="25"/>
        <v>QUIMICOS Y REACTIVOS SAS "QUIMIREL SAS"</v>
      </c>
      <c r="CB134" s="82" t="str">
        <f t="shared" si="29"/>
        <v>OXOID</v>
      </c>
      <c r="CC134" s="82" t="str">
        <f t="shared" si="30"/>
        <v xml:space="preserve">5 dias calendario </v>
      </c>
      <c r="CD134" s="98">
        <f t="shared" si="31"/>
        <v>143840</v>
      </c>
      <c r="CE134" s="98" t="str">
        <f t="shared" si="32"/>
        <v>MERCK S.A.</v>
      </c>
      <c r="CF134" s="98" t="str">
        <f t="shared" si="33"/>
        <v>MERCK</v>
      </c>
      <c r="CG134" s="98">
        <f t="shared" si="34"/>
        <v>75</v>
      </c>
    </row>
    <row r="135" spans="1:85" ht="28.5" customHeight="1">
      <c r="A135" s="9">
        <f t="shared" si="19"/>
        <v>127</v>
      </c>
      <c r="B135" s="10" t="s">
        <v>77</v>
      </c>
      <c r="C135" s="11">
        <v>500</v>
      </c>
      <c r="D135" s="11" t="s">
        <v>9</v>
      </c>
      <c r="E135" s="10" t="s">
        <v>1709</v>
      </c>
      <c r="F135" s="43">
        <v>1</v>
      </c>
      <c r="G135" s="1"/>
      <c r="H135" s="1"/>
      <c r="I135" s="1"/>
      <c r="J135" s="1"/>
      <c r="K135" s="1"/>
      <c r="L135" s="1"/>
      <c r="M135" s="1"/>
      <c r="N135" s="1"/>
      <c r="O135" s="1"/>
      <c r="P135" s="1" t="s">
        <v>420</v>
      </c>
      <c r="Q135" s="1">
        <v>396720</v>
      </c>
      <c r="R135" s="1" t="s">
        <v>2364</v>
      </c>
      <c r="S135" s="1" t="s">
        <v>2411</v>
      </c>
      <c r="T135" s="1">
        <v>261464</v>
      </c>
      <c r="U135" s="1">
        <v>15</v>
      </c>
      <c r="V135" s="1"/>
      <c r="W135" s="1"/>
      <c r="X135" s="1"/>
      <c r="Y135" s="1"/>
      <c r="Z135" s="1"/>
      <c r="AA135" s="1"/>
      <c r="AB135" s="82">
        <f t="shared" si="26"/>
        <v>261464</v>
      </c>
      <c r="AC135" s="82" t="str">
        <f>IF(AB135=Z135,$Y$7,IF(AB135=W135,$V$7,IF(AB135=T135,$S$7,IF(AB135=Q135,$P$7,IF(AB135=N135,$M$7,IF(AB135=K135,$J$7,I(AB135=H135,$G$7,"")))))))</f>
        <v xml:space="preserve">ELEMENTOS QUIMICOS LTDA </v>
      </c>
      <c r="AD135" s="82" t="str">
        <f t="shared" si="27"/>
        <v>BBL</v>
      </c>
      <c r="AE135" s="82">
        <f t="shared" si="28"/>
        <v>15</v>
      </c>
      <c r="AF135" s="1"/>
      <c r="AG135" s="1"/>
      <c r="AH135" s="1"/>
      <c r="AI135" s="1" t="s">
        <v>2461</v>
      </c>
      <c r="AJ135" s="1">
        <v>171820</v>
      </c>
      <c r="AK135" s="1" t="s">
        <v>2463</v>
      </c>
      <c r="AL135" s="1"/>
      <c r="AM135" s="1"/>
      <c r="AN135" s="1"/>
      <c r="AO135" s="1" t="s">
        <v>420</v>
      </c>
      <c r="AP135" s="1">
        <v>167040</v>
      </c>
      <c r="AQ135" s="1">
        <v>75</v>
      </c>
      <c r="AR135" s="1" t="s">
        <v>2410</v>
      </c>
      <c r="AS135" s="1">
        <v>242751.21951219512</v>
      </c>
      <c r="AT135" s="1">
        <v>10</v>
      </c>
      <c r="AU135" s="1"/>
      <c r="AV135" s="1"/>
      <c r="AW135" s="1"/>
      <c r="AX135" s="1" t="s">
        <v>420</v>
      </c>
      <c r="AY135" s="1">
        <v>383903.85599999997</v>
      </c>
      <c r="AZ135" s="1" t="s">
        <v>2526</v>
      </c>
      <c r="BA135" s="82">
        <f t="shared" si="20"/>
        <v>167040</v>
      </c>
      <c r="BB135" s="82" t="str">
        <f t="shared" si="21"/>
        <v>MERCK S.A.</v>
      </c>
      <c r="BC135" s="82" t="str">
        <f t="shared" si="22"/>
        <v>MERCK</v>
      </c>
      <c r="BD135" s="82">
        <f t="shared" si="23"/>
        <v>75</v>
      </c>
      <c r="BE135" s="1"/>
      <c r="BF135" s="1"/>
      <c r="BG135" s="1"/>
      <c r="BH135" s="1"/>
      <c r="BI135" s="1"/>
      <c r="BJ135" s="1"/>
      <c r="BK135" s="1" t="s">
        <v>1066</v>
      </c>
      <c r="BL135" s="1">
        <v>127600</v>
      </c>
      <c r="BM135" s="1" t="s">
        <v>2569</v>
      </c>
      <c r="BN135" s="1" t="s">
        <v>2461</v>
      </c>
      <c r="BO135" s="1">
        <v>163415</v>
      </c>
      <c r="BP135" s="1" t="s">
        <v>2328</v>
      </c>
      <c r="BQ135" s="1"/>
      <c r="BR135" s="1"/>
      <c r="BS135" s="1"/>
      <c r="BT135" s="1"/>
      <c r="BU135" s="1"/>
      <c r="BV135" s="1"/>
      <c r="BW135" s="1"/>
      <c r="BX135" s="1"/>
      <c r="BY135" s="1"/>
      <c r="BZ135" s="82">
        <f t="shared" si="24"/>
        <v>127600</v>
      </c>
      <c r="CA135" s="82" t="str">
        <f t="shared" si="25"/>
        <v>QUIMICOS Y REACTIVOS SAS "QUIMIREL SAS"</v>
      </c>
      <c r="CB135" s="82" t="str">
        <f t="shared" si="29"/>
        <v>OXOID</v>
      </c>
      <c r="CC135" s="82" t="str">
        <f t="shared" si="30"/>
        <v xml:space="preserve">5 dias calendario </v>
      </c>
      <c r="CD135" s="98">
        <f t="shared" si="31"/>
        <v>127600</v>
      </c>
      <c r="CE135" s="98" t="str">
        <f t="shared" si="32"/>
        <v>QUIMICOS Y REACTIVOS SAS "QUIMIREL SAS"</v>
      </c>
      <c r="CF135" s="98" t="str">
        <f t="shared" si="33"/>
        <v>OXOID</v>
      </c>
      <c r="CG135" s="98" t="str">
        <f t="shared" si="34"/>
        <v xml:space="preserve">5 dias calendario </v>
      </c>
    </row>
    <row r="136" spans="1:85" ht="28.5" customHeight="1">
      <c r="A136" s="9">
        <f t="shared" si="19"/>
        <v>128</v>
      </c>
      <c r="B136" s="10" t="s">
        <v>78</v>
      </c>
      <c r="C136" s="11">
        <v>500</v>
      </c>
      <c r="D136" s="11" t="s">
        <v>9</v>
      </c>
      <c r="E136" s="10" t="s">
        <v>1709</v>
      </c>
      <c r="F136" s="43">
        <v>1</v>
      </c>
      <c r="G136" s="1"/>
      <c r="H136" s="1"/>
      <c r="I136" s="1"/>
      <c r="J136" s="1"/>
      <c r="K136" s="1"/>
      <c r="L136" s="1"/>
      <c r="M136" s="1"/>
      <c r="N136" s="1"/>
      <c r="O136" s="1"/>
      <c r="P136" s="1" t="s">
        <v>420</v>
      </c>
      <c r="Q136" s="1">
        <v>198360</v>
      </c>
      <c r="R136" s="1" t="s">
        <v>2326</v>
      </c>
      <c r="S136" s="1" t="s">
        <v>2412</v>
      </c>
      <c r="T136" s="1">
        <v>166460</v>
      </c>
      <c r="U136" s="1">
        <v>15</v>
      </c>
      <c r="V136" s="1"/>
      <c r="W136" s="1"/>
      <c r="X136" s="1"/>
      <c r="Y136" s="1"/>
      <c r="Z136" s="1"/>
      <c r="AA136" s="1"/>
      <c r="AB136" s="82">
        <f t="shared" si="26"/>
        <v>166460</v>
      </c>
      <c r="AC136" s="82" t="str">
        <f>IF(AB136=Z136,$Y$7,IF(AB136=W136,$V$7,IF(AB136=T136,$S$7,IF(AB136=Q136,$P$7,IF(AB136=N136,$M$7,IF(AB136=K136,$J$7,I(AB136=H136,$G$7,"")))))))</f>
        <v xml:space="preserve">ELEMENTOS QUIMICOS LTDA </v>
      </c>
      <c r="AD136" s="82" t="str">
        <f t="shared" si="27"/>
        <v>B.B.L.</v>
      </c>
      <c r="AE136" s="82">
        <f t="shared" si="28"/>
        <v>15</v>
      </c>
      <c r="AF136" s="1"/>
      <c r="AG136" s="1"/>
      <c r="AH136" s="1"/>
      <c r="AI136" s="1"/>
      <c r="AJ136" s="1"/>
      <c r="AK136" s="1"/>
      <c r="AL136" s="1"/>
      <c r="AM136" s="1"/>
      <c r="AN136" s="1"/>
      <c r="AO136" s="1"/>
      <c r="AP136" s="1"/>
      <c r="AQ136" s="1"/>
      <c r="AR136" s="1"/>
      <c r="AS136" s="1"/>
      <c r="AT136" s="1"/>
      <c r="AU136" s="1"/>
      <c r="AV136" s="1"/>
      <c r="AW136" s="1"/>
      <c r="AX136" s="1"/>
      <c r="AY136" s="1"/>
      <c r="AZ136" s="1"/>
      <c r="BA136" s="82"/>
      <c r="BB136" s="82"/>
      <c r="BC136" s="82"/>
      <c r="BD136" s="82"/>
      <c r="BE136" s="1"/>
      <c r="BF136" s="1"/>
      <c r="BG136" s="1"/>
      <c r="BH136" s="1"/>
      <c r="BI136" s="1"/>
      <c r="BJ136" s="1"/>
      <c r="BK136" s="1" t="s">
        <v>1066</v>
      </c>
      <c r="BL136" s="1">
        <v>116000</v>
      </c>
      <c r="BM136" s="1" t="s">
        <v>2569</v>
      </c>
      <c r="BN136" s="1" t="s">
        <v>420</v>
      </c>
      <c r="BO136" s="1">
        <v>231420</v>
      </c>
      <c r="BP136" s="1" t="s">
        <v>2545</v>
      </c>
      <c r="BQ136" s="1"/>
      <c r="BR136" s="1"/>
      <c r="BS136" s="1"/>
      <c r="BT136" s="1"/>
      <c r="BU136" s="1"/>
      <c r="BV136" s="1"/>
      <c r="BW136" s="1"/>
      <c r="BX136" s="1"/>
      <c r="BY136" s="1"/>
      <c r="BZ136" s="82">
        <f t="shared" si="24"/>
        <v>116000</v>
      </c>
      <c r="CA136" s="82" t="str">
        <f t="shared" si="25"/>
        <v>QUIMICOS Y REACTIVOS SAS "QUIMIREL SAS"</v>
      </c>
      <c r="CB136" s="82" t="str">
        <f t="shared" si="29"/>
        <v>OXOID</v>
      </c>
      <c r="CC136" s="82" t="str">
        <f t="shared" si="30"/>
        <v xml:space="preserve">5 dias calendario </v>
      </c>
      <c r="CD136" s="98">
        <f t="shared" si="31"/>
        <v>116000</v>
      </c>
      <c r="CE136" s="98" t="str">
        <f t="shared" si="32"/>
        <v>QUIMICOS Y REACTIVOS SAS "QUIMIREL SAS"</v>
      </c>
      <c r="CF136" s="98" t="str">
        <f t="shared" si="33"/>
        <v>OXOID</v>
      </c>
      <c r="CG136" s="98" t="str">
        <f t="shared" si="34"/>
        <v xml:space="preserve">5 dias calendario </v>
      </c>
    </row>
    <row r="137" spans="1:85" ht="28.5" customHeight="1">
      <c r="A137" s="9">
        <f t="shared" si="19"/>
        <v>129</v>
      </c>
      <c r="B137" s="19" t="s">
        <v>79</v>
      </c>
      <c r="C137" s="14">
        <v>500</v>
      </c>
      <c r="D137" s="18" t="s">
        <v>9</v>
      </c>
      <c r="E137" s="10" t="s">
        <v>1709</v>
      </c>
      <c r="F137" s="43">
        <v>1</v>
      </c>
      <c r="G137" s="1"/>
      <c r="H137" s="1"/>
      <c r="I137" s="1"/>
      <c r="J137" s="1"/>
      <c r="K137" s="1"/>
      <c r="L137" s="1"/>
      <c r="M137" s="1"/>
      <c r="N137" s="1"/>
      <c r="O137" s="1"/>
      <c r="P137" s="1" t="s">
        <v>420</v>
      </c>
      <c r="Q137" s="1">
        <v>359600</v>
      </c>
      <c r="R137" s="1" t="s">
        <v>2364</v>
      </c>
      <c r="S137" s="1" t="s">
        <v>2411</v>
      </c>
      <c r="T137" s="1">
        <v>261464</v>
      </c>
      <c r="U137" s="1">
        <v>15</v>
      </c>
      <c r="V137" s="1"/>
      <c r="W137" s="1"/>
      <c r="X137" s="1"/>
      <c r="Y137" s="1"/>
      <c r="Z137" s="1"/>
      <c r="AA137" s="1"/>
      <c r="AB137" s="82">
        <f t="shared" si="26"/>
        <v>261464</v>
      </c>
      <c r="AC137" s="82" t="str">
        <f>IF(AB137=Z137,$Y$7,IF(AB137=W137,$V$7,IF(AB137=T137,$S$7,IF(AB137=Q137,$P$7,IF(AB137=N137,$M$7,IF(AB137=K137,$J$7,I(AB137=H137,$G$7,"")))))))</f>
        <v xml:space="preserve">ELEMENTOS QUIMICOS LTDA </v>
      </c>
      <c r="AD137" s="82" t="str">
        <f t="shared" si="27"/>
        <v>BBL</v>
      </c>
      <c r="AE137" s="82">
        <f t="shared" si="28"/>
        <v>15</v>
      </c>
      <c r="AF137" s="1"/>
      <c r="AG137" s="1"/>
      <c r="AH137" s="1"/>
      <c r="AI137" s="1"/>
      <c r="AJ137" s="1"/>
      <c r="AK137" s="1"/>
      <c r="AL137" s="1"/>
      <c r="AM137" s="1"/>
      <c r="AN137" s="1"/>
      <c r="AO137" s="1" t="s">
        <v>420</v>
      </c>
      <c r="AP137" s="1">
        <v>167040</v>
      </c>
      <c r="AQ137" s="1">
        <v>75</v>
      </c>
      <c r="AR137" s="1" t="s">
        <v>2410</v>
      </c>
      <c r="AS137" s="1">
        <v>242751.21951219512</v>
      </c>
      <c r="AT137" s="1">
        <v>10</v>
      </c>
      <c r="AU137" s="1"/>
      <c r="AV137" s="1"/>
      <c r="AW137" s="1"/>
      <c r="AX137" s="1"/>
      <c r="AY137" s="1"/>
      <c r="AZ137" s="1"/>
      <c r="BA137" s="82">
        <f t="shared" si="20"/>
        <v>167040</v>
      </c>
      <c r="BB137" s="82" t="str">
        <f t="shared" si="21"/>
        <v>MERCK S.A.</v>
      </c>
      <c r="BC137" s="82" t="str">
        <f t="shared" si="22"/>
        <v>MERCK</v>
      </c>
      <c r="BD137" s="82">
        <f t="shared" si="23"/>
        <v>75</v>
      </c>
      <c r="BE137" s="1"/>
      <c r="BF137" s="1"/>
      <c r="BG137" s="1"/>
      <c r="BH137" s="1"/>
      <c r="BI137" s="1"/>
      <c r="BJ137" s="1"/>
      <c r="BK137" s="1" t="s">
        <v>1066</v>
      </c>
      <c r="BL137" s="1">
        <v>127600</v>
      </c>
      <c r="BM137" s="1" t="s">
        <v>2569</v>
      </c>
      <c r="BN137" s="1" t="s">
        <v>2461</v>
      </c>
      <c r="BO137" s="1">
        <v>163415</v>
      </c>
      <c r="BP137" s="1" t="s">
        <v>2328</v>
      </c>
      <c r="BQ137" s="1"/>
      <c r="BR137" s="1"/>
      <c r="BS137" s="1"/>
      <c r="BT137" s="1"/>
      <c r="BU137" s="1"/>
      <c r="BV137" s="1"/>
      <c r="BW137" s="1"/>
      <c r="BX137" s="1"/>
      <c r="BY137" s="1"/>
      <c r="BZ137" s="82">
        <f t="shared" si="24"/>
        <v>127600</v>
      </c>
      <c r="CA137" s="82" t="str">
        <f t="shared" si="25"/>
        <v>QUIMICOS Y REACTIVOS SAS "QUIMIREL SAS"</v>
      </c>
      <c r="CB137" s="82" t="str">
        <f t="shared" si="29"/>
        <v>OXOID</v>
      </c>
      <c r="CC137" s="82" t="str">
        <f t="shared" si="30"/>
        <v xml:space="preserve">5 dias calendario </v>
      </c>
      <c r="CD137" s="98">
        <f t="shared" si="31"/>
        <v>127600</v>
      </c>
      <c r="CE137" s="98" t="str">
        <f t="shared" si="32"/>
        <v>QUIMICOS Y REACTIVOS SAS "QUIMIREL SAS"</v>
      </c>
      <c r="CF137" s="98" t="str">
        <f t="shared" si="33"/>
        <v>OXOID</v>
      </c>
      <c r="CG137" s="98" t="str">
        <f t="shared" si="34"/>
        <v xml:space="preserve">5 dias calendario </v>
      </c>
    </row>
    <row r="138" spans="1:85" ht="57.6">
      <c r="A138" s="9">
        <f t="shared" ref="A138:A201" si="35">A137+1</f>
        <v>130</v>
      </c>
      <c r="B138" s="10" t="s">
        <v>1822</v>
      </c>
      <c r="C138" s="11">
        <v>500</v>
      </c>
      <c r="D138" s="11" t="s">
        <v>9</v>
      </c>
      <c r="E138" s="10" t="s">
        <v>1709</v>
      </c>
      <c r="F138" s="43">
        <v>1</v>
      </c>
      <c r="G138" s="1"/>
      <c r="H138" s="1"/>
      <c r="I138" s="1"/>
      <c r="J138" s="1"/>
      <c r="K138" s="1"/>
      <c r="L138" s="1"/>
      <c r="M138" s="1"/>
      <c r="N138" s="1"/>
      <c r="O138" s="1"/>
      <c r="P138" s="1" t="s">
        <v>420</v>
      </c>
      <c r="Q138" s="1">
        <v>736440</v>
      </c>
      <c r="R138" s="1" t="s">
        <v>2364</v>
      </c>
      <c r="S138" s="1" t="s">
        <v>2411</v>
      </c>
      <c r="T138" s="1">
        <v>643288</v>
      </c>
      <c r="U138" s="1">
        <v>15</v>
      </c>
      <c r="V138" s="1"/>
      <c r="W138" s="1"/>
      <c r="X138" s="1"/>
      <c r="Y138" s="1"/>
      <c r="Z138" s="1"/>
      <c r="AA138" s="1"/>
      <c r="AB138" s="82">
        <f t="shared" ref="AB138:AB201" si="36">MIN(Z138,W138,T138,Q138,N138,K138,H138)</f>
        <v>643288</v>
      </c>
      <c r="AC138" s="82" t="str">
        <f>IF(AB138=Z138,$Y$7,IF(AB138=W138,$V$7,IF(AB138=T138,$S$7,IF(AB138=Q138,$P$7,IF(AB138=N138,$M$7,IF(AB138=K138,$J$7,I(AB138=H138,$G$7,"")))))))</f>
        <v xml:space="preserve">ELEMENTOS QUIMICOS LTDA </v>
      </c>
      <c r="AD138" s="82" t="str">
        <f t="shared" ref="AD138:AD201" si="37">IF(AB138=Z138,Y138,IF(AB138=W138,V138,IF(AB138=T138,S138,IF(AB138=Q138,P138,IF(AB138=N138,M138,IF(AB138=K138,J138,IF(AB138=H138,G138,"")))))))</f>
        <v>BBL</v>
      </c>
      <c r="AE138" s="82">
        <f t="shared" ref="AE138:AE201" si="38">IF(AB138=Z138,AA138,IF(AB138=W138,X138,IF(AB138=T138,U138,IF(AB138=Q138,R138,IF(AB138=N138,O138,IF(AB138=K138,L138,IF(AB138=H138,I138,"")))))))</f>
        <v>15</v>
      </c>
      <c r="AF138" s="1"/>
      <c r="AG138" s="1"/>
      <c r="AH138" s="1"/>
      <c r="AI138" s="1"/>
      <c r="AJ138" s="1"/>
      <c r="AK138" s="1"/>
      <c r="AL138" s="1"/>
      <c r="AM138" s="1"/>
      <c r="AN138" s="1"/>
      <c r="AO138" s="1" t="s">
        <v>420</v>
      </c>
      <c r="AP138" s="1">
        <v>305080</v>
      </c>
      <c r="AQ138" s="1">
        <v>75</v>
      </c>
      <c r="AR138" s="1"/>
      <c r="AS138" s="1"/>
      <c r="AT138" s="1"/>
      <c r="AU138" s="1"/>
      <c r="AV138" s="1"/>
      <c r="AW138" s="1"/>
      <c r="AX138" s="1" t="s">
        <v>420</v>
      </c>
      <c r="AY138" s="1">
        <v>570813.26399999985</v>
      </c>
      <c r="AZ138" s="1" t="s">
        <v>2526</v>
      </c>
      <c r="BA138" s="82">
        <f t="shared" ref="BA138:BA201" si="39">MIN(AY138,AV138,AS138,AP138,AM138,AJ138,AG138)</f>
        <v>305080</v>
      </c>
      <c r="BB138" s="82" t="str">
        <f t="shared" ref="BB138:BB201" si="40">IF(BA138=AY138,$AX$7,IF(BA138=AV138,$AU$7,IF(BA138=AS138,$AR$7,IF(BA138=AP138,$AO$7,IF(BA138=AM138,$AL$7,IF(BA138=AJ138,$AI$7,IF(BA138=AG138,$AF$7,"")))))))</f>
        <v>MERCK S.A.</v>
      </c>
      <c r="BC138" s="82" t="str">
        <f t="shared" ref="BC138:BC201" si="41">IF(BA138=AY138,AX138,IF(BA138=AV138,AU138,IF(BA138=AS138,AR138,IF(BA138=AP138,AO138,IF(BA138=AM138,AL138,IF(BA138=AJ138,AI138,IF(BA138=AG138,AF138,"")))))))</f>
        <v>MERCK</v>
      </c>
      <c r="BD138" s="82">
        <f t="shared" ref="BD138:BD201" si="42">IF(BA138=AY138,AZ138,IF(BA138=AV138,AW138,IF(BA138=AS138,AT138,IF(BA138=AP138,AQ138,IF(BA138=AM138,AN138,IF(BA138=AJ138,AK138,IF(BA138=AG138,AH138,"")))))))</f>
        <v>75</v>
      </c>
      <c r="BE138" s="1"/>
      <c r="BF138" s="1"/>
      <c r="BG138" s="1"/>
      <c r="BH138" s="1"/>
      <c r="BI138" s="1"/>
      <c r="BJ138" s="1"/>
      <c r="BK138" s="1" t="s">
        <v>1066</v>
      </c>
      <c r="BL138" s="1">
        <v>231600</v>
      </c>
      <c r="BM138" s="1" t="s">
        <v>2575</v>
      </c>
      <c r="BN138" s="1" t="s">
        <v>2461</v>
      </c>
      <c r="BO138" s="1">
        <v>209090</v>
      </c>
      <c r="BP138" s="1" t="s">
        <v>2545</v>
      </c>
      <c r="BQ138" s="1"/>
      <c r="BR138" s="1"/>
      <c r="BS138" s="1"/>
      <c r="BT138" s="1"/>
      <c r="BU138" s="1"/>
      <c r="BV138" s="1"/>
      <c r="BW138" s="1"/>
      <c r="BX138" s="1"/>
      <c r="BY138" s="1"/>
      <c r="BZ138" s="82">
        <f t="shared" ref="BZ138:BZ201" si="43">MIN(BX138,BU138,BR138,BO138,BL138,BI138,BF138)</f>
        <v>209090</v>
      </c>
      <c r="CA138" s="82" t="str">
        <f t="shared" ref="CA138:CA201" si="44">IF(BZ138=BX138,$BW$7,IF(BZ138=BU138,$BT$7,IF(BZ138=BR138,$BQ$7,IF(BZ138=BO138,$BN$7,IF(BZ138=BL138,$BK$7,IF(BZ138=BI138,$BH$7,IF(BZ138=BF138,$BE$7,"")))))))</f>
        <v>REACTIVOS EQUIPOS Y QUIMICOS LIMITADA</v>
      </c>
      <c r="CB138" s="82" t="str">
        <f t="shared" si="29"/>
        <v>SCHARLAU</v>
      </c>
      <c r="CC138" s="82" t="str">
        <f t="shared" si="30"/>
        <v>120 DIAS</v>
      </c>
      <c r="CD138" s="98">
        <f t="shared" si="31"/>
        <v>209090</v>
      </c>
      <c r="CE138" s="98" t="str">
        <f t="shared" si="32"/>
        <v>REACTIVOS EQUIPOS Y QUIMICOS LIMITADA</v>
      </c>
      <c r="CF138" s="98" t="str">
        <f t="shared" si="33"/>
        <v>SCHARLAU</v>
      </c>
      <c r="CG138" s="98" t="str">
        <f t="shared" si="34"/>
        <v>120 DIAS</v>
      </c>
    </row>
    <row r="139" spans="1:85" ht="66" customHeight="1">
      <c r="A139" s="9">
        <f t="shared" si="35"/>
        <v>131</v>
      </c>
      <c r="B139" s="19" t="s">
        <v>1823</v>
      </c>
      <c r="C139" s="14">
        <v>500</v>
      </c>
      <c r="D139" s="18" t="s">
        <v>997</v>
      </c>
      <c r="E139" s="10" t="s">
        <v>1709</v>
      </c>
      <c r="F139" s="43">
        <v>1</v>
      </c>
      <c r="G139" s="1"/>
      <c r="H139" s="1"/>
      <c r="I139" s="1"/>
      <c r="J139" s="1"/>
      <c r="K139" s="1"/>
      <c r="L139" s="1"/>
      <c r="M139" s="1"/>
      <c r="N139" s="1"/>
      <c r="O139" s="1"/>
      <c r="P139" s="1" t="s">
        <v>420</v>
      </c>
      <c r="Q139" s="1">
        <v>577680</v>
      </c>
      <c r="R139" s="1" t="s">
        <v>2326</v>
      </c>
      <c r="S139" s="1" t="s">
        <v>2410</v>
      </c>
      <c r="T139" s="1">
        <v>606564</v>
      </c>
      <c r="U139" s="1">
        <v>15</v>
      </c>
      <c r="V139" s="1"/>
      <c r="W139" s="1"/>
      <c r="X139" s="1"/>
      <c r="Y139" s="1"/>
      <c r="Z139" s="1"/>
      <c r="AA139" s="1"/>
      <c r="AB139" s="82">
        <f t="shared" si="36"/>
        <v>577680</v>
      </c>
      <c r="AC139" s="82" t="str">
        <f>IF(AB139=Z139,$Y$7,IF(AB139=W139,$V$7,IF(AB139=T139,$S$7,IF(AB139=Q139,$P$7,IF(AB139=N139,$M$7,IF(AB139=K139,$J$7,I(AB139=H139,$G$7,"")))))))</f>
        <v>BLAMIS DOTACIONES LABORATORIO S.A.S</v>
      </c>
      <c r="AD139" s="82" t="str">
        <f t="shared" si="37"/>
        <v>MERCK</v>
      </c>
      <c r="AE139" s="82" t="str">
        <f t="shared" si="38"/>
        <v>INMEDIATA</v>
      </c>
      <c r="AF139" s="1"/>
      <c r="AG139" s="1"/>
      <c r="AH139" s="1"/>
      <c r="AI139" s="1"/>
      <c r="AJ139" s="1"/>
      <c r="AK139" s="1"/>
      <c r="AL139" s="1"/>
      <c r="AM139" s="1"/>
      <c r="AN139" s="1"/>
      <c r="AO139" s="1" t="s">
        <v>420</v>
      </c>
      <c r="AP139" s="1">
        <v>465159.99999999994</v>
      </c>
      <c r="AQ139" s="1">
        <v>60</v>
      </c>
      <c r="AR139" s="1" t="s">
        <v>2410</v>
      </c>
      <c r="AS139" s="1">
        <v>563590.24390243902</v>
      </c>
      <c r="AT139" s="1">
        <v>10</v>
      </c>
      <c r="AU139" s="1"/>
      <c r="AV139" s="1"/>
      <c r="AW139" s="1"/>
      <c r="AX139" s="1" t="s">
        <v>420</v>
      </c>
      <c r="AY139" s="1">
        <v>558711.2159999999</v>
      </c>
      <c r="AZ139" s="1" t="s">
        <v>2526</v>
      </c>
      <c r="BA139" s="82">
        <f t="shared" si="39"/>
        <v>465159.99999999994</v>
      </c>
      <c r="BB139" s="82" t="str">
        <f t="shared" si="40"/>
        <v>MERCK S.A.</v>
      </c>
      <c r="BC139" s="82" t="str">
        <f t="shared" si="41"/>
        <v>MERCK</v>
      </c>
      <c r="BD139" s="82">
        <f t="shared" si="42"/>
        <v>60</v>
      </c>
      <c r="BE139" s="1"/>
      <c r="BF139" s="1"/>
      <c r="BG139" s="1"/>
      <c r="BH139" s="1"/>
      <c r="BI139" s="1"/>
      <c r="BJ139" s="1"/>
      <c r="BK139" s="1" t="s">
        <v>1066</v>
      </c>
      <c r="BL139" s="1">
        <v>296960</v>
      </c>
      <c r="BM139" s="1" t="s">
        <v>2575</v>
      </c>
      <c r="BN139" s="1" t="s">
        <v>2461</v>
      </c>
      <c r="BO139" s="1">
        <v>245630</v>
      </c>
      <c r="BP139" s="1" t="s">
        <v>2545</v>
      </c>
      <c r="BQ139" s="1" t="s">
        <v>2410</v>
      </c>
      <c r="BR139" s="1">
        <v>539168</v>
      </c>
      <c r="BS139" s="1">
        <v>30</v>
      </c>
      <c r="BT139" s="1"/>
      <c r="BU139" s="1"/>
      <c r="BV139" s="1"/>
      <c r="BW139" s="1"/>
      <c r="BX139" s="1"/>
      <c r="BY139" s="1"/>
      <c r="BZ139" s="82">
        <f t="shared" si="43"/>
        <v>245630</v>
      </c>
      <c r="CA139" s="82" t="str">
        <f t="shared" si="44"/>
        <v>REACTIVOS EQUIPOS Y QUIMICOS LIMITADA</v>
      </c>
      <c r="CB139" s="82" t="str">
        <f t="shared" ref="CB139:CB202" si="45">IF(BZ139=BX139,BW139,IF(BZ139=BU139,BT139,IF(BZ139=BR139,BQ139,IF(BZ139=BO139,BN139,IF(BZ139=BL139,BK139,IF(BZ139=BI139,BH139,IF(BZ139=BF139,BE139,"")))))))</f>
        <v>SCHARLAU</v>
      </c>
      <c r="CC139" s="82" t="str">
        <f t="shared" ref="CC139:CC202" si="46">IF(BZ139=BX139,BY139,IF(BZ139=BU139,BV139,IF(BZ139=BR139,BS139,IF(BZ139=BO139,BP139,IF(BZ139=BL139,BM139,IF(BZ139=BI139,BJ139,IF(BZ139=BF139,BG139,"")))))))</f>
        <v>120 DIAS</v>
      </c>
      <c r="CD139" s="98">
        <f t="shared" ref="CD139:CD202" si="47">MIN(BZ139,BA139,AB139)</f>
        <v>245630</v>
      </c>
      <c r="CE139" s="98" t="str">
        <f t="shared" ref="CE139:CE202" si="48">IF(CD139=BZ139,CA139,IF(CD139=BA139,BB139,IF(CD139=AB139,AC139,"")))</f>
        <v>REACTIVOS EQUIPOS Y QUIMICOS LIMITADA</v>
      </c>
      <c r="CF139" s="98" t="str">
        <f t="shared" ref="CF139:CF202" si="49">IF(CE139=CA139,CB139,IF(CE139=BB139,BC139,IF(CE139=AC139,AD139,"")))</f>
        <v>SCHARLAU</v>
      </c>
      <c r="CG139" s="98" t="str">
        <f t="shared" ref="CG139:CG202" si="50">IF(CF139=CB139,CC139,IF(CF139=BC139,BD139,IF(CF139=AD139,AE139,"")))</f>
        <v>120 DIAS</v>
      </c>
    </row>
    <row r="140" spans="1:85" ht="43.2">
      <c r="A140" s="9">
        <f t="shared" si="35"/>
        <v>132</v>
      </c>
      <c r="B140" s="10" t="s">
        <v>1627</v>
      </c>
      <c r="C140" s="11">
        <v>500</v>
      </c>
      <c r="D140" s="11" t="s">
        <v>997</v>
      </c>
      <c r="E140" s="10" t="s">
        <v>1709</v>
      </c>
      <c r="F140" s="43">
        <v>1</v>
      </c>
      <c r="G140" s="1"/>
      <c r="H140" s="1"/>
      <c r="I140" s="1"/>
      <c r="J140" s="1"/>
      <c r="K140" s="1"/>
      <c r="L140" s="1"/>
      <c r="M140" s="1"/>
      <c r="N140" s="1"/>
      <c r="O140" s="1"/>
      <c r="P140" s="1" t="s">
        <v>420</v>
      </c>
      <c r="Q140" s="1">
        <v>342200</v>
      </c>
      <c r="R140" s="1" t="s">
        <v>2284</v>
      </c>
      <c r="S140" s="1" t="s">
        <v>2411</v>
      </c>
      <c r="T140" s="1">
        <v>196504</v>
      </c>
      <c r="U140" s="1">
        <v>15</v>
      </c>
      <c r="V140" s="1"/>
      <c r="W140" s="1"/>
      <c r="X140" s="1"/>
      <c r="Y140" s="1"/>
      <c r="Z140" s="1"/>
      <c r="AA140" s="1"/>
      <c r="AB140" s="82">
        <f t="shared" si="36"/>
        <v>196504</v>
      </c>
      <c r="AC140" s="82" t="str">
        <f>IF(AB140=Z140,$Y$7,IF(AB140=W140,$V$7,IF(AB140=T140,$S$7,IF(AB140=Q140,$P$7,IF(AB140=N140,$M$7,IF(AB140=K140,$J$7,I(AB140=H140,$G$7,"")))))))</f>
        <v xml:space="preserve">ELEMENTOS QUIMICOS LTDA </v>
      </c>
      <c r="AD140" s="82" t="str">
        <f t="shared" si="37"/>
        <v>BBL</v>
      </c>
      <c r="AE140" s="82">
        <f t="shared" si="38"/>
        <v>15</v>
      </c>
      <c r="AF140" s="1"/>
      <c r="AG140" s="1"/>
      <c r="AH140" s="1"/>
      <c r="AI140" s="1"/>
      <c r="AJ140" s="1"/>
      <c r="AK140" s="1"/>
      <c r="AL140" s="1"/>
      <c r="AM140" s="1"/>
      <c r="AN140" s="1"/>
      <c r="AO140" s="1" t="s">
        <v>420</v>
      </c>
      <c r="AP140" s="1">
        <v>119479.99999999999</v>
      </c>
      <c r="AQ140" s="1">
        <v>45</v>
      </c>
      <c r="AR140" s="1" t="s">
        <v>2410</v>
      </c>
      <c r="AS140" s="1">
        <v>247843.90243902439</v>
      </c>
      <c r="AT140" s="1">
        <v>10</v>
      </c>
      <c r="AU140" s="1"/>
      <c r="AV140" s="1"/>
      <c r="AW140" s="1"/>
      <c r="AX140" s="1" t="s">
        <v>420</v>
      </c>
      <c r="AY140" s="1">
        <v>330789.31200000003</v>
      </c>
      <c r="AZ140" s="1" t="s">
        <v>2526</v>
      </c>
      <c r="BA140" s="82">
        <f t="shared" si="39"/>
        <v>119479.99999999999</v>
      </c>
      <c r="BB140" s="82" t="str">
        <f t="shared" si="40"/>
        <v>MERCK S.A.</v>
      </c>
      <c r="BC140" s="82" t="str">
        <f t="shared" si="41"/>
        <v>MERCK</v>
      </c>
      <c r="BD140" s="82">
        <f t="shared" si="42"/>
        <v>45</v>
      </c>
      <c r="BE140" s="1"/>
      <c r="BF140" s="1"/>
      <c r="BG140" s="1"/>
      <c r="BH140" s="1"/>
      <c r="BI140" s="1"/>
      <c r="BJ140" s="1"/>
      <c r="BK140" s="1" t="s">
        <v>1066</v>
      </c>
      <c r="BL140" s="1">
        <v>139200</v>
      </c>
      <c r="BM140" s="1" t="s">
        <v>2569</v>
      </c>
      <c r="BN140" s="1" t="s">
        <v>2461</v>
      </c>
      <c r="BO140" s="1">
        <v>156310</v>
      </c>
      <c r="BP140" s="1" t="s">
        <v>2328</v>
      </c>
      <c r="BQ140" s="1"/>
      <c r="BR140" s="1"/>
      <c r="BS140" s="1"/>
      <c r="BT140" s="1"/>
      <c r="BU140" s="1"/>
      <c r="BV140" s="1"/>
      <c r="BW140" s="1"/>
      <c r="BX140" s="1"/>
      <c r="BY140" s="1"/>
      <c r="BZ140" s="82">
        <f t="shared" si="43"/>
        <v>139200</v>
      </c>
      <c r="CA140" s="82" t="str">
        <f t="shared" si="44"/>
        <v>QUIMICOS Y REACTIVOS SAS "QUIMIREL SAS"</v>
      </c>
      <c r="CB140" s="82" t="str">
        <f t="shared" si="45"/>
        <v>OXOID</v>
      </c>
      <c r="CC140" s="82" t="str">
        <f t="shared" si="46"/>
        <v xml:space="preserve">5 dias calendario </v>
      </c>
      <c r="CD140" s="98">
        <f t="shared" si="47"/>
        <v>119479.99999999999</v>
      </c>
      <c r="CE140" s="98" t="str">
        <f t="shared" si="48"/>
        <v>MERCK S.A.</v>
      </c>
      <c r="CF140" s="98" t="str">
        <f t="shared" si="49"/>
        <v>MERCK</v>
      </c>
      <c r="CG140" s="98">
        <f t="shared" si="50"/>
        <v>45</v>
      </c>
    </row>
    <row r="141" spans="1:85" ht="57.6">
      <c r="A141" s="9">
        <f t="shared" si="35"/>
        <v>133</v>
      </c>
      <c r="B141" s="10" t="s">
        <v>80</v>
      </c>
      <c r="C141" s="11">
        <v>500</v>
      </c>
      <c r="D141" s="11" t="s">
        <v>9</v>
      </c>
      <c r="E141" s="10" t="s">
        <v>1709</v>
      </c>
      <c r="F141" s="43">
        <v>1</v>
      </c>
      <c r="G141" s="1"/>
      <c r="H141" s="1"/>
      <c r="I141" s="1"/>
      <c r="J141" s="1"/>
      <c r="K141" s="1"/>
      <c r="L141" s="1"/>
      <c r="M141" s="1"/>
      <c r="N141" s="1"/>
      <c r="O141" s="1"/>
      <c r="P141" s="1" t="s">
        <v>420</v>
      </c>
      <c r="Q141" s="1">
        <v>309720</v>
      </c>
      <c r="R141" s="1" t="s">
        <v>2326</v>
      </c>
      <c r="S141" s="1" t="s">
        <v>2410</v>
      </c>
      <c r="T141" s="1">
        <v>356468</v>
      </c>
      <c r="U141" s="1">
        <v>15</v>
      </c>
      <c r="V141" s="1"/>
      <c r="W141" s="1"/>
      <c r="X141" s="1"/>
      <c r="Y141" s="1"/>
      <c r="Z141" s="1"/>
      <c r="AA141" s="1"/>
      <c r="AB141" s="82">
        <f t="shared" si="36"/>
        <v>309720</v>
      </c>
      <c r="AC141" s="82" t="str">
        <f>IF(AB141=Z141,$Y$7,IF(AB141=W141,$V$7,IF(AB141=T141,$S$7,IF(AB141=Q141,$P$7,IF(AB141=N141,$M$7,IF(AB141=K141,$J$7,I(AB141=H141,$G$7,"")))))))</f>
        <v>BLAMIS DOTACIONES LABORATORIO S.A.S</v>
      </c>
      <c r="AD141" s="82" t="str">
        <f t="shared" si="37"/>
        <v>MERCK</v>
      </c>
      <c r="AE141" s="82" t="str">
        <f t="shared" si="38"/>
        <v>INMEDIATA</v>
      </c>
      <c r="AF141" s="1"/>
      <c r="AG141" s="1"/>
      <c r="AH141" s="1"/>
      <c r="AI141" s="1" t="s">
        <v>2461</v>
      </c>
      <c r="AJ141" s="1">
        <v>149408</v>
      </c>
      <c r="AK141" s="1" t="s">
        <v>2463</v>
      </c>
      <c r="AL141" s="1"/>
      <c r="AM141" s="1"/>
      <c r="AN141" s="1"/>
      <c r="AO141" s="1" t="s">
        <v>420</v>
      </c>
      <c r="AP141" s="1">
        <v>96280</v>
      </c>
      <c r="AQ141" s="1">
        <v>45</v>
      </c>
      <c r="AR141" s="1" t="s">
        <v>2410</v>
      </c>
      <c r="AS141" s="1">
        <v>331024.39024390245</v>
      </c>
      <c r="AT141" s="1">
        <v>10</v>
      </c>
      <c r="AU141" s="1"/>
      <c r="AV141" s="1"/>
      <c r="AW141" s="1"/>
      <c r="AX141" s="1" t="s">
        <v>420</v>
      </c>
      <c r="AY141" s="1">
        <v>299861.85599999997</v>
      </c>
      <c r="AZ141" s="1" t="s">
        <v>2526</v>
      </c>
      <c r="BA141" s="82">
        <f t="shared" si="39"/>
        <v>96280</v>
      </c>
      <c r="BB141" s="82" t="str">
        <f t="shared" si="40"/>
        <v>MERCK S.A.</v>
      </c>
      <c r="BC141" s="82" t="str">
        <f t="shared" si="41"/>
        <v>MERCK</v>
      </c>
      <c r="BD141" s="82">
        <f t="shared" si="42"/>
        <v>45</v>
      </c>
      <c r="BE141" s="1"/>
      <c r="BF141" s="1"/>
      <c r="BG141" s="1"/>
      <c r="BH141" s="1"/>
      <c r="BI141" s="1"/>
      <c r="BJ141" s="1"/>
      <c r="BK141" s="1"/>
      <c r="BL141" s="1"/>
      <c r="BM141" s="1"/>
      <c r="BN141" s="1" t="s">
        <v>2461</v>
      </c>
      <c r="BO141" s="1">
        <v>484155</v>
      </c>
      <c r="BP141" s="1" t="s">
        <v>2545</v>
      </c>
      <c r="BQ141" s="1"/>
      <c r="BR141" s="1"/>
      <c r="BS141" s="1"/>
      <c r="BT141" s="1"/>
      <c r="BU141" s="1"/>
      <c r="BV141" s="1"/>
      <c r="BW141" s="1"/>
      <c r="BX141" s="1"/>
      <c r="BY141" s="1"/>
      <c r="BZ141" s="82">
        <f t="shared" si="43"/>
        <v>484155</v>
      </c>
      <c r="CA141" s="82" t="str">
        <f t="shared" si="44"/>
        <v>REACTIVOS EQUIPOS Y QUIMICOS LIMITADA</v>
      </c>
      <c r="CB141" s="82" t="str">
        <f t="shared" si="45"/>
        <v>SCHARLAU</v>
      </c>
      <c r="CC141" s="82" t="str">
        <f t="shared" si="46"/>
        <v>120 DIAS</v>
      </c>
      <c r="CD141" s="98">
        <f t="shared" si="47"/>
        <v>96280</v>
      </c>
      <c r="CE141" s="98" t="str">
        <f t="shared" si="48"/>
        <v>MERCK S.A.</v>
      </c>
      <c r="CF141" s="98" t="str">
        <f t="shared" si="49"/>
        <v>MERCK</v>
      </c>
      <c r="CG141" s="98">
        <f t="shared" si="50"/>
        <v>45</v>
      </c>
    </row>
    <row r="142" spans="1:85" ht="66" customHeight="1">
      <c r="A142" s="9">
        <f t="shared" si="35"/>
        <v>134</v>
      </c>
      <c r="B142" s="17" t="s">
        <v>500</v>
      </c>
      <c r="C142" s="14">
        <v>25</v>
      </c>
      <c r="D142" s="18" t="s">
        <v>9</v>
      </c>
      <c r="E142" s="10" t="s">
        <v>501</v>
      </c>
      <c r="F142" s="43">
        <v>1</v>
      </c>
      <c r="G142" s="1"/>
      <c r="H142" s="1"/>
      <c r="I142" s="1"/>
      <c r="J142" s="1"/>
      <c r="K142" s="1"/>
      <c r="L142" s="1"/>
      <c r="M142" s="1"/>
      <c r="N142" s="1"/>
      <c r="O142" s="1"/>
      <c r="P142" s="1"/>
      <c r="Q142" s="1"/>
      <c r="R142" s="1"/>
      <c r="S142" s="1"/>
      <c r="T142" s="1"/>
      <c r="U142" s="1"/>
      <c r="V142" s="1"/>
      <c r="W142" s="1"/>
      <c r="X142" s="1"/>
      <c r="Y142" s="1"/>
      <c r="Z142" s="1"/>
      <c r="AA142" s="1"/>
      <c r="AB142" s="82"/>
      <c r="AC142" s="82"/>
      <c r="AD142" s="82"/>
      <c r="AE142" s="82"/>
      <c r="AF142" s="1"/>
      <c r="AG142" s="1"/>
      <c r="AH142" s="1"/>
      <c r="AI142" s="1"/>
      <c r="AJ142" s="1"/>
      <c r="AK142" s="1"/>
      <c r="AL142" s="1"/>
      <c r="AM142" s="1"/>
      <c r="AN142" s="1"/>
      <c r="AO142" s="1"/>
      <c r="AP142" s="1"/>
      <c r="AQ142" s="1"/>
      <c r="AR142" s="1"/>
      <c r="AS142" s="1"/>
      <c r="AT142" s="1"/>
      <c r="AU142" s="1"/>
      <c r="AV142" s="1"/>
      <c r="AW142" s="1"/>
      <c r="AX142" s="1"/>
      <c r="AY142" s="1"/>
      <c r="AZ142" s="1"/>
      <c r="BA142" s="82"/>
      <c r="BB142" s="82"/>
      <c r="BC142" s="82"/>
      <c r="BD142" s="82"/>
      <c r="BE142" s="1"/>
      <c r="BF142" s="1"/>
      <c r="BG142" s="1"/>
      <c r="BH142" s="1"/>
      <c r="BI142" s="1"/>
      <c r="BJ142" s="1"/>
      <c r="BK142" s="1"/>
      <c r="BL142" s="1"/>
      <c r="BM142" s="1"/>
      <c r="BN142" s="1"/>
      <c r="BO142" s="1"/>
      <c r="BP142" s="1"/>
      <c r="BQ142" s="1"/>
      <c r="BR142" s="1"/>
      <c r="BS142" s="1"/>
      <c r="BT142" s="1"/>
      <c r="BU142" s="1"/>
      <c r="BV142" s="1"/>
      <c r="BW142" s="1"/>
      <c r="BX142" s="1"/>
      <c r="BY142" s="1"/>
      <c r="BZ142" s="82"/>
      <c r="CA142" s="82"/>
      <c r="CB142" s="82">
        <f t="shared" si="45"/>
        <v>0</v>
      </c>
      <c r="CC142" s="82">
        <f t="shared" si="46"/>
        <v>0</v>
      </c>
      <c r="CD142" s="98">
        <f t="shared" si="47"/>
        <v>0</v>
      </c>
      <c r="CE142" s="98">
        <f t="shared" si="48"/>
        <v>0</v>
      </c>
      <c r="CF142" s="98">
        <f t="shared" si="49"/>
        <v>0</v>
      </c>
      <c r="CG142" s="98">
        <f t="shared" si="50"/>
        <v>0</v>
      </c>
    </row>
    <row r="143" spans="1:85" ht="66" customHeight="1">
      <c r="A143" s="9">
        <f t="shared" si="35"/>
        <v>135</v>
      </c>
      <c r="B143" s="22" t="s">
        <v>81</v>
      </c>
      <c r="C143" s="14">
        <v>500</v>
      </c>
      <c r="D143" s="14" t="s">
        <v>9</v>
      </c>
      <c r="E143" s="10" t="s">
        <v>1453</v>
      </c>
      <c r="F143" s="43">
        <v>1</v>
      </c>
      <c r="G143" s="1"/>
      <c r="H143" s="1"/>
      <c r="I143" s="1"/>
      <c r="J143" s="1"/>
      <c r="K143" s="1"/>
      <c r="L143" s="1"/>
      <c r="M143" s="1"/>
      <c r="N143" s="1"/>
      <c r="O143" s="1"/>
      <c r="P143" s="1"/>
      <c r="Q143" s="1"/>
      <c r="R143" s="1"/>
      <c r="S143" s="1"/>
      <c r="T143" s="1"/>
      <c r="U143" s="1"/>
      <c r="V143" s="1" t="s">
        <v>2426</v>
      </c>
      <c r="W143" s="1">
        <v>1115200</v>
      </c>
      <c r="X143" s="1">
        <v>30</v>
      </c>
      <c r="Y143" s="1"/>
      <c r="Z143" s="1"/>
      <c r="AA143" s="1"/>
      <c r="AB143" s="82">
        <f t="shared" si="36"/>
        <v>1115200</v>
      </c>
      <c r="AC143" s="82" t="str">
        <f>IF(AB143=Z143,$Y$7,IF(AB143=W143,$V$7,IF(AB143=T143,$S$7,IF(AB143=Q143,$P$7,IF(AB143=N143,$M$7,IF(AB143=K143,$J$7,I(AB143=H143,$G$7,"")))))))</f>
        <v>EXÓGENA LTDA</v>
      </c>
      <c r="AD143" s="82" t="str">
        <f t="shared" si="37"/>
        <v>Invitrogen</v>
      </c>
      <c r="AE143" s="82">
        <f t="shared" si="38"/>
        <v>30</v>
      </c>
      <c r="AF143" s="1"/>
      <c r="AG143" s="1"/>
      <c r="AH143" s="1"/>
      <c r="AI143" s="1"/>
      <c r="AJ143" s="1"/>
      <c r="AK143" s="1"/>
      <c r="AL143" s="1" t="s">
        <v>501</v>
      </c>
      <c r="AM143" s="1">
        <v>2384700</v>
      </c>
      <c r="AN143" s="1" t="s">
        <v>2475</v>
      </c>
      <c r="AO143" s="1"/>
      <c r="AP143" s="1"/>
      <c r="AQ143" s="1"/>
      <c r="AR143" s="1"/>
      <c r="AS143" s="1"/>
      <c r="AT143" s="1"/>
      <c r="AU143" s="1"/>
      <c r="AV143" s="1"/>
      <c r="AW143" s="1"/>
      <c r="AX143" s="1"/>
      <c r="AY143" s="1"/>
      <c r="AZ143" s="1"/>
      <c r="BA143" s="82">
        <f t="shared" si="39"/>
        <v>2384700</v>
      </c>
      <c r="BB143" s="82" t="str">
        <f t="shared" si="40"/>
        <v>LESNIAK E. U.</v>
      </c>
      <c r="BC143" s="82" t="str">
        <f t="shared" si="41"/>
        <v>PROMEGA</v>
      </c>
      <c r="BD143" s="82" t="str">
        <f t="shared" si="42"/>
        <v>30 días</v>
      </c>
      <c r="BE143" s="1"/>
      <c r="BF143" s="1"/>
      <c r="BG143" s="1"/>
      <c r="BH143" s="1"/>
      <c r="BI143" s="1"/>
      <c r="BJ143" s="1"/>
      <c r="BK143" s="1"/>
      <c r="BL143" s="1"/>
      <c r="BM143" s="1"/>
      <c r="BN143" s="1"/>
      <c r="BO143" s="1"/>
      <c r="BP143" s="1"/>
      <c r="BQ143" s="1"/>
      <c r="BR143" s="1"/>
      <c r="BS143" s="1"/>
      <c r="BT143" s="1"/>
      <c r="BU143" s="1"/>
      <c r="BV143" s="1"/>
      <c r="BW143" s="1"/>
      <c r="BX143" s="1"/>
      <c r="BY143" s="1"/>
      <c r="BZ143" s="82"/>
      <c r="CA143" s="82"/>
      <c r="CB143" s="82">
        <f t="shared" si="45"/>
        <v>0</v>
      </c>
      <c r="CC143" s="82">
        <f t="shared" si="46"/>
        <v>0</v>
      </c>
      <c r="CD143" s="98">
        <f t="shared" si="47"/>
        <v>1115200</v>
      </c>
      <c r="CE143" s="98" t="str">
        <f t="shared" si="48"/>
        <v>EXÓGENA LTDA</v>
      </c>
      <c r="CF143" s="98" t="str">
        <f t="shared" si="49"/>
        <v>Invitrogen</v>
      </c>
      <c r="CG143" s="98">
        <f t="shared" si="50"/>
        <v>30</v>
      </c>
    </row>
    <row r="144" spans="1:85" ht="66" customHeight="1">
      <c r="A144" s="9">
        <f t="shared" si="35"/>
        <v>136</v>
      </c>
      <c r="B144" s="10" t="s">
        <v>535</v>
      </c>
      <c r="C144" s="11">
        <v>100</v>
      </c>
      <c r="D144" s="11" t="s">
        <v>9</v>
      </c>
      <c r="E144" s="10" t="s">
        <v>1454</v>
      </c>
      <c r="F144" s="43">
        <v>1</v>
      </c>
      <c r="G144" s="1"/>
      <c r="H144" s="1"/>
      <c r="I144" s="1"/>
      <c r="J144" s="1"/>
      <c r="K144" s="1"/>
      <c r="L144" s="1"/>
      <c r="M144" s="1"/>
      <c r="N144" s="1"/>
      <c r="O144" s="1"/>
      <c r="P144" s="1"/>
      <c r="Q144" s="1"/>
      <c r="R144" s="1"/>
      <c r="S144" s="1"/>
      <c r="T144" s="1"/>
      <c r="U144" s="1"/>
      <c r="V144" s="1"/>
      <c r="W144" s="1"/>
      <c r="X144" s="1"/>
      <c r="Y144" s="1"/>
      <c r="Z144" s="1"/>
      <c r="AA144" s="1"/>
      <c r="AB144" s="82"/>
      <c r="AC144" s="82"/>
      <c r="AD144" s="82"/>
      <c r="AE144" s="82"/>
      <c r="AF144" s="1"/>
      <c r="AG144" s="1"/>
      <c r="AH144" s="1"/>
      <c r="AI144" s="1"/>
      <c r="AJ144" s="1"/>
      <c r="AK144" s="1"/>
      <c r="AL144" s="1"/>
      <c r="AM144" s="1"/>
      <c r="AN144" s="1"/>
      <c r="AO144" s="1"/>
      <c r="AP144" s="1"/>
      <c r="AQ144" s="1"/>
      <c r="AR144" s="1"/>
      <c r="AS144" s="1"/>
      <c r="AT144" s="1"/>
      <c r="AU144" s="1"/>
      <c r="AV144" s="1"/>
      <c r="AW144" s="1"/>
      <c r="AX144" s="1"/>
      <c r="AY144" s="1"/>
      <c r="AZ144" s="1"/>
      <c r="BA144" s="82"/>
      <c r="BB144" s="82"/>
      <c r="BC144" s="82"/>
      <c r="BD144" s="82"/>
      <c r="BE144" s="1"/>
      <c r="BF144" s="1"/>
      <c r="BG144" s="1"/>
      <c r="BH144" s="1"/>
      <c r="BI144" s="1"/>
      <c r="BJ144" s="1"/>
      <c r="BK144" s="1"/>
      <c r="BL144" s="1"/>
      <c r="BM144" s="1"/>
      <c r="BN144" s="1"/>
      <c r="BO144" s="1"/>
      <c r="BP144" s="1"/>
      <c r="BQ144" s="1" t="s">
        <v>888</v>
      </c>
      <c r="BR144" s="1">
        <v>243600</v>
      </c>
      <c r="BS144" s="1">
        <v>60</v>
      </c>
      <c r="BT144" s="1" t="s">
        <v>2648</v>
      </c>
      <c r="BU144" s="1">
        <v>382800</v>
      </c>
      <c r="BV144" s="1" t="s">
        <v>2454</v>
      </c>
      <c r="BW144" s="1"/>
      <c r="BX144" s="1"/>
      <c r="BY144" s="1"/>
      <c r="BZ144" s="82">
        <f t="shared" si="43"/>
        <v>243600</v>
      </c>
      <c r="CA144" s="82" t="str">
        <f t="shared" si="44"/>
        <v>SCIENTIFIC PRODUCTS LTDA.</v>
      </c>
      <c r="CB144" s="82" t="str">
        <f t="shared" si="45"/>
        <v>FISHER</v>
      </c>
      <c r="CC144" s="82">
        <f t="shared" si="46"/>
        <v>60</v>
      </c>
      <c r="CD144" s="98">
        <f t="shared" si="47"/>
        <v>243600</v>
      </c>
      <c r="CE144" s="98" t="str">
        <f t="shared" si="48"/>
        <v>SCIENTIFIC PRODUCTS LTDA.</v>
      </c>
      <c r="CF144" s="98" t="str">
        <f t="shared" si="49"/>
        <v>FISHER</v>
      </c>
      <c r="CG144" s="98">
        <f t="shared" si="50"/>
        <v>60</v>
      </c>
    </row>
    <row r="145" spans="1:85" ht="66" customHeight="1">
      <c r="A145" s="9">
        <f t="shared" si="35"/>
        <v>137</v>
      </c>
      <c r="B145" s="10" t="s">
        <v>82</v>
      </c>
      <c r="C145" s="11">
        <v>500</v>
      </c>
      <c r="D145" s="11" t="s">
        <v>6</v>
      </c>
      <c r="E145" s="10" t="s">
        <v>1455</v>
      </c>
      <c r="F145" s="43">
        <v>1</v>
      </c>
      <c r="G145" s="1"/>
      <c r="H145" s="1"/>
      <c r="I145" s="1"/>
      <c r="J145" s="1"/>
      <c r="K145" s="1"/>
      <c r="L145" s="1"/>
      <c r="M145" s="1"/>
      <c r="N145" s="1"/>
      <c r="O145" s="1"/>
      <c r="P145" s="1"/>
      <c r="Q145" s="1"/>
      <c r="R145" s="1"/>
      <c r="S145" s="1"/>
      <c r="T145" s="1"/>
      <c r="U145" s="1"/>
      <c r="V145" s="1"/>
      <c r="W145" s="1"/>
      <c r="X145" s="1"/>
      <c r="Y145" s="1"/>
      <c r="Z145" s="1"/>
      <c r="AA145" s="1"/>
      <c r="AB145" s="82"/>
      <c r="AC145" s="82"/>
      <c r="AD145" s="82"/>
      <c r="AE145" s="82"/>
      <c r="AF145" s="1"/>
      <c r="AG145" s="1"/>
      <c r="AH145" s="1"/>
      <c r="AI145" s="1"/>
      <c r="AJ145" s="1"/>
      <c r="AK145" s="1"/>
      <c r="AL145" s="1"/>
      <c r="AM145" s="1"/>
      <c r="AN145" s="1"/>
      <c r="AO145" s="1"/>
      <c r="AP145" s="1"/>
      <c r="AQ145" s="1"/>
      <c r="AR145" s="1"/>
      <c r="AS145" s="1"/>
      <c r="AT145" s="1"/>
      <c r="AU145" s="1"/>
      <c r="AV145" s="1"/>
      <c r="AW145" s="1"/>
      <c r="AX145" s="1"/>
      <c r="AY145" s="1"/>
      <c r="AZ145" s="1"/>
      <c r="BA145" s="82"/>
      <c r="BB145" s="82"/>
      <c r="BC145" s="82"/>
      <c r="BD145" s="82"/>
      <c r="BE145" s="1"/>
      <c r="BF145" s="1"/>
      <c r="BG145" s="1"/>
      <c r="BH145" s="1"/>
      <c r="BI145" s="1"/>
      <c r="BJ145" s="1"/>
      <c r="BK145" s="1"/>
      <c r="BL145" s="1"/>
      <c r="BM145" s="1"/>
      <c r="BN145" s="1"/>
      <c r="BO145" s="1"/>
      <c r="BP145" s="1"/>
      <c r="BQ145" s="1" t="s">
        <v>888</v>
      </c>
      <c r="BR145" s="1">
        <v>97440</v>
      </c>
      <c r="BS145" s="1">
        <v>8</v>
      </c>
      <c r="BT145" s="1"/>
      <c r="BU145" s="1"/>
      <c r="BV145" s="1"/>
      <c r="BW145" s="1"/>
      <c r="BX145" s="1"/>
      <c r="BY145" s="1"/>
      <c r="BZ145" s="82">
        <f t="shared" si="43"/>
        <v>97440</v>
      </c>
      <c r="CA145" s="82" t="str">
        <f t="shared" si="44"/>
        <v>SCIENTIFIC PRODUCTS LTDA.</v>
      </c>
      <c r="CB145" s="82" t="str">
        <f t="shared" si="45"/>
        <v>FISHER</v>
      </c>
      <c r="CC145" s="82">
        <f t="shared" si="46"/>
        <v>8</v>
      </c>
      <c r="CD145" s="98">
        <f t="shared" si="47"/>
        <v>97440</v>
      </c>
      <c r="CE145" s="98" t="str">
        <f t="shared" si="48"/>
        <v>SCIENTIFIC PRODUCTS LTDA.</v>
      </c>
      <c r="CF145" s="98" t="str">
        <f t="shared" si="49"/>
        <v>FISHER</v>
      </c>
      <c r="CG145" s="98">
        <f t="shared" si="50"/>
        <v>8</v>
      </c>
    </row>
    <row r="146" spans="1:85" ht="52.2">
      <c r="A146" s="9">
        <f t="shared" si="35"/>
        <v>138</v>
      </c>
      <c r="B146" s="22" t="s">
        <v>536</v>
      </c>
      <c r="C146" s="13">
        <v>4000</v>
      </c>
      <c r="D146" s="14" t="s">
        <v>6</v>
      </c>
      <c r="E146" s="10" t="s">
        <v>1803</v>
      </c>
      <c r="F146" s="43">
        <v>1</v>
      </c>
      <c r="G146" s="1" t="s">
        <v>1793</v>
      </c>
      <c r="H146" s="1">
        <v>1136800</v>
      </c>
      <c r="I146" s="1" t="s">
        <v>2258</v>
      </c>
      <c r="J146" s="1" t="s">
        <v>2267</v>
      </c>
      <c r="K146" s="1">
        <v>100363.2</v>
      </c>
      <c r="L146" s="1" t="s">
        <v>2271</v>
      </c>
      <c r="M146" s="1"/>
      <c r="N146" s="1"/>
      <c r="O146" s="1"/>
      <c r="P146" s="1"/>
      <c r="Q146" s="1"/>
      <c r="R146" s="1"/>
      <c r="S146" s="1" t="s">
        <v>2406</v>
      </c>
      <c r="T146" s="1">
        <v>186528</v>
      </c>
      <c r="U146" s="1">
        <v>15</v>
      </c>
      <c r="V146" s="1"/>
      <c r="W146" s="1"/>
      <c r="X146" s="1"/>
      <c r="Y146" s="1"/>
      <c r="Z146" s="1"/>
      <c r="AA146" s="1"/>
      <c r="AB146" s="82">
        <f t="shared" si="36"/>
        <v>100363.2</v>
      </c>
      <c r="AC146" s="82" t="str">
        <f>IF(AB146=Z146,$Y$7,IF(AB146=W146,$V$7,IF(AB146=T146,$S$7,IF(AB146=Q146,$P$7,IF(AB146=N146,$M$7,IF(AB146=K146,$J$7,I(AB146=H146,$G$7,"")))))))</f>
        <v>AVÁNTIKA COLOMBIA S.A.</v>
      </c>
      <c r="AD146" s="82" t="str">
        <f t="shared" si="37"/>
        <v>JT BAKER</v>
      </c>
      <c r="AE146" s="82" t="str">
        <f t="shared" si="38"/>
        <v>150 Días</v>
      </c>
      <c r="AF146" s="1"/>
      <c r="AG146" s="1"/>
      <c r="AH146" s="1"/>
      <c r="AI146" s="1"/>
      <c r="AJ146" s="1"/>
      <c r="AK146" s="1"/>
      <c r="AL146" s="1"/>
      <c r="AM146" s="1"/>
      <c r="AN146" s="1"/>
      <c r="AO146" s="1" t="s">
        <v>420</v>
      </c>
      <c r="AP146" s="1">
        <v>141520</v>
      </c>
      <c r="AQ146" s="1">
        <v>75</v>
      </c>
      <c r="AR146" s="1"/>
      <c r="AS146" s="1"/>
      <c r="AT146" s="1"/>
      <c r="AU146" s="1"/>
      <c r="AV146" s="1"/>
      <c r="AW146" s="1"/>
      <c r="AX146" s="1" t="s">
        <v>420</v>
      </c>
      <c r="AY146" s="1">
        <v>180186.04799999998</v>
      </c>
      <c r="AZ146" s="1" t="s">
        <v>2526</v>
      </c>
      <c r="BA146" s="82">
        <f t="shared" si="39"/>
        <v>141520</v>
      </c>
      <c r="BB146" s="82" t="str">
        <f t="shared" si="40"/>
        <v>MERCK S.A.</v>
      </c>
      <c r="BC146" s="82" t="str">
        <f t="shared" si="41"/>
        <v>MERCK</v>
      </c>
      <c r="BD146" s="82">
        <f t="shared" si="42"/>
        <v>75</v>
      </c>
      <c r="BE146" s="1"/>
      <c r="BF146" s="1"/>
      <c r="BG146" s="1"/>
      <c r="BH146" s="1"/>
      <c r="BI146" s="1"/>
      <c r="BJ146" s="1"/>
      <c r="BK146" s="1" t="s">
        <v>2361</v>
      </c>
      <c r="BL146" s="1">
        <v>89900</v>
      </c>
      <c r="BM146" s="1" t="s">
        <v>2569</v>
      </c>
      <c r="BN146" s="1" t="s">
        <v>2461</v>
      </c>
      <c r="BO146" s="1">
        <v>251720</v>
      </c>
      <c r="BP146" s="1" t="s">
        <v>2545</v>
      </c>
      <c r="BQ146" s="1" t="s">
        <v>888</v>
      </c>
      <c r="BR146" s="1">
        <v>64960</v>
      </c>
      <c r="BS146" s="1">
        <v>60</v>
      </c>
      <c r="BT146" s="1"/>
      <c r="BU146" s="1"/>
      <c r="BV146" s="1"/>
      <c r="BW146" s="1" t="s">
        <v>2653</v>
      </c>
      <c r="BX146" s="1">
        <v>87399.040000000008</v>
      </c>
      <c r="BY146" s="1" t="s">
        <v>2372</v>
      </c>
      <c r="BZ146" s="82">
        <f t="shared" si="43"/>
        <v>64960</v>
      </c>
      <c r="CA146" s="82" t="str">
        <f t="shared" si="44"/>
        <v>SCIENTIFIC PRODUCTS LTDA.</v>
      </c>
      <c r="CB146" s="82" t="str">
        <f t="shared" si="45"/>
        <v>FISHER</v>
      </c>
      <c r="CC146" s="82">
        <f t="shared" si="46"/>
        <v>60</v>
      </c>
      <c r="CD146" s="98">
        <f t="shared" si="47"/>
        <v>64960</v>
      </c>
      <c r="CE146" s="98" t="str">
        <f t="shared" si="48"/>
        <v>SCIENTIFIC PRODUCTS LTDA.</v>
      </c>
      <c r="CF146" s="98" t="str">
        <f t="shared" si="49"/>
        <v>FISHER</v>
      </c>
      <c r="CG146" s="98">
        <f t="shared" si="50"/>
        <v>60</v>
      </c>
    </row>
    <row r="147" spans="1:85" ht="65.25" customHeight="1">
      <c r="A147" s="9">
        <f t="shared" si="35"/>
        <v>139</v>
      </c>
      <c r="B147" s="10" t="s">
        <v>83</v>
      </c>
      <c r="C147" s="11" t="s">
        <v>1824</v>
      </c>
      <c r="D147" s="11" t="s">
        <v>84</v>
      </c>
      <c r="E147" s="10" t="s">
        <v>85</v>
      </c>
      <c r="F147" s="43">
        <v>1</v>
      </c>
      <c r="G147" s="1"/>
      <c r="H147" s="1"/>
      <c r="I147" s="1"/>
      <c r="J147" s="1"/>
      <c r="K147" s="1"/>
      <c r="L147" s="1"/>
      <c r="M147" s="1"/>
      <c r="N147" s="1"/>
      <c r="O147" s="1"/>
      <c r="P147" s="1"/>
      <c r="Q147" s="1"/>
      <c r="R147" s="1"/>
      <c r="S147" s="1"/>
      <c r="T147" s="1"/>
      <c r="U147" s="1"/>
      <c r="V147" s="1"/>
      <c r="W147" s="1"/>
      <c r="X147" s="1"/>
      <c r="Y147" s="1"/>
      <c r="Z147" s="1"/>
      <c r="AA147" s="1"/>
      <c r="AB147" s="82"/>
      <c r="AC147" s="82"/>
      <c r="AD147" s="82"/>
      <c r="AE147" s="82"/>
      <c r="AF147" s="1"/>
      <c r="AG147" s="1"/>
      <c r="AH147" s="1"/>
      <c r="AI147" s="1"/>
      <c r="AJ147" s="1"/>
      <c r="AK147" s="1"/>
      <c r="AL147" s="1" t="s">
        <v>85</v>
      </c>
      <c r="AM147" s="1">
        <v>106100</v>
      </c>
      <c r="AN147" s="1" t="s">
        <v>2475</v>
      </c>
      <c r="AO147" s="1"/>
      <c r="AP147" s="1"/>
      <c r="AQ147" s="1"/>
      <c r="AR147" s="1"/>
      <c r="AS147" s="1"/>
      <c r="AT147" s="1"/>
      <c r="AU147" s="1"/>
      <c r="AV147" s="1"/>
      <c r="AW147" s="1"/>
      <c r="AX147" s="1"/>
      <c r="AY147" s="1"/>
      <c r="AZ147" s="1"/>
      <c r="BA147" s="82">
        <f t="shared" si="39"/>
        <v>106100</v>
      </c>
      <c r="BB147" s="82" t="str">
        <f t="shared" si="40"/>
        <v>LESNIAK E. U.</v>
      </c>
      <c r="BC147" s="82" t="str">
        <f t="shared" si="41"/>
        <v>BAXTER</v>
      </c>
      <c r="BD147" s="82" t="str">
        <f t="shared" si="42"/>
        <v>30 días</v>
      </c>
      <c r="BE147" s="1"/>
      <c r="BF147" s="1"/>
      <c r="BG147" s="1"/>
      <c r="BH147" s="1"/>
      <c r="BI147" s="1"/>
      <c r="BJ147" s="1"/>
      <c r="BK147" s="1"/>
      <c r="BL147" s="1"/>
      <c r="BM147" s="1"/>
      <c r="BN147" s="1" t="s">
        <v>85</v>
      </c>
      <c r="BO147" s="1">
        <v>80000</v>
      </c>
      <c r="BP147" s="1" t="s">
        <v>2328</v>
      </c>
      <c r="BQ147" s="1"/>
      <c r="BR147" s="1"/>
      <c r="BS147" s="1"/>
      <c r="BT147" s="1"/>
      <c r="BU147" s="1"/>
      <c r="BV147" s="1"/>
      <c r="BW147" s="1"/>
      <c r="BX147" s="1"/>
      <c r="BY147" s="1"/>
      <c r="BZ147" s="82">
        <f t="shared" si="43"/>
        <v>80000</v>
      </c>
      <c r="CA147" s="82" t="str">
        <f t="shared" si="44"/>
        <v>REACTIVOS EQUIPOS Y QUIMICOS LIMITADA</v>
      </c>
      <c r="CB147" s="82" t="str">
        <f t="shared" si="45"/>
        <v>BAXTER</v>
      </c>
      <c r="CC147" s="82" t="str">
        <f t="shared" si="46"/>
        <v>30 DIAS</v>
      </c>
      <c r="CD147" s="98">
        <f t="shared" si="47"/>
        <v>80000</v>
      </c>
      <c r="CE147" s="98" t="str">
        <f t="shared" si="48"/>
        <v>REACTIVOS EQUIPOS Y QUIMICOS LIMITADA</v>
      </c>
      <c r="CF147" s="98" t="str">
        <f t="shared" si="49"/>
        <v>BAXTER</v>
      </c>
      <c r="CG147" s="98" t="str">
        <f t="shared" si="50"/>
        <v>30 DIAS</v>
      </c>
    </row>
    <row r="148" spans="1:85" ht="43.2">
      <c r="A148" s="9">
        <f t="shared" si="35"/>
        <v>140</v>
      </c>
      <c r="B148" s="10" t="s">
        <v>86</v>
      </c>
      <c r="C148" s="16">
        <v>500</v>
      </c>
      <c r="D148" s="16" t="s">
        <v>9</v>
      </c>
      <c r="E148" s="10" t="s">
        <v>1709</v>
      </c>
      <c r="F148" s="43">
        <v>1</v>
      </c>
      <c r="G148" s="1"/>
      <c r="H148" s="1"/>
      <c r="I148" s="1"/>
      <c r="J148" s="1"/>
      <c r="K148" s="1"/>
      <c r="L148" s="1"/>
      <c r="M148" s="1"/>
      <c r="N148" s="1"/>
      <c r="O148" s="1"/>
      <c r="P148" s="1"/>
      <c r="Q148" s="1"/>
      <c r="R148" s="1"/>
      <c r="S148" s="1"/>
      <c r="T148" s="1"/>
      <c r="U148" s="1"/>
      <c r="V148" s="1"/>
      <c r="W148" s="1"/>
      <c r="X148" s="1"/>
      <c r="Y148" s="1"/>
      <c r="Z148" s="1"/>
      <c r="AA148" s="1"/>
      <c r="AB148" s="82"/>
      <c r="AC148" s="82"/>
      <c r="AD148" s="82"/>
      <c r="AE148" s="82"/>
      <c r="AF148" s="1"/>
      <c r="AG148" s="1"/>
      <c r="AH148" s="1"/>
      <c r="AI148" s="1"/>
      <c r="AJ148" s="1"/>
      <c r="AK148" s="1"/>
      <c r="AL148" s="1"/>
      <c r="AM148" s="1"/>
      <c r="AN148" s="1"/>
      <c r="AO148" s="1" t="s">
        <v>420</v>
      </c>
      <c r="AP148" s="1">
        <v>151960</v>
      </c>
      <c r="AQ148" s="1">
        <v>75</v>
      </c>
      <c r="AR148" s="1"/>
      <c r="AS148" s="1"/>
      <c r="AT148" s="1"/>
      <c r="AU148" s="1"/>
      <c r="AV148" s="1"/>
      <c r="AW148" s="1"/>
      <c r="AX148" s="1" t="s">
        <v>420</v>
      </c>
      <c r="AY148" s="1">
        <v>312636.23999999993</v>
      </c>
      <c r="AZ148" s="1" t="s">
        <v>2526</v>
      </c>
      <c r="BA148" s="82">
        <f t="shared" si="39"/>
        <v>151960</v>
      </c>
      <c r="BB148" s="82" t="str">
        <f t="shared" si="40"/>
        <v>MERCK S.A.</v>
      </c>
      <c r="BC148" s="82" t="str">
        <f t="shared" si="41"/>
        <v>MERCK</v>
      </c>
      <c r="BD148" s="82">
        <f t="shared" si="42"/>
        <v>75</v>
      </c>
      <c r="BE148" s="1"/>
      <c r="BF148" s="1"/>
      <c r="BG148" s="1"/>
      <c r="BH148" s="1"/>
      <c r="BI148" s="1"/>
      <c r="BJ148" s="1"/>
      <c r="BK148" s="1" t="s">
        <v>1066</v>
      </c>
      <c r="BL148" s="1">
        <v>167040</v>
      </c>
      <c r="BM148" s="1" t="s">
        <v>2575</v>
      </c>
      <c r="BN148" s="1" t="s">
        <v>2461</v>
      </c>
      <c r="BO148" s="1">
        <v>285012</v>
      </c>
      <c r="BP148" s="1" t="s">
        <v>2545</v>
      </c>
      <c r="BQ148" s="1"/>
      <c r="BR148" s="1"/>
      <c r="BS148" s="1"/>
      <c r="BT148" s="1"/>
      <c r="BU148" s="1"/>
      <c r="BV148" s="1"/>
      <c r="BW148" s="1"/>
      <c r="BX148" s="1"/>
      <c r="BY148" s="1"/>
      <c r="BZ148" s="82">
        <f t="shared" si="43"/>
        <v>167040</v>
      </c>
      <c r="CA148" s="82" t="str">
        <f t="shared" si="44"/>
        <v>QUIMICOS Y REACTIVOS SAS "QUIMIREL SAS"</v>
      </c>
      <c r="CB148" s="82" t="str">
        <f t="shared" si="45"/>
        <v>OXOID</v>
      </c>
      <c r="CC148" s="82" t="str">
        <f t="shared" si="46"/>
        <v>60 dias calendario</v>
      </c>
      <c r="CD148" s="98">
        <f t="shared" si="47"/>
        <v>151960</v>
      </c>
      <c r="CE148" s="98" t="str">
        <f t="shared" si="48"/>
        <v>MERCK S.A.</v>
      </c>
      <c r="CF148" s="98" t="str">
        <f t="shared" si="49"/>
        <v>MERCK</v>
      </c>
      <c r="CG148" s="98">
        <f t="shared" si="50"/>
        <v>75</v>
      </c>
    </row>
    <row r="149" spans="1:85" ht="63.75" customHeight="1">
      <c r="A149" s="9">
        <f t="shared" si="35"/>
        <v>141</v>
      </c>
      <c r="B149" s="10" t="s">
        <v>87</v>
      </c>
      <c r="C149" s="11">
        <v>500</v>
      </c>
      <c r="D149" s="11" t="s">
        <v>9</v>
      </c>
      <c r="E149" s="10" t="s">
        <v>1709</v>
      </c>
      <c r="F149" s="43">
        <v>1</v>
      </c>
      <c r="G149" s="1"/>
      <c r="H149" s="1"/>
      <c r="I149" s="1"/>
      <c r="J149" s="1"/>
      <c r="K149" s="1"/>
      <c r="L149" s="1"/>
      <c r="M149" s="1"/>
      <c r="N149" s="1"/>
      <c r="O149" s="1"/>
      <c r="P149" s="1" t="s">
        <v>420</v>
      </c>
      <c r="Q149" s="1">
        <v>117160</v>
      </c>
      <c r="R149" s="1" t="s">
        <v>2326</v>
      </c>
      <c r="S149" s="1"/>
      <c r="T149" s="1"/>
      <c r="U149" s="1"/>
      <c r="V149" s="1"/>
      <c r="W149" s="1"/>
      <c r="X149" s="1"/>
      <c r="Y149" s="1"/>
      <c r="Z149" s="1"/>
      <c r="AA149" s="1"/>
      <c r="AB149" s="82">
        <f t="shared" si="36"/>
        <v>117160</v>
      </c>
      <c r="AC149" s="82" t="str">
        <f>IF(AB149=Z149,$Y$7,IF(AB149=W149,$V$7,IF(AB149=T149,$S$7,IF(AB149=Q149,$P$7,IF(AB149=N149,$M$7,IF(AB149=K149,$J$7,I(AB149=H149,$G$7,"")))))))</f>
        <v>BLAMIS DOTACIONES LABORATORIO S.A.S</v>
      </c>
      <c r="AD149" s="82" t="str">
        <f t="shared" si="37"/>
        <v>MERCK</v>
      </c>
      <c r="AE149" s="82" t="str">
        <f t="shared" si="38"/>
        <v>INMEDIATA</v>
      </c>
      <c r="AF149" s="1"/>
      <c r="AG149" s="1"/>
      <c r="AH149" s="1"/>
      <c r="AI149" s="1"/>
      <c r="AJ149" s="1"/>
      <c r="AK149" s="1"/>
      <c r="AL149" s="1"/>
      <c r="AM149" s="1"/>
      <c r="AN149" s="1"/>
      <c r="AO149" s="1" t="s">
        <v>420</v>
      </c>
      <c r="AP149" s="1">
        <v>60319.999999999993</v>
      </c>
      <c r="AQ149" s="1">
        <v>45</v>
      </c>
      <c r="AR149" s="1" t="s">
        <v>2410</v>
      </c>
      <c r="AS149" s="1">
        <v>93365.853658536595</v>
      </c>
      <c r="AT149" s="1">
        <v>10</v>
      </c>
      <c r="AU149" s="1"/>
      <c r="AV149" s="1"/>
      <c r="AW149" s="1"/>
      <c r="AX149" s="1" t="s">
        <v>420</v>
      </c>
      <c r="AY149" s="1">
        <v>113624.784</v>
      </c>
      <c r="AZ149" s="1" t="s">
        <v>2526</v>
      </c>
      <c r="BA149" s="82">
        <f t="shared" si="39"/>
        <v>60319.999999999993</v>
      </c>
      <c r="BB149" s="82" t="str">
        <f t="shared" si="40"/>
        <v>MERCK S.A.</v>
      </c>
      <c r="BC149" s="82" t="str">
        <f t="shared" si="41"/>
        <v>MERCK</v>
      </c>
      <c r="BD149" s="82">
        <f t="shared" si="42"/>
        <v>45</v>
      </c>
      <c r="BE149" s="1"/>
      <c r="BF149" s="1"/>
      <c r="BG149" s="1"/>
      <c r="BH149" s="1"/>
      <c r="BI149" s="1"/>
      <c r="BJ149" s="1"/>
      <c r="BK149" s="1" t="s">
        <v>1066</v>
      </c>
      <c r="BL149" s="1">
        <v>98600</v>
      </c>
      <c r="BM149" s="1" t="s">
        <v>2569</v>
      </c>
      <c r="BN149" s="1" t="s">
        <v>2461</v>
      </c>
      <c r="BO149" s="1">
        <v>97440</v>
      </c>
      <c r="BP149" s="1" t="s">
        <v>2328</v>
      </c>
      <c r="BQ149" s="1"/>
      <c r="BR149" s="1"/>
      <c r="BS149" s="1"/>
      <c r="BT149" s="1"/>
      <c r="BU149" s="1"/>
      <c r="BV149" s="1"/>
      <c r="BW149" s="1"/>
      <c r="BX149" s="1"/>
      <c r="BY149" s="1"/>
      <c r="BZ149" s="82">
        <f t="shared" si="43"/>
        <v>97440</v>
      </c>
      <c r="CA149" s="82" t="str">
        <f t="shared" si="44"/>
        <v>REACTIVOS EQUIPOS Y QUIMICOS LIMITADA</v>
      </c>
      <c r="CB149" s="82" t="str">
        <f t="shared" si="45"/>
        <v>SCHARLAU</v>
      </c>
      <c r="CC149" s="82" t="str">
        <f t="shared" si="46"/>
        <v>30 DIAS</v>
      </c>
      <c r="CD149" s="98">
        <f t="shared" si="47"/>
        <v>60319.999999999993</v>
      </c>
      <c r="CE149" s="98" t="str">
        <f t="shared" si="48"/>
        <v>MERCK S.A.</v>
      </c>
      <c r="CF149" s="98" t="str">
        <f t="shared" si="49"/>
        <v>MERCK</v>
      </c>
      <c r="CG149" s="98">
        <f t="shared" si="50"/>
        <v>45</v>
      </c>
    </row>
    <row r="150" spans="1:85" ht="63" customHeight="1">
      <c r="A150" s="9">
        <f t="shared" si="35"/>
        <v>142</v>
      </c>
      <c r="B150" s="10" t="s">
        <v>88</v>
      </c>
      <c r="C150" s="16">
        <v>500</v>
      </c>
      <c r="D150" s="11" t="s">
        <v>9</v>
      </c>
      <c r="E150" s="10" t="s">
        <v>1709</v>
      </c>
      <c r="F150" s="43">
        <v>1</v>
      </c>
      <c r="G150" s="1"/>
      <c r="H150" s="1"/>
      <c r="I150" s="1"/>
      <c r="J150" s="1"/>
      <c r="K150" s="1"/>
      <c r="L150" s="1"/>
      <c r="M150" s="1"/>
      <c r="N150" s="1"/>
      <c r="O150" s="1"/>
      <c r="P150" s="1" t="s">
        <v>2365</v>
      </c>
      <c r="Q150" s="1">
        <v>89320</v>
      </c>
      <c r="R150" s="1" t="s">
        <v>2364</v>
      </c>
      <c r="S150" s="1"/>
      <c r="T150" s="1"/>
      <c r="U150" s="1"/>
      <c r="V150" s="1"/>
      <c r="W150" s="1"/>
      <c r="X150" s="1"/>
      <c r="Y150" s="1"/>
      <c r="Z150" s="1"/>
      <c r="AA150" s="1"/>
      <c r="AB150" s="82">
        <f t="shared" si="36"/>
        <v>89320</v>
      </c>
      <c r="AC150" s="82" t="str">
        <f>IF(AB150=Z150,$Y$7,IF(AB150=W150,$V$7,IF(AB150=T150,$S$7,IF(AB150=Q150,$P$7,IF(AB150=N150,$M$7,IF(AB150=K150,$J$7,I(AB150=H150,$G$7,"")))))))</f>
        <v>BLAMIS DOTACIONES LABORATORIO S.A.S</v>
      </c>
      <c r="AD150" s="82" t="str">
        <f t="shared" si="37"/>
        <v>3M</v>
      </c>
      <c r="AE150" s="82" t="str">
        <f t="shared" si="38"/>
        <v>INMEDIATA, SALVO VENTA</v>
      </c>
      <c r="AF150" s="1"/>
      <c r="AG150" s="1"/>
      <c r="AH150" s="1"/>
      <c r="AI150" s="1"/>
      <c r="AJ150" s="1"/>
      <c r="AK150" s="1"/>
      <c r="AL150" s="1"/>
      <c r="AM150" s="1"/>
      <c r="AN150" s="1"/>
      <c r="AO150" s="1" t="s">
        <v>420</v>
      </c>
      <c r="AP150" s="1">
        <v>60319.999999999993</v>
      </c>
      <c r="AQ150" s="1">
        <v>45</v>
      </c>
      <c r="AR150" s="1"/>
      <c r="AS150" s="1"/>
      <c r="AT150" s="1"/>
      <c r="AU150" s="1"/>
      <c r="AV150" s="1"/>
      <c r="AW150" s="1"/>
      <c r="AX150" s="1" t="s">
        <v>420</v>
      </c>
      <c r="AY150" s="1">
        <v>113624.784</v>
      </c>
      <c r="AZ150" s="1" t="s">
        <v>2526</v>
      </c>
      <c r="BA150" s="82">
        <f t="shared" si="39"/>
        <v>60319.999999999993</v>
      </c>
      <c r="BB150" s="82" t="str">
        <f t="shared" si="40"/>
        <v>MERCK S.A.</v>
      </c>
      <c r="BC150" s="82" t="str">
        <f t="shared" si="41"/>
        <v>MERCK</v>
      </c>
      <c r="BD150" s="82">
        <f t="shared" si="42"/>
        <v>45</v>
      </c>
      <c r="BE150" s="1"/>
      <c r="BF150" s="1"/>
      <c r="BG150" s="1"/>
      <c r="BH150" s="1"/>
      <c r="BI150" s="1"/>
      <c r="BJ150" s="1"/>
      <c r="BK150" s="1" t="s">
        <v>1066</v>
      </c>
      <c r="BL150" s="1">
        <v>98600</v>
      </c>
      <c r="BM150" s="1" t="s">
        <v>2569</v>
      </c>
      <c r="BN150" s="1" t="s">
        <v>2461</v>
      </c>
      <c r="BO150" s="1">
        <v>97440</v>
      </c>
      <c r="BP150" s="1" t="s">
        <v>2328</v>
      </c>
      <c r="BQ150" s="1"/>
      <c r="BR150" s="1"/>
      <c r="BS150" s="1"/>
      <c r="BT150" s="1"/>
      <c r="BU150" s="1"/>
      <c r="BV150" s="1"/>
      <c r="BW150" s="1"/>
      <c r="BX150" s="1"/>
      <c r="BY150" s="1"/>
      <c r="BZ150" s="82">
        <f t="shared" si="43"/>
        <v>97440</v>
      </c>
      <c r="CA150" s="82" t="str">
        <f t="shared" si="44"/>
        <v>REACTIVOS EQUIPOS Y QUIMICOS LIMITADA</v>
      </c>
      <c r="CB150" s="82" t="str">
        <f t="shared" si="45"/>
        <v>SCHARLAU</v>
      </c>
      <c r="CC150" s="82" t="str">
        <f t="shared" si="46"/>
        <v>30 DIAS</v>
      </c>
      <c r="CD150" s="98">
        <f t="shared" si="47"/>
        <v>60319.999999999993</v>
      </c>
      <c r="CE150" s="98" t="str">
        <f t="shared" si="48"/>
        <v>MERCK S.A.</v>
      </c>
      <c r="CF150" s="98" t="str">
        <f t="shared" si="49"/>
        <v>MERCK</v>
      </c>
      <c r="CG150" s="98">
        <f t="shared" si="50"/>
        <v>45</v>
      </c>
    </row>
    <row r="151" spans="1:85" ht="20.25" customHeight="1">
      <c r="A151" s="9">
        <f t="shared" si="35"/>
        <v>143</v>
      </c>
      <c r="B151" s="10" t="s">
        <v>89</v>
      </c>
      <c r="C151" s="11" t="s">
        <v>90</v>
      </c>
      <c r="D151" s="11" t="s">
        <v>91</v>
      </c>
      <c r="E151" s="10" t="s">
        <v>92</v>
      </c>
      <c r="F151" s="43">
        <v>1</v>
      </c>
      <c r="G151" s="1"/>
      <c r="H151" s="1"/>
      <c r="I151" s="1"/>
      <c r="J151" s="1"/>
      <c r="K151" s="1"/>
      <c r="L151" s="1"/>
      <c r="M151" s="1"/>
      <c r="N151" s="1"/>
      <c r="O151" s="1"/>
      <c r="P151" s="1"/>
      <c r="Q151" s="1"/>
      <c r="R151" s="1"/>
      <c r="S151" s="1"/>
      <c r="T151" s="1"/>
      <c r="U151" s="1"/>
      <c r="V151" s="1"/>
      <c r="W151" s="1"/>
      <c r="X151" s="1"/>
      <c r="Y151" s="1"/>
      <c r="Z151" s="1"/>
      <c r="AA151" s="1"/>
      <c r="AB151" s="82"/>
      <c r="AC151" s="82"/>
      <c r="AD151" s="82"/>
      <c r="AE151" s="82"/>
      <c r="AF151" s="1"/>
      <c r="AG151" s="1"/>
      <c r="AH151" s="1"/>
      <c r="AI151" s="1"/>
      <c r="AJ151" s="1"/>
      <c r="AK151" s="1"/>
      <c r="AL151" s="1"/>
      <c r="AM151" s="1"/>
      <c r="AN151" s="1"/>
      <c r="AO151" s="1"/>
      <c r="AP151" s="1"/>
      <c r="AQ151" s="1"/>
      <c r="AR151" s="1"/>
      <c r="AS151" s="1"/>
      <c r="AT151" s="1"/>
      <c r="AU151" s="1"/>
      <c r="AV151" s="1"/>
      <c r="AW151" s="1"/>
      <c r="AX151" s="1"/>
      <c r="AY151" s="1"/>
      <c r="AZ151" s="1"/>
      <c r="BA151" s="82"/>
      <c r="BB151" s="82"/>
      <c r="BC151" s="82"/>
      <c r="BD151" s="82"/>
      <c r="BE151" s="1"/>
      <c r="BF151" s="1"/>
      <c r="BG151" s="1"/>
      <c r="BH151" s="1"/>
      <c r="BI151" s="1"/>
      <c r="BJ151" s="1"/>
      <c r="BK151" s="1"/>
      <c r="BL151" s="1"/>
      <c r="BM151" s="1"/>
      <c r="BN151" s="1"/>
      <c r="BO151" s="1"/>
      <c r="BP151" s="1"/>
      <c r="BQ151" s="1"/>
      <c r="BR151" s="1"/>
      <c r="BS151" s="1"/>
      <c r="BT151" s="1"/>
      <c r="BU151" s="1"/>
      <c r="BV151" s="1"/>
      <c r="BW151" s="1"/>
      <c r="BX151" s="1"/>
      <c r="BY151" s="1"/>
      <c r="BZ151" s="82"/>
      <c r="CA151" s="82"/>
      <c r="CB151" s="82">
        <f t="shared" si="45"/>
        <v>0</v>
      </c>
      <c r="CC151" s="82">
        <f t="shared" si="46"/>
        <v>0</v>
      </c>
      <c r="CD151" s="98">
        <f t="shared" si="47"/>
        <v>0</v>
      </c>
      <c r="CE151" s="98">
        <f t="shared" si="48"/>
        <v>0</v>
      </c>
      <c r="CF151" s="98">
        <f t="shared" si="49"/>
        <v>0</v>
      </c>
      <c r="CG151" s="98">
        <f t="shared" si="50"/>
        <v>0</v>
      </c>
    </row>
    <row r="152" spans="1:85" ht="62.25" customHeight="1">
      <c r="A152" s="9">
        <f t="shared" si="35"/>
        <v>144</v>
      </c>
      <c r="B152" s="19" t="s">
        <v>93</v>
      </c>
      <c r="C152" s="14">
        <v>100</v>
      </c>
      <c r="D152" s="18" t="s">
        <v>9</v>
      </c>
      <c r="E152" s="10" t="s">
        <v>1803</v>
      </c>
      <c r="F152" s="43">
        <v>1</v>
      </c>
      <c r="G152" s="1"/>
      <c r="H152" s="1"/>
      <c r="I152" s="1"/>
      <c r="J152" s="1"/>
      <c r="K152" s="1"/>
      <c r="L152" s="1"/>
      <c r="M152" s="1"/>
      <c r="N152" s="1"/>
      <c r="O152" s="1"/>
      <c r="P152" s="1" t="s">
        <v>420</v>
      </c>
      <c r="Q152" s="1">
        <v>410000</v>
      </c>
      <c r="R152" s="1" t="s">
        <v>2366</v>
      </c>
      <c r="S152" s="1" t="s">
        <v>2407</v>
      </c>
      <c r="T152" s="1">
        <v>261000</v>
      </c>
      <c r="U152" s="1">
        <v>120</v>
      </c>
      <c r="V152" s="1"/>
      <c r="W152" s="1"/>
      <c r="X152" s="1"/>
      <c r="Y152" s="1"/>
      <c r="Z152" s="1"/>
      <c r="AA152" s="1"/>
      <c r="AB152" s="82">
        <f t="shared" si="36"/>
        <v>261000</v>
      </c>
      <c r="AC152" s="82" t="str">
        <f>IF(AB152=Z152,$Y$7,IF(AB152=W152,$V$7,IF(AB152=T152,$S$7,IF(AB152=Q152,$P$7,IF(AB152=N152,$M$7,IF(AB152=K152,$J$7,I(AB152=H152,$G$7,"")))))))</f>
        <v xml:space="preserve">ELEMENTOS QUIMICOS LTDA </v>
      </c>
      <c r="AD152" s="82" t="str">
        <f t="shared" si="37"/>
        <v xml:space="preserve">PANREAC </v>
      </c>
      <c r="AE152" s="82">
        <f t="shared" si="38"/>
        <v>120</v>
      </c>
      <c r="AF152" s="1"/>
      <c r="AG152" s="1"/>
      <c r="AH152" s="1"/>
      <c r="AI152" s="1"/>
      <c r="AJ152" s="1"/>
      <c r="AK152" s="1"/>
      <c r="AL152" s="1"/>
      <c r="AM152" s="1"/>
      <c r="AN152" s="1"/>
      <c r="AO152" s="1" t="s">
        <v>420</v>
      </c>
      <c r="AP152" s="1">
        <v>380480</v>
      </c>
      <c r="AQ152" s="1">
        <v>90</v>
      </c>
      <c r="AR152" s="1"/>
      <c r="AS152" s="1"/>
      <c r="AT152" s="1"/>
      <c r="AU152" s="1"/>
      <c r="AV152" s="1"/>
      <c r="AW152" s="1"/>
      <c r="AX152" s="1"/>
      <c r="AY152" s="1"/>
      <c r="AZ152" s="1"/>
      <c r="BA152" s="82">
        <f t="shared" si="39"/>
        <v>380480</v>
      </c>
      <c r="BB152" s="82" t="str">
        <f t="shared" si="40"/>
        <v>MERCK S.A.</v>
      </c>
      <c r="BC152" s="82" t="str">
        <f t="shared" si="41"/>
        <v>MERCK</v>
      </c>
      <c r="BD152" s="82">
        <f t="shared" si="42"/>
        <v>90</v>
      </c>
      <c r="BE152" s="1"/>
      <c r="BF152" s="1"/>
      <c r="BG152" s="1"/>
      <c r="BH152" s="1"/>
      <c r="BI152" s="1"/>
      <c r="BJ152" s="1"/>
      <c r="BK152" s="1"/>
      <c r="BL152" s="1"/>
      <c r="BM152" s="1"/>
      <c r="BN152" s="1"/>
      <c r="BO152" s="1"/>
      <c r="BP152" s="1"/>
      <c r="BQ152" s="1"/>
      <c r="BR152" s="1"/>
      <c r="BS152" s="1"/>
      <c r="BT152" s="1"/>
      <c r="BU152" s="1"/>
      <c r="BV152" s="1"/>
      <c r="BW152" s="1"/>
      <c r="BX152" s="1"/>
      <c r="BY152" s="1"/>
      <c r="BZ152" s="82"/>
      <c r="CA152" s="82"/>
      <c r="CB152" s="82">
        <f t="shared" si="45"/>
        <v>0</v>
      </c>
      <c r="CC152" s="82">
        <f t="shared" si="46"/>
        <v>0</v>
      </c>
      <c r="CD152" s="98">
        <f t="shared" si="47"/>
        <v>261000</v>
      </c>
      <c r="CE152" s="98" t="str">
        <f t="shared" si="48"/>
        <v xml:space="preserve">ELEMENTOS QUIMICOS LTDA </v>
      </c>
      <c r="CF152" s="98" t="str">
        <f t="shared" si="49"/>
        <v xml:space="preserve">PANREAC </v>
      </c>
      <c r="CG152" s="98">
        <f t="shared" si="50"/>
        <v>120</v>
      </c>
    </row>
    <row r="153" spans="1:85" ht="65.25" customHeight="1">
      <c r="A153" s="9">
        <f t="shared" si="35"/>
        <v>145</v>
      </c>
      <c r="B153" s="10" t="s">
        <v>94</v>
      </c>
      <c r="C153" s="11" t="s">
        <v>95</v>
      </c>
      <c r="D153" s="11" t="s">
        <v>96</v>
      </c>
      <c r="E153" s="10" t="s">
        <v>97</v>
      </c>
      <c r="F153" s="43">
        <v>1</v>
      </c>
      <c r="G153" s="1"/>
      <c r="H153" s="1"/>
      <c r="I153" s="1"/>
      <c r="J153" s="1"/>
      <c r="K153" s="1"/>
      <c r="L153" s="1"/>
      <c r="M153" s="1"/>
      <c r="N153" s="1"/>
      <c r="O153" s="1"/>
      <c r="P153" s="1"/>
      <c r="Q153" s="1"/>
      <c r="R153" s="1"/>
      <c r="S153" s="1"/>
      <c r="T153" s="1"/>
      <c r="U153" s="1"/>
      <c r="V153" s="1"/>
      <c r="W153" s="1"/>
      <c r="X153" s="1"/>
      <c r="Y153" s="1"/>
      <c r="Z153" s="1"/>
      <c r="AA153" s="1"/>
      <c r="AB153" s="82"/>
      <c r="AC153" s="82"/>
      <c r="AD153" s="82"/>
      <c r="AE153" s="82"/>
      <c r="AF153" s="1"/>
      <c r="AG153" s="1"/>
      <c r="AH153" s="1"/>
      <c r="AI153" s="1"/>
      <c r="AJ153" s="1"/>
      <c r="AK153" s="1"/>
      <c r="AL153" s="1" t="s">
        <v>35</v>
      </c>
      <c r="AM153" s="1">
        <v>160776</v>
      </c>
      <c r="AN153" s="1" t="s">
        <v>2475</v>
      </c>
      <c r="AO153" s="1"/>
      <c r="AP153" s="1"/>
      <c r="AQ153" s="1"/>
      <c r="AR153" s="1"/>
      <c r="AS153" s="1"/>
      <c r="AT153" s="1"/>
      <c r="AU153" s="1"/>
      <c r="AV153" s="1"/>
      <c r="AW153" s="1"/>
      <c r="AX153" s="1"/>
      <c r="AY153" s="1"/>
      <c r="AZ153" s="1"/>
      <c r="BA153" s="82">
        <f t="shared" si="39"/>
        <v>160776</v>
      </c>
      <c r="BB153" s="82" t="str">
        <f t="shared" si="40"/>
        <v>LESNIAK E. U.</v>
      </c>
      <c r="BC153" s="82" t="str">
        <f t="shared" si="41"/>
        <v>COMERCIAL</v>
      </c>
      <c r="BD153" s="82" t="str">
        <f t="shared" si="42"/>
        <v>30 días</v>
      </c>
      <c r="BE153" s="1"/>
      <c r="BF153" s="1"/>
      <c r="BG153" s="1"/>
      <c r="BH153" s="1" t="s">
        <v>97</v>
      </c>
      <c r="BI153" s="1">
        <v>17900</v>
      </c>
      <c r="BJ153" s="1" t="s">
        <v>2548</v>
      </c>
      <c r="BK153" s="1"/>
      <c r="BL153" s="1"/>
      <c r="BM153" s="1"/>
      <c r="BN153" s="1" t="s">
        <v>35</v>
      </c>
      <c r="BO153" s="1">
        <v>22620</v>
      </c>
      <c r="BP153" s="1" t="s">
        <v>2328</v>
      </c>
      <c r="BQ153" s="1"/>
      <c r="BR153" s="1"/>
      <c r="BS153" s="1"/>
      <c r="BT153" s="1"/>
      <c r="BU153" s="1"/>
      <c r="BV153" s="1"/>
      <c r="BW153" s="1"/>
      <c r="BX153" s="1"/>
      <c r="BY153" s="1"/>
      <c r="BZ153" s="82">
        <f t="shared" si="43"/>
        <v>17900</v>
      </c>
      <c r="CA153" s="82" t="str">
        <f t="shared" si="44"/>
        <v>QUIMICOS FARADAY LTDA</v>
      </c>
      <c r="CB153" s="82" t="str">
        <f t="shared" si="45"/>
        <v xml:space="preserve">COMERCIAL </v>
      </c>
      <c r="CC153" s="82" t="str">
        <f t="shared" si="46"/>
        <v>20 DIAS</v>
      </c>
      <c r="CD153" s="98">
        <f t="shared" si="47"/>
        <v>17900</v>
      </c>
      <c r="CE153" s="98" t="str">
        <f t="shared" si="48"/>
        <v>QUIMICOS FARADAY LTDA</v>
      </c>
      <c r="CF153" s="98" t="str">
        <f t="shared" si="49"/>
        <v xml:space="preserve">COMERCIAL </v>
      </c>
      <c r="CG153" s="98" t="str">
        <f t="shared" si="50"/>
        <v>20 DIAS</v>
      </c>
    </row>
    <row r="154" spans="1:85" ht="65.25" customHeight="1">
      <c r="A154" s="9">
        <f t="shared" si="35"/>
        <v>146</v>
      </c>
      <c r="B154" s="10" t="s">
        <v>98</v>
      </c>
      <c r="C154" s="11">
        <v>750</v>
      </c>
      <c r="D154" s="11" t="s">
        <v>6</v>
      </c>
      <c r="E154" s="10" t="s">
        <v>99</v>
      </c>
      <c r="F154" s="43">
        <v>1</v>
      </c>
      <c r="G154" s="1"/>
      <c r="H154" s="1"/>
      <c r="I154" s="1"/>
      <c r="J154" s="1"/>
      <c r="K154" s="1"/>
      <c r="L154" s="1"/>
      <c r="M154" s="1"/>
      <c r="N154" s="1"/>
      <c r="O154" s="1"/>
      <c r="P154" s="1" t="s">
        <v>2367</v>
      </c>
      <c r="Q154" s="1">
        <v>3000</v>
      </c>
      <c r="R154" s="1" t="s">
        <v>2326</v>
      </c>
      <c r="S154" s="1"/>
      <c r="T154" s="1"/>
      <c r="U154" s="1"/>
      <c r="V154" s="1"/>
      <c r="W154" s="1"/>
      <c r="X154" s="1"/>
      <c r="Y154" s="1"/>
      <c r="Z154" s="1"/>
      <c r="AA154" s="1"/>
      <c r="AB154" s="82">
        <f t="shared" si="36"/>
        <v>3000</v>
      </c>
      <c r="AC154" s="82" t="str">
        <f>IF(AB154=Z154,$Y$7,IF(AB154=W154,$V$7,IF(AB154=T154,$S$7,IF(AB154=Q154,$P$7,IF(AB154=N154,$M$7,IF(AB154=K154,$J$7,I(AB154=H154,$G$7,"")))))))</f>
        <v>BLAMIS DOTACIONES LABORATORIO S.A.S</v>
      </c>
      <c r="AD154" s="82" t="str">
        <f t="shared" si="37"/>
        <v>JGB</v>
      </c>
      <c r="AE154" s="82" t="str">
        <f t="shared" si="38"/>
        <v>INMEDIATA</v>
      </c>
      <c r="AF154" s="1"/>
      <c r="AG154" s="1"/>
      <c r="AH154" s="1"/>
      <c r="AI154" s="1"/>
      <c r="AJ154" s="1"/>
      <c r="AK154" s="1"/>
      <c r="AL154" s="1" t="s">
        <v>35</v>
      </c>
      <c r="AM154" s="1">
        <v>4000</v>
      </c>
      <c r="AN154" s="1" t="s">
        <v>2475</v>
      </c>
      <c r="AO154" s="1"/>
      <c r="AP154" s="1"/>
      <c r="AQ154" s="1"/>
      <c r="AR154" s="1"/>
      <c r="AS154" s="1"/>
      <c r="AT154" s="1"/>
      <c r="AU154" s="1"/>
      <c r="AV154" s="1"/>
      <c r="AW154" s="1"/>
      <c r="AX154" s="1" t="s">
        <v>2367</v>
      </c>
      <c r="AY154" s="1">
        <v>3183.7000000000003</v>
      </c>
      <c r="AZ154" s="1" t="s">
        <v>2528</v>
      </c>
      <c r="BA154" s="82">
        <f t="shared" si="39"/>
        <v>3183.7000000000003</v>
      </c>
      <c r="BB154" s="82" t="str">
        <f t="shared" si="40"/>
        <v>PROFINAS SAS</v>
      </c>
      <c r="BC154" s="82" t="str">
        <f t="shared" si="41"/>
        <v>JGB</v>
      </c>
      <c r="BD154" s="82" t="str">
        <f t="shared" si="42"/>
        <v>8-30 DIAS</v>
      </c>
      <c r="BE154" s="1"/>
      <c r="BF154" s="1"/>
      <c r="BG154" s="1"/>
      <c r="BH154" s="1" t="s">
        <v>97</v>
      </c>
      <c r="BI154" s="1">
        <v>3400</v>
      </c>
      <c r="BJ154" s="1" t="s">
        <v>2548</v>
      </c>
      <c r="BK154" s="1"/>
      <c r="BL154" s="1"/>
      <c r="BM154" s="1"/>
      <c r="BN154" s="1" t="s">
        <v>35</v>
      </c>
      <c r="BO154" s="1">
        <v>2750</v>
      </c>
      <c r="BP154" s="1" t="s">
        <v>2328</v>
      </c>
      <c r="BQ154" s="1"/>
      <c r="BR154" s="1"/>
      <c r="BS154" s="1"/>
      <c r="BT154" s="1"/>
      <c r="BU154" s="1"/>
      <c r="BV154" s="1"/>
      <c r="BW154" s="1"/>
      <c r="BX154" s="1"/>
      <c r="BY154" s="1"/>
      <c r="BZ154" s="82">
        <f t="shared" si="43"/>
        <v>2750</v>
      </c>
      <c r="CA154" s="82" t="str">
        <f t="shared" si="44"/>
        <v>REACTIVOS EQUIPOS Y QUIMICOS LIMITADA</v>
      </c>
      <c r="CB154" s="82" t="str">
        <f t="shared" si="45"/>
        <v>COMERCIAL</v>
      </c>
      <c r="CC154" s="82" t="str">
        <f t="shared" si="46"/>
        <v>30 DIAS</v>
      </c>
      <c r="CD154" s="98">
        <f t="shared" si="47"/>
        <v>2750</v>
      </c>
      <c r="CE154" s="98" t="str">
        <f t="shared" si="48"/>
        <v>REACTIVOS EQUIPOS Y QUIMICOS LIMITADA</v>
      </c>
      <c r="CF154" s="98" t="str">
        <f t="shared" si="49"/>
        <v>COMERCIAL</v>
      </c>
      <c r="CG154" s="98" t="str">
        <f t="shared" si="50"/>
        <v>30 DIAS</v>
      </c>
    </row>
    <row r="155" spans="1:85" ht="28.5" customHeight="1">
      <c r="A155" s="9">
        <f t="shared" si="35"/>
        <v>147</v>
      </c>
      <c r="B155" s="10" t="s">
        <v>1715</v>
      </c>
      <c r="C155" s="11">
        <v>1000</v>
      </c>
      <c r="D155" s="11" t="s">
        <v>6</v>
      </c>
      <c r="E155" s="10" t="s">
        <v>1803</v>
      </c>
      <c r="F155" s="43">
        <v>1</v>
      </c>
      <c r="G155" s="1"/>
      <c r="H155" s="1"/>
      <c r="I155" s="1"/>
      <c r="J155" s="1"/>
      <c r="K155" s="1"/>
      <c r="L155" s="1"/>
      <c r="M155" s="1"/>
      <c r="N155" s="1"/>
      <c r="O155" s="1"/>
      <c r="P155" s="1"/>
      <c r="Q155" s="1"/>
      <c r="R155" s="1"/>
      <c r="S155" s="1" t="s">
        <v>2408</v>
      </c>
      <c r="T155" s="1">
        <v>211120</v>
      </c>
      <c r="U155" s="1">
        <v>120</v>
      </c>
      <c r="V155" s="1"/>
      <c r="W155" s="1"/>
      <c r="X155" s="1"/>
      <c r="Y155" s="1"/>
      <c r="Z155" s="1"/>
      <c r="AA155" s="1"/>
      <c r="AB155" s="82">
        <f t="shared" si="36"/>
        <v>211120</v>
      </c>
      <c r="AC155" s="82" t="str">
        <f>IF(AB155=Z155,$Y$7,IF(AB155=W155,$V$7,IF(AB155=T155,$S$7,IF(AB155=Q155,$P$7,IF(AB155=N155,$M$7,IF(AB155=K155,$J$7,I(AB155=H155,$G$7,"")))))))</f>
        <v xml:space="preserve">ELEMENTOS QUIMICOS LTDA </v>
      </c>
      <c r="AD155" s="82" t="str">
        <f t="shared" si="37"/>
        <v>ALFA (USA)</v>
      </c>
      <c r="AE155" s="82">
        <f t="shared" si="38"/>
        <v>120</v>
      </c>
      <c r="AF155" s="1"/>
      <c r="AG155" s="1"/>
      <c r="AH155" s="1"/>
      <c r="AI155" s="1"/>
      <c r="AJ155" s="1"/>
      <c r="AK155" s="1"/>
      <c r="AL155" s="1"/>
      <c r="AM155" s="1"/>
      <c r="AN155" s="1"/>
      <c r="AO155" s="1"/>
      <c r="AP155" s="1"/>
      <c r="AQ155" s="1"/>
      <c r="AR155" s="1"/>
      <c r="AS155" s="1"/>
      <c r="AT155" s="1"/>
      <c r="AU155" s="1"/>
      <c r="AV155" s="1"/>
      <c r="AW155" s="1"/>
      <c r="AX155" s="1" t="s">
        <v>420</v>
      </c>
      <c r="AY155" s="1">
        <v>262211.03999999998</v>
      </c>
      <c r="AZ155" s="1" t="s">
        <v>2526</v>
      </c>
      <c r="BA155" s="82">
        <f t="shared" si="39"/>
        <v>262211.03999999998</v>
      </c>
      <c r="BB155" s="82" t="str">
        <f t="shared" si="40"/>
        <v>PROFINAS SAS</v>
      </c>
      <c r="BC155" s="82" t="str">
        <f t="shared" si="41"/>
        <v>MERCK</v>
      </c>
      <c r="BD155" s="82" t="str">
        <f t="shared" si="42"/>
        <v>15-60 DIAS</v>
      </c>
      <c r="BE155" s="1"/>
      <c r="BF155" s="1"/>
      <c r="BG155" s="1"/>
      <c r="BH155" s="1"/>
      <c r="BI155" s="1"/>
      <c r="BJ155" s="1"/>
      <c r="BK155" s="1"/>
      <c r="BL155" s="1"/>
      <c r="BM155" s="1"/>
      <c r="BN155" s="1" t="s">
        <v>2461</v>
      </c>
      <c r="BO155" s="1">
        <v>191400</v>
      </c>
      <c r="BP155" s="1" t="s">
        <v>2545</v>
      </c>
      <c r="BQ155" s="1"/>
      <c r="BR155" s="1"/>
      <c r="BS155" s="1"/>
      <c r="BT155" s="1"/>
      <c r="BU155" s="1"/>
      <c r="BV155" s="1"/>
      <c r="BW155" s="1"/>
      <c r="BX155" s="1"/>
      <c r="BY155" s="1"/>
      <c r="BZ155" s="82">
        <f t="shared" si="43"/>
        <v>191400</v>
      </c>
      <c r="CA155" s="82" t="str">
        <f t="shared" si="44"/>
        <v>REACTIVOS EQUIPOS Y QUIMICOS LIMITADA</v>
      </c>
      <c r="CB155" s="82" t="str">
        <f t="shared" si="45"/>
        <v>SCHARLAU</v>
      </c>
      <c r="CC155" s="82" t="str">
        <f t="shared" si="46"/>
        <v>120 DIAS</v>
      </c>
      <c r="CD155" s="98">
        <f t="shared" si="47"/>
        <v>191400</v>
      </c>
      <c r="CE155" s="98" t="str">
        <f t="shared" si="48"/>
        <v>REACTIVOS EQUIPOS Y QUIMICOS LIMITADA</v>
      </c>
      <c r="CF155" s="98" t="str">
        <f t="shared" si="49"/>
        <v>SCHARLAU</v>
      </c>
      <c r="CG155" s="98" t="str">
        <f t="shared" si="50"/>
        <v>120 DIAS</v>
      </c>
    </row>
    <row r="156" spans="1:85" ht="63.75" customHeight="1">
      <c r="A156" s="9">
        <f t="shared" si="35"/>
        <v>148</v>
      </c>
      <c r="B156" s="10" t="s">
        <v>100</v>
      </c>
      <c r="C156" s="11">
        <v>2500</v>
      </c>
      <c r="D156" s="11" t="s">
        <v>6</v>
      </c>
      <c r="E156" s="10" t="s">
        <v>1803</v>
      </c>
      <c r="F156" s="43">
        <v>1</v>
      </c>
      <c r="G156" s="1"/>
      <c r="H156" s="1"/>
      <c r="I156" s="1"/>
      <c r="J156" s="1" t="s">
        <v>2267</v>
      </c>
      <c r="K156" s="1">
        <v>85747.199999999997</v>
      </c>
      <c r="L156" s="1" t="s">
        <v>2271</v>
      </c>
      <c r="M156" s="1"/>
      <c r="N156" s="1"/>
      <c r="O156" s="1"/>
      <c r="P156" s="1" t="s">
        <v>420</v>
      </c>
      <c r="Q156" s="1">
        <v>111360</v>
      </c>
      <c r="R156" s="1" t="s">
        <v>2326</v>
      </c>
      <c r="S156" s="1" t="s">
        <v>2406</v>
      </c>
      <c r="T156" s="1">
        <v>69252</v>
      </c>
      <c r="U156" s="1">
        <v>15</v>
      </c>
      <c r="V156" s="1"/>
      <c r="W156" s="1"/>
      <c r="X156" s="1"/>
      <c r="Y156" s="1"/>
      <c r="Z156" s="1"/>
      <c r="AA156" s="1"/>
      <c r="AB156" s="82">
        <f t="shared" si="36"/>
        <v>69252</v>
      </c>
      <c r="AC156" s="82" t="str">
        <f>IF(AB156=Z156,$Y$7,IF(AB156=W156,$V$7,IF(AB156=T156,$S$7,IF(AB156=Q156,$P$7,IF(AB156=N156,$M$7,IF(AB156=K156,$J$7,I(AB156=H156,$G$7,"")))))))</f>
        <v xml:space="preserve">ELEMENTOS QUIMICOS LTDA </v>
      </c>
      <c r="AD156" s="82" t="str">
        <f t="shared" si="37"/>
        <v>PANREAC</v>
      </c>
      <c r="AE156" s="82">
        <f t="shared" si="38"/>
        <v>15</v>
      </c>
      <c r="AF156" s="1"/>
      <c r="AG156" s="1"/>
      <c r="AH156" s="1"/>
      <c r="AI156" s="1"/>
      <c r="AJ156" s="1"/>
      <c r="AK156" s="1"/>
      <c r="AL156" s="1"/>
      <c r="AM156" s="1"/>
      <c r="AN156" s="1"/>
      <c r="AO156" s="1" t="s">
        <v>420</v>
      </c>
      <c r="AP156" s="1">
        <v>64959.999999999993</v>
      </c>
      <c r="AQ156" s="1">
        <v>45</v>
      </c>
      <c r="AR156" s="1"/>
      <c r="AS156" s="1"/>
      <c r="AT156" s="1"/>
      <c r="AU156" s="1"/>
      <c r="AV156" s="1"/>
      <c r="AW156" s="1"/>
      <c r="AX156" s="1" t="s">
        <v>420</v>
      </c>
      <c r="AY156" s="1">
        <v>107573.75999999999</v>
      </c>
      <c r="AZ156" s="1" t="s">
        <v>2526</v>
      </c>
      <c r="BA156" s="82">
        <f t="shared" si="39"/>
        <v>64959.999999999993</v>
      </c>
      <c r="BB156" s="82" t="str">
        <f t="shared" si="40"/>
        <v>MERCK S.A.</v>
      </c>
      <c r="BC156" s="82" t="str">
        <f t="shared" si="41"/>
        <v>MERCK</v>
      </c>
      <c r="BD156" s="82">
        <f t="shared" si="42"/>
        <v>45</v>
      </c>
      <c r="BE156" s="1"/>
      <c r="BF156" s="1"/>
      <c r="BG156" s="1"/>
      <c r="BH156" s="1"/>
      <c r="BI156" s="1"/>
      <c r="BJ156" s="1"/>
      <c r="BK156" s="1" t="s">
        <v>2361</v>
      </c>
      <c r="BL156" s="1">
        <v>69774</v>
      </c>
      <c r="BM156" s="1" t="s">
        <v>2569</v>
      </c>
      <c r="BN156" s="1" t="s">
        <v>2461</v>
      </c>
      <c r="BO156" s="1">
        <v>57420</v>
      </c>
      <c r="BP156" s="1" t="s">
        <v>2328</v>
      </c>
      <c r="BQ156" s="1" t="s">
        <v>1095</v>
      </c>
      <c r="BR156" s="1">
        <v>64960</v>
      </c>
      <c r="BS156" s="1">
        <v>45</v>
      </c>
      <c r="BT156" s="1"/>
      <c r="BU156" s="1"/>
      <c r="BV156" s="1"/>
      <c r="BW156" s="1" t="s">
        <v>2653</v>
      </c>
      <c r="BX156" s="1">
        <v>92197.638769230762</v>
      </c>
      <c r="BY156" s="1" t="s">
        <v>2372</v>
      </c>
      <c r="BZ156" s="82">
        <f t="shared" si="43"/>
        <v>57420</v>
      </c>
      <c r="CA156" s="82" t="str">
        <f t="shared" si="44"/>
        <v>REACTIVOS EQUIPOS Y QUIMICOS LIMITADA</v>
      </c>
      <c r="CB156" s="82" t="str">
        <f t="shared" si="45"/>
        <v>SCHARLAU</v>
      </c>
      <c r="CC156" s="82" t="str">
        <f t="shared" si="46"/>
        <v>30 DIAS</v>
      </c>
      <c r="CD156" s="98">
        <f t="shared" si="47"/>
        <v>57420</v>
      </c>
      <c r="CE156" s="98" t="str">
        <f t="shared" si="48"/>
        <v>REACTIVOS EQUIPOS Y QUIMICOS LIMITADA</v>
      </c>
      <c r="CF156" s="98" t="str">
        <f t="shared" si="49"/>
        <v>SCHARLAU</v>
      </c>
      <c r="CG156" s="98" t="str">
        <f t="shared" si="50"/>
        <v>30 DIAS</v>
      </c>
    </row>
    <row r="157" spans="1:85" ht="66" customHeight="1">
      <c r="A157" s="9">
        <f t="shared" si="35"/>
        <v>149</v>
      </c>
      <c r="B157" s="10" t="s">
        <v>1791</v>
      </c>
      <c r="C157" s="11">
        <v>1000</v>
      </c>
      <c r="D157" s="11" t="s">
        <v>6</v>
      </c>
      <c r="E157" s="10" t="s">
        <v>1803</v>
      </c>
      <c r="F157" s="43">
        <v>1</v>
      </c>
      <c r="G157" s="1"/>
      <c r="H157" s="1"/>
      <c r="I157" s="1"/>
      <c r="J157" s="1"/>
      <c r="K157" s="1"/>
      <c r="L157" s="1"/>
      <c r="M157" s="1"/>
      <c r="N157" s="1"/>
      <c r="O157" s="1"/>
      <c r="P157" s="1" t="s">
        <v>420</v>
      </c>
      <c r="Q157" s="1">
        <v>161240</v>
      </c>
      <c r="R157" s="1" t="s">
        <v>2364</v>
      </c>
      <c r="S157" s="1" t="s">
        <v>2406</v>
      </c>
      <c r="T157" s="1">
        <v>62988</v>
      </c>
      <c r="U157" s="1">
        <v>15</v>
      </c>
      <c r="V157" s="1"/>
      <c r="W157" s="1"/>
      <c r="X157" s="1"/>
      <c r="Y157" s="1"/>
      <c r="Z157" s="1"/>
      <c r="AA157" s="1"/>
      <c r="AB157" s="82">
        <f t="shared" si="36"/>
        <v>62988</v>
      </c>
      <c r="AC157" s="82" t="str">
        <f>IF(AB157=Z157,$Y$7,IF(AB157=W157,$V$7,IF(AB157=T157,$S$7,IF(AB157=Q157,$P$7,IF(AB157=N157,$M$7,IF(AB157=K157,$J$7,I(AB157=H157,$G$7,"")))))))</f>
        <v xml:space="preserve">ELEMENTOS QUIMICOS LTDA </v>
      </c>
      <c r="AD157" s="82" t="str">
        <f t="shared" si="37"/>
        <v>PANREAC</v>
      </c>
      <c r="AE157" s="82">
        <f t="shared" si="38"/>
        <v>15</v>
      </c>
      <c r="AF157" s="1"/>
      <c r="AG157" s="1"/>
      <c r="AH157" s="1"/>
      <c r="AI157" s="1"/>
      <c r="AJ157" s="1"/>
      <c r="AK157" s="1"/>
      <c r="AL157" s="1"/>
      <c r="AM157" s="1"/>
      <c r="AN157" s="1"/>
      <c r="AO157" s="1" t="s">
        <v>420</v>
      </c>
      <c r="AP157" s="1">
        <v>93960</v>
      </c>
      <c r="AQ157" s="1">
        <v>75</v>
      </c>
      <c r="AR157" s="1"/>
      <c r="AS157" s="1"/>
      <c r="AT157" s="1"/>
      <c r="AU157" s="1"/>
      <c r="AV157" s="1"/>
      <c r="AW157" s="1"/>
      <c r="AX157" s="1" t="s">
        <v>420</v>
      </c>
      <c r="AY157" s="1">
        <v>155981.95199999999</v>
      </c>
      <c r="AZ157" s="1" t="s">
        <v>2526</v>
      </c>
      <c r="BA157" s="82">
        <f t="shared" si="39"/>
        <v>93960</v>
      </c>
      <c r="BB157" s="82" t="str">
        <f t="shared" si="40"/>
        <v>MERCK S.A.</v>
      </c>
      <c r="BC157" s="82" t="str">
        <f t="shared" si="41"/>
        <v>MERCK</v>
      </c>
      <c r="BD157" s="82">
        <f t="shared" si="42"/>
        <v>75</v>
      </c>
      <c r="BE157" s="1"/>
      <c r="BF157" s="1"/>
      <c r="BG157" s="1"/>
      <c r="BH157" s="1"/>
      <c r="BI157" s="1"/>
      <c r="BJ157" s="1"/>
      <c r="BK157" s="1" t="s">
        <v>2570</v>
      </c>
      <c r="BL157" s="1">
        <v>147900</v>
      </c>
      <c r="BM157" s="1" t="s">
        <v>2569</v>
      </c>
      <c r="BN157" s="1" t="s">
        <v>420</v>
      </c>
      <c r="BO157" s="1">
        <v>116116</v>
      </c>
      <c r="BP157" s="1" t="s">
        <v>2545</v>
      </c>
      <c r="BQ157" s="1" t="s">
        <v>888</v>
      </c>
      <c r="BR157" s="1">
        <v>129920</v>
      </c>
      <c r="BS157" s="1">
        <v>60</v>
      </c>
      <c r="BT157" s="1"/>
      <c r="BU157" s="1"/>
      <c r="BV157" s="1"/>
      <c r="BW157" s="1"/>
      <c r="BX157" s="1"/>
      <c r="BY157" s="1"/>
      <c r="BZ157" s="82">
        <f t="shared" si="43"/>
        <v>116116</v>
      </c>
      <c r="CA157" s="82" t="str">
        <f t="shared" si="44"/>
        <v>REACTIVOS EQUIPOS Y QUIMICOS LIMITADA</v>
      </c>
      <c r="CB157" s="82" t="str">
        <f t="shared" si="45"/>
        <v>MERCK</v>
      </c>
      <c r="CC157" s="82" t="str">
        <f t="shared" si="46"/>
        <v>120 DIAS</v>
      </c>
      <c r="CD157" s="98">
        <f t="shared" si="47"/>
        <v>62988</v>
      </c>
      <c r="CE157" s="98" t="str">
        <f t="shared" si="48"/>
        <v xml:space="preserve">ELEMENTOS QUIMICOS LTDA </v>
      </c>
      <c r="CF157" s="98" t="str">
        <f t="shared" si="49"/>
        <v>PANREAC</v>
      </c>
      <c r="CG157" s="98">
        <f t="shared" si="50"/>
        <v>15</v>
      </c>
    </row>
    <row r="158" spans="1:85" ht="66" customHeight="1">
      <c r="A158" s="9">
        <f t="shared" si="35"/>
        <v>150</v>
      </c>
      <c r="B158" s="10" t="s">
        <v>101</v>
      </c>
      <c r="C158" s="21">
        <v>4000</v>
      </c>
      <c r="D158" s="11" t="s">
        <v>6</v>
      </c>
      <c r="E158" s="10" t="s">
        <v>1803</v>
      </c>
      <c r="F158" s="43">
        <v>1</v>
      </c>
      <c r="G158" s="1"/>
      <c r="H158" s="1"/>
      <c r="I158" s="1"/>
      <c r="J158" s="1" t="s">
        <v>2267</v>
      </c>
      <c r="K158" s="1">
        <v>85691.520000000004</v>
      </c>
      <c r="L158" s="1" t="s">
        <v>2268</v>
      </c>
      <c r="M158" s="1"/>
      <c r="N158" s="1"/>
      <c r="O158" s="1"/>
      <c r="P158" s="1"/>
      <c r="Q158" s="1"/>
      <c r="R158" s="1"/>
      <c r="S158" s="1" t="s">
        <v>2406</v>
      </c>
      <c r="T158" s="1">
        <v>142680</v>
      </c>
      <c r="U158" s="1">
        <v>15</v>
      </c>
      <c r="V158" s="1"/>
      <c r="W158" s="1"/>
      <c r="X158" s="1"/>
      <c r="Y158" s="1"/>
      <c r="Z158" s="1"/>
      <c r="AA158" s="1"/>
      <c r="AB158" s="82">
        <f t="shared" si="36"/>
        <v>85691.520000000004</v>
      </c>
      <c r="AC158" s="82" t="str">
        <f>IF(AB158=Z158,$Y$7,IF(AB158=W158,$V$7,IF(AB158=T158,$S$7,IF(AB158=Q158,$P$7,IF(AB158=N158,$M$7,IF(AB158=K158,$J$7,I(AB158=H158,$G$7,"")))))))</f>
        <v>AVÁNTIKA COLOMBIA S.A.</v>
      </c>
      <c r="AD158" s="82" t="str">
        <f t="shared" si="37"/>
        <v>JT BAKER</v>
      </c>
      <c r="AE158" s="82" t="str">
        <f t="shared" si="38"/>
        <v>10 Días</v>
      </c>
      <c r="AF158" s="1"/>
      <c r="AG158" s="1"/>
      <c r="AH158" s="1"/>
      <c r="AI158" s="1"/>
      <c r="AJ158" s="1"/>
      <c r="AK158" s="1"/>
      <c r="AL158" s="1"/>
      <c r="AM158" s="1"/>
      <c r="AN158" s="1"/>
      <c r="AO158" s="1" t="s">
        <v>420</v>
      </c>
      <c r="AP158" s="1">
        <v>55679.999999999993</v>
      </c>
      <c r="AQ158" s="1">
        <v>120</v>
      </c>
      <c r="AR158" s="1"/>
      <c r="AS158" s="1"/>
      <c r="AT158" s="1"/>
      <c r="AU158" s="1"/>
      <c r="AV158" s="1"/>
      <c r="AW158" s="1"/>
      <c r="AX158" s="1" t="s">
        <v>420</v>
      </c>
      <c r="AY158" s="1">
        <v>118331.13600000001</v>
      </c>
      <c r="AZ158" s="1" t="s">
        <v>2526</v>
      </c>
      <c r="BA158" s="82">
        <f t="shared" si="39"/>
        <v>55679.999999999993</v>
      </c>
      <c r="BB158" s="82" t="str">
        <f t="shared" si="40"/>
        <v>MERCK S.A.</v>
      </c>
      <c r="BC158" s="82" t="str">
        <f t="shared" si="41"/>
        <v>MERCK</v>
      </c>
      <c r="BD158" s="82">
        <f t="shared" si="42"/>
        <v>120</v>
      </c>
      <c r="BE158" s="1"/>
      <c r="BF158" s="1"/>
      <c r="BG158" s="1"/>
      <c r="BH158" s="1"/>
      <c r="BI158" s="1"/>
      <c r="BJ158" s="1"/>
      <c r="BK158" s="1" t="s">
        <v>2361</v>
      </c>
      <c r="BL158" s="1">
        <v>107300</v>
      </c>
      <c r="BM158" s="1" t="s">
        <v>2569</v>
      </c>
      <c r="BN158" s="1" t="s">
        <v>2267</v>
      </c>
      <c r="BO158" s="1">
        <v>101500</v>
      </c>
      <c r="BP158" s="1" t="s">
        <v>2545</v>
      </c>
      <c r="BQ158" s="1" t="s">
        <v>888</v>
      </c>
      <c r="BR158" s="1">
        <v>87696</v>
      </c>
      <c r="BS158" s="1">
        <v>8</v>
      </c>
      <c r="BT158" s="1"/>
      <c r="BU158" s="1"/>
      <c r="BV158" s="1"/>
      <c r="BW158" s="1" t="s">
        <v>2653</v>
      </c>
      <c r="BX158" s="1">
        <v>75928.960000000006</v>
      </c>
      <c r="BY158" s="1" t="s">
        <v>2372</v>
      </c>
      <c r="BZ158" s="82">
        <f t="shared" si="43"/>
        <v>75928.960000000006</v>
      </c>
      <c r="CA158" s="82" t="str">
        <f t="shared" si="44"/>
        <v xml:space="preserve">LABORATORIOS WACOL S.A </v>
      </c>
      <c r="CB158" s="82" t="str">
        <f t="shared" si="45"/>
        <v xml:space="preserve">JT BAKER </v>
      </c>
      <c r="CC158" s="82" t="str">
        <f t="shared" si="46"/>
        <v>3 DIAS</v>
      </c>
      <c r="CD158" s="98">
        <f t="shared" si="47"/>
        <v>55679.999999999993</v>
      </c>
      <c r="CE158" s="98" t="str">
        <f t="shared" si="48"/>
        <v>MERCK S.A.</v>
      </c>
      <c r="CF158" s="98" t="str">
        <f t="shared" si="49"/>
        <v>MERCK</v>
      </c>
      <c r="CG158" s="98">
        <f t="shared" si="50"/>
        <v>120</v>
      </c>
    </row>
    <row r="159" spans="1:85" ht="66" customHeight="1">
      <c r="A159" s="9">
        <f t="shared" si="35"/>
        <v>151</v>
      </c>
      <c r="B159" s="10" t="s">
        <v>102</v>
      </c>
      <c r="C159" s="11">
        <v>4000</v>
      </c>
      <c r="D159" s="11" t="s">
        <v>6</v>
      </c>
      <c r="E159" s="10" t="s">
        <v>1803</v>
      </c>
      <c r="F159" s="43">
        <v>1</v>
      </c>
      <c r="G159" s="1"/>
      <c r="H159" s="1"/>
      <c r="I159" s="1"/>
      <c r="J159" s="1" t="s">
        <v>2267</v>
      </c>
      <c r="K159" s="1">
        <v>121117.92</v>
      </c>
      <c r="L159" s="1" t="s">
        <v>2271</v>
      </c>
      <c r="M159" s="1"/>
      <c r="N159" s="1"/>
      <c r="O159" s="1"/>
      <c r="P159" s="1"/>
      <c r="Q159" s="1"/>
      <c r="R159" s="1"/>
      <c r="S159" s="1" t="s">
        <v>2406</v>
      </c>
      <c r="T159" s="1">
        <v>303804</v>
      </c>
      <c r="U159" s="1">
        <v>15</v>
      </c>
      <c r="V159" s="1"/>
      <c r="W159" s="1"/>
      <c r="X159" s="1"/>
      <c r="Y159" s="1"/>
      <c r="Z159" s="1"/>
      <c r="AA159" s="1"/>
      <c r="AB159" s="82">
        <f t="shared" si="36"/>
        <v>121117.92</v>
      </c>
      <c r="AC159" s="82" t="str">
        <f>IF(AB159=Z159,$Y$7,IF(AB159=W159,$V$7,IF(AB159=T159,$S$7,IF(AB159=Q159,$P$7,IF(AB159=N159,$M$7,IF(AB159=K159,$J$7,I(AB159=H159,$G$7,"")))))))</f>
        <v>AVÁNTIKA COLOMBIA S.A.</v>
      </c>
      <c r="AD159" s="82" t="str">
        <f t="shared" si="37"/>
        <v>JT BAKER</v>
      </c>
      <c r="AE159" s="82" t="str">
        <f t="shared" si="38"/>
        <v>150 Días</v>
      </c>
      <c r="AF159" s="1"/>
      <c r="AG159" s="1"/>
      <c r="AH159" s="1"/>
      <c r="AI159" s="1"/>
      <c r="AJ159" s="1"/>
      <c r="AK159" s="1"/>
      <c r="AL159" s="1"/>
      <c r="AM159" s="1"/>
      <c r="AN159" s="1"/>
      <c r="AO159" s="1" t="s">
        <v>420</v>
      </c>
      <c r="AP159" s="1">
        <v>189080</v>
      </c>
      <c r="AQ159" s="1">
        <v>90</v>
      </c>
      <c r="AR159" s="1"/>
      <c r="AS159" s="1"/>
      <c r="AT159" s="1"/>
      <c r="AU159" s="1"/>
      <c r="AV159" s="1"/>
      <c r="AW159" s="1"/>
      <c r="AX159" s="1" t="s">
        <v>420</v>
      </c>
      <c r="AY159" s="1">
        <v>247419.64799999999</v>
      </c>
      <c r="AZ159" s="1" t="s">
        <v>2526</v>
      </c>
      <c r="BA159" s="82">
        <f t="shared" si="39"/>
        <v>189080</v>
      </c>
      <c r="BB159" s="82" t="str">
        <f t="shared" si="40"/>
        <v>MERCK S.A.</v>
      </c>
      <c r="BC159" s="82" t="str">
        <f t="shared" si="41"/>
        <v>MERCK</v>
      </c>
      <c r="BD159" s="82">
        <f t="shared" si="42"/>
        <v>90</v>
      </c>
      <c r="BE159" s="1"/>
      <c r="BF159" s="1"/>
      <c r="BG159" s="1"/>
      <c r="BH159" s="1"/>
      <c r="BI159" s="1"/>
      <c r="BJ159" s="1"/>
      <c r="BK159" s="1" t="s">
        <v>2361</v>
      </c>
      <c r="BL159" s="1">
        <v>156600</v>
      </c>
      <c r="BM159" s="1" t="s">
        <v>2569</v>
      </c>
      <c r="BN159" s="1"/>
      <c r="BO159" s="1"/>
      <c r="BP159" s="1"/>
      <c r="BQ159" s="1" t="s">
        <v>888</v>
      </c>
      <c r="BR159" s="1">
        <v>87696</v>
      </c>
      <c r="BS159" s="1">
        <v>8</v>
      </c>
      <c r="BT159" s="1"/>
      <c r="BU159" s="1"/>
      <c r="BV159" s="1"/>
      <c r="BW159" s="1" t="s">
        <v>2653</v>
      </c>
      <c r="BX159" s="1">
        <v>121069.2</v>
      </c>
      <c r="BY159" s="1" t="s">
        <v>2654</v>
      </c>
      <c r="BZ159" s="82">
        <f t="shared" si="43"/>
        <v>87696</v>
      </c>
      <c r="CA159" s="82" t="str">
        <f t="shared" si="44"/>
        <v>SCIENTIFIC PRODUCTS LTDA.</v>
      </c>
      <c r="CB159" s="82" t="str">
        <f t="shared" si="45"/>
        <v>FISHER</v>
      </c>
      <c r="CC159" s="82">
        <f t="shared" si="46"/>
        <v>8</v>
      </c>
      <c r="CD159" s="98">
        <f t="shared" si="47"/>
        <v>87696</v>
      </c>
      <c r="CE159" s="98" t="str">
        <f t="shared" si="48"/>
        <v>SCIENTIFIC PRODUCTS LTDA.</v>
      </c>
      <c r="CF159" s="98" t="str">
        <f t="shared" si="49"/>
        <v>FISHER</v>
      </c>
      <c r="CG159" s="98">
        <f t="shared" si="50"/>
        <v>8</v>
      </c>
    </row>
    <row r="160" spans="1:85" ht="64.5" customHeight="1">
      <c r="A160" s="9">
        <f t="shared" si="35"/>
        <v>152</v>
      </c>
      <c r="B160" s="10" t="s">
        <v>105</v>
      </c>
      <c r="C160" s="20">
        <v>1000</v>
      </c>
      <c r="D160" s="11" t="s">
        <v>6</v>
      </c>
      <c r="E160" s="10" t="s">
        <v>44</v>
      </c>
      <c r="F160" s="43">
        <v>1</v>
      </c>
      <c r="G160" s="1"/>
      <c r="H160" s="1"/>
      <c r="I160" s="1"/>
      <c r="J160" s="1"/>
      <c r="K160" s="1"/>
      <c r="L160" s="1"/>
      <c r="M160" s="1"/>
      <c r="N160" s="1"/>
      <c r="O160" s="1"/>
      <c r="P160" s="1"/>
      <c r="Q160" s="1"/>
      <c r="R160" s="1"/>
      <c r="S160" s="1"/>
      <c r="T160" s="1"/>
      <c r="U160" s="1"/>
      <c r="V160" s="1"/>
      <c r="W160" s="1"/>
      <c r="X160" s="1"/>
      <c r="Y160" s="1"/>
      <c r="Z160" s="1"/>
      <c r="AA160" s="1"/>
      <c r="AB160" s="82"/>
      <c r="AC160" s="82"/>
      <c r="AD160" s="82"/>
      <c r="AE160" s="82"/>
      <c r="AF160" s="1"/>
      <c r="AG160" s="1"/>
      <c r="AH160" s="1"/>
      <c r="AI160" s="1"/>
      <c r="AJ160" s="1"/>
      <c r="AK160" s="1"/>
      <c r="AL160" s="1"/>
      <c r="AM160" s="1"/>
      <c r="AN160" s="1"/>
      <c r="AO160" s="1"/>
      <c r="AP160" s="1"/>
      <c r="AQ160" s="1"/>
      <c r="AR160" s="1"/>
      <c r="AS160" s="1"/>
      <c r="AT160" s="1"/>
      <c r="AU160" s="1"/>
      <c r="AV160" s="1"/>
      <c r="AW160" s="1"/>
      <c r="AX160" s="1" t="s">
        <v>35</v>
      </c>
      <c r="AY160" s="1">
        <v>7540</v>
      </c>
      <c r="AZ160" s="1" t="s">
        <v>2527</v>
      </c>
      <c r="BA160" s="82">
        <f t="shared" si="39"/>
        <v>7540</v>
      </c>
      <c r="BB160" s="82" t="str">
        <f t="shared" si="40"/>
        <v>PROFINAS SAS</v>
      </c>
      <c r="BC160" s="82" t="str">
        <f t="shared" si="41"/>
        <v>COMERCIAL</v>
      </c>
      <c r="BD160" s="82" t="str">
        <f t="shared" si="42"/>
        <v>15-30 DIAS</v>
      </c>
      <c r="BE160" s="1"/>
      <c r="BF160" s="1"/>
      <c r="BG160" s="1"/>
      <c r="BH160" s="1" t="s">
        <v>97</v>
      </c>
      <c r="BI160" s="1">
        <v>8500</v>
      </c>
      <c r="BJ160" s="1" t="s">
        <v>2548</v>
      </c>
      <c r="BK160" s="1"/>
      <c r="BL160" s="1"/>
      <c r="BM160" s="1"/>
      <c r="BN160" s="1" t="s">
        <v>35</v>
      </c>
      <c r="BO160" s="1">
        <v>12180</v>
      </c>
      <c r="BP160" s="1" t="s">
        <v>2328</v>
      </c>
      <c r="BQ160" s="1"/>
      <c r="BR160" s="1"/>
      <c r="BS160" s="1"/>
      <c r="BT160" s="1"/>
      <c r="BU160" s="1"/>
      <c r="BV160" s="1"/>
      <c r="BW160" s="1"/>
      <c r="BX160" s="1"/>
      <c r="BY160" s="1"/>
      <c r="BZ160" s="82">
        <f t="shared" si="43"/>
        <v>8500</v>
      </c>
      <c r="CA160" s="82" t="str">
        <f t="shared" si="44"/>
        <v>QUIMICOS FARADAY LTDA</v>
      </c>
      <c r="CB160" s="82" t="str">
        <f t="shared" si="45"/>
        <v xml:space="preserve">COMERCIAL </v>
      </c>
      <c r="CC160" s="82" t="str">
        <f t="shared" si="46"/>
        <v>20 DIAS</v>
      </c>
      <c r="CD160" s="98">
        <f t="shared" si="47"/>
        <v>7540</v>
      </c>
      <c r="CE160" s="98" t="str">
        <f t="shared" si="48"/>
        <v>PROFINAS SAS</v>
      </c>
      <c r="CF160" s="98" t="str">
        <f t="shared" si="49"/>
        <v>COMERCIAL</v>
      </c>
      <c r="CG160" s="98" t="str">
        <f t="shared" si="50"/>
        <v>15-30 DIAS</v>
      </c>
    </row>
    <row r="161" spans="1:85" ht="64.5" customHeight="1">
      <c r="A161" s="9">
        <f t="shared" si="35"/>
        <v>153</v>
      </c>
      <c r="B161" s="10" t="s">
        <v>103</v>
      </c>
      <c r="C161" s="11">
        <v>2500</v>
      </c>
      <c r="D161" s="11" t="s">
        <v>6</v>
      </c>
      <c r="E161" s="10" t="s">
        <v>1803</v>
      </c>
      <c r="F161" s="43">
        <v>1</v>
      </c>
      <c r="G161" s="1"/>
      <c r="H161" s="1"/>
      <c r="I161" s="1"/>
      <c r="J161" s="1" t="s">
        <v>2267</v>
      </c>
      <c r="K161" s="1">
        <v>62858.080000000002</v>
      </c>
      <c r="L161" s="1" t="s">
        <v>2268</v>
      </c>
      <c r="M161" s="1"/>
      <c r="N161" s="1"/>
      <c r="O161" s="1"/>
      <c r="P161" s="1"/>
      <c r="Q161" s="1"/>
      <c r="R161" s="1"/>
      <c r="S161" s="1" t="s">
        <v>2406</v>
      </c>
      <c r="T161" s="1">
        <v>107300</v>
      </c>
      <c r="U161" s="1">
        <v>15</v>
      </c>
      <c r="V161" s="1"/>
      <c r="W161" s="1"/>
      <c r="X161" s="1"/>
      <c r="Y161" s="1"/>
      <c r="Z161" s="1"/>
      <c r="AA161" s="1"/>
      <c r="AB161" s="82">
        <f t="shared" si="36"/>
        <v>62858.080000000002</v>
      </c>
      <c r="AC161" s="82" t="str">
        <f>IF(AB161=Z161,$Y$7,IF(AB161=W161,$V$7,IF(AB161=T161,$S$7,IF(AB161=Q161,$P$7,IF(AB161=N161,$M$7,IF(AB161=K161,$J$7,I(AB161=H161,$G$7,"")))))))</f>
        <v>AVÁNTIKA COLOMBIA S.A.</v>
      </c>
      <c r="AD161" s="82" t="str">
        <f t="shared" si="37"/>
        <v>JT BAKER</v>
      </c>
      <c r="AE161" s="82" t="str">
        <f t="shared" si="38"/>
        <v>10 Días</v>
      </c>
      <c r="AF161" s="1"/>
      <c r="AG161" s="1"/>
      <c r="AH161" s="1"/>
      <c r="AI161" s="1"/>
      <c r="AJ161" s="1"/>
      <c r="AK161" s="1"/>
      <c r="AL161" s="1"/>
      <c r="AM161" s="1"/>
      <c r="AN161" s="1"/>
      <c r="AO161" s="1" t="s">
        <v>420</v>
      </c>
      <c r="AP161" s="1">
        <v>51040</v>
      </c>
      <c r="AQ161" s="1">
        <v>120</v>
      </c>
      <c r="AR161" s="1"/>
      <c r="AS161" s="1"/>
      <c r="AT161" s="1"/>
      <c r="AU161" s="1"/>
      <c r="AV161" s="1"/>
      <c r="AW161" s="1"/>
      <c r="AX161" s="1" t="s">
        <v>420</v>
      </c>
      <c r="AY161" s="1">
        <v>88076.016000000003</v>
      </c>
      <c r="AZ161" s="1" t="s">
        <v>2526</v>
      </c>
      <c r="BA161" s="82">
        <f t="shared" si="39"/>
        <v>51040</v>
      </c>
      <c r="BB161" s="82" t="str">
        <f t="shared" si="40"/>
        <v>MERCK S.A.</v>
      </c>
      <c r="BC161" s="82" t="str">
        <f t="shared" si="41"/>
        <v>MERCK</v>
      </c>
      <c r="BD161" s="82">
        <f t="shared" si="42"/>
        <v>120</v>
      </c>
      <c r="BE161" s="1"/>
      <c r="BF161" s="1"/>
      <c r="BG161" s="1"/>
      <c r="BH161" s="1"/>
      <c r="BI161" s="1"/>
      <c r="BJ161" s="1"/>
      <c r="BK161" s="1" t="s">
        <v>2361</v>
      </c>
      <c r="BL161" s="1">
        <v>81200</v>
      </c>
      <c r="BM161" s="1" t="s">
        <v>2569</v>
      </c>
      <c r="BN161" s="1" t="s">
        <v>420</v>
      </c>
      <c r="BO161" s="1">
        <v>97440</v>
      </c>
      <c r="BP161" s="1" t="s">
        <v>2545</v>
      </c>
      <c r="BQ161" s="1" t="s">
        <v>888</v>
      </c>
      <c r="BR161" s="1">
        <v>56840</v>
      </c>
      <c r="BS161" s="1">
        <v>8</v>
      </c>
      <c r="BT161" s="1"/>
      <c r="BU161" s="1"/>
      <c r="BV161" s="1"/>
      <c r="BW161" s="1" t="s">
        <v>2653</v>
      </c>
      <c r="BX161" s="1">
        <v>51041.491428571433</v>
      </c>
      <c r="BY161" s="1" t="s">
        <v>2372</v>
      </c>
      <c r="BZ161" s="82">
        <f t="shared" si="43"/>
        <v>51041.491428571433</v>
      </c>
      <c r="CA161" s="82" t="str">
        <f t="shared" si="44"/>
        <v xml:space="preserve">LABORATORIOS WACOL S.A </v>
      </c>
      <c r="CB161" s="82" t="str">
        <f t="shared" si="45"/>
        <v xml:space="preserve">JT BAKER </v>
      </c>
      <c r="CC161" s="82" t="str">
        <f t="shared" si="46"/>
        <v>3 DIAS</v>
      </c>
      <c r="CD161" s="98">
        <f t="shared" si="47"/>
        <v>51040</v>
      </c>
      <c r="CE161" s="98" t="str">
        <f t="shared" si="48"/>
        <v>MERCK S.A.</v>
      </c>
      <c r="CF161" s="98" t="str">
        <f t="shared" si="49"/>
        <v>MERCK</v>
      </c>
      <c r="CG161" s="98">
        <f t="shared" si="50"/>
        <v>120</v>
      </c>
    </row>
    <row r="162" spans="1:85" ht="67.5" customHeight="1">
      <c r="A162" s="9">
        <f t="shared" si="35"/>
        <v>154</v>
      </c>
      <c r="B162" s="10" t="s">
        <v>104</v>
      </c>
      <c r="C162" s="20">
        <v>2500</v>
      </c>
      <c r="D162" s="11" t="s">
        <v>6</v>
      </c>
      <c r="E162" s="10" t="s">
        <v>1803</v>
      </c>
      <c r="F162" s="43">
        <v>1</v>
      </c>
      <c r="G162" s="1"/>
      <c r="H162" s="1"/>
      <c r="I162" s="1"/>
      <c r="J162" s="1" t="s">
        <v>2267</v>
      </c>
      <c r="K162" s="1">
        <v>45710.96</v>
      </c>
      <c r="L162" s="1" t="s">
        <v>2268</v>
      </c>
      <c r="M162" s="1"/>
      <c r="N162" s="1"/>
      <c r="O162" s="1"/>
      <c r="P162" s="1"/>
      <c r="Q162" s="1"/>
      <c r="R162" s="1"/>
      <c r="S162" s="1" t="s">
        <v>2406</v>
      </c>
      <c r="T162" s="1">
        <v>48836</v>
      </c>
      <c r="U162" s="1">
        <v>15</v>
      </c>
      <c r="V162" s="1"/>
      <c r="W162" s="1"/>
      <c r="X162" s="1"/>
      <c r="Y162" s="1"/>
      <c r="Z162" s="1"/>
      <c r="AA162" s="1"/>
      <c r="AB162" s="82">
        <f t="shared" si="36"/>
        <v>45710.96</v>
      </c>
      <c r="AC162" s="82" t="str">
        <f>IF(AB162=Z162,$Y$7,IF(AB162=W162,$V$7,IF(AB162=T162,$S$7,IF(AB162=Q162,$P$7,IF(AB162=N162,$M$7,IF(AB162=K162,$J$7,I(AB162=H162,$G$7,"")))))))</f>
        <v>AVÁNTIKA COLOMBIA S.A.</v>
      </c>
      <c r="AD162" s="82" t="str">
        <f t="shared" si="37"/>
        <v>JT BAKER</v>
      </c>
      <c r="AE162" s="82" t="str">
        <f t="shared" si="38"/>
        <v>10 Días</v>
      </c>
      <c r="AF162" s="1"/>
      <c r="AG162" s="1"/>
      <c r="AH162" s="1"/>
      <c r="AI162" s="1"/>
      <c r="AJ162" s="1"/>
      <c r="AK162" s="1"/>
      <c r="AL162" s="1"/>
      <c r="AM162" s="1"/>
      <c r="AN162" s="1"/>
      <c r="AO162" s="1" t="s">
        <v>420</v>
      </c>
      <c r="AP162" s="1">
        <v>37120</v>
      </c>
      <c r="AQ162" s="1">
        <v>120</v>
      </c>
      <c r="AR162" s="1"/>
      <c r="AS162" s="1"/>
      <c r="AT162" s="1"/>
      <c r="AU162" s="1"/>
      <c r="AV162" s="1"/>
      <c r="AW162" s="1"/>
      <c r="AX162" s="1" t="s">
        <v>420</v>
      </c>
      <c r="AY162" s="1">
        <v>39667.823999999993</v>
      </c>
      <c r="AZ162" s="1" t="s">
        <v>2526</v>
      </c>
      <c r="BA162" s="82">
        <f t="shared" si="39"/>
        <v>37120</v>
      </c>
      <c r="BB162" s="82" t="str">
        <f t="shared" si="40"/>
        <v>MERCK S.A.</v>
      </c>
      <c r="BC162" s="82" t="str">
        <f t="shared" si="41"/>
        <v>MERCK</v>
      </c>
      <c r="BD162" s="82">
        <f t="shared" si="42"/>
        <v>120</v>
      </c>
      <c r="BE162" s="1"/>
      <c r="BF162" s="1"/>
      <c r="BG162" s="1"/>
      <c r="BH162" s="1"/>
      <c r="BI162" s="1"/>
      <c r="BJ162" s="1"/>
      <c r="BK162" s="1" t="s">
        <v>2361</v>
      </c>
      <c r="BL162" s="1">
        <v>86710</v>
      </c>
      <c r="BM162" s="1" t="s">
        <v>2569</v>
      </c>
      <c r="BN162" s="1" t="s">
        <v>420</v>
      </c>
      <c r="BO162" s="1">
        <v>84448</v>
      </c>
      <c r="BP162" s="1" t="s">
        <v>2545</v>
      </c>
      <c r="BQ162" s="1" t="s">
        <v>888</v>
      </c>
      <c r="BR162" s="1">
        <v>56840</v>
      </c>
      <c r="BS162" s="1">
        <v>8</v>
      </c>
      <c r="BT162" s="1"/>
      <c r="BU162" s="1"/>
      <c r="BV162" s="1"/>
      <c r="BW162" s="1" t="s">
        <v>2653</v>
      </c>
      <c r="BX162" s="1">
        <v>40807.015384615384</v>
      </c>
      <c r="BY162" s="1" t="s">
        <v>2372</v>
      </c>
      <c r="BZ162" s="82">
        <f t="shared" si="43"/>
        <v>40807.015384615384</v>
      </c>
      <c r="CA162" s="82" t="str">
        <f t="shared" si="44"/>
        <v xml:space="preserve">LABORATORIOS WACOL S.A </v>
      </c>
      <c r="CB162" s="82" t="str">
        <f t="shared" si="45"/>
        <v xml:space="preserve">JT BAKER </v>
      </c>
      <c r="CC162" s="82" t="str">
        <f t="shared" si="46"/>
        <v>3 DIAS</v>
      </c>
      <c r="CD162" s="98">
        <f t="shared" si="47"/>
        <v>37120</v>
      </c>
      <c r="CE162" s="98" t="str">
        <f t="shared" si="48"/>
        <v>MERCK S.A.</v>
      </c>
      <c r="CF162" s="98" t="str">
        <f t="shared" si="49"/>
        <v>MERCK</v>
      </c>
      <c r="CG162" s="98">
        <f t="shared" si="50"/>
        <v>120</v>
      </c>
    </row>
    <row r="163" spans="1:85" ht="67.5" customHeight="1">
      <c r="A163" s="9">
        <f t="shared" si="35"/>
        <v>155</v>
      </c>
      <c r="B163" s="10" t="s">
        <v>1684</v>
      </c>
      <c r="C163" s="20">
        <v>1000</v>
      </c>
      <c r="D163" s="11" t="s">
        <v>9</v>
      </c>
      <c r="E163" s="10" t="s">
        <v>44</v>
      </c>
      <c r="F163" s="43">
        <v>1</v>
      </c>
      <c r="G163" s="1"/>
      <c r="H163" s="1"/>
      <c r="I163" s="1"/>
      <c r="J163" s="1"/>
      <c r="K163" s="1"/>
      <c r="L163" s="1"/>
      <c r="M163" s="1"/>
      <c r="N163" s="1"/>
      <c r="O163" s="1"/>
      <c r="P163" s="1"/>
      <c r="Q163" s="1"/>
      <c r="R163" s="1"/>
      <c r="S163" s="1" t="s">
        <v>2407</v>
      </c>
      <c r="T163" s="1">
        <v>317840</v>
      </c>
      <c r="U163" s="1">
        <v>120</v>
      </c>
      <c r="V163" s="1"/>
      <c r="W163" s="1"/>
      <c r="X163" s="1"/>
      <c r="Y163" s="1"/>
      <c r="Z163" s="1"/>
      <c r="AA163" s="1"/>
      <c r="AB163" s="82">
        <f t="shared" si="36"/>
        <v>317840</v>
      </c>
      <c r="AC163" s="82" t="str">
        <f>IF(AB163=Z163,$Y$7,IF(AB163=W163,$V$7,IF(AB163=T163,$S$7,IF(AB163=Q163,$P$7,IF(AB163=N163,$M$7,IF(AB163=K163,$J$7,I(AB163=H163,$G$7,"")))))))</f>
        <v xml:space="preserve">ELEMENTOS QUIMICOS LTDA </v>
      </c>
      <c r="AD163" s="82" t="str">
        <f t="shared" si="37"/>
        <v xml:space="preserve">PANREAC </v>
      </c>
      <c r="AE163" s="82">
        <f t="shared" si="38"/>
        <v>120</v>
      </c>
      <c r="AF163" s="1"/>
      <c r="AG163" s="1"/>
      <c r="AH163" s="1"/>
      <c r="AI163" s="1"/>
      <c r="AJ163" s="1"/>
      <c r="AK163" s="1"/>
      <c r="AL163" s="1"/>
      <c r="AM163" s="1"/>
      <c r="AN163" s="1"/>
      <c r="AO163" s="1"/>
      <c r="AP163" s="1"/>
      <c r="AQ163" s="1"/>
      <c r="AR163" s="1"/>
      <c r="AS163" s="1"/>
      <c r="AT163" s="1"/>
      <c r="AU163" s="1"/>
      <c r="AV163" s="1"/>
      <c r="AW163" s="1"/>
      <c r="AX163" s="1" t="s">
        <v>35</v>
      </c>
      <c r="AY163" s="1">
        <v>33176</v>
      </c>
      <c r="AZ163" s="1" t="s">
        <v>2527</v>
      </c>
      <c r="BA163" s="82">
        <f t="shared" si="39"/>
        <v>33176</v>
      </c>
      <c r="BB163" s="82" t="str">
        <f t="shared" si="40"/>
        <v>PROFINAS SAS</v>
      </c>
      <c r="BC163" s="82" t="str">
        <f t="shared" si="41"/>
        <v>COMERCIAL</v>
      </c>
      <c r="BD163" s="82" t="str">
        <f t="shared" si="42"/>
        <v>15-30 DIAS</v>
      </c>
      <c r="BE163" s="1"/>
      <c r="BF163" s="1"/>
      <c r="BG163" s="1"/>
      <c r="BH163" s="1" t="s">
        <v>97</v>
      </c>
      <c r="BI163" s="1">
        <v>17900</v>
      </c>
      <c r="BJ163" s="1" t="s">
        <v>2549</v>
      </c>
      <c r="BK163" s="1"/>
      <c r="BL163" s="1"/>
      <c r="BM163" s="1"/>
      <c r="BN163" s="1" t="s">
        <v>35</v>
      </c>
      <c r="BO163" s="1">
        <v>15428</v>
      </c>
      <c r="BP163" s="1" t="s">
        <v>2328</v>
      </c>
      <c r="BQ163" s="1"/>
      <c r="BR163" s="1"/>
      <c r="BS163" s="1"/>
      <c r="BT163" s="1"/>
      <c r="BU163" s="1"/>
      <c r="BV163" s="1"/>
      <c r="BW163" s="1"/>
      <c r="BX163" s="1"/>
      <c r="BY163" s="1"/>
      <c r="BZ163" s="82">
        <f t="shared" si="43"/>
        <v>15428</v>
      </c>
      <c r="CA163" s="82" t="str">
        <f t="shared" si="44"/>
        <v>REACTIVOS EQUIPOS Y QUIMICOS LIMITADA</v>
      </c>
      <c r="CB163" s="82" t="str">
        <f t="shared" si="45"/>
        <v>COMERCIAL</v>
      </c>
      <c r="CC163" s="82" t="str">
        <f t="shared" si="46"/>
        <v>30 DIAS</v>
      </c>
      <c r="CD163" s="98">
        <f t="shared" si="47"/>
        <v>15428</v>
      </c>
      <c r="CE163" s="98" t="str">
        <f t="shared" si="48"/>
        <v>REACTIVOS EQUIPOS Y QUIMICOS LIMITADA</v>
      </c>
      <c r="CF163" s="98" t="str">
        <f t="shared" si="49"/>
        <v>COMERCIAL</v>
      </c>
      <c r="CG163" s="98" t="str">
        <f t="shared" si="50"/>
        <v>30 DIAS</v>
      </c>
    </row>
    <row r="164" spans="1:85" ht="63" customHeight="1">
      <c r="A164" s="9">
        <f t="shared" si="35"/>
        <v>156</v>
      </c>
      <c r="B164" s="10" t="s">
        <v>107</v>
      </c>
      <c r="C164" s="20">
        <v>50</v>
      </c>
      <c r="D164" s="11" t="s">
        <v>9</v>
      </c>
      <c r="E164" s="10" t="s">
        <v>1803</v>
      </c>
      <c r="F164" s="43">
        <v>1</v>
      </c>
      <c r="G164" s="1"/>
      <c r="H164" s="1"/>
      <c r="I164" s="1"/>
      <c r="J164" s="1"/>
      <c r="K164" s="1"/>
      <c r="L164" s="1"/>
      <c r="M164" s="1"/>
      <c r="N164" s="1"/>
      <c r="O164" s="1"/>
      <c r="P164" s="1"/>
      <c r="Q164" s="1"/>
      <c r="R164" s="1"/>
      <c r="S164" s="1"/>
      <c r="T164" s="1"/>
      <c r="U164" s="1"/>
      <c r="V164" s="1"/>
      <c r="W164" s="1"/>
      <c r="X164" s="1"/>
      <c r="Y164" s="1"/>
      <c r="Z164" s="1"/>
      <c r="AA164" s="1"/>
      <c r="AB164" s="82"/>
      <c r="AC164" s="82"/>
      <c r="AD164" s="82"/>
      <c r="AE164" s="82"/>
      <c r="AF164" s="1"/>
      <c r="AG164" s="1"/>
      <c r="AH164" s="1"/>
      <c r="AI164" s="1"/>
      <c r="AJ164" s="1"/>
      <c r="AK164" s="1"/>
      <c r="AL164" s="1"/>
      <c r="AM164" s="1"/>
      <c r="AN164" s="1"/>
      <c r="AO164" s="1"/>
      <c r="AP164" s="1"/>
      <c r="AQ164" s="1"/>
      <c r="AR164" s="1"/>
      <c r="AS164" s="1"/>
      <c r="AT164" s="1"/>
      <c r="AU164" s="1"/>
      <c r="AV164" s="1"/>
      <c r="AW164" s="1"/>
      <c r="AX164" s="1"/>
      <c r="AY164" s="1"/>
      <c r="AZ164" s="1"/>
      <c r="BA164" s="82"/>
      <c r="BB164" s="82"/>
      <c r="BC164" s="82"/>
      <c r="BD164" s="82"/>
      <c r="BE164" s="1"/>
      <c r="BF164" s="1"/>
      <c r="BG164" s="1"/>
      <c r="BH164" s="1"/>
      <c r="BI164" s="1"/>
      <c r="BJ164" s="1"/>
      <c r="BK164" s="1"/>
      <c r="BL164" s="1"/>
      <c r="BM164" s="1"/>
      <c r="BN164" s="1" t="s">
        <v>2293</v>
      </c>
      <c r="BO164" s="1" t="s">
        <v>2293</v>
      </c>
      <c r="BP164" s="1"/>
      <c r="BQ164" s="1"/>
      <c r="BR164" s="1"/>
      <c r="BS164" s="1"/>
      <c r="BT164" s="1"/>
      <c r="BU164" s="1"/>
      <c r="BV164" s="1"/>
      <c r="BW164" s="1"/>
      <c r="BX164" s="1"/>
      <c r="BY164" s="1"/>
      <c r="BZ164" s="82"/>
      <c r="CA164" s="82"/>
      <c r="CB164" s="82">
        <f t="shared" si="45"/>
        <v>0</v>
      </c>
      <c r="CC164" s="82">
        <f t="shared" si="46"/>
        <v>0</v>
      </c>
      <c r="CD164" s="98">
        <f t="shared" si="47"/>
        <v>0</v>
      </c>
      <c r="CE164" s="98">
        <f t="shared" si="48"/>
        <v>0</v>
      </c>
      <c r="CF164" s="98">
        <f t="shared" si="49"/>
        <v>0</v>
      </c>
      <c r="CG164" s="98">
        <f t="shared" si="50"/>
        <v>0</v>
      </c>
    </row>
    <row r="165" spans="1:85" ht="71.400000000000006" customHeight="1">
      <c r="A165" s="9">
        <f t="shared" si="35"/>
        <v>157</v>
      </c>
      <c r="B165" s="10" t="s">
        <v>108</v>
      </c>
      <c r="C165" s="20">
        <v>100</v>
      </c>
      <c r="D165" s="11" t="s">
        <v>9</v>
      </c>
      <c r="E165" s="10" t="s">
        <v>1803</v>
      </c>
      <c r="F165" s="43">
        <v>1</v>
      </c>
      <c r="G165" s="1"/>
      <c r="H165" s="1"/>
      <c r="I165" s="1"/>
      <c r="J165" s="1"/>
      <c r="K165" s="1"/>
      <c r="L165" s="1"/>
      <c r="M165" s="1"/>
      <c r="N165" s="1"/>
      <c r="O165" s="1"/>
      <c r="P165" s="1"/>
      <c r="Q165" s="1"/>
      <c r="R165" s="1"/>
      <c r="S165" s="1"/>
      <c r="T165" s="1"/>
      <c r="U165" s="1"/>
      <c r="V165" s="1"/>
      <c r="W165" s="1"/>
      <c r="X165" s="1"/>
      <c r="Y165" s="1"/>
      <c r="Z165" s="1"/>
      <c r="AA165" s="1"/>
      <c r="AB165" s="82"/>
      <c r="AC165" s="82"/>
      <c r="AD165" s="82"/>
      <c r="AE165" s="82"/>
      <c r="AF165" s="1"/>
      <c r="AG165" s="1"/>
      <c r="AH165" s="1"/>
      <c r="AI165" s="1"/>
      <c r="AJ165" s="1"/>
      <c r="AK165" s="1"/>
      <c r="AL165" s="1"/>
      <c r="AM165" s="1"/>
      <c r="AN165" s="1"/>
      <c r="AO165" s="1"/>
      <c r="AP165" s="1"/>
      <c r="AQ165" s="1"/>
      <c r="AR165" s="1"/>
      <c r="AS165" s="1"/>
      <c r="AT165" s="1"/>
      <c r="AU165" s="1"/>
      <c r="AV165" s="1"/>
      <c r="AW165" s="1"/>
      <c r="AX165" s="1"/>
      <c r="AY165" s="1"/>
      <c r="AZ165" s="1"/>
      <c r="BA165" s="82"/>
      <c r="BB165" s="82"/>
      <c r="BC165" s="82"/>
      <c r="BD165" s="82"/>
      <c r="BE165" s="1"/>
      <c r="BF165" s="1"/>
      <c r="BG165" s="1"/>
      <c r="BH165" s="1"/>
      <c r="BI165" s="1"/>
      <c r="BJ165" s="1"/>
      <c r="BK165" s="1"/>
      <c r="BL165" s="1"/>
      <c r="BM165" s="1"/>
      <c r="BN165" s="1"/>
      <c r="BO165" s="1"/>
      <c r="BP165" s="1"/>
      <c r="BQ165" s="1"/>
      <c r="BR165" s="1"/>
      <c r="BS165" s="1"/>
      <c r="BT165" s="1"/>
      <c r="BU165" s="1"/>
      <c r="BV165" s="1"/>
      <c r="BW165" s="1"/>
      <c r="BX165" s="1"/>
      <c r="BY165" s="1"/>
      <c r="BZ165" s="82"/>
      <c r="CA165" s="82"/>
      <c r="CB165" s="82">
        <f t="shared" si="45"/>
        <v>0</v>
      </c>
      <c r="CC165" s="82">
        <f t="shared" si="46"/>
        <v>0</v>
      </c>
      <c r="CD165" s="98">
        <f t="shared" si="47"/>
        <v>0</v>
      </c>
      <c r="CE165" s="98">
        <f t="shared" si="48"/>
        <v>0</v>
      </c>
      <c r="CF165" s="98">
        <f t="shared" si="49"/>
        <v>0</v>
      </c>
      <c r="CG165" s="98">
        <f t="shared" si="50"/>
        <v>0</v>
      </c>
    </row>
    <row r="166" spans="1:85" ht="62.25" customHeight="1">
      <c r="A166" s="9">
        <f t="shared" si="35"/>
        <v>158</v>
      </c>
      <c r="B166" s="10" t="s">
        <v>109</v>
      </c>
      <c r="C166" s="11">
        <v>10</v>
      </c>
      <c r="D166" s="11" t="s">
        <v>9</v>
      </c>
      <c r="E166" s="10" t="s">
        <v>1803</v>
      </c>
      <c r="F166" s="43">
        <v>1</v>
      </c>
      <c r="G166" s="1"/>
      <c r="H166" s="1"/>
      <c r="I166" s="1"/>
      <c r="J166" s="1"/>
      <c r="K166" s="1"/>
      <c r="L166" s="1"/>
      <c r="M166" s="1"/>
      <c r="N166" s="1"/>
      <c r="O166" s="1"/>
      <c r="P166" s="1"/>
      <c r="Q166" s="1"/>
      <c r="R166" s="1"/>
      <c r="S166" s="1"/>
      <c r="T166" s="1"/>
      <c r="U166" s="1"/>
      <c r="V166" s="1"/>
      <c r="W166" s="1"/>
      <c r="X166" s="1"/>
      <c r="Y166" s="1"/>
      <c r="Z166" s="1"/>
      <c r="AA166" s="1"/>
      <c r="AB166" s="82"/>
      <c r="AC166" s="82"/>
      <c r="AD166" s="82"/>
      <c r="AE166" s="82"/>
      <c r="AF166" s="1"/>
      <c r="AG166" s="1"/>
      <c r="AH166" s="1"/>
      <c r="AI166" s="1"/>
      <c r="AJ166" s="1"/>
      <c r="AK166" s="1"/>
      <c r="AL166" s="1"/>
      <c r="AM166" s="1"/>
      <c r="AN166" s="1"/>
      <c r="AO166" s="1"/>
      <c r="AP166" s="1"/>
      <c r="AQ166" s="1"/>
      <c r="AR166" s="1"/>
      <c r="AS166" s="1"/>
      <c r="AT166" s="1"/>
      <c r="AU166" s="1"/>
      <c r="AV166" s="1"/>
      <c r="AW166" s="1"/>
      <c r="AX166" s="1"/>
      <c r="AY166" s="1"/>
      <c r="AZ166" s="1"/>
      <c r="BA166" s="82"/>
      <c r="BB166" s="82"/>
      <c r="BC166" s="82"/>
      <c r="BD166" s="82"/>
      <c r="BE166" s="1"/>
      <c r="BF166" s="1"/>
      <c r="BG166" s="1"/>
      <c r="BH166" s="1"/>
      <c r="BI166" s="1"/>
      <c r="BJ166" s="1"/>
      <c r="BK166" s="1"/>
      <c r="BL166" s="1"/>
      <c r="BM166" s="1"/>
      <c r="BN166" s="1"/>
      <c r="BO166" s="1"/>
      <c r="BP166" s="1"/>
      <c r="BQ166" s="1"/>
      <c r="BR166" s="1"/>
      <c r="BS166" s="1"/>
      <c r="BT166" s="1"/>
      <c r="BU166" s="1"/>
      <c r="BV166" s="1"/>
      <c r="BW166" s="1"/>
      <c r="BX166" s="1"/>
      <c r="BY166" s="1"/>
      <c r="BZ166" s="82"/>
      <c r="CA166" s="82"/>
      <c r="CB166" s="82">
        <f t="shared" si="45"/>
        <v>0</v>
      </c>
      <c r="CC166" s="82">
        <f t="shared" si="46"/>
        <v>0</v>
      </c>
      <c r="CD166" s="98">
        <f t="shared" si="47"/>
        <v>0</v>
      </c>
      <c r="CE166" s="98">
        <f t="shared" si="48"/>
        <v>0</v>
      </c>
      <c r="CF166" s="98">
        <f t="shared" si="49"/>
        <v>0</v>
      </c>
      <c r="CG166" s="98">
        <f t="shared" si="50"/>
        <v>0</v>
      </c>
    </row>
    <row r="167" spans="1:85" ht="67.5" customHeight="1">
      <c r="A167" s="9">
        <f t="shared" si="35"/>
        <v>159</v>
      </c>
      <c r="B167" s="10" t="s">
        <v>110</v>
      </c>
      <c r="C167" s="11" t="s">
        <v>111</v>
      </c>
      <c r="D167" s="11" t="s">
        <v>112</v>
      </c>
      <c r="E167" s="10" t="s">
        <v>113</v>
      </c>
      <c r="F167" s="43">
        <v>1</v>
      </c>
      <c r="G167" s="1"/>
      <c r="H167" s="1"/>
      <c r="I167" s="1"/>
      <c r="J167" s="1"/>
      <c r="K167" s="1"/>
      <c r="L167" s="1"/>
      <c r="M167" s="1"/>
      <c r="N167" s="1"/>
      <c r="O167" s="1"/>
      <c r="P167" s="1" t="s">
        <v>2367</v>
      </c>
      <c r="Q167" s="1">
        <v>8700</v>
      </c>
      <c r="R167" s="1" t="s">
        <v>2326</v>
      </c>
      <c r="S167" s="1"/>
      <c r="T167" s="1"/>
      <c r="U167" s="1"/>
      <c r="V167" s="1"/>
      <c r="W167" s="1"/>
      <c r="X167" s="1"/>
      <c r="Y167" s="1"/>
      <c r="Z167" s="1"/>
      <c r="AA167" s="1"/>
      <c r="AB167" s="82">
        <f t="shared" si="36"/>
        <v>8700</v>
      </c>
      <c r="AC167" s="82" t="str">
        <f>IF(AB167=Z167,$Y$7,IF(AB167=W167,$V$7,IF(AB167=T167,$S$7,IF(AB167=Q167,$P$7,IF(AB167=N167,$M$7,IF(AB167=K167,$J$7,I(AB167=H167,$G$7,"")))))))</f>
        <v>BLAMIS DOTACIONES LABORATORIO S.A.S</v>
      </c>
      <c r="AD167" s="82" t="str">
        <f t="shared" si="37"/>
        <v>JGB</v>
      </c>
      <c r="AE167" s="82" t="str">
        <f t="shared" si="38"/>
        <v>INMEDIATA</v>
      </c>
      <c r="AF167" s="1"/>
      <c r="AG167" s="1"/>
      <c r="AH167" s="1"/>
      <c r="AI167" s="1"/>
      <c r="AJ167" s="1"/>
      <c r="AK167" s="1"/>
      <c r="AL167" s="1" t="s">
        <v>2477</v>
      </c>
      <c r="AM167" s="1">
        <v>11800</v>
      </c>
      <c r="AN167" s="1" t="s">
        <v>2475</v>
      </c>
      <c r="AO167" s="1"/>
      <c r="AP167" s="1"/>
      <c r="AQ167" s="1"/>
      <c r="AR167" s="1"/>
      <c r="AS167" s="1"/>
      <c r="AT167" s="1"/>
      <c r="AU167" s="1"/>
      <c r="AV167" s="1"/>
      <c r="AW167" s="1"/>
      <c r="AX167" s="1" t="s">
        <v>2367</v>
      </c>
      <c r="AY167" s="1">
        <v>8833.5</v>
      </c>
      <c r="AZ167" s="1" t="s">
        <v>2528</v>
      </c>
      <c r="BA167" s="82">
        <f t="shared" si="39"/>
        <v>8833.5</v>
      </c>
      <c r="BB167" s="82" t="str">
        <f t="shared" si="40"/>
        <v>PROFINAS SAS</v>
      </c>
      <c r="BC167" s="82" t="str">
        <f t="shared" si="41"/>
        <v>JGB</v>
      </c>
      <c r="BD167" s="82" t="str">
        <f t="shared" si="42"/>
        <v>8-30 DIAS</v>
      </c>
      <c r="BE167" s="1"/>
      <c r="BF167" s="1"/>
      <c r="BG167" s="1"/>
      <c r="BH167" s="1"/>
      <c r="BI167" s="1"/>
      <c r="BJ167" s="1"/>
      <c r="BK167" s="1"/>
      <c r="BL167" s="1"/>
      <c r="BM167" s="1"/>
      <c r="BN167" s="1"/>
      <c r="BO167" s="1"/>
      <c r="BP167" s="1"/>
      <c r="BQ167" s="1"/>
      <c r="BR167" s="1"/>
      <c r="BS167" s="1"/>
      <c r="BT167" s="1"/>
      <c r="BU167" s="1"/>
      <c r="BV167" s="1"/>
      <c r="BW167" s="1"/>
      <c r="BX167" s="1"/>
      <c r="BY167" s="1"/>
      <c r="BZ167" s="82"/>
      <c r="CA167" s="82"/>
      <c r="CB167" s="82">
        <f t="shared" si="45"/>
        <v>0</v>
      </c>
      <c r="CC167" s="82">
        <f t="shared" si="46"/>
        <v>0</v>
      </c>
      <c r="CD167" s="98">
        <f t="shared" si="47"/>
        <v>8700</v>
      </c>
      <c r="CE167" s="98" t="str">
        <f t="shared" si="48"/>
        <v>BLAMIS DOTACIONES LABORATORIO S.A.S</v>
      </c>
      <c r="CF167" s="98" t="str">
        <f t="shared" si="49"/>
        <v>JGB</v>
      </c>
      <c r="CG167" s="98" t="str">
        <f t="shared" si="50"/>
        <v>8-30 DIAS</v>
      </c>
    </row>
    <row r="168" spans="1:85" ht="66.75" customHeight="1">
      <c r="A168" s="9">
        <f t="shared" si="35"/>
        <v>160</v>
      </c>
      <c r="B168" s="10" t="s">
        <v>1498</v>
      </c>
      <c r="C168" s="11">
        <v>25</v>
      </c>
      <c r="D168" s="11" t="s">
        <v>997</v>
      </c>
      <c r="E168" s="10" t="s">
        <v>1803</v>
      </c>
      <c r="F168" s="43">
        <v>1</v>
      </c>
      <c r="G168" s="1"/>
      <c r="H168" s="1"/>
      <c r="I168" s="1"/>
      <c r="J168" s="1" t="s">
        <v>2267</v>
      </c>
      <c r="K168" s="1">
        <v>200912</v>
      </c>
      <c r="L168" s="1" t="s">
        <v>2269</v>
      </c>
      <c r="M168" s="1"/>
      <c r="N168" s="1"/>
      <c r="O168" s="1"/>
      <c r="P168" s="1"/>
      <c r="Q168" s="1"/>
      <c r="R168" s="1"/>
      <c r="S168" s="1"/>
      <c r="T168" s="1"/>
      <c r="U168" s="1"/>
      <c r="V168" s="1"/>
      <c r="W168" s="1"/>
      <c r="X168" s="1"/>
      <c r="Y168" s="1"/>
      <c r="Z168" s="1"/>
      <c r="AA168" s="1"/>
      <c r="AB168" s="82">
        <f t="shared" si="36"/>
        <v>200912</v>
      </c>
      <c r="AC168" s="82" t="str">
        <f>IF(AB168=Z168,$Y$7,IF(AB168=W168,$V$7,IF(AB168=T168,$S$7,IF(AB168=Q168,$P$7,IF(AB168=N168,$M$7,IF(AB168=K168,$J$7,I(AB168=H168,$G$7,"")))))))</f>
        <v>AVÁNTIKA COLOMBIA S.A.</v>
      </c>
      <c r="AD168" s="82" t="str">
        <f t="shared" si="37"/>
        <v>JT BAKER</v>
      </c>
      <c r="AE168" s="82" t="str">
        <f t="shared" si="38"/>
        <v xml:space="preserve">120 Días </v>
      </c>
      <c r="AF168" s="1"/>
      <c r="AG168" s="1"/>
      <c r="AH168" s="1"/>
      <c r="AI168" s="1"/>
      <c r="AJ168" s="1"/>
      <c r="AK168" s="1"/>
      <c r="AL168" s="1"/>
      <c r="AM168" s="1"/>
      <c r="AN168" s="1"/>
      <c r="AO168" s="1" t="s">
        <v>420</v>
      </c>
      <c r="AP168" s="1">
        <v>90480</v>
      </c>
      <c r="AQ168" s="1">
        <v>75</v>
      </c>
      <c r="AR168" s="1"/>
      <c r="AS168" s="1"/>
      <c r="AT168" s="1"/>
      <c r="AU168" s="1"/>
      <c r="AV168" s="1"/>
      <c r="AW168" s="1"/>
      <c r="AX168" s="1" t="s">
        <v>420</v>
      </c>
      <c r="AY168" s="1">
        <v>178841.37600000002</v>
      </c>
      <c r="AZ168" s="1" t="s">
        <v>2526</v>
      </c>
      <c r="BA168" s="82">
        <f t="shared" si="39"/>
        <v>90480</v>
      </c>
      <c r="BB168" s="82" t="str">
        <f t="shared" si="40"/>
        <v>MERCK S.A.</v>
      </c>
      <c r="BC168" s="82" t="str">
        <f t="shared" si="41"/>
        <v>MERCK</v>
      </c>
      <c r="BD168" s="82">
        <f t="shared" si="42"/>
        <v>75</v>
      </c>
      <c r="BE168" s="1" t="s">
        <v>1095</v>
      </c>
      <c r="BF168" s="1">
        <v>161240</v>
      </c>
      <c r="BG168" s="1" t="s">
        <v>2375</v>
      </c>
      <c r="BH168" s="1"/>
      <c r="BI168" s="1"/>
      <c r="BJ168" s="1"/>
      <c r="BK168" s="1"/>
      <c r="BL168" s="1"/>
      <c r="BM168" s="1"/>
      <c r="BN168" s="1" t="s">
        <v>2461</v>
      </c>
      <c r="BO168" s="1">
        <v>183280</v>
      </c>
      <c r="BP168" s="1" t="s">
        <v>2545</v>
      </c>
      <c r="BQ168" s="1"/>
      <c r="BR168" s="1"/>
      <c r="BS168" s="1"/>
      <c r="BT168" s="1" t="s">
        <v>2105</v>
      </c>
      <c r="BU168" s="1">
        <v>262409.39999999997</v>
      </c>
      <c r="BV168" s="1" t="s">
        <v>2640</v>
      </c>
      <c r="BW168" s="1" t="s">
        <v>2653</v>
      </c>
      <c r="BX168" s="1">
        <v>223576.08000000002</v>
      </c>
      <c r="BY168" s="1" t="s">
        <v>2545</v>
      </c>
      <c r="BZ168" s="82">
        <f t="shared" si="43"/>
        <v>161240</v>
      </c>
      <c r="CA168" s="82" t="str">
        <f t="shared" si="44"/>
        <v xml:space="preserve">QUIMICA  M.G.  S.A.S.   </v>
      </c>
      <c r="CB168" s="82" t="str">
        <f t="shared" si="45"/>
        <v>SIGMA</v>
      </c>
      <c r="CC168" s="82" t="str">
        <f t="shared" si="46"/>
        <v>60 DIAS</v>
      </c>
      <c r="CD168" s="98">
        <f t="shared" si="47"/>
        <v>90480</v>
      </c>
      <c r="CE168" s="98" t="str">
        <f t="shared" si="48"/>
        <v>MERCK S.A.</v>
      </c>
      <c r="CF168" s="98" t="str">
        <f t="shared" si="49"/>
        <v>MERCK</v>
      </c>
      <c r="CG168" s="98">
        <f t="shared" si="50"/>
        <v>75</v>
      </c>
    </row>
    <row r="169" spans="1:85" ht="66" customHeight="1">
      <c r="A169" s="9">
        <f t="shared" si="35"/>
        <v>161</v>
      </c>
      <c r="B169" s="10" t="s">
        <v>1484</v>
      </c>
      <c r="C169" s="11">
        <v>1000</v>
      </c>
      <c r="D169" s="11" t="s">
        <v>9</v>
      </c>
      <c r="E169" s="10" t="s">
        <v>1803</v>
      </c>
      <c r="F169" s="43">
        <v>1</v>
      </c>
      <c r="G169" s="1"/>
      <c r="H169" s="1"/>
      <c r="I169" s="1"/>
      <c r="J169" s="1"/>
      <c r="K169" s="1"/>
      <c r="L169" s="1"/>
      <c r="M169" s="1"/>
      <c r="N169" s="1"/>
      <c r="O169" s="1"/>
      <c r="P169" s="1"/>
      <c r="Q169" s="1"/>
      <c r="R169" s="1"/>
      <c r="S169" s="1" t="s">
        <v>2406</v>
      </c>
      <c r="T169" s="1">
        <v>275964</v>
      </c>
      <c r="U169" s="1">
        <v>15</v>
      </c>
      <c r="V169" s="1"/>
      <c r="W169" s="1"/>
      <c r="X169" s="1"/>
      <c r="Y169" s="1"/>
      <c r="Z169" s="1"/>
      <c r="AA169" s="1"/>
      <c r="AB169" s="82">
        <f t="shared" si="36"/>
        <v>275964</v>
      </c>
      <c r="AC169" s="82" t="str">
        <f>IF(AB169=Z169,$Y$7,IF(AB169=W169,$V$7,IF(AB169=T169,$S$7,IF(AB169=Q169,$P$7,IF(AB169=N169,$M$7,IF(AB169=K169,$J$7,I(AB169=H169,$G$7,"")))))))</f>
        <v xml:space="preserve">ELEMENTOS QUIMICOS LTDA </v>
      </c>
      <c r="AD169" s="82" t="str">
        <f t="shared" si="37"/>
        <v>PANREAC</v>
      </c>
      <c r="AE169" s="82">
        <f t="shared" si="38"/>
        <v>15</v>
      </c>
      <c r="AF169" s="1"/>
      <c r="AG169" s="1"/>
      <c r="AH169" s="1"/>
      <c r="AI169" s="1"/>
      <c r="AJ169" s="1"/>
      <c r="AK169" s="1"/>
      <c r="AL169" s="1"/>
      <c r="AM169" s="1"/>
      <c r="AN169" s="1"/>
      <c r="AO169" s="1"/>
      <c r="AP169" s="1"/>
      <c r="AQ169" s="1"/>
      <c r="AR169" s="1"/>
      <c r="AS169" s="1"/>
      <c r="AT169" s="1"/>
      <c r="AU169" s="1"/>
      <c r="AV169" s="1"/>
      <c r="AW169" s="1"/>
      <c r="AX169" s="1"/>
      <c r="AY169" s="1"/>
      <c r="AZ169" s="1"/>
      <c r="BA169" s="82"/>
      <c r="BB169" s="82"/>
      <c r="BC169" s="82"/>
      <c r="BD169" s="82"/>
      <c r="BE169" s="1"/>
      <c r="BF169" s="1"/>
      <c r="BG169" s="1"/>
      <c r="BH169" s="1"/>
      <c r="BI169" s="1"/>
      <c r="BJ169" s="1"/>
      <c r="BK169" s="1"/>
      <c r="BL169" s="1"/>
      <c r="BM169" s="1"/>
      <c r="BN169" s="1" t="s">
        <v>2461</v>
      </c>
      <c r="BO169" s="1">
        <v>143028</v>
      </c>
      <c r="BP169" s="1" t="s">
        <v>2545</v>
      </c>
      <c r="BQ169" s="1"/>
      <c r="BR169" s="1"/>
      <c r="BS169" s="1"/>
      <c r="BT169" s="1"/>
      <c r="BU169" s="1"/>
      <c r="BV169" s="1"/>
      <c r="BW169" s="1"/>
      <c r="BX169" s="1"/>
      <c r="BY169" s="1"/>
      <c r="BZ169" s="82">
        <f t="shared" si="43"/>
        <v>143028</v>
      </c>
      <c r="CA169" s="82" t="str">
        <f t="shared" si="44"/>
        <v>REACTIVOS EQUIPOS Y QUIMICOS LIMITADA</v>
      </c>
      <c r="CB169" s="82" t="str">
        <f t="shared" si="45"/>
        <v>SCHARLAU</v>
      </c>
      <c r="CC169" s="82" t="str">
        <f t="shared" si="46"/>
        <v>120 DIAS</v>
      </c>
      <c r="CD169" s="98">
        <f t="shared" si="47"/>
        <v>143028</v>
      </c>
      <c r="CE169" s="98" t="str">
        <f t="shared" si="48"/>
        <v>REACTIVOS EQUIPOS Y QUIMICOS LIMITADA</v>
      </c>
      <c r="CF169" s="98" t="str">
        <f t="shared" si="49"/>
        <v>SCHARLAU</v>
      </c>
      <c r="CG169" s="98" t="str">
        <f t="shared" si="50"/>
        <v>120 DIAS</v>
      </c>
    </row>
    <row r="170" spans="1:85" ht="63.75" customHeight="1">
      <c r="A170" s="9">
        <f t="shared" si="35"/>
        <v>162</v>
      </c>
      <c r="B170" s="10" t="s">
        <v>114</v>
      </c>
      <c r="C170" s="11">
        <v>100</v>
      </c>
      <c r="D170" s="11" t="s">
        <v>9</v>
      </c>
      <c r="E170" s="10" t="s">
        <v>1803</v>
      </c>
      <c r="F170" s="43">
        <v>1</v>
      </c>
      <c r="G170" s="1"/>
      <c r="H170" s="1"/>
      <c r="I170" s="1"/>
      <c r="J170" s="1"/>
      <c r="K170" s="1"/>
      <c r="L170" s="1"/>
      <c r="M170" s="1"/>
      <c r="N170" s="1"/>
      <c r="O170" s="1"/>
      <c r="P170" s="1" t="s">
        <v>420</v>
      </c>
      <c r="Q170" s="1">
        <v>226200</v>
      </c>
      <c r="R170" s="1" t="s">
        <v>2326</v>
      </c>
      <c r="S170" s="1" t="s">
        <v>2406</v>
      </c>
      <c r="T170" s="1">
        <v>54868</v>
      </c>
      <c r="U170" s="1">
        <v>15</v>
      </c>
      <c r="V170" s="1"/>
      <c r="W170" s="1"/>
      <c r="X170" s="1"/>
      <c r="Y170" s="1"/>
      <c r="Z170" s="1"/>
      <c r="AA170" s="1"/>
      <c r="AB170" s="82">
        <f t="shared" si="36"/>
        <v>54868</v>
      </c>
      <c r="AC170" s="82" t="str">
        <f>IF(AB170=Z170,$Y$7,IF(AB170=W170,$V$7,IF(AB170=T170,$S$7,IF(AB170=Q170,$P$7,IF(AB170=N170,$M$7,IF(AB170=K170,$J$7,I(AB170=H170,$G$7,"")))))))</f>
        <v xml:space="preserve">ELEMENTOS QUIMICOS LTDA </v>
      </c>
      <c r="AD170" s="82" t="str">
        <f t="shared" si="37"/>
        <v>PANREAC</v>
      </c>
      <c r="AE170" s="82">
        <f t="shared" si="38"/>
        <v>15</v>
      </c>
      <c r="AF170" s="1"/>
      <c r="AG170" s="1"/>
      <c r="AH170" s="1"/>
      <c r="AI170" s="1"/>
      <c r="AJ170" s="1"/>
      <c r="AK170" s="1"/>
      <c r="AL170" s="1"/>
      <c r="AM170" s="1"/>
      <c r="AN170" s="1"/>
      <c r="AO170" s="1" t="s">
        <v>420</v>
      </c>
      <c r="AP170" s="1">
        <v>122959.99999999999</v>
      </c>
      <c r="AQ170" s="1">
        <v>60</v>
      </c>
      <c r="AR170" s="1"/>
      <c r="AS170" s="1"/>
      <c r="AT170" s="1"/>
      <c r="AU170" s="1"/>
      <c r="AV170" s="1"/>
      <c r="AW170" s="1"/>
      <c r="AX170" s="1" t="s">
        <v>420</v>
      </c>
      <c r="AY170" s="1">
        <v>219181.53600000002</v>
      </c>
      <c r="AZ170" s="1" t="s">
        <v>2526</v>
      </c>
      <c r="BA170" s="82">
        <f t="shared" si="39"/>
        <v>122959.99999999999</v>
      </c>
      <c r="BB170" s="82" t="str">
        <f t="shared" si="40"/>
        <v>MERCK S.A.</v>
      </c>
      <c r="BC170" s="82" t="str">
        <f t="shared" si="41"/>
        <v>MERCK</v>
      </c>
      <c r="BD170" s="82">
        <f t="shared" si="42"/>
        <v>60</v>
      </c>
      <c r="BE170" s="1"/>
      <c r="BF170" s="1"/>
      <c r="BG170" s="1"/>
      <c r="BH170" s="1"/>
      <c r="BI170" s="1"/>
      <c r="BJ170" s="1"/>
      <c r="BK170" s="1" t="s">
        <v>2570</v>
      </c>
      <c r="BL170" s="1">
        <v>126672</v>
      </c>
      <c r="BM170" s="1" t="s">
        <v>2569</v>
      </c>
      <c r="BN170" s="1" t="s">
        <v>2461</v>
      </c>
      <c r="BO170" s="1">
        <v>107880</v>
      </c>
      <c r="BP170" s="1" t="s">
        <v>2545</v>
      </c>
      <c r="BQ170" s="1"/>
      <c r="BR170" s="1"/>
      <c r="BS170" s="1"/>
      <c r="BT170" s="1"/>
      <c r="BU170" s="1"/>
      <c r="BV170" s="1"/>
      <c r="BW170" s="1" t="s">
        <v>2653</v>
      </c>
      <c r="BX170" s="1">
        <v>128766.96000000002</v>
      </c>
      <c r="BY170" s="1" t="s">
        <v>2654</v>
      </c>
      <c r="BZ170" s="82">
        <f t="shared" si="43"/>
        <v>107880</v>
      </c>
      <c r="CA170" s="82" t="str">
        <f t="shared" si="44"/>
        <v>REACTIVOS EQUIPOS Y QUIMICOS LIMITADA</v>
      </c>
      <c r="CB170" s="82" t="str">
        <f t="shared" si="45"/>
        <v>SCHARLAU</v>
      </c>
      <c r="CC170" s="82" t="str">
        <f t="shared" si="46"/>
        <v>120 DIAS</v>
      </c>
      <c r="CD170" s="98">
        <f t="shared" si="47"/>
        <v>54868</v>
      </c>
      <c r="CE170" s="98" t="str">
        <f t="shared" si="48"/>
        <v xml:space="preserve">ELEMENTOS QUIMICOS LTDA </v>
      </c>
      <c r="CF170" s="98" t="str">
        <f t="shared" si="49"/>
        <v>PANREAC</v>
      </c>
      <c r="CG170" s="98">
        <f t="shared" si="50"/>
        <v>15</v>
      </c>
    </row>
    <row r="171" spans="1:85" ht="63" customHeight="1">
      <c r="A171" s="9">
        <f t="shared" si="35"/>
        <v>163</v>
      </c>
      <c r="B171" s="10" t="s">
        <v>1825</v>
      </c>
      <c r="C171" s="11" t="s">
        <v>1826</v>
      </c>
      <c r="D171" s="11" t="s">
        <v>902</v>
      </c>
      <c r="E171" s="10" t="s">
        <v>1827</v>
      </c>
      <c r="F171" s="43">
        <v>1</v>
      </c>
      <c r="G171" s="1"/>
      <c r="H171" s="1"/>
      <c r="I171" s="1"/>
      <c r="J171" s="1"/>
      <c r="K171" s="1"/>
      <c r="L171" s="1"/>
      <c r="M171" s="1"/>
      <c r="N171" s="1"/>
      <c r="O171" s="1"/>
      <c r="P171" s="1"/>
      <c r="Q171" s="1"/>
      <c r="R171" s="1"/>
      <c r="S171" s="1"/>
      <c r="T171" s="1"/>
      <c r="U171" s="1"/>
      <c r="V171" s="1"/>
      <c r="W171" s="1"/>
      <c r="X171" s="1"/>
      <c r="Y171" s="1"/>
      <c r="Z171" s="1"/>
      <c r="AA171" s="1"/>
      <c r="AB171" s="82"/>
      <c r="AC171" s="82"/>
      <c r="AD171" s="82"/>
      <c r="AE171" s="82"/>
      <c r="AF171" s="1"/>
      <c r="AG171" s="1"/>
      <c r="AH171" s="1"/>
      <c r="AI171" s="1"/>
      <c r="AJ171" s="1"/>
      <c r="AK171" s="1"/>
      <c r="AL171" s="1"/>
      <c r="AM171" s="1"/>
      <c r="AN171" s="1"/>
      <c r="AO171" s="1"/>
      <c r="AP171" s="1"/>
      <c r="AQ171" s="1"/>
      <c r="AR171" s="1"/>
      <c r="AS171" s="1"/>
      <c r="AT171" s="1"/>
      <c r="AU171" s="1"/>
      <c r="AV171" s="1"/>
      <c r="AW171" s="1"/>
      <c r="AX171" s="1" t="s">
        <v>1066</v>
      </c>
      <c r="AY171" s="1">
        <v>64690.415999999997</v>
      </c>
      <c r="AZ171" s="1" t="s">
        <v>2527</v>
      </c>
      <c r="BA171" s="82">
        <f t="shared" si="39"/>
        <v>64690.415999999997</v>
      </c>
      <c r="BB171" s="82" t="str">
        <f t="shared" si="40"/>
        <v>PROFINAS SAS</v>
      </c>
      <c r="BC171" s="82" t="str">
        <f t="shared" si="41"/>
        <v>OXOID</v>
      </c>
      <c r="BD171" s="82" t="str">
        <f t="shared" si="42"/>
        <v>15-30 DIAS</v>
      </c>
      <c r="BE171" s="1"/>
      <c r="BF171" s="1"/>
      <c r="BG171" s="1"/>
      <c r="BH171" s="1"/>
      <c r="BI171" s="1"/>
      <c r="BJ171" s="1"/>
      <c r="BK171" s="1" t="s">
        <v>1066</v>
      </c>
      <c r="BL171" s="1">
        <v>53112</v>
      </c>
      <c r="BM171" s="1" t="s">
        <v>2569</v>
      </c>
      <c r="BN171" s="1"/>
      <c r="BO171" s="1"/>
      <c r="BP171" s="1"/>
      <c r="BQ171" s="1"/>
      <c r="BR171" s="1"/>
      <c r="BS171" s="1"/>
      <c r="BT171" s="1"/>
      <c r="BU171" s="1"/>
      <c r="BV171" s="1"/>
      <c r="BW171" s="1"/>
      <c r="BX171" s="1"/>
      <c r="BY171" s="1"/>
      <c r="BZ171" s="82">
        <f t="shared" si="43"/>
        <v>53112</v>
      </c>
      <c r="CA171" s="82" t="str">
        <f t="shared" si="44"/>
        <v>QUIMICOS Y REACTIVOS SAS "QUIMIREL SAS"</v>
      </c>
      <c r="CB171" s="82" t="str">
        <f t="shared" si="45"/>
        <v>OXOID</v>
      </c>
      <c r="CC171" s="82" t="str">
        <f t="shared" si="46"/>
        <v xml:space="preserve">5 dias calendario </v>
      </c>
      <c r="CD171" s="98">
        <f t="shared" si="47"/>
        <v>53112</v>
      </c>
      <c r="CE171" s="98" t="str">
        <f t="shared" si="48"/>
        <v>QUIMICOS Y REACTIVOS SAS "QUIMIREL SAS"</v>
      </c>
      <c r="CF171" s="98" t="str">
        <f t="shared" si="49"/>
        <v>OXOID</v>
      </c>
      <c r="CG171" s="98" t="str">
        <f t="shared" si="50"/>
        <v xml:space="preserve">5 dias calendario </v>
      </c>
    </row>
    <row r="172" spans="1:85" ht="52.2">
      <c r="A172" s="9">
        <f t="shared" si="35"/>
        <v>164</v>
      </c>
      <c r="B172" s="10" t="s">
        <v>115</v>
      </c>
      <c r="C172" s="11">
        <v>500</v>
      </c>
      <c r="D172" s="11" t="s">
        <v>6</v>
      </c>
      <c r="E172" s="10" t="s">
        <v>1803</v>
      </c>
      <c r="F172" s="43">
        <v>1</v>
      </c>
      <c r="G172" s="1"/>
      <c r="H172" s="1"/>
      <c r="I172" s="1"/>
      <c r="J172" s="1" t="s">
        <v>2267</v>
      </c>
      <c r="K172" s="1">
        <v>86965.2</v>
      </c>
      <c r="L172" s="1" t="s">
        <v>2271</v>
      </c>
      <c r="M172" s="1"/>
      <c r="N172" s="1"/>
      <c r="O172" s="1"/>
      <c r="P172" s="1"/>
      <c r="Q172" s="1"/>
      <c r="R172" s="1"/>
      <c r="S172" s="1"/>
      <c r="T172" s="1"/>
      <c r="U172" s="1"/>
      <c r="V172" s="1"/>
      <c r="W172" s="1"/>
      <c r="X172" s="1"/>
      <c r="Y172" s="1"/>
      <c r="Z172" s="1"/>
      <c r="AA172" s="1"/>
      <c r="AB172" s="82">
        <f t="shared" si="36"/>
        <v>86965.2</v>
      </c>
      <c r="AC172" s="82" t="str">
        <f>IF(AB172=Z172,$Y$7,IF(AB172=W172,$V$7,IF(AB172=T172,$S$7,IF(AB172=Q172,$P$7,IF(AB172=N172,$M$7,IF(AB172=K172,$J$7,I(AB172=H172,$G$7,"")))))))</f>
        <v>AVÁNTIKA COLOMBIA S.A.</v>
      </c>
      <c r="AD172" s="82" t="str">
        <f t="shared" si="37"/>
        <v>JT BAKER</v>
      </c>
      <c r="AE172" s="82" t="str">
        <f t="shared" si="38"/>
        <v>150 Días</v>
      </c>
      <c r="AF172" s="1"/>
      <c r="AG172" s="1"/>
      <c r="AH172" s="1"/>
      <c r="AI172" s="1"/>
      <c r="AJ172" s="1"/>
      <c r="AK172" s="1"/>
      <c r="AL172" s="1"/>
      <c r="AM172" s="1"/>
      <c r="AN172" s="1"/>
      <c r="AO172" s="1" t="s">
        <v>420</v>
      </c>
      <c r="AP172" s="1">
        <v>117159.99999999999</v>
      </c>
      <c r="AQ172" s="1">
        <v>90</v>
      </c>
      <c r="AR172" s="1"/>
      <c r="AS172" s="1"/>
      <c r="AT172" s="1"/>
      <c r="AU172" s="1"/>
      <c r="AV172" s="1"/>
      <c r="AW172" s="1"/>
      <c r="AX172" s="1" t="s">
        <v>420</v>
      </c>
      <c r="AY172" s="1">
        <v>149258.59199999998</v>
      </c>
      <c r="AZ172" s="1" t="s">
        <v>2526</v>
      </c>
      <c r="BA172" s="82">
        <f t="shared" si="39"/>
        <v>117159.99999999999</v>
      </c>
      <c r="BB172" s="82" t="str">
        <f t="shared" si="40"/>
        <v>MERCK S.A.</v>
      </c>
      <c r="BC172" s="82" t="str">
        <f t="shared" si="41"/>
        <v>MERCK</v>
      </c>
      <c r="BD172" s="82">
        <f t="shared" si="42"/>
        <v>90</v>
      </c>
      <c r="BE172" s="1"/>
      <c r="BF172" s="1"/>
      <c r="BG172" s="1"/>
      <c r="BH172" s="1"/>
      <c r="BI172" s="1"/>
      <c r="BJ172" s="1"/>
      <c r="BK172" s="1"/>
      <c r="BL172" s="1"/>
      <c r="BM172" s="1"/>
      <c r="BN172" s="1" t="s">
        <v>2461</v>
      </c>
      <c r="BO172" s="1">
        <v>134560</v>
      </c>
      <c r="BP172" s="1" t="s">
        <v>2545</v>
      </c>
      <c r="BQ172" s="1"/>
      <c r="BR172" s="1"/>
      <c r="BS172" s="1"/>
      <c r="BT172" s="1"/>
      <c r="BU172" s="1"/>
      <c r="BV172" s="1"/>
      <c r="BW172" s="1" t="s">
        <v>2653</v>
      </c>
      <c r="BX172" s="1">
        <v>86965.2</v>
      </c>
      <c r="BY172" s="1" t="s">
        <v>2654</v>
      </c>
      <c r="BZ172" s="82">
        <f t="shared" si="43"/>
        <v>86965.2</v>
      </c>
      <c r="CA172" s="82" t="str">
        <f t="shared" si="44"/>
        <v xml:space="preserve">LABORATORIOS WACOL S.A </v>
      </c>
      <c r="CB172" s="82" t="str">
        <f t="shared" si="45"/>
        <v xml:space="preserve">JT BAKER </v>
      </c>
      <c r="CC172" s="82" t="str">
        <f t="shared" si="46"/>
        <v xml:space="preserve">90 DIAS </v>
      </c>
      <c r="CD172" s="98">
        <f t="shared" si="47"/>
        <v>86965.2</v>
      </c>
      <c r="CE172" s="98" t="str">
        <f t="shared" si="48"/>
        <v xml:space="preserve">LABORATORIOS WACOL S.A </v>
      </c>
      <c r="CF172" s="98" t="str">
        <f t="shared" si="49"/>
        <v xml:space="preserve">JT BAKER </v>
      </c>
      <c r="CG172" s="98" t="str">
        <f t="shared" si="50"/>
        <v xml:space="preserve">90 DIAS </v>
      </c>
    </row>
    <row r="173" spans="1:85" ht="65.25" customHeight="1">
      <c r="A173" s="9">
        <f t="shared" si="35"/>
        <v>165</v>
      </c>
      <c r="B173" s="10" t="s">
        <v>1659</v>
      </c>
      <c r="C173" s="11">
        <v>500</v>
      </c>
      <c r="D173" s="11" t="s">
        <v>997</v>
      </c>
      <c r="E173" s="10" t="s">
        <v>1803</v>
      </c>
      <c r="F173" s="43">
        <v>1</v>
      </c>
      <c r="G173" s="1"/>
      <c r="H173" s="1"/>
      <c r="I173" s="1"/>
      <c r="J173" s="1"/>
      <c r="K173" s="1"/>
      <c r="L173" s="1"/>
      <c r="M173" s="1"/>
      <c r="N173" s="1"/>
      <c r="O173" s="1"/>
      <c r="P173" s="1"/>
      <c r="Q173" s="1"/>
      <c r="R173" s="1"/>
      <c r="S173" s="1" t="s">
        <v>2406</v>
      </c>
      <c r="T173" s="1">
        <v>75864</v>
      </c>
      <c r="U173" s="1">
        <v>15</v>
      </c>
      <c r="V173" s="1"/>
      <c r="W173" s="1"/>
      <c r="X173" s="1"/>
      <c r="Y173" s="1"/>
      <c r="Z173" s="1"/>
      <c r="AA173" s="1"/>
      <c r="AB173" s="82">
        <f t="shared" si="36"/>
        <v>75864</v>
      </c>
      <c r="AC173" s="82" t="str">
        <f>IF(AB173=Z173,$Y$7,IF(AB173=W173,$V$7,IF(AB173=T173,$S$7,IF(AB173=Q173,$P$7,IF(AB173=N173,$M$7,IF(AB173=K173,$J$7,I(AB173=H173,$G$7,"")))))))</f>
        <v xml:space="preserve">ELEMENTOS QUIMICOS LTDA </v>
      </c>
      <c r="AD173" s="82" t="str">
        <f t="shared" si="37"/>
        <v>PANREAC</v>
      </c>
      <c r="AE173" s="82">
        <f t="shared" si="38"/>
        <v>15</v>
      </c>
      <c r="AF173" s="1"/>
      <c r="AG173" s="1"/>
      <c r="AH173" s="1"/>
      <c r="AI173" s="1"/>
      <c r="AJ173" s="1"/>
      <c r="AK173" s="1"/>
      <c r="AL173" s="1"/>
      <c r="AM173" s="1"/>
      <c r="AN173" s="1"/>
      <c r="AO173" s="1" t="s">
        <v>420</v>
      </c>
      <c r="AP173" s="1">
        <v>329440</v>
      </c>
      <c r="AQ173" s="1">
        <v>90</v>
      </c>
      <c r="AR173" s="1"/>
      <c r="AS173" s="1"/>
      <c r="AT173" s="1"/>
      <c r="AU173" s="1"/>
      <c r="AV173" s="1"/>
      <c r="AW173" s="1"/>
      <c r="AX173" s="1" t="s">
        <v>420</v>
      </c>
      <c r="AY173" s="1">
        <v>317342.59199999995</v>
      </c>
      <c r="AZ173" s="1" t="s">
        <v>2526</v>
      </c>
      <c r="BA173" s="82">
        <f t="shared" si="39"/>
        <v>317342.59199999995</v>
      </c>
      <c r="BB173" s="82" t="str">
        <f t="shared" si="40"/>
        <v>PROFINAS SAS</v>
      </c>
      <c r="BC173" s="82" t="str">
        <f t="shared" si="41"/>
        <v>MERCK</v>
      </c>
      <c r="BD173" s="82" t="str">
        <f t="shared" si="42"/>
        <v>15-60 DIAS</v>
      </c>
      <c r="BE173" s="1"/>
      <c r="BF173" s="1"/>
      <c r="BG173" s="1"/>
      <c r="BH173" s="1"/>
      <c r="BI173" s="1"/>
      <c r="BJ173" s="1"/>
      <c r="BK173" s="1" t="s">
        <v>2570</v>
      </c>
      <c r="BL173" s="1">
        <v>115420</v>
      </c>
      <c r="BM173" s="1" t="s">
        <v>2569</v>
      </c>
      <c r="BN173" s="1" t="s">
        <v>2461</v>
      </c>
      <c r="BO173" s="1">
        <v>142100</v>
      </c>
      <c r="BP173" s="1" t="s">
        <v>2328</v>
      </c>
      <c r="BQ173" s="1" t="s">
        <v>888</v>
      </c>
      <c r="BR173" s="1">
        <v>97440</v>
      </c>
      <c r="BS173" s="1">
        <v>8</v>
      </c>
      <c r="BT173" s="1"/>
      <c r="BU173" s="1"/>
      <c r="BV173" s="1"/>
      <c r="BW173" s="1" t="s">
        <v>2653</v>
      </c>
      <c r="BX173" s="1">
        <v>102214.56</v>
      </c>
      <c r="BY173" s="1" t="s">
        <v>2654</v>
      </c>
      <c r="BZ173" s="82">
        <f t="shared" si="43"/>
        <v>97440</v>
      </c>
      <c r="CA173" s="82" t="str">
        <f t="shared" si="44"/>
        <v>SCIENTIFIC PRODUCTS LTDA.</v>
      </c>
      <c r="CB173" s="82" t="str">
        <f t="shared" si="45"/>
        <v>FISHER</v>
      </c>
      <c r="CC173" s="82">
        <f t="shared" si="46"/>
        <v>8</v>
      </c>
      <c r="CD173" s="98">
        <f t="shared" si="47"/>
        <v>75864</v>
      </c>
      <c r="CE173" s="98" t="str">
        <f t="shared" si="48"/>
        <v xml:space="preserve">ELEMENTOS QUIMICOS LTDA </v>
      </c>
      <c r="CF173" s="98" t="str">
        <f t="shared" si="49"/>
        <v>PANREAC</v>
      </c>
      <c r="CG173" s="98">
        <f t="shared" si="50"/>
        <v>15</v>
      </c>
    </row>
    <row r="174" spans="1:85" ht="65.25" customHeight="1">
      <c r="A174" s="9">
        <f t="shared" si="35"/>
        <v>166</v>
      </c>
      <c r="B174" s="10" t="s">
        <v>1828</v>
      </c>
      <c r="C174" s="11">
        <v>100</v>
      </c>
      <c r="D174" s="11" t="s">
        <v>9</v>
      </c>
      <c r="E174" s="10" t="s">
        <v>1803</v>
      </c>
      <c r="F174" s="43">
        <v>1</v>
      </c>
      <c r="G174" s="1"/>
      <c r="H174" s="1"/>
      <c r="I174" s="1"/>
      <c r="J174" s="1" t="s">
        <v>2267</v>
      </c>
      <c r="K174" s="1">
        <v>176540.4</v>
      </c>
      <c r="L174" s="1" t="s">
        <v>2268</v>
      </c>
      <c r="M174" s="1"/>
      <c r="N174" s="1"/>
      <c r="O174" s="1"/>
      <c r="P174" s="1" t="s">
        <v>420</v>
      </c>
      <c r="Q174" s="1">
        <v>177480</v>
      </c>
      <c r="R174" s="1" t="s">
        <v>2284</v>
      </c>
      <c r="S174" s="1" t="s">
        <v>2406</v>
      </c>
      <c r="T174" s="1">
        <v>162400</v>
      </c>
      <c r="U174" s="1">
        <v>15</v>
      </c>
      <c r="V174" s="1"/>
      <c r="W174" s="1"/>
      <c r="X174" s="1"/>
      <c r="Y174" s="1"/>
      <c r="Z174" s="1"/>
      <c r="AA174" s="1"/>
      <c r="AB174" s="82">
        <f t="shared" si="36"/>
        <v>162400</v>
      </c>
      <c r="AC174" s="82" t="str">
        <f>IF(AB174=Z174,$Y$7,IF(AB174=W174,$V$7,IF(AB174=T174,$S$7,IF(AB174=Q174,$P$7,IF(AB174=N174,$M$7,IF(AB174=K174,$J$7,I(AB174=H174,$G$7,"")))))))</f>
        <v xml:space="preserve">ELEMENTOS QUIMICOS LTDA </v>
      </c>
      <c r="AD174" s="82" t="str">
        <f t="shared" si="37"/>
        <v>PANREAC</v>
      </c>
      <c r="AE174" s="82">
        <f t="shared" si="38"/>
        <v>15</v>
      </c>
      <c r="AF174" s="1"/>
      <c r="AG174" s="1"/>
      <c r="AH174" s="1"/>
      <c r="AI174" s="1"/>
      <c r="AJ174" s="1"/>
      <c r="AK174" s="1"/>
      <c r="AL174" s="1"/>
      <c r="AM174" s="1"/>
      <c r="AN174" s="1"/>
      <c r="AO174" s="1" t="s">
        <v>420</v>
      </c>
      <c r="AP174" s="1">
        <v>120639.99999999999</v>
      </c>
      <c r="AQ174" s="1">
        <v>45</v>
      </c>
      <c r="AR174" s="1"/>
      <c r="AS174" s="1"/>
      <c r="AT174" s="1"/>
      <c r="AU174" s="1"/>
      <c r="AV174" s="1"/>
      <c r="AW174" s="1"/>
      <c r="AX174" s="1" t="s">
        <v>420</v>
      </c>
      <c r="AY174" s="1">
        <v>172118.016</v>
      </c>
      <c r="AZ174" s="1" t="s">
        <v>2526</v>
      </c>
      <c r="BA174" s="82">
        <f t="shared" si="39"/>
        <v>120639.99999999999</v>
      </c>
      <c r="BB174" s="82" t="str">
        <f t="shared" si="40"/>
        <v>MERCK S.A.</v>
      </c>
      <c r="BC174" s="82" t="str">
        <f t="shared" si="41"/>
        <v>MERCK</v>
      </c>
      <c r="BD174" s="82">
        <f t="shared" si="42"/>
        <v>45</v>
      </c>
      <c r="BE174" s="1"/>
      <c r="BF174" s="1"/>
      <c r="BG174" s="1"/>
      <c r="BH174" s="1"/>
      <c r="BI174" s="1"/>
      <c r="BJ174" s="1"/>
      <c r="BK174" s="1" t="s">
        <v>2570</v>
      </c>
      <c r="BL174" s="1">
        <v>219008</v>
      </c>
      <c r="BM174" s="1" t="s">
        <v>2574</v>
      </c>
      <c r="BN174" s="1" t="s">
        <v>2461</v>
      </c>
      <c r="BO174" s="1">
        <v>187920</v>
      </c>
      <c r="BP174" s="1" t="s">
        <v>2545</v>
      </c>
      <c r="BQ174" s="1"/>
      <c r="BR174" s="1"/>
      <c r="BS174" s="1"/>
      <c r="BT174" s="1"/>
      <c r="BU174" s="1"/>
      <c r="BV174" s="1"/>
      <c r="BW174" s="1" t="s">
        <v>2653</v>
      </c>
      <c r="BX174" s="1">
        <v>181676.88</v>
      </c>
      <c r="BY174" s="1" t="s">
        <v>2654</v>
      </c>
      <c r="BZ174" s="82">
        <f t="shared" si="43"/>
        <v>181676.88</v>
      </c>
      <c r="CA174" s="82" t="str">
        <f t="shared" si="44"/>
        <v xml:space="preserve">LABORATORIOS WACOL S.A </v>
      </c>
      <c r="CB174" s="82" t="str">
        <f t="shared" si="45"/>
        <v xml:space="preserve">JT BAKER </v>
      </c>
      <c r="CC174" s="82" t="str">
        <f t="shared" si="46"/>
        <v xml:space="preserve">90 DIAS </v>
      </c>
      <c r="CD174" s="98">
        <f t="shared" si="47"/>
        <v>120639.99999999999</v>
      </c>
      <c r="CE174" s="98" t="str">
        <f t="shared" si="48"/>
        <v>MERCK S.A.</v>
      </c>
      <c r="CF174" s="98" t="str">
        <f t="shared" si="49"/>
        <v>MERCK</v>
      </c>
      <c r="CG174" s="98">
        <f t="shared" si="50"/>
        <v>45</v>
      </c>
    </row>
    <row r="175" spans="1:85" ht="65.25" customHeight="1">
      <c r="A175" s="9">
        <f t="shared" si="35"/>
        <v>167</v>
      </c>
      <c r="B175" s="10" t="s">
        <v>1829</v>
      </c>
      <c r="C175" s="11">
        <v>500</v>
      </c>
      <c r="D175" s="11" t="s">
        <v>997</v>
      </c>
      <c r="E175" s="10" t="s">
        <v>1803</v>
      </c>
      <c r="F175" s="43">
        <v>1</v>
      </c>
      <c r="G175" s="1"/>
      <c r="H175" s="1"/>
      <c r="I175" s="1"/>
      <c r="J175" s="1"/>
      <c r="K175" s="1"/>
      <c r="L175" s="1"/>
      <c r="M175" s="1" t="s">
        <v>2297</v>
      </c>
      <c r="N175" s="1">
        <v>175392</v>
      </c>
      <c r="O175" s="1">
        <v>30</v>
      </c>
      <c r="P175" s="1"/>
      <c r="Q175" s="1"/>
      <c r="R175" s="1"/>
      <c r="S175" s="1"/>
      <c r="T175" s="1"/>
      <c r="U175" s="1"/>
      <c r="V175" s="1"/>
      <c r="W175" s="1"/>
      <c r="X175" s="1"/>
      <c r="Y175" s="1"/>
      <c r="Z175" s="1"/>
      <c r="AA175" s="1"/>
      <c r="AB175" s="82">
        <f t="shared" si="36"/>
        <v>175392</v>
      </c>
      <c r="AC175" s="82" t="str">
        <f>IF(AB175=Z175,$Y$7,IF(AB175=W175,$V$7,IF(AB175=T175,$S$7,IF(AB175=Q175,$P$7,IF(AB175=N175,$M$7,IF(AB175=K175,$J$7,I(AB175=H175,$G$7,"")))))))</f>
        <v>BIO-INSTRUMENTAL</v>
      </c>
      <c r="AD175" s="82" t="str">
        <f t="shared" si="37"/>
        <v xml:space="preserve">SIGMA-ALDRICH </v>
      </c>
      <c r="AE175" s="82">
        <f t="shared" si="38"/>
        <v>30</v>
      </c>
      <c r="AF175" s="1"/>
      <c r="AG175" s="1"/>
      <c r="AH175" s="1"/>
      <c r="AI175" s="1"/>
      <c r="AJ175" s="1"/>
      <c r="AK175" s="1"/>
      <c r="AL175" s="1"/>
      <c r="AM175" s="1"/>
      <c r="AN175" s="1"/>
      <c r="AO175" s="1" t="s">
        <v>420</v>
      </c>
      <c r="AP175" s="1">
        <v>98000</v>
      </c>
      <c r="AQ175" s="1">
        <v>120</v>
      </c>
      <c r="AR175" s="1"/>
      <c r="AS175" s="1"/>
      <c r="AT175" s="1"/>
      <c r="AU175" s="1"/>
      <c r="AV175" s="1"/>
      <c r="AW175" s="1"/>
      <c r="AX175" s="1" t="s">
        <v>420</v>
      </c>
      <c r="AY175" s="1">
        <v>133887.59999999998</v>
      </c>
      <c r="AZ175" s="1" t="s">
        <v>2526</v>
      </c>
      <c r="BA175" s="82">
        <f t="shared" si="39"/>
        <v>98000</v>
      </c>
      <c r="BB175" s="82" t="str">
        <f t="shared" si="40"/>
        <v>MERCK S.A.</v>
      </c>
      <c r="BC175" s="82" t="str">
        <f t="shared" si="41"/>
        <v>MERCK</v>
      </c>
      <c r="BD175" s="82">
        <f t="shared" si="42"/>
        <v>120</v>
      </c>
      <c r="BE175" s="1"/>
      <c r="BF175" s="1"/>
      <c r="BG175" s="1"/>
      <c r="BH175" s="1"/>
      <c r="BI175" s="1"/>
      <c r="BJ175" s="1"/>
      <c r="BK175" s="1"/>
      <c r="BL175" s="1"/>
      <c r="BM175" s="1"/>
      <c r="BN175" s="1"/>
      <c r="BO175" s="1"/>
      <c r="BP175" s="1"/>
      <c r="BQ175" s="1"/>
      <c r="BR175" s="1"/>
      <c r="BS175" s="1"/>
      <c r="BT175" s="1"/>
      <c r="BU175" s="1"/>
      <c r="BV175" s="1"/>
      <c r="BW175" s="1"/>
      <c r="BX175" s="1"/>
      <c r="BY175" s="1"/>
      <c r="BZ175" s="82"/>
      <c r="CA175" s="82"/>
      <c r="CB175" s="82">
        <f t="shared" si="45"/>
        <v>0</v>
      </c>
      <c r="CC175" s="82">
        <f t="shared" si="46"/>
        <v>0</v>
      </c>
      <c r="CD175" s="98">
        <f t="shared" si="47"/>
        <v>98000</v>
      </c>
      <c r="CE175" s="98" t="str">
        <f t="shared" si="48"/>
        <v>MERCK S.A.</v>
      </c>
      <c r="CF175" s="98" t="str">
        <f t="shared" si="49"/>
        <v>MERCK</v>
      </c>
      <c r="CG175" s="98">
        <f t="shared" si="50"/>
        <v>120</v>
      </c>
    </row>
    <row r="176" spans="1:85" ht="65.25" customHeight="1">
      <c r="A176" s="9">
        <f t="shared" si="35"/>
        <v>168</v>
      </c>
      <c r="B176" s="10" t="s">
        <v>1523</v>
      </c>
      <c r="C176" s="11">
        <v>1000</v>
      </c>
      <c r="D176" s="11" t="s">
        <v>997</v>
      </c>
      <c r="E176" s="10" t="s">
        <v>1803</v>
      </c>
      <c r="F176" s="43">
        <v>1</v>
      </c>
      <c r="G176" s="1"/>
      <c r="H176" s="1"/>
      <c r="I176" s="1"/>
      <c r="J176" s="1"/>
      <c r="K176" s="1"/>
      <c r="L176" s="1"/>
      <c r="M176" s="1"/>
      <c r="N176" s="1"/>
      <c r="O176" s="1"/>
      <c r="P176" s="1"/>
      <c r="Q176" s="1"/>
      <c r="R176" s="1"/>
      <c r="S176" s="1" t="s">
        <v>2406</v>
      </c>
      <c r="T176" s="1">
        <v>158688</v>
      </c>
      <c r="U176" s="1">
        <v>15</v>
      </c>
      <c r="V176" s="1"/>
      <c r="W176" s="1"/>
      <c r="X176" s="1"/>
      <c r="Y176" s="1"/>
      <c r="Z176" s="1"/>
      <c r="AA176" s="1"/>
      <c r="AB176" s="82">
        <f t="shared" si="36"/>
        <v>158688</v>
      </c>
      <c r="AC176" s="82" t="str">
        <f>IF(AB176=Z176,$Y$7,IF(AB176=W176,$V$7,IF(AB176=T176,$S$7,IF(AB176=Q176,$P$7,IF(AB176=N176,$M$7,IF(AB176=K176,$J$7,I(AB176=H176,$G$7,"")))))))</f>
        <v xml:space="preserve">ELEMENTOS QUIMICOS LTDA </v>
      </c>
      <c r="AD176" s="82" t="str">
        <f t="shared" si="37"/>
        <v>PANREAC</v>
      </c>
      <c r="AE176" s="82">
        <f t="shared" si="38"/>
        <v>15</v>
      </c>
      <c r="AF176" s="1"/>
      <c r="AG176" s="1"/>
      <c r="AH176" s="1"/>
      <c r="AI176" s="1"/>
      <c r="AJ176" s="1"/>
      <c r="AK176" s="1"/>
      <c r="AL176" s="1"/>
      <c r="AM176" s="1"/>
      <c r="AN176" s="1"/>
      <c r="AO176" s="1" t="s">
        <v>420</v>
      </c>
      <c r="AP176" s="1">
        <v>75400</v>
      </c>
      <c r="AQ176" s="1">
        <v>90</v>
      </c>
      <c r="AR176" s="1"/>
      <c r="AS176" s="1"/>
      <c r="AT176" s="1"/>
      <c r="AU176" s="1"/>
      <c r="AV176" s="1"/>
      <c r="AW176" s="1"/>
      <c r="AX176" s="1" t="s">
        <v>420</v>
      </c>
      <c r="AY176" s="1">
        <v>211785.84</v>
      </c>
      <c r="AZ176" s="1" t="s">
        <v>2526</v>
      </c>
      <c r="BA176" s="82">
        <f t="shared" si="39"/>
        <v>75400</v>
      </c>
      <c r="BB176" s="82" t="str">
        <f t="shared" si="40"/>
        <v>MERCK S.A.</v>
      </c>
      <c r="BC176" s="82" t="str">
        <f t="shared" si="41"/>
        <v>MERCK</v>
      </c>
      <c r="BD176" s="82">
        <f t="shared" si="42"/>
        <v>90</v>
      </c>
      <c r="BE176" s="1"/>
      <c r="BF176" s="1"/>
      <c r="BG176" s="1"/>
      <c r="BH176" s="1"/>
      <c r="BI176" s="1"/>
      <c r="BJ176" s="1"/>
      <c r="BK176" s="1"/>
      <c r="BL176" s="1"/>
      <c r="BM176" s="1"/>
      <c r="BN176" s="1" t="s">
        <v>2461</v>
      </c>
      <c r="BO176" s="1">
        <v>134560</v>
      </c>
      <c r="BP176" s="1" t="s">
        <v>2545</v>
      </c>
      <c r="BQ176" s="1"/>
      <c r="BR176" s="1"/>
      <c r="BS176" s="1"/>
      <c r="BT176" s="1"/>
      <c r="BU176" s="1"/>
      <c r="BV176" s="1"/>
      <c r="BW176" s="1" t="s">
        <v>2653</v>
      </c>
      <c r="BX176" s="1">
        <v>120435.84</v>
      </c>
      <c r="BY176" s="1" t="s">
        <v>2654</v>
      </c>
      <c r="BZ176" s="82">
        <f t="shared" si="43"/>
        <v>120435.84</v>
      </c>
      <c r="CA176" s="82" t="str">
        <f t="shared" si="44"/>
        <v xml:space="preserve">LABORATORIOS WACOL S.A </v>
      </c>
      <c r="CB176" s="82" t="str">
        <f t="shared" si="45"/>
        <v xml:space="preserve">JT BAKER </v>
      </c>
      <c r="CC176" s="82" t="str">
        <f t="shared" si="46"/>
        <v xml:space="preserve">90 DIAS </v>
      </c>
      <c r="CD176" s="98">
        <f t="shared" si="47"/>
        <v>75400</v>
      </c>
      <c r="CE176" s="98" t="str">
        <f t="shared" si="48"/>
        <v>MERCK S.A.</v>
      </c>
      <c r="CF176" s="98" t="str">
        <f t="shared" si="49"/>
        <v>MERCK</v>
      </c>
      <c r="CG176" s="98">
        <f t="shared" si="50"/>
        <v>90</v>
      </c>
    </row>
    <row r="177" spans="1:85" ht="65.25" customHeight="1">
      <c r="A177" s="9">
        <f t="shared" si="35"/>
        <v>169</v>
      </c>
      <c r="B177" s="10" t="s">
        <v>118</v>
      </c>
      <c r="C177" s="11">
        <v>100</v>
      </c>
      <c r="D177" s="11" t="s">
        <v>9</v>
      </c>
      <c r="E177" s="10" t="s">
        <v>1803</v>
      </c>
      <c r="F177" s="43">
        <v>1</v>
      </c>
      <c r="G177" s="1"/>
      <c r="H177" s="1"/>
      <c r="I177" s="1"/>
      <c r="J177" s="1"/>
      <c r="K177" s="1"/>
      <c r="L177" s="1"/>
      <c r="M177" s="1"/>
      <c r="N177" s="1"/>
      <c r="O177" s="1"/>
      <c r="P177" s="1"/>
      <c r="Q177" s="1"/>
      <c r="R177" s="1"/>
      <c r="S177" s="1" t="s">
        <v>2406</v>
      </c>
      <c r="T177" s="1">
        <v>288840</v>
      </c>
      <c r="U177" s="1">
        <v>120</v>
      </c>
      <c r="V177" s="1"/>
      <c r="W177" s="1"/>
      <c r="X177" s="1"/>
      <c r="Y177" s="1"/>
      <c r="Z177" s="1"/>
      <c r="AA177" s="1"/>
      <c r="AB177" s="82">
        <f t="shared" si="36"/>
        <v>288840</v>
      </c>
      <c r="AC177" s="82" t="str">
        <f>IF(AB177=Z177,$Y$7,IF(AB177=W177,$V$7,IF(AB177=T177,$S$7,IF(AB177=Q177,$P$7,IF(AB177=N177,$M$7,IF(AB177=K177,$J$7,I(AB177=H177,$G$7,"")))))))</f>
        <v xml:space="preserve">ELEMENTOS QUIMICOS LTDA </v>
      </c>
      <c r="AD177" s="82" t="str">
        <f t="shared" si="37"/>
        <v>PANREAC</v>
      </c>
      <c r="AE177" s="82">
        <f t="shared" si="38"/>
        <v>120</v>
      </c>
      <c r="AF177" s="1"/>
      <c r="AG177" s="1"/>
      <c r="AH177" s="1"/>
      <c r="AI177" s="1"/>
      <c r="AJ177" s="1"/>
      <c r="AK177" s="1"/>
      <c r="AL177" s="1"/>
      <c r="AM177" s="1"/>
      <c r="AN177" s="1"/>
      <c r="AO177" s="1"/>
      <c r="AP177" s="1"/>
      <c r="AQ177" s="1"/>
      <c r="AR177" s="1"/>
      <c r="AS177" s="1"/>
      <c r="AT177" s="1"/>
      <c r="AU177" s="1"/>
      <c r="AV177" s="1"/>
      <c r="AW177" s="1"/>
      <c r="AX177" s="1"/>
      <c r="AY177" s="1"/>
      <c r="AZ177" s="1"/>
      <c r="BA177" s="82"/>
      <c r="BB177" s="82"/>
      <c r="BC177" s="82"/>
      <c r="BD177" s="82"/>
      <c r="BE177" s="1"/>
      <c r="BF177" s="1"/>
      <c r="BG177" s="1"/>
      <c r="BH177" s="1"/>
      <c r="BI177" s="1"/>
      <c r="BJ177" s="1"/>
      <c r="BK177" s="1"/>
      <c r="BL177" s="1"/>
      <c r="BM177" s="1"/>
      <c r="BN177" s="1"/>
      <c r="BO177" s="1"/>
      <c r="BP177" s="1"/>
      <c r="BQ177" s="1"/>
      <c r="BR177" s="1"/>
      <c r="BS177" s="1"/>
      <c r="BT177" s="1"/>
      <c r="BU177" s="1"/>
      <c r="BV177" s="1"/>
      <c r="BW177" s="1"/>
      <c r="BX177" s="1"/>
      <c r="BY177" s="1"/>
      <c r="BZ177" s="82"/>
      <c r="CA177" s="82"/>
      <c r="CB177" s="82">
        <f t="shared" si="45"/>
        <v>0</v>
      </c>
      <c r="CC177" s="82">
        <f t="shared" si="46"/>
        <v>0</v>
      </c>
      <c r="CD177" s="98">
        <f t="shared" si="47"/>
        <v>288840</v>
      </c>
      <c r="CE177" s="98" t="str">
        <f t="shared" si="48"/>
        <v xml:space="preserve">ELEMENTOS QUIMICOS LTDA </v>
      </c>
      <c r="CF177" s="98" t="str">
        <f t="shared" si="49"/>
        <v>PANREAC</v>
      </c>
      <c r="CG177" s="98">
        <f t="shared" si="50"/>
        <v>120</v>
      </c>
    </row>
    <row r="178" spans="1:85" ht="63" customHeight="1">
      <c r="A178" s="9">
        <f t="shared" si="35"/>
        <v>170</v>
      </c>
      <c r="B178" s="10" t="s">
        <v>1477</v>
      </c>
      <c r="C178" s="11">
        <v>1000</v>
      </c>
      <c r="D178" s="11" t="s">
        <v>9</v>
      </c>
      <c r="E178" s="10" t="s">
        <v>1803</v>
      </c>
      <c r="F178" s="43">
        <v>1</v>
      </c>
      <c r="G178" s="1"/>
      <c r="H178" s="1"/>
      <c r="I178" s="1"/>
      <c r="J178" s="1"/>
      <c r="K178" s="1"/>
      <c r="L178" s="1"/>
      <c r="M178" s="1" t="s">
        <v>2296</v>
      </c>
      <c r="N178" s="1">
        <v>174928</v>
      </c>
      <c r="O178" s="1">
        <v>30</v>
      </c>
      <c r="P178" s="1"/>
      <c r="Q178" s="1"/>
      <c r="R178" s="1"/>
      <c r="S178" s="1" t="s">
        <v>2406</v>
      </c>
      <c r="T178" s="1">
        <v>135100</v>
      </c>
      <c r="U178" s="1">
        <v>15</v>
      </c>
      <c r="V178" s="1"/>
      <c r="W178" s="1"/>
      <c r="X178" s="1"/>
      <c r="Y178" s="1"/>
      <c r="Z178" s="1"/>
      <c r="AA178" s="1"/>
      <c r="AB178" s="82">
        <f t="shared" si="36"/>
        <v>135100</v>
      </c>
      <c r="AC178" s="82" t="str">
        <f>IF(AB178=Z178,$Y$7,IF(AB178=W178,$V$7,IF(AB178=T178,$S$7,IF(AB178=Q178,$P$7,IF(AB178=N178,$M$7,IF(AB178=K178,$J$7,I(AB178=H178,$G$7,"")))))))</f>
        <v xml:space="preserve">ELEMENTOS QUIMICOS LTDA </v>
      </c>
      <c r="AD178" s="82" t="str">
        <f t="shared" si="37"/>
        <v>PANREAC</v>
      </c>
      <c r="AE178" s="82">
        <f t="shared" si="38"/>
        <v>15</v>
      </c>
      <c r="AF178" s="1"/>
      <c r="AG178" s="1"/>
      <c r="AH178" s="1"/>
      <c r="AI178" s="1"/>
      <c r="AJ178" s="1"/>
      <c r="AK178" s="1"/>
      <c r="AL178" s="1"/>
      <c r="AM178" s="1"/>
      <c r="AN178" s="1"/>
      <c r="AO178" s="1" t="s">
        <v>420</v>
      </c>
      <c r="AP178" s="1">
        <v>51000</v>
      </c>
      <c r="AQ178" s="1">
        <v>90</v>
      </c>
      <c r="AR178" s="1"/>
      <c r="AS178" s="1"/>
      <c r="AT178" s="1"/>
      <c r="AU178" s="1"/>
      <c r="AV178" s="1"/>
      <c r="AW178" s="1"/>
      <c r="AX178" s="1" t="s">
        <v>420</v>
      </c>
      <c r="AY178" s="1">
        <v>114760.8</v>
      </c>
      <c r="AZ178" s="1" t="s">
        <v>2526</v>
      </c>
      <c r="BA178" s="82">
        <f t="shared" si="39"/>
        <v>51000</v>
      </c>
      <c r="BB178" s="82" t="str">
        <f t="shared" si="40"/>
        <v>MERCK S.A.</v>
      </c>
      <c r="BC178" s="82" t="str">
        <f t="shared" si="41"/>
        <v>MERCK</v>
      </c>
      <c r="BD178" s="82">
        <f t="shared" si="42"/>
        <v>90</v>
      </c>
      <c r="BE178" s="1" t="s">
        <v>1095</v>
      </c>
      <c r="BF178" s="1">
        <v>181000</v>
      </c>
      <c r="BG178" s="1" t="s">
        <v>2375</v>
      </c>
      <c r="BH178" s="1"/>
      <c r="BI178" s="1"/>
      <c r="BJ178" s="1"/>
      <c r="BK178" s="1" t="s">
        <v>2570</v>
      </c>
      <c r="BL178" s="1">
        <v>86849.999999999985</v>
      </c>
      <c r="BM178" s="1" t="s">
        <v>2569</v>
      </c>
      <c r="BN178" s="1" t="s">
        <v>2461</v>
      </c>
      <c r="BO178" s="1">
        <v>65975</v>
      </c>
      <c r="BP178" s="1" t="s">
        <v>2328</v>
      </c>
      <c r="BQ178" s="1" t="s">
        <v>888</v>
      </c>
      <c r="BR178" s="1">
        <v>146160</v>
      </c>
      <c r="BS178" s="1">
        <v>8</v>
      </c>
      <c r="BT178" s="1"/>
      <c r="BU178" s="1"/>
      <c r="BV178" s="1"/>
      <c r="BW178" s="1" t="s">
        <v>2653</v>
      </c>
      <c r="BX178" s="1">
        <v>82225.440000000002</v>
      </c>
      <c r="BY178" s="1" t="s">
        <v>2372</v>
      </c>
      <c r="BZ178" s="82">
        <f t="shared" si="43"/>
        <v>65975</v>
      </c>
      <c r="CA178" s="82" t="str">
        <f t="shared" si="44"/>
        <v>REACTIVOS EQUIPOS Y QUIMICOS LIMITADA</v>
      </c>
      <c r="CB178" s="82" t="str">
        <f t="shared" si="45"/>
        <v>SCHARLAU</v>
      </c>
      <c r="CC178" s="82" t="str">
        <f t="shared" si="46"/>
        <v>30 DIAS</v>
      </c>
      <c r="CD178" s="98">
        <f t="shared" si="47"/>
        <v>51000</v>
      </c>
      <c r="CE178" s="98" t="str">
        <f t="shared" si="48"/>
        <v>MERCK S.A.</v>
      </c>
      <c r="CF178" s="98" t="str">
        <f t="shared" si="49"/>
        <v>MERCK</v>
      </c>
      <c r="CG178" s="98">
        <f t="shared" si="50"/>
        <v>90</v>
      </c>
    </row>
    <row r="179" spans="1:85" ht="57.6">
      <c r="A179" s="9">
        <f t="shared" si="35"/>
        <v>171</v>
      </c>
      <c r="B179" s="10" t="s">
        <v>120</v>
      </c>
      <c r="C179" s="11" t="s">
        <v>1732</v>
      </c>
      <c r="D179" s="11" t="s">
        <v>1732</v>
      </c>
      <c r="E179" s="10" t="s">
        <v>1830</v>
      </c>
      <c r="F179" s="43">
        <v>1</v>
      </c>
      <c r="G179" s="1"/>
      <c r="H179" s="1"/>
      <c r="I179" s="1"/>
      <c r="J179" s="1"/>
      <c r="K179" s="1"/>
      <c r="L179" s="1"/>
      <c r="M179" s="1"/>
      <c r="N179" s="1"/>
      <c r="O179" s="1"/>
      <c r="P179" s="1" t="s">
        <v>420</v>
      </c>
      <c r="Q179" s="1">
        <v>104400</v>
      </c>
      <c r="R179" s="1" t="s">
        <v>2364</v>
      </c>
      <c r="S179" s="1"/>
      <c r="T179" s="1"/>
      <c r="U179" s="1"/>
      <c r="V179" s="1"/>
      <c r="W179" s="1"/>
      <c r="X179" s="1"/>
      <c r="Y179" s="1"/>
      <c r="Z179" s="1"/>
      <c r="AA179" s="1"/>
      <c r="AB179" s="82">
        <f t="shared" si="36"/>
        <v>104400</v>
      </c>
      <c r="AC179" s="82" t="str">
        <f>IF(AB179=Z179,$Y$7,IF(AB179=W179,$V$7,IF(AB179=T179,$S$7,IF(AB179=Q179,$P$7,IF(AB179=N179,$M$7,IF(AB179=K179,$J$7,I(AB179=H179,$G$7,"")))))))</f>
        <v>BLAMIS DOTACIONES LABORATORIO S.A.S</v>
      </c>
      <c r="AD179" s="82" t="str">
        <f t="shared" si="37"/>
        <v>MERCK</v>
      </c>
      <c r="AE179" s="82" t="str">
        <f t="shared" si="38"/>
        <v>INMEDIATA, SALVO VENTA</v>
      </c>
      <c r="AF179" s="1"/>
      <c r="AG179" s="1"/>
      <c r="AH179" s="1"/>
      <c r="AI179" s="1"/>
      <c r="AJ179" s="1"/>
      <c r="AK179" s="1"/>
      <c r="AL179" s="1"/>
      <c r="AM179" s="1"/>
      <c r="AN179" s="1"/>
      <c r="AO179" s="1" t="s">
        <v>420</v>
      </c>
      <c r="AP179" s="1">
        <v>51040</v>
      </c>
      <c r="AQ179" s="1">
        <v>90</v>
      </c>
      <c r="AR179" s="1"/>
      <c r="AS179" s="1"/>
      <c r="AT179" s="1"/>
      <c r="AU179" s="1"/>
      <c r="AV179" s="1"/>
      <c r="AW179" s="1"/>
      <c r="AX179" s="1" t="s">
        <v>420</v>
      </c>
      <c r="AY179" s="1">
        <v>100850.4</v>
      </c>
      <c r="AZ179" s="1" t="s">
        <v>2526</v>
      </c>
      <c r="BA179" s="82">
        <f t="shared" si="39"/>
        <v>51040</v>
      </c>
      <c r="BB179" s="82" t="str">
        <f t="shared" si="40"/>
        <v>MERCK S.A.</v>
      </c>
      <c r="BC179" s="82" t="str">
        <f t="shared" si="41"/>
        <v>MERCK</v>
      </c>
      <c r="BD179" s="82">
        <f t="shared" si="42"/>
        <v>90</v>
      </c>
      <c r="BE179" s="1"/>
      <c r="BF179" s="1"/>
      <c r="BG179" s="1"/>
      <c r="BH179" s="1"/>
      <c r="BI179" s="1"/>
      <c r="BJ179" s="1"/>
      <c r="BK179" s="1" t="s">
        <v>1066</v>
      </c>
      <c r="BL179" s="1">
        <v>66000</v>
      </c>
      <c r="BM179" s="1" t="s">
        <v>2569</v>
      </c>
      <c r="BN179" s="1"/>
      <c r="BO179" s="1"/>
      <c r="BP179" s="1"/>
      <c r="BQ179" s="1"/>
      <c r="BR179" s="1"/>
      <c r="BS179" s="1"/>
      <c r="BT179" s="1"/>
      <c r="BU179" s="1"/>
      <c r="BV179" s="1"/>
      <c r="BW179" s="1"/>
      <c r="BX179" s="1"/>
      <c r="BY179" s="1"/>
      <c r="BZ179" s="82">
        <f t="shared" si="43"/>
        <v>66000</v>
      </c>
      <c r="CA179" s="82" t="str">
        <f t="shared" si="44"/>
        <v>QUIMICOS Y REACTIVOS SAS "QUIMIREL SAS"</v>
      </c>
      <c r="CB179" s="82" t="str">
        <f t="shared" si="45"/>
        <v>OXOID</v>
      </c>
      <c r="CC179" s="82" t="str">
        <f t="shared" si="46"/>
        <v xml:space="preserve">5 dias calendario </v>
      </c>
      <c r="CD179" s="98">
        <f t="shared" si="47"/>
        <v>51040</v>
      </c>
      <c r="CE179" s="98" t="str">
        <f t="shared" si="48"/>
        <v>MERCK S.A.</v>
      </c>
      <c r="CF179" s="98" t="str">
        <f t="shared" si="49"/>
        <v>MERCK</v>
      </c>
      <c r="CG179" s="98">
        <f t="shared" si="50"/>
        <v>90</v>
      </c>
    </row>
    <row r="180" spans="1:85" ht="65.25" customHeight="1">
      <c r="A180" s="9">
        <f t="shared" si="35"/>
        <v>172</v>
      </c>
      <c r="B180" s="10" t="s">
        <v>303</v>
      </c>
      <c r="C180" s="11">
        <v>25</v>
      </c>
      <c r="D180" s="11" t="s">
        <v>9</v>
      </c>
      <c r="E180" s="10" t="s">
        <v>1803</v>
      </c>
      <c r="F180" s="43">
        <v>1</v>
      </c>
      <c r="G180" s="1"/>
      <c r="H180" s="1"/>
      <c r="I180" s="1"/>
      <c r="J180" s="1"/>
      <c r="K180" s="1"/>
      <c r="L180" s="1"/>
      <c r="M180" s="1"/>
      <c r="N180" s="1"/>
      <c r="O180" s="1"/>
      <c r="P180" s="1"/>
      <c r="Q180" s="1"/>
      <c r="R180" s="1"/>
      <c r="S180" s="1"/>
      <c r="T180" s="1"/>
      <c r="U180" s="1"/>
      <c r="V180" s="1"/>
      <c r="W180" s="1"/>
      <c r="X180" s="1"/>
      <c r="Y180" s="1"/>
      <c r="Z180" s="1"/>
      <c r="AA180" s="1"/>
      <c r="AB180" s="82"/>
      <c r="AC180" s="82"/>
      <c r="AD180" s="82"/>
      <c r="AE180" s="82"/>
      <c r="AF180" s="1"/>
      <c r="AG180" s="1"/>
      <c r="AH180" s="1"/>
      <c r="AI180" s="1"/>
      <c r="AJ180" s="1"/>
      <c r="AK180" s="1"/>
      <c r="AL180" s="1"/>
      <c r="AM180" s="1"/>
      <c r="AN180" s="1"/>
      <c r="AO180" s="1"/>
      <c r="AP180" s="1"/>
      <c r="AQ180" s="1"/>
      <c r="AR180" s="1"/>
      <c r="AS180" s="1"/>
      <c r="AT180" s="1"/>
      <c r="AU180" s="1"/>
      <c r="AV180" s="1"/>
      <c r="AW180" s="1"/>
      <c r="AX180" s="1"/>
      <c r="AY180" s="1"/>
      <c r="AZ180" s="1"/>
      <c r="BA180" s="82"/>
      <c r="BB180" s="82"/>
      <c r="BC180" s="82"/>
      <c r="BD180" s="82"/>
      <c r="BE180" s="1"/>
      <c r="BF180" s="1"/>
      <c r="BG180" s="1"/>
      <c r="BH180" s="1"/>
      <c r="BI180" s="1"/>
      <c r="BJ180" s="1"/>
      <c r="BK180" s="1"/>
      <c r="BL180" s="1"/>
      <c r="BM180" s="1"/>
      <c r="BN180" s="1"/>
      <c r="BO180" s="1"/>
      <c r="BP180" s="1"/>
      <c r="BQ180" s="1"/>
      <c r="BR180" s="1"/>
      <c r="BS180" s="1"/>
      <c r="BT180" s="1"/>
      <c r="BU180" s="1"/>
      <c r="BV180" s="1"/>
      <c r="BW180" s="1"/>
      <c r="BX180" s="1"/>
      <c r="BY180" s="1"/>
      <c r="BZ180" s="82"/>
      <c r="CA180" s="82"/>
      <c r="CB180" s="82">
        <f t="shared" si="45"/>
        <v>0</v>
      </c>
      <c r="CC180" s="82">
        <f t="shared" si="46"/>
        <v>0</v>
      </c>
      <c r="CD180" s="98">
        <f t="shared" si="47"/>
        <v>0</v>
      </c>
      <c r="CE180" s="98">
        <f t="shared" si="48"/>
        <v>0</v>
      </c>
      <c r="CF180" s="98">
        <f t="shared" si="49"/>
        <v>0</v>
      </c>
      <c r="CG180" s="98">
        <f t="shared" si="50"/>
        <v>0</v>
      </c>
    </row>
    <row r="181" spans="1:85" ht="65.25" customHeight="1">
      <c r="A181" s="9">
        <f t="shared" si="35"/>
        <v>173</v>
      </c>
      <c r="B181" s="10" t="s">
        <v>1660</v>
      </c>
      <c r="C181" s="11">
        <v>50</v>
      </c>
      <c r="D181" s="11" t="s">
        <v>997</v>
      </c>
      <c r="E181" s="10" t="s">
        <v>1803</v>
      </c>
      <c r="F181" s="43">
        <v>1</v>
      </c>
      <c r="G181" s="1"/>
      <c r="H181" s="1"/>
      <c r="I181" s="1"/>
      <c r="J181" s="1"/>
      <c r="K181" s="1"/>
      <c r="L181" s="1"/>
      <c r="M181" s="1" t="s">
        <v>2296</v>
      </c>
      <c r="N181" s="1">
        <v>961756</v>
      </c>
      <c r="O181" s="1">
        <v>30</v>
      </c>
      <c r="P181" s="1"/>
      <c r="Q181" s="1"/>
      <c r="R181" s="1"/>
      <c r="S181" s="1" t="s">
        <v>2408</v>
      </c>
      <c r="T181" s="1">
        <v>1327040</v>
      </c>
      <c r="U181" s="1">
        <v>120</v>
      </c>
      <c r="V181" s="1"/>
      <c r="W181" s="1"/>
      <c r="X181" s="1"/>
      <c r="Y181" s="1"/>
      <c r="Z181" s="1"/>
      <c r="AA181" s="1"/>
      <c r="AB181" s="82">
        <f t="shared" si="36"/>
        <v>961756</v>
      </c>
      <c r="AC181" s="82" t="str">
        <f>IF(AB181=Z181,$Y$7,IF(AB181=W181,$V$7,IF(AB181=T181,$S$7,IF(AB181=Q181,$P$7,IF(AB181=N181,$M$7,IF(AB181=K181,$J$7,I(AB181=H181,$G$7,"")))))))</f>
        <v>BIO-INSTRUMENTAL</v>
      </c>
      <c r="AD181" s="82" t="str">
        <f t="shared" si="37"/>
        <v>ALFA EASEAR</v>
      </c>
      <c r="AE181" s="82">
        <f t="shared" si="38"/>
        <v>30</v>
      </c>
      <c r="AF181" s="1"/>
      <c r="AG181" s="1"/>
      <c r="AH181" s="1"/>
      <c r="AI181" s="1"/>
      <c r="AJ181" s="1"/>
      <c r="AK181" s="1"/>
      <c r="AL181" s="1"/>
      <c r="AM181" s="1"/>
      <c r="AN181" s="1"/>
      <c r="AO181" s="1" t="s">
        <v>420</v>
      </c>
      <c r="AP181" s="1">
        <v>207640</v>
      </c>
      <c r="AQ181" s="1">
        <v>90</v>
      </c>
      <c r="AR181" s="1"/>
      <c r="AS181" s="1"/>
      <c r="AT181" s="1"/>
      <c r="AU181" s="1"/>
      <c r="AV181" s="1"/>
      <c r="AW181" s="1"/>
      <c r="AX181" s="1" t="s">
        <v>420</v>
      </c>
      <c r="AY181" s="1">
        <v>201028.46399999998</v>
      </c>
      <c r="AZ181" s="1" t="s">
        <v>2526</v>
      </c>
      <c r="BA181" s="82">
        <f t="shared" si="39"/>
        <v>201028.46399999998</v>
      </c>
      <c r="BB181" s="82" t="str">
        <f t="shared" si="40"/>
        <v>PROFINAS SAS</v>
      </c>
      <c r="BC181" s="82" t="str">
        <f t="shared" si="41"/>
        <v>MERCK</v>
      </c>
      <c r="BD181" s="82" t="str">
        <f t="shared" si="42"/>
        <v>15-60 DIAS</v>
      </c>
      <c r="BE181" s="1"/>
      <c r="BF181" s="1"/>
      <c r="BG181" s="1"/>
      <c r="BH181" s="1"/>
      <c r="BI181" s="1"/>
      <c r="BJ181" s="1"/>
      <c r="BK181" s="1"/>
      <c r="BL181" s="1"/>
      <c r="BM181" s="1"/>
      <c r="BN181" s="1" t="s">
        <v>420</v>
      </c>
      <c r="BO181" s="1">
        <v>586264</v>
      </c>
      <c r="BP181" s="1" t="s">
        <v>2545</v>
      </c>
      <c r="BQ181" s="1"/>
      <c r="BR181" s="1"/>
      <c r="BS181" s="1"/>
      <c r="BT181" s="1"/>
      <c r="BU181" s="1"/>
      <c r="BV181" s="1"/>
      <c r="BW181" s="1"/>
      <c r="BX181" s="1"/>
      <c r="BY181" s="1"/>
      <c r="BZ181" s="82">
        <f t="shared" si="43"/>
        <v>586264</v>
      </c>
      <c r="CA181" s="82" t="str">
        <f t="shared" si="44"/>
        <v>REACTIVOS EQUIPOS Y QUIMICOS LIMITADA</v>
      </c>
      <c r="CB181" s="82" t="str">
        <f t="shared" si="45"/>
        <v>MERCK</v>
      </c>
      <c r="CC181" s="82" t="str">
        <f t="shared" si="46"/>
        <v>120 DIAS</v>
      </c>
      <c r="CD181" s="98">
        <f t="shared" si="47"/>
        <v>201028.46399999998</v>
      </c>
      <c r="CE181" s="98" t="str">
        <f t="shared" si="48"/>
        <v>PROFINAS SAS</v>
      </c>
      <c r="CF181" s="98" t="str">
        <f t="shared" si="49"/>
        <v>MERCK</v>
      </c>
      <c r="CG181" s="98" t="str">
        <f t="shared" si="50"/>
        <v>120 DIAS</v>
      </c>
    </row>
    <row r="182" spans="1:85" ht="65.25" customHeight="1">
      <c r="A182" s="9">
        <f t="shared" si="35"/>
        <v>174</v>
      </c>
      <c r="B182" s="10" t="s">
        <v>119</v>
      </c>
      <c r="C182" s="11">
        <v>2500</v>
      </c>
      <c r="D182" s="11" t="s">
        <v>6</v>
      </c>
      <c r="E182" s="10" t="s">
        <v>1803</v>
      </c>
      <c r="F182" s="43">
        <v>1</v>
      </c>
      <c r="G182" s="1"/>
      <c r="H182" s="1"/>
      <c r="I182" s="1"/>
      <c r="J182" s="1" t="s">
        <v>2267</v>
      </c>
      <c r="K182" s="1">
        <v>178510.08000000002</v>
      </c>
      <c r="L182" s="1" t="s">
        <v>2268</v>
      </c>
      <c r="M182" s="1"/>
      <c r="N182" s="1"/>
      <c r="O182" s="1"/>
      <c r="P182" s="1"/>
      <c r="Q182" s="1"/>
      <c r="R182" s="1"/>
      <c r="S182" s="1" t="s">
        <v>2406</v>
      </c>
      <c r="T182" s="1">
        <v>215064</v>
      </c>
      <c r="U182" s="1">
        <v>15</v>
      </c>
      <c r="V182" s="1"/>
      <c r="W182" s="1"/>
      <c r="X182" s="1"/>
      <c r="Y182" s="1"/>
      <c r="Z182" s="1"/>
      <c r="AA182" s="1"/>
      <c r="AB182" s="82">
        <f t="shared" si="36"/>
        <v>178510.08000000002</v>
      </c>
      <c r="AC182" s="82" t="str">
        <f>IF(AB182=Z182,$Y$7,IF(AB182=W182,$V$7,IF(AB182=T182,$S$7,IF(AB182=Q182,$P$7,IF(AB182=N182,$M$7,IF(AB182=K182,$J$7,I(AB182=H182,$G$7,"")))))))</f>
        <v>AVÁNTIKA COLOMBIA S.A.</v>
      </c>
      <c r="AD182" s="82" t="str">
        <f t="shared" si="37"/>
        <v>JT BAKER</v>
      </c>
      <c r="AE182" s="82" t="str">
        <f t="shared" si="38"/>
        <v>10 Días</v>
      </c>
      <c r="AF182" s="1"/>
      <c r="AG182" s="1"/>
      <c r="AH182" s="1"/>
      <c r="AI182" s="1"/>
      <c r="AJ182" s="1"/>
      <c r="AK182" s="1"/>
      <c r="AL182" s="1"/>
      <c r="AM182" s="1"/>
      <c r="AN182" s="1"/>
      <c r="AO182" s="1" t="s">
        <v>420</v>
      </c>
      <c r="AP182" s="1">
        <v>313200</v>
      </c>
      <c r="AQ182" s="1">
        <v>120</v>
      </c>
      <c r="AR182" s="1"/>
      <c r="AS182" s="1"/>
      <c r="AT182" s="1"/>
      <c r="AU182" s="1"/>
      <c r="AV182" s="1"/>
      <c r="AW182" s="1"/>
      <c r="AX182" s="1" t="s">
        <v>420</v>
      </c>
      <c r="AY182" s="1">
        <v>305240.54399999994</v>
      </c>
      <c r="AZ182" s="1" t="s">
        <v>2526</v>
      </c>
      <c r="BA182" s="82">
        <f t="shared" si="39"/>
        <v>305240.54399999994</v>
      </c>
      <c r="BB182" s="82" t="str">
        <f t="shared" si="40"/>
        <v>PROFINAS SAS</v>
      </c>
      <c r="BC182" s="82" t="str">
        <f t="shared" si="41"/>
        <v>MERCK</v>
      </c>
      <c r="BD182" s="82" t="str">
        <f t="shared" si="42"/>
        <v>15-60 DIAS</v>
      </c>
      <c r="BE182" s="1"/>
      <c r="BF182" s="1"/>
      <c r="BG182" s="1"/>
      <c r="BH182" s="1"/>
      <c r="BI182" s="1"/>
      <c r="BJ182" s="1"/>
      <c r="BK182" s="1" t="s">
        <v>2570</v>
      </c>
      <c r="BL182" s="1">
        <v>452400</v>
      </c>
      <c r="BM182" s="1" t="s">
        <v>2571</v>
      </c>
      <c r="BN182" s="1"/>
      <c r="BO182" s="1"/>
      <c r="BP182" s="1"/>
      <c r="BQ182" s="1" t="s">
        <v>888</v>
      </c>
      <c r="BR182" s="1">
        <v>568400</v>
      </c>
      <c r="BS182" s="1">
        <v>60</v>
      </c>
      <c r="BT182" s="1"/>
      <c r="BU182" s="1"/>
      <c r="BV182" s="1"/>
      <c r="BW182" s="1" t="s">
        <v>2653</v>
      </c>
      <c r="BX182" s="1">
        <v>133610.58461538461</v>
      </c>
      <c r="BY182" s="1" t="s">
        <v>2372</v>
      </c>
      <c r="BZ182" s="82">
        <f t="shared" si="43"/>
        <v>133610.58461538461</v>
      </c>
      <c r="CA182" s="82" t="str">
        <f t="shared" si="44"/>
        <v xml:space="preserve">LABORATORIOS WACOL S.A </v>
      </c>
      <c r="CB182" s="82" t="str">
        <f t="shared" si="45"/>
        <v xml:space="preserve">JT BAKER </v>
      </c>
      <c r="CC182" s="82" t="str">
        <f t="shared" si="46"/>
        <v>3 DIAS</v>
      </c>
      <c r="CD182" s="98">
        <f t="shared" si="47"/>
        <v>133610.58461538461</v>
      </c>
      <c r="CE182" s="98" t="str">
        <f t="shared" si="48"/>
        <v xml:space="preserve">LABORATORIOS WACOL S.A </v>
      </c>
      <c r="CF182" s="98" t="str">
        <f t="shared" si="49"/>
        <v xml:space="preserve">JT BAKER </v>
      </c>
      <c r="CG182" s="98" t="str">
        <f t="shared" si="50"/>
        <v>3 DIAS</v>
      </c>
    </row>
    <row r="183" spans="1:85" ht="64.5" customHeight="1">
      <c r="A183" s="9">
        <f t="shared" si="35"/>
        <v>175</v>
      </c>
      <c r="B183" s="19" t="s">
        <v>122</v>
      </c>
      <c r="C183" s="14">
        <v>250</v>
      </c>
      <c r="D183" s="18" t="s">
        <v>6</v>
      </c>
      <c r="E183" s="10" t="s">
        <v>1803</v>
      </c>
      <c r="F183" s="43">
        <v>1</v>
      </c>
      <c r="G183" s="1"/>
      <c r="H183" s="1"/>
      <c r="I183" s="1"/>
      <c r="J183" s="1"/>
      <c r="K183" s="1"/>
      <c r="L183" s="1"/>
      <c r="M183" s="1"/>
      <c r="N183" s="1"/>
      <c r="O183" s="1"/>
      <c r="P183" s="1"/>
      <c r="Q183" s="1"/>
      <c r="R183" s="1"/>
      <c r="S183" s="1" t="s">
        <v>2406</v>
      </c>
      <c r="T183" s="1">
        <v>94308</v>
      </c>
      <c r="U183" s="1">
        <v>15</v>
      </c>
      <c r="V183" s="1"/>
      <c r="W183" s="1"/>
      <c r="X183" s="1"/>
      <c r="Y183" s="1"/>
      <c r="Z183" s="1"/>
      <c r="AA183" s="1"/>
      <c r="AB183" s="82">
        <f t="shared" si="36"/>
        <v>94308</v>
      </c>
      <c r="AC183" s="82" t="str">
        <f>IF(AB183=Z183,$Y$7,IF(AB183=W183,$V$7,IF(AB183=T183,$S$7,IF(AB183=Q183,$P$7,IF(AB183=N183,$M$7,IF(AB183=K183,$J$7,I(AB183=H183,$G$7,"")))))))</f>
        <v xml:space="preserve">ELEMENTOS QUIMICOS LTDA </v>
      </c>
      <c r="AD183" s="82" t="str">
        <f t="shared" si="37"/>
        <v>PANREAC</v>
      </c>
      <c r="AE183" s="82">
        <f t="shared" si="38"/>
        <v>15</v>
      </c>
      <c r="AF183" s="1"/>
      <c r="AG183" s="1"/>
      <c r="AH183" s="1"/>
      <c r="AI183" s="1"/>
      <c r="AJ183" s="1"/>
      <c r="AK183" s="1"/>
      <c r="AL183" s="1"/>
      <c r="AM183" s="1"/>
      <c r="AN183" s="1"/>
      <c r="AO183" s="1" t="s">
        <v>420</v>
      </c>
      <c r="AP183" s="1">
        <v>151960</v>
      </c>
      <c r="AQ183" s="1">
        <v>90</v>
      </c>
      <c r="AR183" s="1"/>
      <c r="AS183" s="1"/>
      <c r="AT183" s="1"/>
      <c r="AU183" s="1"/>
      <c r="AV183" s="1"/>
      <c r="AW183" s="1"/>
      <c r="AX183" s="1" t="s">
        <v>420</v>
      </c>
      <c r="AY183" s="1">
        <v>125054.49600000001</v>
      </c>
      <c r="AZ183" s="1" t="s">
        <v>2526</v>
      </c>
      <c r="BA183" s="82">
        <f t="shared" si="39"/>
        <v>125054.49600000001</v>
      </c>
      <c r="BB183" s="82" t="str">
        <f t="shared" si="40"/>
        <v>PROFINAS SAS</v>
      </c>
      <c r="BC183" s="82" t="str">
        <f t="shared" si="41"/>
        <v>MERCK</v>
      </c>
      <c r="BD183" s="82" t="str">
        <f t="shared" si="42"/>
        <v>15-60 DIAS</v>
      </c>
      <c r="BE183" s="1"/>
      <c r="BF183" s="1"/>
      <c r="BG183" s="1"/>
      <c r="BH183" s="1"/>
      <c r="BI183" s="1"/>
      <c r="BJ183" s="1"/>
      <c r="BK183" s="1"/>
      <c r="BL183" s="1"/>
      <c r="BM183" s="1"/>
      <c r="BN183" s="1" t="s">
        <v>2406</v>
      </c>
      <c r="BO183" s="1">
        <v>296380</v>
      </c>
      <c r="BP183" s="1" t="s">
        <v>2545</v>
      </c>
      <c r="BQ183" s="1"/>
      <c r="BR183" s="1"/>
      <c r="BS183" s="1"/>
      <c r="BT183" s="1" t="s">
        <v>2641</v>
      </c>
      <c r="BU183" s="1">
        <v>306240</v>
      </c>
      <c r="BV183" s="1" t="s">
        <v>2642</v>
      </c>
      <c r="BW183" s="1"/>
      <c r="BX183" s="1"/>
      <c r="BY183" s="1"/>
      <c r="BZ183" s="82">
        <f t="shared" si="43"/>
        <v>296380</v>
      </c>
      <c r="CA183" s="82" t="str">
        <f t="shared" si="44"/>
        <v>REACTIVOS EQUIPOS Y QUIMICOS LIMITADA</v>
      </c>
      <c r="CB183" s="82" t="str">
        <f t="shared" si="45"/>
        <v>PANREAC</v>
      </c>
      <c r="CC183" s="82" t="str">
        <f t="shared" si="46"/>
        <v>120 DIAS</v>
      </c>
      <c r="CD183" s="98">
        <f t="shared" si="47"/>
        <v>94308</v>
      </c>
      <c r="CE183" s="98" t="str">
        <f t="shared" si="48"/>
        <v xml:space="preserve">ELEMENTOS QUIMICOS LTDA </v>
      </c>
      <c r="CF183" s="98" t="str">
        <f t="shared" si="49"/>
        <v>PANREAC</v>
      </c>
      <c r="CG183" s="98" t="str">
        <f t="shared" si="50"/>
        <v>120 DIAS</v>
      </c>
    </row>
    <row r="184" spans="1:85" ht="64.5" customHeight="1">
      <c r="A184" s="9">
        <f t="shared" si="35"/>
        <v>176</v>
      </c>
      <c r="B184" s="10" t="s">
        <v>1496</v>
      </c>
      <c r="C184" s="11">
        <v>500</v>
      </c>
      <c r="D184" s="11" t="s">
        <v>6</v>
      </c>
      <c r="E184" s="10" t="s">
        <v>1803</v>
      </c>
      <c r="F184" s="43">
        <v>1</v>
      </c>
      <c r="G184" s="1"/>
      <c r="H184" s="1"/>
      <c r="I184" s="1"/>
      <c r="J184" s="1"/>
      <c r="K184" s="1"/>
      <c r="L184" s="1"/>
      <c r="M184" s="1"/>
      <c r="N184" s="1"/>
      <c r="O184" s="1"/>
      <c r="P184" s="1" t="s">
        <v>420</v>
      </c>
      <c r="Q184" s="1">
        <v>147320</v>
      </c>
      <c r="R184" s="1" t="s">
        <v>2284</v>
      </c>
      <c r="S184" s="1"/>
      <c r="T184" s="1"/>
      <c r="U184" s="1"/>
      <c r="V184" s="1"/>
      <c r="W184" s="1"/>
      <c r="X184" s="1"/>
      <c r="Y184" s="1"/>
      <c r="Z184" s="1"/>
      <c r="AA184" s="1"/>
      <c r="AB184" s="82">
        <f t="shared" si="36"/>
        <v>147320</v>
      </c>
      <c r="AC184" s="82" t="str">
        <f>IF(AB184=Z184,$Y$7,IF(AB184=W184,$V$7,IF(AB184=T184,$S$7,IF(AB184=Q184,$P$7,IF(AB184=N184,$M$7,IF(AB184=K184,$J$7,I(AB184=H184,$G$7,"")))))))</f>
        <v>BLAMIS DOTACIONES LABORATORIO S.A.S</v>
      </c>
      <c r="AD184" s="82" t="str">
        <f t="shared" si="37"/>
        <v>MERCK</v>
      </c>
      <c r="AE184" s="82" t="str">
        <f t="shared" si="38"/>
        <v>90 DÍAS</v>
      </c>
      <c r="AF184" s="1"/>
      <c r="AG184" s="1"/>
      <c r="AH184" s="1"/>
      <c r="AI184" s="1"/>
      <c r="AJ184" s="1"/>
      <c r="AK184" s="1"/>
      <c r="AL184" s="1"/>
      <c r="AM184" s="1"/>
      <c r="AN184" s="1"/>
      <c r="AO184" s="1" t="s">
        <v>420</v>
      </c>
      <c r="AP184" s="1">
        <v>125279.99999999999</v>
      </c>
      <c r="AQ184" s="1">
        <v>90</v>
      </c>
      <c r="AR184" s="1"/>
      <c r="AS184" s="1"/>
      <c r="AT184" s="1"/>
      <c r="AU184" s="1"/>
      <c r="AV184" s="1"/>
      <c r="AW184" s="1"/>
      <c r="AX184" s="1" t="s">
        <v>420</v>
      </c>
      <c r="AY184" s="1">
        <v>143207.568</v>
      </c>
      <c r="AZ184" s="1" t="s">
        <v>2526</v>
      </c>
      <c r="BA184" s="82">
        <f t="shared" si="39"/>
        <v>125279.99999999999</v>
      </c>
      <c r="BB184" s="82" t="str">
        <f t="shared" si="40"/>
        <v>MERCK S.A.</v>
      </c>
      <c r="BC184" s="82" t="str">
        <f t="shared" si="41"/>
        <v>MERCK</v>
      </c>
      <c r="BD184" s="82">
        <f t="shared" si="42"/>
        <v>90</v>
      </c>
      <c r="BE184" s="1"/>
      <c r="BF184" s="1"/>
      <c r="BG184" s="1"/>
      <c r="BH184" s="1"/>
      <c r="BI184" s="1"/>
      <c r="BJ184" s="1"/>
      <c r="BK184" s="1"/>
      <c r="BL184" s="1"/>
      <c r="BM184" s="1"/>
      <c r="BN184" s="1" t="s">
        <v>420</v>
      </c>
      <c r="BO184" s="1">
        <v>185310</v>
      </c>
      <c r="BP184" s="1" t="s">
        <v>2545</v>
      </c>
      <c r="BQ184" s="1"/>
      <c r="BR184" s="1"/>
      <c r="BS184" s="1"/>
      <c r="BT184" s="1"/>
      <c r="BU184" s="1"/>
      <c r="BV184" s="1"/>
      <c r="BW184" s="1"/>
      <c r="BX184" s="1"/>
      <c r="BY184" s="1"/>
      <c r="BZ184" s="82">
        <f t="shared" si="43"/>
        <v>185310</v>
      </c>
      <c r="CA184" s="82" t="str">
        <f t="shared" si="44"/>
        <v>REACTIVOS EQUIPOS Y QUIMICOS LIMITADA</v>
      </c>
      <c r="CB184" s="82" t="str">
        <f t="shared" si="45"/>
        <v>MERCK</v>
      </c>
      <c r="CC184" s="82" t="str">
        <f t="shared" si="46"/>
        <v>120 DIAS</v>
      </c>
      <c r="CD184" s="98">
        <f t="shared" si="47"/>
        <v>125279.99999999999</v>
      </c>
      <c r="CE184" s="98" t="str">
        <f t="shared" si="48"/>
        <v>MERCK S.A.</v>
      </c>
      <c r="CF184" s="98" t="str">
        <f t="shared" si="49"/>
        <v>MERCK</v>
      </c>
      <c r="CG184" s="98" t="str">
        <f t="shared" si="50"/>
        <v>120 DIAS</v>
      </c>
    </row>
    <row r="185" spans="1:85" ht="64.5" customHeight="1">
      <c r="A185" s="9">
        <f t="shared" si="35"/>
        <v>177</v>
      </c>
      <c r="B185" s="10" t="s">
        <v>1661</v>
      </c>
      <c r="C185" s="11">
        <v>250</v>
      </c>
      <c r="D185" s="11" t="s">
        <v>997</v>
      </c>
      <c r="E185" s="10" t="s">
        <v>1803</v>
      </c>
      <c r="F185" s="43">
        <v>1</v>
      </c>
      <c r="G185" s="1"/>
      <c r="H185" s="1"/>
      <c r="I185" s="1"/>
      <c r="J185" s="1"/>
      <c r="K185" s="1"/>
      <c r="L185" s="1"/>
      <c r="M185" s="1"/>
      <c r="N185" s="1"/>
      <c r="O185" s="1"/>
      <c r="P185" s="1"/>
      <c r="Q185" s="1"/>
      <c r="R185" s="1"/>
      <c r="S185" s="1" t="s">
        <v>2406</v>
      </c>
      <c r="T185" s="1">
        <v>217964</v>
      </c>
      <c r="U185" s="1">
        <v>15</v>
      </c>
      <c r="V185" s="1"/>
      <c r="W185" s="1"/>
      <c r="X185" s="1"/>
      <c r="Y185" s="1"/>
      <c r="Z185" s="1"/>
      <c r="AA185" s="1"/>
      <c r="AB185" s="82">
        <f t="shared" si="36"/>
        <v>217964</v>
      </c>
      <c r="AC185" s="82" t="str">
        <f>IF(AB185=Z185,$Y$7,IF(AB185=W185,$V$7,IF(AB185=T185,$S$7,IF(AB185=Q185,$P$7,IF(AB185=N185,$M$7,IF(AB185=K185,$J$7,I(AB185=H185,$G$7,"")))))))</f>
        <v xml:space="preserve">ELEMENTOS QUIMICOS LTDA </v>
      </c>
      <c r="AD185" s="82" t="str">
        <f t="shared" si="37"/>
        <v>PANREAC</v>
      </c>
      <c r="AE185" s="82">
        <f t="shared" si="38"/>
        <v>15</v>
      </c>
      <c r="AF185" s="1"/>
      <c r="AG185" s="1"/>
      <c r="AH185" s="1"/>
      <c r="AI185" s="1"/>
      <c r="AJ185" s="1"/>
      <c r="AK185" s="1"/>
      <c r="AL185" s="1"/>
      <c r="AM185" s="1"/>
      <c r="AN185" s="1"/>
      <c r="AO185" s="1" t="s">
        <v>420</v>
      </c>
      <c r="AP185" s="1">
        <v>115999.99999999999</v>
      </c>
      <c r="AQ185" s="1">
        <v>90</v>
      </c>
      <c r="AR185" s="1"/>
      <c r="AS185" s="1"/>
      <c r="AT185" s="1"/>
      <c r="AU185" s="1"/>
      <c r="AV185" s="1"/>
      <c r="AW185" s="1"/>
      <c r="AX185" s="1" t="s">
        <v>420</v>
      </c>
      <c r="AY185" s="1">
        <v>174807.36</v>
      </c>
      <c r="AZ185" s="1" t="s">
        <v>2526</v>
      </c>
      <c r="BA185" s="82">
        <f t="shared" si="39"/>
        <v>115999.99999999999</v>
      </c>
      <c r="BB185" s="82" t="str">
        <f t="shared" si="40"/>
        <v>MERCK S.A.</v>
      </c>
      <c r="BC185" s="82" t="str">
        <f t="shared" si="41"/>
        <v>MERCK</v>
      </c>
      <c r="BD185" s="82">
        <f t="shared" si="42"/>
        <v>90</v>
      </c>
      <c r="BE185" s="1"/>
      <c r="BF185" s="1"/>
      <c r="BG185" s="1"/>
      <c r="BH185" s="1"/>
      <c r="BI185" s="1"/>
      <c r="BJ185" s="1"/>
      <c r="BK185" s="1" t="s">
        <v>2570</v>
      </c>
      <c r="BL185" s="1">
        <v>458200</v>
      </c>
      <c r="BM185" s="1" t="s">
        <v>2571</v>
      </c>
      <c r="BN185" s="1" t="s">
        <v>2461</v>
      </c>
      <c r="BO185" s="1">
        <v>300440</v>
      </c>
      <c r="BP185" s="1" t="s">
        <v>2545</v>
      </c>
      <c r="BQ185" s="1"/>
      <c r="BR185" s="1"/>
      <c r="BS185" s="1"/>
      <c r="BT185" s="1"/>
      <c r="BU185" s="1"/>
      <c r="BV185" s="1"/>
      <c r="BW185" s="1"/>
      <c r="BX185" s="1"/>
      <c r="BY185" s="1"/>
      <c r="BZ185" s="82">
        <f t="shared" si="43"/>
        <v>300440</v>
      </c>
      <c r="CA185" s="82" t="str">
        <f t="shared" si="44"/>
        <v>REACTIVOS EQUIPOS Y QUIMICOS LIMITADA</v>
      </c>
      <c r="CB185" s="82" t="str">
        <f t="shared" si="45"/>
        <v>SCHARLAU</v>
      </c>
      <c r="CC185" s="82" t="str">
        <f t="shared" si="46"/>
        <v>120 DIAS</v>
      </c>
      <c r="CD185" s="98">
        <f t="shared" si="47"/>
        <v>115999.99999999999</v>
      </c>
      <c r="CE185" s="98" t="str">
        <f t="shared" si="48"/>
        <v>MERCK S.A.</v>
      </c>
      <c r="CF185" s="98" t="str">
        <f t="shared" si="49"/>
        <v>MERCK</v>
      </c>
      <c r="CG185" s="98">
        <f t="shared" si="50"/>
        <v>90</v>
      </c>
    </row>
    <row r="186" spans="1:85" ht="64.5" customHeight="1">
      <c r="A186" s="9">
        <f t="shared" si="35"/>
        <v>178</v>
      </c>
      <c r="B186" s="10" t="s">
        <v>123</v>
      </c>
      <c r="C186" s="11">
        <v>10</v>
      </c>
      <c r="D186" s="11" t="s">
        <v>9</v>
      </c>
      <c r="E186" s="10" t="s">
        <v>1803</v>
      </c>
      <c r="F186" s="43">
        <v>1</v>
      </c>
      <c r="G186" s="1"/>
      <c r="H186" s="1"/>
      <c r="I186" s="1"/>
      <c r="J186" s="1"/>
      <c r="K186" s="1"/>
      <c r="L186" s="1"/>
      <c r="M186" s="1"/>
      <c r="N186" s="1"/>
      <c r="O186" s="1"/>
      <c r="P186" s="1"/>
      <c r="Q186" s="1"/>
      <c r="R186" s="1"/>
      <c r="S186" s="1" t="s">
        <v>2406</v>
      </c>
      <c r="T186" s="1">
        <v>184324</v>
      </c>
      <c r="U186" s="1">
        <v>15</v>
      </c>
      <c r="V186" s="1"/>
      <c r="W186" s="1"/>
      <c r="X186" s="1"/>
      <c r="Y186" s="1"/>
      <c r="Z186" s="1"/>
      <c r="AA186" s="1"/>
      <c r="AB186" s="82">
        <f t="shared" si="36"/>
        <v>184324</v>
      </c>
      <c r="AC186" s="82" t="str">
        <f>IF(AB186=Z186,$Y$7,IF(AB186=W186,$V$7,IF(AB186=T186,$S$7,IF(AB186=Q186,$P$7,IF(AB186=N186,$M$7,IF(AB186=K186,$J$7,I(AB186=H186,$G$7,"")))))))</f>
        <v xml:space="preserve">ELEMENTOS QUIMICOS LTDA </v>
      </c>
      <c r="AD186" s="82" t="str">
        <f t="shared" si="37"/>
        <v>PANREAC</v>
      </c>
      <c r="AE186" s="82">
        <f t="shared" si="38"/>
        <v>15</v>
      </c>
      <c r="AF186" s="1"/>
      <c r="AG186" s="1"/>
      <c r="AH186" s="1"/>
      <c r="AI186" s="1"/>
      <c r="AJ186" s="1"/>
      <c r="AK186" s="1"/>
      <c r="AL186" s="1"/>
      <c r="AM186" s="1"/>
      <c r="AN186" s="1"/>
      <c r="AO186" s="1" t="s">
        <v>420</v>
      </c>
      <c r="AP186" s="1">
        <v>122959.99999999999</v>
      </c>
      <c r="AQ186" s="1">
        <v>45</v>
      </c>
      <c r="AR186" s="1"/>
      <c r="AS186" s="1"/>
      <c r="AT186" s="1"/>
      <c r="AU186" s="1"/>
      <c r="AV186" s="1"/>
      <c r="AW186" s="1"/>
      <c r="AX186" s="1" t="s">
        <v>420</v>
      </c>
      <c r="AY186" s="1">
        <v>284398.12799999997</v>
      </c>
      <c r="AZ186" s="1" t="s">
        <v>2526</v>
      </c>
      <c r="BA186" s="82">
        <f t="shared" si="39"/>
        <v>122959.99999999999</v>
      </c>
      <c r="BB186" s="82" t="str">
        <f t="shared" si="40"/>
        <v>MERCK S.A.</v>
      </c>
      <c r="BC186" s="82" t="str">
        <f t="shared" si="41"/>
        <v>MERCK</v>
      </c>
      <c r="BD186" s="82">
        <f t="shared" si="42"/>
        <v>45</v>
      </c>
      <c r="BE186" s="1"/>
      <c r="BF186" s="1"/>
      <c r="BG186" s="1"/>
      <c r="BH186" s="1"/>
      <c r="BI186" s="1"/>
      <c r="BJ186" s="1"/>
      <c r="BK186" s="1" t="s">
        <v>2570</v>
      </c>
      <c r="BL186" s="1">
        <v>348000</v>
      </c>
      <c r="BM186" s="1" t="s">
        <v>2569</v>
      </c>
      <c r="BN186" s="1" t="s">
        <v>420</v>
      </c>
      <c r="BO186" s="1">
        <v>343476</v>
      </c>
      <c r="BP186" s="1" t="s">
        <v>2328</v>
      </c>
      <c r="BQ186" s="1"/>
      <c r="BR186" s="1"/>
      <c r="BS186" s="1"/>
      <c r="BT186" s="1"/>
      <c r="BU186" s="1"/>
      <c r="BV186" s="1"/>
      <c r="BW186" s="1"/>
      <c r="BX186" s="1"/>
      <c r="BY186" s="1"/>
      <c r="BZ186" s="82">
        <f t="shared" si="43"/>
        <v>343476</v>
      </c>
      <c r="CA186" s="82" t="str">
        <f t="shared" si="44"/>
        <v>REACTIVOS EQUIPOS Y QUIMICOS LIMITADA</v>
      </c>
      <c r="CB186" s="82" t="str">
        <f t="shared" si="45"/>
        <v>MERCK</v>
      </c>
      <c r="CC186" s="82" t="str">
        <f t="shared" si="46"/>
        <v>30 DIAS</v>
      </c>
      <c r="CD186" s="98">
        <f t="shared" si="47"/>
        <v>122959.99999999999</v>
      </c>
      <c r="CE186" s="98" t="str">
        <f t="shared" si="48"/>
        <v>MERCK S.A.</v>
      </c>
      <c r="CF186" s="98" t="str">
        <f t="shared" si="49"/>
        <v>MERCK</v>
      </c>
      <c r="CG186" s="98" t="str">
        <f t="shared" si="50"/>
        <v>30 DIAS</v>
      </c>
    </row>
    <row r="187" spans="1:85" ht="64.5" customHeight="1">
      <c r="A187" s="9">
        <f t="shared" si="35"/>
        <v>179</v>
      </c>
      <c r="B187" s="10" t="s">
        <v>124</v>
      </c>
      <c r="C187" s="11">
        <v>5</v>
      </c>
      <c r="D187" s="11" t="s">
        <v>9</v>
      </c>
      <c r="E187" s="10" t="s">
        <v>1803</v>
      </c>
      <c r="F187" s="43">
        <v>1</v>
      </c>
      <c r="G187" s="1"/>
      <c r="H187" s="1"/>
      <c r="I187" s="1"/>
      <c r="J187" s="1" t="s">
        <v>2267</v>
      </c>
      <c r="K187" s="1">
        <v>184112.88</v>
      </c>
      <c r="L187" s="1" t="s">
        <v>2269</v>
      </c>
      <c r="M187" s="1"/>
      <c r="N187" s="1"/>
      <c r="O187" s="1"/>
      <c r="P187" s="1" t="s">
        <v>420</v>
      </c>
      <c r="Q187" s="1">
        <v>135720</v>
      </c>
      <c r="R187" s="1" t="s">
        <v>2364</v>
      </c>
      <c r="S187" s="1" t="s">
        <v>2406</v>
      </c>
      <c r="T187" s="1">
        <v>67280</v>
      </c>
      <c r="U187" s="1">
        <v>15</v>
      </c>
      <c r="V187" s="1"/>
      <c r="W187" s="1"/>
      <c r="X187" s="1"/>
      <c r="Y187" s="1"/>
      <c r="Z187" s="1"/>
      <c r="AA187" s="1"/>
      <c r="AB187" s="82">
        <f t="shared" si="36"/>
        <v>67280</v>
      </c>
      <c r="AC187" s="82" t="str">
        <f>IF(AB187=Z187,$Y$7,IF(AB187=W187,$V$7,IF(AB187=T187,$S$7,IF(AB187=Q187,$P$7,IF(AB187=N187,$M$7,IF(AB187=K187,$J$7,I(AB187=H187,$G$7,"")))))))</f>
        <v xml:space="preserve">ELEMENTOS QUIMICOS LTDA </v>
      </c>
      <c r="AD187" s="82" t="str">
        <f t="shared" si="37"/>
        <v>PANREAC</v>
      </c>
      <c r="AE187" s="82">
        <f t="shared" si="38"/>
        <v>15</v>
      </c>
      <c r="AF187" s="1"/>
      <c r="AG187" s="1"/>
      <c r="AH187" s="1"/>
      <c r="AI187" s="1"/>
      <c r="AJ187" s="1"/>
      <c r="AK187" s="1"/>
      <c r="AL187" s="1"/>
      <c r="AM187" s="1"/>
      <c r="AN187" s="1"/>
      <c r="AO187" s="1" t="s">
        <v>420</v>
      </c>
      <c r="AP187" s="1">
        <v>53359.999999999993</v>
      </c>
      <c r="AQ187" s="1">
        <v>90</v>
      </c>
      <c r="AR187" s="1"/>
      <c r="AS187" s="1"/>
      <c r="AT187" s="1"/>
      <c r="AU187" s="1"/>
      <c r="AV187" s="1"/>
      <c r="AW187" s="1"/>
      <c r="AX187" s="1" t="s">
        <v>420</v>
      </c>
      <c r="AY187" s="1">
        <v>131105.51999999999</v>
      </c>
      <c r="AZ187" s="1" t="s">
        <v>2526</v>
      </c>
      <c r="BA187" s="82">
        <f t="shared" si="39"/>
        <v>53359.999999999993</v>
      </c>
      <c r="BB187" s="82" t="str">
        <f t="shared" si="40"/>
        <v>MERCK S.A.</v>
      </c>
      <c r="BC187" s="82" t="str">
        <f t="shared" si="41"/>
        <v>MERCK</v>
      </c>
      <c r="BD187" s="82">
        <f t="shared" si="42"/>
        <v>90</v>
      </c>
      <c r="BE187" s="1" t="s">
        <v>1095</v>
      </c>
      <c r="BF187" s="1">
        <v>66120</v>
      </c>
      <c r="BG187" s="1" t="s">
        <v>2375</v>
      </c>
      <c r="BH187" s="1"/>
      <c r="BI187" s="1"/>
      <c r="BJ187" s="1"/>
      <c r="BK187" s="1" t="s">
        <v>2570</v>
      </c>
      <c r="BL187" s="1">
        <v>86129.999999999985</v>
      </c>
      <c r="BM187" s="1" t="s">
        <v>2569</v>
      </c>
      <c r="BN187" s="1" t="s">
        <v>2461</v>
      </c>
      <c r="BO187" s="1">
        <v>115884</v>
      </c>
      <c r="BP187" s="1" t="s">
        <v>2545</v>
      </c>
      <c r="BQ187" s="1" t="s">
        <v>888</v>
      </c>
      <c r="BR187" s="1">
        <v>64960</v>
      </c>
      <c r="BS187" s="1">
        <v>8</v>
      </c>
      <c r="BT187" s="1"/>
      <c r="BU187" s="1"/>
      <c r="BV187" s="1"/>
      <c r="BW187" s="1" t="s">
        <v>2653</v>
      </c>
      <c r="BX187" s="1">
        <v>195123.6</v>
      </c>
      <c r="BY187" s="1" t="s">
        <v>2655</v>
      </c>
      <c r="BZ187" s="82">
        <f t="shared" si="43"/>
        <v>64960</v>
      </c>
      <c r="CA187" s="82" t="str">
        <f t="shared" si="44"/>
        <v>SCIENTIFIC PRODUCTS LTDA.</v>
      </c>
      <c r="CB187" s="82" t="str">
        <f t="shared" si="45"/>
        <v>FISHER</v>
      </c>
      <c r="CC187" s="82">
        <f t="shared" si="46"/>
        <v>8</v>
      </c>
      <c r="CD187" s="98">
        <f t="shared" si="47"/>
        <v>53359.999999999993</v>
      </c>
      <c r="CE187" s="98" t="str">
        <f t="shared" si="48"/>
        <v>MERCK S.A.</v>
      </c>
      <c r="CF187" s="98" t="str">
        <f t="shared" si="49"/>
        <v>MERCK</v>
      </c>
      <c r="CG187" s="98">
        <f t="shared" si="50"/>
        <v>90</v>
      </c>
    </row>
    <row r="188" spans="1:85" ht="64.5" customHeight="1">
      <c r="A188" s="9">
        <f t="shared" si="35"/>
        <v>180</v>
      </c>
      <c r="B188" s="10" t="s">
        <v>1662</v>
      </c>
      <c r="C188" s="11">
        <v>5</v>
      </c>
      <c r="D188" s="11" t="s">
        <v>997</v>
      </c>
      <c r="E188" s="10" t="s">
        <v>1803</v>
      </c>
      <c r="F188" s="43">
        <v>1</v>
      </c>
      <c r="G188" s="1"/>
      <c r="H188" s="1"/>
      <c r="I188" s="1"/>
      <c r="J188" s="1" t="s">
        <v>2267</v>
      </c>
      <c r="K188" s="1">
        <v>106209.60000000001</v>
      </c>
      <c r="L188" s="1" t="s">
        <v>2269</v>
      </c>
      <c r="M188" s="1"/>
      <c r="N188" s="1"/>
      <c r="O188" s="1"/>
      <c r="P188" s="1"/>
      <c r="Q188" s="1"/>
      <c r="R188" s="1"/>
      <c r="S188" s="1" t="s">
        <v>2406</v>
      </c>
      <c r="T188" s="1">
        <v>146160</v>
      </c>
      <c r="U188" s="1">
        <v>15</v>
      </c>
      <c r="V188" s="1"/>
      <c r="W188" s="1"/>
      <c r="X188" s="1"/>
      <c r="Y188" s="1"/>
      <c r="Z188" s="1"/>
      <c r="AA188" s="1"/>
      <c r="AB188" s="82">
        <f t="shared" si="36"/>
        <v>106209.60000000001</v>
      </c>
      <c r="AC188" s="82" t="str">
        <f>IF(AB188=Z188,$Y$7,IF(AB188=W188,$V$7,IF(AB188=T188,$S$7,IF(AB188=Q188,$P$7,IF(AB188=N188,$M$7,IF(AB188=K188,$J$7,I(AB188=H188,$G$7,"")))))))</f>
        <v>AVÁNTIKA COLOMBIA S.A.</v>
      </c>
      <c r="AD188" s="82" t="str">
        <f t="shared" si="37"/>
        <v>JT BAKER</v>
      </c>
      <c r="AE188" s="82" t="str">
        <f t="shared" si="38"/>
        <v xml:space="preserve">120 Días </v>
      </c>
      <c r="AF188" s="1"/>
      <c r="AG188" s="1"/>
      <c r="AH188" s="1"/>
      <c r="AI188" s="1"/>
      <c r="AJ188" s="1"/>
      <c r="AK188" s="1"/>
      <c r="AL188" s="1"/>
      <c r="AM188" s="1"/>
      <c r="AN188" s="1"/>
      <c r="AO188" s="1" t="s">
        <v>420</v>
      </c>
      <c r="AP188" s="1">
        <v>569792</v>
      </c>
      <c r="AQ188" s="1">
        <v>90</v>
      </c>
      <c r="AR188" s="1"/>
      <c r="AS188" s="1"/>
      <c r="AT188" s="1"/>
      <c r="AU188" s="1"/>
      <c r="AV188" s="1"/>
      <c r="AW188" s="1"/>
      <c r="AX188" s="1"/>
      <c r="AY188" s="1"/>
      <c r="AZ188" s="1"/>
      <c r="BA188" s="82">
        <f t="shared" si="39"/>
        <v>569792</v>
      </c>
      <c r="BB188" s="82" t="str">
        <f t="shared" si="40"/>
        <v>MERCK S.A.</v>
      </c>
      <c r="BC188" s="82" t="str">
        <f t="shared" si="41"/>
        <v>MERCK</v>
      </c>
      <c r="BD188" s="82">
        <f t="shared" si="42"/>
        <v>90</v>
      </c>
      <c r="BE188" s="1"/>
      <c r="BF188" s="1"/>
      <c r="BG188" s="1"/>
      <c r="BH188" s="1"/>
      <c r="BI188" s="1"/>
      <c r="BJ188" s="1"/>
      <c r="BK188" s="1"/>
      <c r="BL188" s="1"/>
      <c r="BM188" s="1"/>
      <c r="BN188" s="1" t="s">
        <v>2267</v>
      </c>
      <c r="BO188" s="1">
        <v>266800</v>
      </c>
      <c r="BP188" s="1" t="s">
        <v>2545</v>
      </c>
      <c r="BQ188" s="1" t="s">
        <v>2617</v>
      </c>
      <c r="BR188" s="1">
        <v>92800</v>
      </c>
      <c r="BS188" s="1">
        <v>60</v>
      </c>
      <c r="BT188" s="1"/>
      <c r="BU188" s="1"/>
      <c r="BV188" s="1"/>
      <c r="BW188" s="1" t="s">
        <v>2653</v>
      </c>
      <c r="BX188" s="1">
        <v>156342.48000000001</v>
      </c>
      <c r="BY188" s="1" t="s">
        <v>2655</v>
      </c>
      <c r="BZ188" s="82">
        <f t="shared" si="43"/>
        <v>92800</v>
      </c>
      <c r="CA188" s="82" t="str">
        <f t="shared" si="44"/>
        <v>SCIENTIFIC PRODUCTS LTDA.</v>
      </c>
      <c r="CB188" s="82" t="str">
        <f t="shared" si="45"/>
        <v>ACROS</v>
      </c>
      <c r="CC188" s="82">
        <f t="shared" si="46"/>
        <v>60</v>
      </c>
      <c r="CD188" s="98">
        <f t="shared" si="47"/>
        <v>92800</v>
      </c>
      <c r="CE188" s="98" t="str">
        <f t="shared" si="48"/>
        <v>SCIENTIFIC PRODUCTS LTDA.</v>
      </c>
      <c r="CF188" s="98" t="str">
        <f t="shared" si="49"/>
        <v>ACROS</v>
      </c>
      <c r="CG188" s="98">
        <f t="shared" si="50"/>
        <v>60</v>
      </c>
    </row>
    <row r="189" spans="1:85" ht="64.5" customHeight="1">
      <c r="A189" s="9">
        <f t="shared" si="35"/>
        <v>181</v>
      </c>
      <c r="B189" s="10" t="s">
        <v>125</v>
      </c>
      <c r="C189" s="11">
        <v>100</v>
      </c>
      <c r="D189" s="11" t="s">
        <v>6</v>
      </c>
      <c r="E189" s="10" t="s">
        <v>1803</v>
      </c>
      <c r="F189" s="43">
        <v>1</v>
      </c>
      <c r="G189" s="1"/>
      <c r="H189" s="1"/>
      <c r="I189" s="1"/>
      <c r="J189" s="1"/>
      <c r="K189" s="1"/>
      <c r="L189" s="1"/>
      <c r="M189" s="1"/>
      <c r="N189" s="1"/>
      <c r="O189" s="1"/>
      <c r="P189" s="1" t="s">
        <v>420</v>
      </c>
      <c r="Q189" s="1">
        <v>83000</v>
      </c>
      <c r="R189" s="1" t="s">
        <v>2326</v>
      </c>
      <c r="S189" s="1" t="s">
        <v>2406</v>
      </c>
      <c r="T189" s="1">
        <v>97208</v>
      </c>
      <c r="U189" s="1">
        <v>15</v>
      </c>
      <c r="V189" s="1"/>
      <c r="W189" s="1"/>
      <c r="X189" s="1"/>
      <c r="Y189" s="1"/>
      <c r="Z189" s="1"/>
      <c r="AA189" s="1"/>
      <c r="AB189" s="82">
        <f t="shared" si="36"/>
        <v>83000</v>
      </c>
      <c r="AC189" s="82" t="str">
        <f>IF(AB189=Z189,$Y$7,IF(AB189=W189,$V$7,IF(AB189=T189,$S$7,IF(AB189=Q189,$P$7,IF(AB189=N189,$M$7,IF(AB189=K189,$J$7,I(AB189=H189,$G$7,"")))))))</f>
        <v>BLAMIS DOTACIONES LABORATORIO S.A.S</v>
      </c>
      <c r="AD189" s="82" t="str">
        <f t="shared" si="37"/>
        <v>MERCK</v>
      </c>
      <c r="AE189" s="82" t="str">
        <f t="shared" si="38"/>
        <v>INMEDIATA</v>
      </c>
      <c r="AF189" s="1"/>
      <c r="AG189" s="1"/>
      <c r="AH189" s="1"/>
      <c r="AI189" s="1"/>
      <c r="AJ189" s="1"/>
      <c r="AK189" s="1"/>
      <c r="AL189" s="1"/>
      <c r="AM189" s="1"/>
      <c r="AN189" s="1"/>
      <c r="AO189" s="1" t="s">
        <v>420</v>
      </c>
      <c r="AP189" s="1">
        <v>62000</v>
      </c>
      <c r="AQ189" s="1">
        <v>75</v>
      </c>
      <c r="AR189" s="1"/>
      <c r="AS189" s="1"/>
      <c r="AT189" s="1"/>
      <c r="AU189" s="1" t="s">
        <v>420</v>
      </c>
      <c r="AV189" s="1">
        <v>130152</v>
      </c>
      <c r="AW189" s="1">
        <v>45</v>
      </c>
      <c r="AX189" s="1" t="s">
        <v>420</v>
      </c>
      <c r="AY189" s="1">
        <v>80564.399999999994</v>
      </c>
      <c r="AZ189" s="1" t="s">
        <v>2526</v>
      </c>
      <c r="BA189" s="82">
        <f t="shared" si="39"/>
        <v>62000</v>
      </c>
      <c r="BB189" s="82" t="str">
        <f t="shared" si="40"/>
        <v>MERCK S.A.</v>
      </c>
      <c r="BC189" s="82" t="str">
        <f t="shared" si="41"/>
        <v>MERCK</v>
      </c>
      <c r="BD189" s="82">
        <f t="shared" si="42"/>
        <v>75</v>
      </c>
      <c r="BE189" s="1" t="s">
        <v>1095</v>
      </c>
      <c r="BF189" s="1">
        <v>342200</v>
      </c>
      <c r="BG189" s="1" t="s">
        <v>2375</v>
      </c>
      <c r="BH189" s="1"/>
      <c r="BI189" s="1"/>
      <c r="BJ189" s="1"/>
      <c r="BK189" s="1" t="s">
        <v>2570</v>
      </c>
      <c r="BL189" s="1">
        <v>71456</v>
      </c>
      <c r="BM189" s="1" t="s">
        <v>2571</v>
      </c>
      <c r="BN189" s="1" t="s">
        <v>2461</v>
      </c>
      <c r="BO189" s="1">
        <v>106720</v>
      </c>
      <c r="BP189" s="1" t="s">
        <v>2545</v>
      </c>
      <c r="BQ189" s="1"/>
      <c r="BR189" s="1"/>
      <c r="BS189" s="1"/>
      <c r="BT189" s="1"/>
      <c r="BU189" s="1"/>
      <c r="BV189" s="1"/>
      <c r="BW189" s="1"/>
      <c r="BX189" s="1"/>
      <c r="BY189" s="1"/>
      <c r="BZ189" s="82">
        <f t="shared" si="43"/>
        <v>71456</v>
      </c>
      <c r="CA189" s="82" t="str">
        <f t="shared" si="44"/>
        <v>QUIMICOS Y REACTIVOS SAS "QUIMIREL SAS"</v>
      </c>
      <c r="CB189" s="82" t="str">
        <f t="shared" si="45"/>
        <v>CARLO ERBA</v>
      </c>
      <c r="CC189" s="82" t="str">
        <f t="shared" si="46"/>
        <v>20 dias calendario</v>
      </c>
      <c r="CD189" s="98">
        <f t="shared" si="47"/>
        <v>62000</v>
      </c>
      <c r="CE189" s="98" t="str">
        <f t="shared" si="48"/>
        <v>MERCK S.A.</v>
      </c>
      <c r="CF189" s="98" t="str">
        <f t="shared" si="49"/>
        <v>MERCK</v>
      </c>
      <c r="CG189" s="98">
        <f t="shared" si="50"/>
        <v>75</v>
      </c>
    </row>
    <row r="190" spans="1:85" ht="64.5" customHeight="1">
      <c r="A190" s="9">
        <f t="shared" si="35"/>
        <v>182</v>
      </c>
      <c r="B190" s="10" t="s">
        <v>1564</v>
      </c>
      <c r="C190" s="11">
        <v>10</v>
      </c>
      <c r="D190" s="11" t="s">
        <v>9</v>
      </c>
      <c r="E190" s="10" t="s">
        <v>1803</v>
      </c>
      <c r="F190" s="43">
        <v>1</v>
      </c>
      <c r="G190" s="1"/>
      <c r="H190" s="1"/>
      <c r="I190" s="1"/>
      <c r="J190" s="1" t="s">
        <v>2267</v>
      </c>
      <c r="K190" s="1">
        <v>184210.32</v>
      </c>
      <c r="L190" s="1" t="s">
        <v>2268</v>
      </c>
      <c r="M190" s="1"/>
      <c r="N190" s="1"/>
      <c r="O190" s="1"/>
      <c r="P190" s="1"/>
      <c r="Q190" s="1"/>
      <c r="R190" s="1"/>
      <c r="S190" s="1" t="s">
        <v>2406</v>
      </c>
      <c r="T190" s="1">
        <v>73544</v>
      </c>
      <c r="U190" s="1">
        <v>15</v>
      </c>
      <c r="V190" s="1"/>
      <c r="W190" s="1"/>
      <c r="X190" s="1"/>
      <c r="Y190" s="1"/>
      <c r="Z190" s="1"/>
      <c r="AA190" s="1"/>
      <c r="AB190" s="82">
        <f t="shared" si="36"/>
        <v>73544</v>
      </c>
      <c r="AC190" s="82" t="str">
        <f>IF(AB190=Z190,$Y$7,IF(AB190=W190,$V$7,IF(AB190=T190,$S$7,IF(AB190=Q190,$P$7,IF(AB190=N190,$M$7,IF(AB190=K190,$J$7,I(AB190=H190,$G$7,"")))))))</f>
        <v xml:space="preserve">ELEMENTOS QUIMICOS LTDA </v>
      </c>
      <c r="AD190" s="82" t="str">
        <f t="shared" si="37"/>
        <v>PANREAC</v>
      </c>
      <c r="AE190" s="82">
        <f t="shared" si="38"/>
        <v>15</v>
      </c>
      <c r="AF190" s="1"/>
      <c r="AG190" s="1"/>
      <c r="AH190" s="1"/>
      <c r="AI190" s="1"/>
      <c r="AJ190" s="1"/>
      <c r="AK190" s="1"/>
      <c r="AL190" s="1"/>
      <c r="AM190" s="1"/>
      <c r="AN190" s="1"/>
      <c r="AO190" s="1" t="s">
        <v>420</v>
      </c>
      <c r="AP190" s="1">
        <v>75400</v>
      </c>
      <c r="AQ190" s="1">
        <v>120</v>
      </c>
      <c r="AR190" s="1"/>
      <c r="AS190" s="1"/>
      <c r="AT190" s="1"/>
      <c r="AU190" s="1" t="s">
        <v>420</v>
      </c>
      <c r="AV190" s="1">
        <v>210018</v>
      </c>
      <c r="AW190" s="1">
        <v>45</v>
      </c>
      <c r="AX190" s="1" t="s">
        <v>420</v>
      </c>
      <c r="AY190" s="1">
        <v>84042</v>
      </c>
      <c r="AZ190" s="1" t="s">
        <v>2526</v>
      </c>
      <c r="BA190" s="82">
        <f t="shared" si="39"/>
        <v>75400</v>
      </c>
      <c r="BB190" s="82" t="str">
        <f t="shared" si="40"/>
        <v>MERCK S.A.</v>
      </c>
      <c r="BC190" s="82" t="str">
        <f t="shared" si="41"/>
        <v>MERCK</v>
      </c>
      <c r="BD190" s="82">
        <f t="shared" si="42"/>
        <v>120</v>
      </c>
      <c r="BE190" s="1"/>
      <c r="BF190" s="1"/>
      <c r="BG190" s="1"/>
      <c r="BH190" s="1"/>
      <c r="BI190" s="1"/>
      <c r="BJ190" s="1"/>
      <c r="BK190" s="1" t="s">
        <v>2570</v>
      </c>
      <c r="BL190" s="1">
        <v>221849.99999999997</v>
      </c>
      <c r="BM190" s="1" t="s">
        <v>2571</v>
      </c>
      <c r="BN190" s="1" t="s">
        <v>2461</v>
      </c>
      <c r="BO190" s="1">
        <v>62930</v>
      </c>
      <c r="BP190" s="1" t="s">
        <v>2328</v>
      </c>
      <c r="BQ190" s="1"/>
      <c r="BR190" s="1"/>
      <c r="BS190" s="1"/>
      <c r="BT190" s="1"/>
      <c r="BU190" s="1"/>
      <c r="BV190" s="1"/>
      <c r="BW190" s="1" t="s">
        <v>2653</v>
      </c>
      <c r="BX190" s="1">
        <v>213150</v>
      </c>
      <c r="BY190" s="1" t="s">
        <v>2655</v>
      </c>
      <c r="BZ190" s="82">
        <f t="shared" si="43"/>
        <v>62930</v>
      </c>
      <c r="CA190" s="82" t="str">
        <f t="shared" si="44"/>
        <v>REACTIVOS EQUIPOS Y QUIMICOS LIMITADA</v>
      </c>
      <c r="CB190" s="82" t="str">
        <f t="shared" si="45"/>
        <v>SCHARLAU</v>
      </c>
      <c r="CC190" s="82" t="str">
        <f t="shared" si="46"/>
        <v>30 DIAS</v>
      </c>
      <c r="CD190" s="98">
        <f t="shared" si="47"/>
        <v>62930</v>
      </c>
      <c r="CE190" s="98" t="str">
        <f t="shared" si="48"/>
        <v>REACTIVOS EQUIPOS Y QUIMICOS LIMITADA</v>
      </c>
      <c r="CF190" s="98" t="str">
        <f t="shared" si="49"/>
        <v>SCHARLAU</v>
      </c>
      <c r="CG190" s="98" t="str">
        <f t="shared" si="50"/>
        <v>30 DIAS</v>
      </c>
    </row>
    <row r="191" spans="1:85" ht="64.5" customHeight="1">
      <c r="A191" s="9">
        <f t="shared" si="35"/>
        <v>183</v>
      </c>
      <c r="B191" s="19" t="s">
        <v>126</v>
      </c>
      <c r="C191" s="14">
        <v>5</v>
      </c>
      <c r="D191" s="18" t="s">
        <v>9</v>
      </c>
      <c r="E191" s="10" t="s">
        <v>1803</v>
      </c>
      <c r="F191" s="43">
        <v>1</v>
      </c>
      <c r="G191" s="1"/>
      <c r="H191" s="1"/>
      <c r="I191" s="1"/>
      <c r="J191" s="1"/>
      <c r="K191" s="1"/>
      <c r="L191" s="1"/>
      <c r="M191" s="1"/>
      <c r="N191" s="1"/>
      <c r="O191" s="1"/>
      <c r="P191" s="1"/>
      <c r="Q191" s="1"/>
      <c r="R191" s="1"/>
      <c r="S191" s="1"/>
      <c r="T191" s="1"/>
      <c r="U191" s="1"/>
      <c r="V191" s="1"/>
      <c r="W191" s="1"/>
      <c r="X191" s="1"/>
      <c r="Y191" s="1"/>
      <c r="Z191" s="1"/>
      <c r="AA191" s="1"/>
      <c r="AB191" s="82"/>
      <c r="AC191" s="82"/>
      <c r="AD191" s="82"/>
      <c r="AE191" s="82"/>
      <c r="AF191" s="1"/>
      <c r="AG191" s="1"/>
      <c r="AH191" s="1"/>
      <c r="AI191" s="1"/>
      <c r="AJ191" s="1"/>
      <c r="AK191" s="1"/>
      <c r="AL191" s="1"/>
      <c r="AM191" s="1"/>
      <c r="AN191" s="1"/>
      <c r="AO191" s="1" t="s">
        <v>420</v>
      </c>
      <c r="AP191" s="1">
        <v>314360</v>
      </c>
      <c r="AQ191" s="1">
        <v>90</v>
      </c>
      <c r="AR191" s="1"/>
      <c r="AS191" s="1"/>
      <c r="AT191" s="1"/>
      <c r="AU191" s="1"/>
      <c r="AV191" s="1"/>
      <c r="AW191" s="1"/>
      <c r="AX191" s="1" t="s">
        <v>420</v>
      </c>
      <c r="AY191" s="1">
        <v>1069014.24</v>
      </c>
      <c r="AZ191" s="1" t="s">
        <v>2526</v>
      </c>
      <c r="BA191" s="82">
        <f t="shared" si="39"/>
        <v>314360</v>
      </c>
      <c r="BB191" s="82" t="str">
        <f t="shared" si="40"/>
        <v>MERCK S.A.</v>
      </c>
      <c r="BC191" s="82" t="str">
        <f t="shared" si="41"/>
        <v>MERCK</v>
      </c>
      <c r="BD191" s="82">
        <f t="shared" si="42"/>
        <v>90</v>
      </c>
      <c r="BE191" s="1"/>
      <c r="BF191" s="1"/>
      <c r="BG191" s="1"/>
      <c r="BH191" s="1"/>
      <c r="BI191" s="1"/>
      <c r="BJ191" s="1"/>
      <c r="BK191" s="1"/>
      <c r="BL191" s="1"/>
      <c r="BM191" s="1"/>
      <c r="BN191" s="1" t="s">
        <v>2461</v>
      </c>
      <c r="BO191" s="1">
        <v>288840</v>
      </c>
      <c r="BP191" s="1" t="s">
        <v>2545</v>
      </c>
      <c r="BQ191" s="1"/>
      <c r="BR191" s="1"/>
      <c r="BS191" s="1"/>
      <c r="BT191" s="1"/>
      <c r="BU191" s="1"/>
      <c r="BV191" s="1"/>
      <c r="BW191" s="1"/>
      <c r="BX191" s="1"/>
      <c r="BY191" s="1"/>
      <c r="BZ191" s="82">
        <f t="shared" si="43"/>
        <v>288840</v>
      </c>
      <c r="CA191" s="82" t="str">
        <f t="shared" si="44"/>
        <v>REACTIVOS EQUIPOS Y QUIMICOS LIMITADA</v>
      </c>
      <c r="CB191" s="82" t="str">
        <f t="shared" si="45"/>
        <v>SCHARLAU</v>
      </c>
      <c r="CC191" s="82" t="str">
        <f t="shared" si="46"/>
        <v>120 DIAS</v>
      </c>
      <c r="CD191" s="98">
        <f t="shared" si="47"/>
        <v>288840</v>
      </c>
      <c r="CE191" s="98" t="str">
        <f t="shared" si="48"/>
        <v>REACTIVOS EQUIPOS Y QUIMICOS LIMITADA</v>
      </c>
      <c r="CF191" s="98" t="str">
        <f t="shared" si="49"/>
        <v>SCHARLAU</v>
      </c>
      <c r="CG191" s="98" t="str">
        <f t="shared" si="50"/>
        <v>120 DIAS</v>
      </c>
    </row>
    <row r="192" spans="1:85" ht="64.5" customHeight="1">
      <c r="A192" s="9">
        <f t="shared" si="35"/>
        <v>184</v>
      </c>
      <c r="B192" s="10" t="s">
        <v>127</v>
      </c>
      <c r="C192" s="11">
        <v>100</v>
      </c>
      <c r="D192" s="11" t="s">
        <v>6</v>
      </c>
      <c r="E192" s="10" t="s">
        <v>1803</v>
      </c>
      <c r="F192" s="43">
        <v>1</v>
      </c>
      <c r="G192" s="1"/>
      <c r="H192" s="1"/>
      <c r="I192" s="1"/>
      <c r="J192" s="1"/>
      <c r="K192" s="1"/>
      <c r="L192" s="1"/>
      <c r="M192" s="1"/>
      <c r="N192" s="1"/>
      <c r="O192" s="1"/>
      <c r="P192" s="1" t="s">
        <v>420</v>
      </c>
      <c r="Q192" s="1">
        <v>404840</v>
      </c>
      <c r="R192" s="1" t="s">
        <v>2284</v>
      </c>
      <c r="S192" s="1" t="s">
        <v>2406</v>
      </c>
      <c r="T192" s="1">
        <v>322016</v>
      </c>
      <c r="U192" s="1">
        <v>15</v>
      </c>
      <c r="V192" s="1"/>
      <c r="W192" s="1"/>
      <c r="X192" s="1"/>
      <c r="Y192" s="1"/>
      <c r="Z192" s="1"/>
      <c r="AA192" s="1"/>
      <c r="AB192" s="82">
        <f t="shared" si="36"/>
        <v>322016</v>
      </c>
      <c r="AC192" s="82" t="str">
        <f>IF(AB192=Z192,$Y$7,IF(AB192=W192,$V$7,IF(AB192=T192,$S$7,IF(AB192=Q192,$P$7,IF(AB192=N192,$M$7,IF(AB192=K192,$J$7,I(AB192=H192,$G$7,"")))))))</f>
        <v xml:space="preserve">ELEMENTOS QUIMICOS LTDA </v>
      </c>
      <c r="AD192" s="82" t="str">
        <f t="shared" si="37"/>
        <v>PANREAC</v>
      </c>
      <c r="AE192" s="82">
        <f t="shared" si="38"/>
        <v>15</v>
      </c>
      <c r="AF192" s="1"/>
      <c r="AG192" s="1"/>
      <c r="AH192" s="1"/>
      <c r="AI192" s="1"/>
      <c r="AJ192" s="1"/>
      <c r="AK192" s="1"/>
      <c r="AL192" s="1"/>
      <c r="AM192" s="1"/>
      <c r="AN192" s="1"/>
      <c r="AO192" s="1" t="s">
        <v>420</v>
      </c>
      <c r="AP192" s="1">
        <v>262160</v>
      </c>
      <c r="AQ192" s="1">
        <v>90</v>
      </c>
      <c r="AR192" s="1"/>
      <c r="AS192" s="1"/>
      <c r="AT192" s="1"/>
      <c r="AU192" s="1" t="s">
        <v>420</v>
      </c>
      <c r="AV192" s="1">
        <v>552160</v>
      </c>
      <c r="AW192" s="1">
        <v>45</v>
      </c>
      <c r="AX192" s="1" t="s">
        <v>420</v>
      </c>
      <c r="AY192" s="1">
        <v>391299.55200000003</v>
      </c>
      <c r="AZ192" s="1" t="s">
        <v>2526</v>
      </c>
      <c r="BA192" s="82">
        <f t="shared" si="39"/>
        <v>262160</v>
      </c>
      <c r="BB192" s="82" t="str">
        <f t="shared" si="40"/>
        <v>MERCK S.A.</v>
      </c>
      <c r="BC192" s="82" t="str">
        <f t="shared" si="41"/>
        <v>MERCK</v>
      </c>
      <c r="BD192" s="82">
        <f t="shared" si="42"/>
        <v>90</v>
      </c>
      <c r="BE192" s="1"/>
      <c r="BF192" s="1"/>
      <c r="BG192" s="1"/>
      <c r="BH192" s="1"/>
      <c r="BI192" s="1"/>
      <c r="BJ192" s="1"/>
      <c r="BK192" s="1" t="s">
        <v>2570</v>
      </c>
      <c r="BL192" s="1">
        <v>336400</v>
      </c>
      <c r="BM192" s="1" t="s">
        <v>2574</v>
      </c>
      <c r="BN192" s="1" t="s">
        <v>2461</v>
      </c>
      <c r="BO192" s="1">
        <v>466320</v>
      </c>
      <c r="BP192" s="1" t="s">
        <v>2545</v>
      </c>
      <c r="BQ192" s="1" t="s">
        <v>888</v>
      </c>
      <c r="BR192" s="1">
        <v>194880</v>
      </c>
      <c r="BS192" s="1">
        <v>8</v>
      </c>
      <c r="BT192" s="1"/>
      <c r="BU192" s="1"/>
      <c r="BV192" s="1"/>
      <c r="BW192" s="1"/>
      <c r="BX192" s="1"/>
      <c r="BY192" s="1"/>
      <c r="BZ192" s="82">
        <f t="shared" si="43"/>
        <v>194880</v>
      </c>
      <c r="CA192" s="82" t="str">
        <f t="shared" si="44"/>
        <v>SCIENTIFIC PRODUCTS LTDA.</v>
      </c>
      <c r="CB192" s="82" t="str">
        <f t="shared" si="45"/>
        <v>FISHER</v>
      </c>
      <c r="CC192" s="82">
        <f t="shared" si="46"/>
        <v>8</v>
      </c>
      <c r="CD192" s="98">
        <f t="shared" si="47"/>
        <v>194880</v>
      </c>
      <c r="CE192" s="98" t="str">
        <f t="shared" si="48"/>
        <v>SCIENTIFIC PRODUCTS LTDA.</v>
      </c>
      <c r="CF192" s="98" t="str">
        <f t="shared" si="49"/>
        <v>FISHER</v>
      </c>
      <c r="CG192" s="98">
        <f t="shared" si="50"/>
        <v>8</v>
      </c>
    </row>
    <row r="193" spans="1:85" ht="64.5" customHeight="1">
      <c r="A193" s="9">
        <f t="shared" si="35"/>
        <v>185</v>
      </c>
      <c r="B193" s="10" t="s">
        <v>128</v>
      </c>
      <c r="C193" s="11">
        <v>1000</v>
      </c>
      <c r="D193" s="11" t="s">
        <v>9</v>
      </c>
      <c r="E193" s="10" t="s">
        <v>1803</v>
      </c>
      <c r="F193" s="43">
        <v>1</v>
      </c>
      <c r="G193" s="1"/>
      <c r="H193" s="1"/>
      <c r="I193" s="1"/>
      <c r="J193" s="1" t="s">
        <v>2267</v>
      </c>
      <c r="K193" s="1">
        <v>160337.51999999999</v>
      </c>
      <c r="L193" s="1" t="s">
        <v>2271</v>
      </c>
      <c r="M193" s="1"/>
      <c r="N193" s="1"/>
      <c r="O193" s="1"/>
      <c r="P193" s="1" t="s">
        <v>420</v>
      </c>
      <c r="Q193" s="1">
        <v>177480</v>
      </c>
      <c r="R193" s="1" t="s">
        <v>2326</v>
      </c>
      <c r="S193" s="1" t="s">
        <v>2406</v>
      </c>
      <c r="T193" s="1">
        <v>60900</v>
      </c>
      <c r="U193" s="1">
        <v>15</v>
      </c>
      <c r="V193" s="1"/>
      <c r="W193" s="1"/>
      <c r="X193" s="1"/>
      <c r="Y193" s="1"/>
      <c r="Z193" s="1"/>
      <c r="AA193" s="1"/>
      <c r="AB193" s="82">
        <f t="shared" si="36"/>
        <v>60900</v>
      </c>
      <c r="AC193" s="82" t="str">
        <f>IF(AB193=Z193,$Y$7,IF(AB193=W193,$V$7,IF(AB193=T193,$S$7,IF(AB193=Q193,$P$7,IF(AB193=N193,$M$7,IF(AB193=K193,$J$7,I(AB193=H193,$G$7,"")))))))</f>
        <v xml:space="preserve">ELEMENTOS QUIMICOS LTDA </v>
      </c>
      <c r="AD193" s="82" t="str">
        <f t="shared" si="37"/>
        <v>PANREAC</v>
      </c>
      <c r="AE193" s="82">
        <f t="shared" si="38"/>
        <v>15</v>
      </c>
      <c r="AF193" s="1"/>
      <c r="AG193" s="1"/>
      <c r="AH193" s="1"/>
      <c r="AI193" s="1"/>
      <c r="AJ193" s="1"/>
      <c r="AK193" s="1"/>
      <c r="AL193" s="1"/>
      <c r="AM193" s="1"/>
      <c r="AN193" s="1"/>
      <c r="AO193" s="1" t="s">
        <v>420</v>
      </c>
      <c r="AP193" s="1">
        <v>91640</v>
      </c>
      <c r="AQ193" s="1">
        <v>45</v>
      </c>
      <c r="AR193" s="1"/>
      <c r="AS193" s="1"/>
      <c r="AT193" s="1"/>
      <c r="AU193" s="1"/>
      <c r="AV193" s="1"/>
      <c r="AW193" s="1"/>
      <c r="AX193" s="1" t="s">
        <v>420</v>
      </c>
      <c r="AY193" s="1">
        <v>171445.68</v>
      </c>
      <c r="AZ193" s="1" t="s">
        <v>2526</v>
      </c>
      <c r="BA193" s="82">
        <f t="shared" si="39"/>
        <v>91640</v>
      </c>
      <c r="BB193" s="82" t="str">
        <f t="shared" si="40"/>
        <v>MERCK S.A.</v>
      </c>
      <c r="BC193" s="82" t="str">
        <f t="shared" si="41"/>
        <v>MERCK</v>
      </c>
      <c r="BD193" s="82">
        <f t="shared" si="42"/>
        <v>45</v>
      </c>
      <c r="BE193" s="1" t="s">
        <v>1095</v>
      </c>
      <c r="BF193" s="1">
        <v>504600</v>
      </c>
      <c r="BG193" s="1" t="s">
        <v>2543</v>
      </c>
      <c r="BH193" s="1"/>
      <c r="BI193" s="1"/>
      <c r="BJ193" s="1"/>
      <c r="BK193" s="1" t="s">
        <v>2570</v>
      </c>
      <c r="BL193" s="1">
        <v>97091.999999999985</v>
      </c>
      <c r="BM193" s="1" t="s">
        <v>2574</v>
      </c>
      <c r="BN193" s="1" t="s">
        <v>2461</v>
      </c>
      <c r="BO193" s="1">
        <v>70760</v>
      </c>
      <c r="BP193" s="1" t="s">
        <v>2545</v>
      </c>
      <c r="BQ193" s="1" t="s">
        <v>1095</v>
      </c>
      <c r="BR193" s="1">
        <v>81200</v>
      </c>
      <c r="BS193" s="1">
        <v>45</v>
      </c>
      <c r="BT193" s="1"/>
      <c r="BU193" s="1"/>
      <c r="BV193" s="1"/>
      <c r="BW193" s="1" t="s">
        <v>2653</v>
      </c>
      <c r="BX193" s="1">
        <v>160337.51999999999</v>
      </c>
      <c r="BY193" s="1" t="s">
        <v>2654</v>
      </c>
      <c r="BZ193" s="82">
        <f t="shared" si="43"/>
        <v>70760</v>
      </c>
      <c r="CA193" s="82" t="str">
        <f t="shared" si="44"/>
        <v>REACTIVOS EQUIPOS Y QUIMICOS LIMITADA</v>
      </c>
      <c r="CB193" s="82" t="str">
        <f t="shared" si="45"/>
        <v>SCHARLAU</v>
      </c>
      <c r="CC193" s="82" t="str">
        <f t="shared" si="46"/>
        <v>120 DIAS</v>
      </c>
      <c r="CD193" s="98">
        <f t="shared" si="47"/>
        <v>60900</v>
      </c>
      <c r="CE193" s="98" t="str">
        <f t="shared" si="48"/>
        <v xml:space="preserve">ELEMENTOS QUIMICOS LTDA </v>
      </c>
      <c r="CF193" s="98" t="str">
        <f t="shared" si="49"/>
        <v>PANREAC</v>
      </c>
      <c r="CG193" s="98">
        <f t="shared" si="50"/>
        <v>15</v>
      </c>
    </row>
    <row r="194" spans="1:85" ht="64.5" customHeight="1">
      <c r="A194" s="9">
        <f t="shared" si="35"/>
        <v>186</v>
      </c>
      <c r="B194" s="10" t="s">
        <v>1737</v>
      </c>
      <c r="C194" s="11">
        <v>250</v>
      </c>
      <c r="D194" s="11" t="s">
        <v>538</v>
      </c>
      <c r="E194" s="10" t="s">
        <v>1803</v>
      </c>
      <c r="F194" s="43">
        <v>1</v>
      </c>
      <c r="G194" s="1"/>
      <c r="H194" s="1"/>
      <c r="I194" s="1"/>
      <c r="J194" s="1"/>
      <c r="K194" s="1"/>
      <c r="L194" s="1"/>
      <c r="M194" s="1"/>
      <c r="N194" s="1"/>
      <c r="O194" s="1"/>
      <c r="P194" s="1"/>
      <c r="Q194" s="1"/>
      <c r="R194" s="1"/>
      <c r="S194" s="1"/>
      <c r="T194" s="1"/>
      <c r="U194" s="1"/>
      <c r="V194" s="1"/>
      <c r="W194" s="1"/>
      <c r="X194" s="1"/>
      <c r="Y194" s="1"/>
      <c r="Z194" s="1"/>
      <c r="AA194" s="1"/>
      <c r="AB194" s="82"/>
      <c r="AC194" s="82"/>
      <c r="AD194" s="82"/>
      <c r="AE194" s="82"/>
      <c r="AF194" s="1"/>
      <c r="AG194" s="1"/>
      <c r="AH194" s="1"/>
      <c r="AI194" s="1"/>
      <c r="AJ194" s="1"/>
      <c r="AK194" s="1"/>
      <c r="AL194" s="1"/>
      <c r="AM194" s="1"/>
      <c r="AN194" s="1"/>
      <c r="AO194" s="1"/>
      <c r="AP194" s="1"/>
      <c r="AQ194" s="1"/>
      <c r="AR194" s="1"/>
      <c r="AS194" s="1"/>
      <c r="AT194" s="1"/>
      <c r="AU194" s="1"/>
      <c r="AV194" s="1"/>
      <c r="AW194" s="1"/>
      <c r="AX194" s="1"/>
      <c r="AY194" s="1"/>
      <c r="AZ194" s="1"/>
      <c r="BA194" s="82"/>
      <c r="BB194" s="82"/>
      <c r="BC194" s="82"/>
      <c r="BD194" s="82"/>
      <c r="BE194" s="1" t="s">
        <v>1095</v>
      </c>
      <c r="BF194" s="1">
        <v>170520</v>
      </c>
      <c r="BG194" s="1" t="s">
        <v>2375</v>
      </c>
      <c r="BH194" s="1"/>
      <c r="BI194" s="1"/>
      <c r="BJ194" s="1"/>
      <c r="BK194" s="1"/>
      <c r="BL194" s="1"/>
      <c r="BM194" s="1"/>
      <c r="BN194" s="1"/>
      <c r="BO194" s="1"/>
      <c r="BP194" s="1"/>
      <c r="BQ194" s="1"/>
      <c r="BR194" s="1"/>
      <c r="BS194" s="1"/>
      <c r="BT194" s="1" t="s">
        <v>2646</v>
      </c>
      <c r="BU194" s="1">
        <v>241164</v>
      </c>
      <c r="BV194" s="1" t="s">
        <v>2642</v>
      </c>
      <c r="BW194" s="1"/>
      <c r="BX194" s="1"/>
      <c r="BY194" s="1"/>
      <c r="BZ194" s="82">
        <f t="shared" si="43"/>
        <v>170520</v>
      </c>
      <c r="CA194" s="82" t="str">
        <f t="shared" si="44"/>
        <v xml:space="preserve">QUIMICA  M.G.  S.A.S.   </v>
      </c>
      <c r="CB194" s="82" t="str">
        <f t="shared" si="45"/>
        <v>SIGMA</v>
      </c>
      <c r="CC194" s="82" t="str">
        <f t="shared" si="46"/>
        <v>60 DIAS</v>
      </c>
      <c r="CD194" s="98">
        <f t="shared" si="47"/>
        <v>170520</v>
      </c>
      <c r="CE194" s="98" t="str">
        <f t="shared" si="48"/>
        <v xml:space="preserve">QUIMICA  M.G.  S.A.S.   </v>
      </c>
      <c r="CF194" s="98" t="str">
        <f t="shared" si="49"/>
        <v>SIGMA</v>
      </c>
      <c r="CG194" s="98" t="str">
        <f t="shared" si="50"/>
        <v>60 DIAS</v>
      </c>
    </row>
    <row r="195" spans="1:85" ht="64.5" customHeight="1">
      <c r="A195" s="9">
        <f t="shared" si="35"/>
        <v>187</v>
      </c>
      <c r="B195" s="10" t="s">
        <v>129</v>
      </c>
      <c r="C195" s="11">
        <v>500</v>
      </c>
      <c r="D195" s="11" t="s">
        <v>6</v>
      </c>
      <c r="E195" s="10" t="s">
        <v>1803</v>
      </c>
      <c r="F195" s="43">
        <v>1</v>
      </c>
      <c r="G195" s="1"/>
      <c r="H195" s="1"/>
      <c r="I195" s="1"/>
      <c r="J195" s="1"/>
      <c r="K195" s="1"/>
      <c r="L195" s="1"/>
      <c r="M195" s="1"/>
      <c r="N195" s="1"/>
      <c r="O195" s="1"/>
      <c r="P195" s="1" t="s">
        <v>420</v>
      </c>
      <c r="Q195" s="1">
        <v>94656</v>
      </c>
      <c r="R195" s="1" t="s">
        <v>2284</v>
      </c>
      <c r="S195" s="1"/>
      <c r="T195" s="1"/>
      <c r="U195" s="1"/>
      <c r="V195" s="1"/>
      <c r="W195" s="1"/>
      <c r="X195" s="1"/>
      <c r="Y195" s="1"/>
      <c r="Z195" s="1"/>
      <c r="AA195" s="1"/>
      <c r="AB195" s="82">
        <f t="shared" si="36"/>
        <v>94656</v>
      </c>
      <c r="AC195" s="82" t="str">
        <f>IF(AB195=Z195,$Y$7,IF(AB195=W195,$V$7,IF(AB195=T195,$S$7,IF(AB195=Q195,$P$7,IF(AB195=N195,$M$7,IF(AB195=K195,$J$7,I(AB195=H195,$G$7,"")))))))</f>
        <v>BLAMIS DOTACIONES LABORATORIO S.A.S</v>
      </c>
      <c r="AD195" s="82" t="str">
        <f t="shared" si="37"/>
        <v>MERCK</v>
      </c>
      <c r="AE195" s="82" t="str">
        <f t="shared" si="38"/>
        <v>90 DÍAS</v>
      </c>
      <c r="AF195" s="1"/>
      <c r="AG195" s="1"/>
      <c r="AH195" s="1"/>
      <c r="AI195" s="1"/>
      <c r="AJ195" s="1"/>
      <c r="AK195" s="1"/>
      <c r="AL195" s="1"/>
      <c r="AM195" s="1"/>
      <c r="AN195" s="1"/>
      <c r="AO195" s="1" t="s">
        <v>420</v>
      </c>
      <c r="AP195" s="1">
        <v>244759.99999999997</v>
      </c>
      <c r="AQ195" s="1">
        <v>90</v>
      </c>
      <c r="AR195" s="1"/>
      <c r="AS195" s="1"/>
      <c r="AT195" s="1"/>
      <c r="AU195" s="1"/>
      <c r="AV195" s="1"/>
      <c r="AW195" s="1"/>
      <c r="AX195" s="1" t="s">
        <v>420</v>
      </c>
      <c r="AY195" s="1">
        <v>297844.84799999994</v>
      </c>
      <c r="AZ195" s="1" t="s">
        <v>2526</v>
      </c>
      <c r="BA195" s="82">
        <f t="shared" si="39"/>
        <v>244759.99999999997</v>
      </c>
      <c r="BB195" s="82" t="str">
        <f t="shared" si="40"/>
        <v>MERCK S.A.</v>
      </c>
      <c r="BC195" s="82" t="str">
        <f t="shared" si="41"/>
        <v>MERCK</v>
      </c>
      <c r="BD195" s="82">
        <f t="shared" si="42"/>
        <v>90</v>
      </c>
      <c r="BE195" s="1"/>
      <c r="BF195" s="1"/>
      <c r="BG195" s="1"/>
      <c r="BH195" s="1"/>
      <c r="BI195" s="1"/>
      <c r="BJ195" s="1"/>
      <c r="BK195" s="1"/>
      <c r="BL195" s="1"/>
      <c r="BM195" s="1"/>
      <c r="BN195" s="1"/>
      <c r="BO195" s="1"/>
      <c r="BP195" s="1"/>
      <c r="BQ195" s="1"/>
      <c r="BR195" s="1"/>
      <c r="BS195" s="1"/>
      <c r="BT195" s="1"/>
      <c r="BU195" s="1"/>
      <c r="BV195" s="1"/>
      <c r="BW195" s="1"/>
      <c r="BX195" s="1"/>
      <c r="BY195" s="1"/>
      <c r="BZ195" s="82"/>
      <c r="CA195" s="82"/>
      <c r="CB195" s="82">
        <f t="shared" si="45"/>
        <v>0</v>
      </c>
      <c r="CC195" s="82">
        <f t="shared" si="46"/>
        <v>0</v>
      </c>
      <c r="CD195" s="98">
        <f t="shared" si="47"/>
        <v>94656</v>
      </c>
      <c r="CE195" s="98" t="str">
        <f t="shared" si="48"/>
        <v>BLAMIS DOTACIONES LABORATORIO S.A.S</v>
      </c>
      <c r="CF195" s="98" t="str">
        <f t="shared" si="49"/>
        <v>MERCK</v>
      </c>
      <c r="CG195" s="98">
        <f t="shared" si="50"/>
        <v>90</v>
      </c>
    </row>
    <row r="196" spans="1:85" ht="62.4">
      <c r="A196" s="9">
        <f t="shared" si="35"/>
        <v>188</v>
      </c>
      <c r="B196" s="10" t="s">
        <v>130</v>
      </c>
      <c r="C196" s="11">
        <v>100</v>
      </c>
      <c r="D196" s="11" t="s">
        <v>9</v>
      </c>
      <c r="E196" s="10" t="s">
        <v>1804</v>
      </c>
      <c r="F196" s="43">
        <v>1</v>
      </c>
      <c r="G196" s="1"/>
      <c r="H196" s="1"/>
      <c r="I196" s="1"/>
      <c r="J196" s="1"/>
      <c r="K196" s="1"/>
      <c r="L196" s="1"/>
      <c r="M196" s="1"/>
      <c r="N196" s="1"/>
      <c r="O196" s="1"/>
      <c r="P196" s="1" t="s">
        <v>420</v>
      </c>
      <c r="Q196" s="1">
        <v>285360</v>
      </c>
      <c r="R196" s="1" t="s">
        <v>2284</v>
      </c>
      <c r="S196" s="1" t="s">
        <v>2408</v>
      </c>
      <c r="T196" s="1">
        <v>96280</v>
      </c>
      <c r="U196" s="1">
        <v>120</v>
      </c>
      <c r="V196" s="1"/>
      <c r="W196" s="1"/>
      <c r="X196" s="1"/>
      <c r="Y196" s="1"/>
      <c r="Z196" s="1"/>
      <c r="AA196" s="1"/>
      <c r="AB196" s="82">
        <f t="shared" si="36"/>
        <v>96280</v>
      </c>
      <c r="AC196" s="82" t="str">
        <f>IF(AB196=Z196,$Y$7,IF(AB196=W196,$V$7,IF(AB196=T196,$S$7,IF(AB196=Q196,$P$7,IF(AB196=N196,$M$7,IF(AB196=K196,$J$7,I(AB196=H196,$G$7,"")))))))</f>
        <v xml:space="preserve">ELEMENTOS QUIMICOS LTDA </v>
      </c>
      <c r="AD196" s="82" t="str">
        <f t="shared" si="37"/>
        <v>ALFA (USA)</v>
      </c>
      <c r="AE196" s="82">
        <f t="shared" si="38"/>
        <v>120</v>
      </c>
      <c r="AF196" s="1"/>
      <c r="AG196" s="1"/>
      <c r="AH196" s="1"/>
      <c r="AI196" s="1"/>
      <c r="AJ196" s="1"/>
      <c r="AK196" s="1"/>
      <c r="AL196" s="1"/>
      <c r="AM196" s="1"/>
      <c r="AN196" s="1"/>
      <c r="AO196" s="1" t="s">
        <v>420</v>
      </c>
      <c r="AP196" s="1">
        <v>218079.99999999997</v>
      </c>
      <c r="AQ196" s="1">
        <v>90</v>
      </c>
      <c r="AR196" s="1"/>
      <c r="AS196" s="1"/>
      <c r="AT196" s="1"/>
      <c r="AU196" s="1"/>
      <c r="AV196" s="1"/>
      <c r="AW196" s="1"/>
      <c r="AX196" s="1" t="s">
        <v>420</v>
      </c>
      <c r="AY196" s="1">
        <v>276330.09599999996</v>
      </c>
      <c r="AZ196" s="1" t="s">
        <v>2526</v>
      </c>
      <c r="BA196" s="82">
        <f t="shared" si="39"/>
        <v>218079.99999999997</v>
      </c>
      <c r="BB196" s="82" t="str">
        <f t="shared" si="40"/>
        <v>MERCK S.A.</v>
      </c>
      <c r="BC196" s="82" t="str">
        <f t="shared" si="41"/>
        <v>MERCK</v>
      </c>
      <c r="BD196" s="82">
        <f t="shared" si="42"/>
        <v>90</v>
      </c>
      <c r="BE196" s="1" t="s">
        <v>1095</v>
      </c>
      <c r="BF196" s="1">
        <v>96280</v>
      </c>
      <c r="BG196" s="1" t="s">
        <v>2375</v>
      </c>
      <c r="BH196" s="1"/>
      <c r="BI196" s="1"/>
      <c r="BJ196" s="1"/>
      <c r="BK196" s="1"/>
      <c r="BL196" s="1"/>
      <c r="BM196" s="1"/>
      <c r="BN196" s="1" t="s">
        <v>420</v>
      </c>
      <c r="BO196" s="1">
        <v>333732</v>
      </c>
      <c r="BP196" s="1" t="s">
        <v>2545</v>
      </c>
      <c r="BQ196" s="1" t="s">
        <v>1095</v>
      </c>
      <c r="BR196" s="1">
        <v>107880</v>
      </c>
      <c r="BS196" s="1">
        <v>60</v>
      </c>
      <c r="BT196" s="1"/>
      <c r="BU196" s="1"/>
      <c r="BV196" s="1"/>
      <c r="BW196" s="1"/>
      <c r="BX196" s="1"/>
      <c r="BY196" s="1"/>
      <c r="BZ196" s="82">
        <f t="shared" si="43"/>
        <v>96280</v>
      </c>
      <c r="CA196" s="82" t="str">
        <f t="shared" si="44"/>
        <v xml:space="preserve">QUIMICA  M.G.  S.A.S.   </v>
      </c>
      <c r="CB196" s="82" t="str">
        <f t="shared" si="45"/>
        <v>SIGMA</v>
      </c>
      <c r="CC196" s="82" t="str">
        <f t="shared" si="46"/>
        <v>60 DIAS</v>
      </c>
      <c r="CD196" s="98">
        <f t="shared" si="47"/>
        <v>96280</v>
      </c>
      <c r="CE196" s="98" t="str">
        <f t="shared" si="48"/>
        <v xml:space="preserve">QUIMICA  M.G.  S.A.S.   </v>
      </c>
      <c r="CF196" s="98" t="str">
        <f t="shared" si="49"/>
        <v>SIGMA</v>
      </c>
      <c r="CG196" s="98" t="str">
        <f t="shared" si="50"/>
        <v>60 DIAS</v>
      </c>
    </row>
    <row r="197" spans="1:85" ht="64.5" customHeight="1">
      <c r="A197" s="9">
        <f t="shared" si="35"/>
        <v>189</v>
      </c>
      <c r="B197" s="10" t="s">
        <v>131</v>
      </c>
      <c r="C197" s="11">
        <v>500</v>
      </c>
      <c r="D197" s="11" t="s">
        <v>6</v>
      </c>
      <c r="E197" s="10" t="s">
        <v>1803</v>
      </c>
      <c r="F197" s="43">
        <v>1</v>
      </c>
      <c r="G197" s="1"/>
      <c r="H197" s="1"/>
      <c r="I197" s="1"/>
      <c r="J197" s="1" t="s">
        <v>2267</v>
      </c>
      <c r="K197" s="1">
        <v>84334.32</v>
      </c>
      <c r="L197" s="1" t="s">
        <v>2271</v>
      </c>
      <c r="M197" s="1"/>
      <c r="N197" s="1"/>
      <c r="O197" s="1"/>
      <c r="P197" s="1"/>
      <c r="Q197" s="1"/>
      <c r="R197" s="1"/>
      <c r="S197" s="1" t="s">
        <v>2406</v>
      </c>
      <c r="T197" s="1">
        <v>120060</v>
      </c>
      <c r="U197" s="1">
        <v>15</v>
      </c>
      <c r="V197" s="1"/>
      <c r="W197" s="1"/>
      <c r="X197" s="1"/>
      <c r="Y197" s="1"/>
      <c r="Z197" s="1"/>
      <c r="AA197" s="1"/>
      <c r="AB197" s="82">
        <f t="shared" si="36"/>
        <v>84334.32</v>
      </c>
      <c r="AC197" s="82" t="str">
        <f>IF(AB197=Z197,$Y$7,IF(AB197=W197,$V$7,IF(AB197=T197,$S$7,IF(AB197=Q197,$P$7,IF(AB197=N197,$M$7,IF(AB197=K197,$J$7,I(AB197=H197,$G$7,"")))))))</f>
        <v>AVÁNTIKA COLOMBIA S.A.</v>
      </c>
      <c r="AD197" s="82" t="str">
        <f t="shared" si="37"/>
        <v>JT BAKER</v>
      </c>
      <c r="AE197" s="82" t="str">
        <f t="shared" si="38"/>
        <v>150 Días</v>
      </c>
      <c r="AF197" s="1"/>
      <c r="AG197" s="1"/>
      <c r="AH197" s="1"/>
      <c r="AI197" s="1"/>
      <c r="AJ197" s="1"/>
      <c r="AK197" s="1"/>
      <c r="AL197" s="1"/>
      <c r="AM197" s="1"/>
      <c r="AN197" s="1"/>
      <c r="AO197" s="1" t="s">
        <v>420</v>
      </c>
      <c r="AP197" s="1">
        <v>149640</v>
      </c>
      <c r="AQ197" s="1">
        <v>100</v>
      </c>
      <c r="AR197" s="1"/>
      <c r="AS197" s="1"/>
      <c r="AT197" s="1"/>
      <c r="AU197" s="1"/>
      <c r="AV197" s="1"/>
      <c r="AW197" s="1"/>
      <c r="AX197" s="1" t="s">
        <v>420</v>
      </c>
      <c r="AY197" s="1">
        <v>192288.09600000002</v>
      </c>
      <c r="AZ197" s="1" t="s">
        <v>2526</v>
      </c>
      <c r="BA197" s="82">
        <f t="shared" si="39"/>
        <v>149640</v>
      </c>
      <c r="BB197" s="82" t="str">
        <f t="shared" si="40"/>
        <v>MERCK S.A.</v>
      </c>
      <c r="BC197" s="82" t="str">
        <f t="shared" si="41"/>
        <v>MERCK</v>
      </c>
      <c r="BD197" s="82">
        <f t="shared" si="42"/>
        <v>100</v>
      </c>
      <c r="BE197" s="1" t="s">
        <v>1095</v>
      </c>
      <c r="BF197" s="1">
        <v>679760</v>
      </c>
      <c r="BG197" s="1" t="s">
        <v>2375</v>
      </c>
      <c r="BH197" s="1"/>
      <c r="BI197" s="1"/>
      <c r="BJ197" s="1"/>
      <c r="BK197" s="1"/>
      <c r="BL197" s="1"/>
      <c r="BM197" s="1"/>
      <c r="BN197" s="1" t="s">
        <v>2461</v>
      </c>
      <c r="BO197" s="1">
        <v>99180</v>
      </c>
      <c r="BP197" s="1" t="s">
        <v>2545</v>
      </c>
      <c r="BQ197" s="1"/>
      <c r="BR197" s="1"/>
      <c r="BS197" s="1"/>
      <c r="BT197" s="1" t="s">
        <v>2647</v>
      </c>
      <c r="BU197" s="1">
        <v>681384</v>
      </c>
      <c r="BV197" s="1" t="s">
        <v>2642</v>
      </c>
      <c r="BW197" s="1"/>
      <c r="BX197" s="1"/>
      <c r="BY197" s="1"/>
      <c r="BZ197" s="82">
        <f t="shared" si="43"/>
        <v>99180</v>
      </c>
      <c r="CA197" s="82" t="str">
        <f t="shared" si="44"/>
        <v>REACTIVOS EQUIPOS Y QUIMICOS LIMITADA</v>
      </c>
      <c r="CB197" s="82" t="str">
        <f t="shared" si="45"/>
        <v>SCHARLAU</v>
      </c>
      <c r="CC197" s="82" t="str">
        <f t="shared" si="46"/>
        <v>120 DIAS</v>
      </c>
      <c r="CD197" s="98">
        <f t="shared" si="47"/>
        <v>84334.32</v>
      </c>
      <c r="CE197" s="98" t="str">
        <f t="shared" si="48"/>
        <v>AVÁNTIKA COLOMBIA S.A.</v>
      </c>
      <c r="CF197" s="98" t="str">
        <f t="shared" si="49"/>
        <v>JT BAKER</v>
      </c>
      <c r="CG197" s="98" t="str">
        <f t="shared" si="50"/>
        <v>150 Días</v>
      </c>
    </row>
    <row r="198" spans="1:85" ht="64.5" customHeight="1">
      <c r="A198" s="9">
        <f t="shared" si="35"/>
        <v>190</v>
      </c>
      <c r="B198" s="10" t="s">
        <v>1325</v>
      </c>
      <c r="C198" s="11">
        <v>250</v>
      </c>
      <c r="D198" s="11" t="s">
        <v>9</v>
      </c>
      <c r="E198" s="10" t="s">
        <v>1803</v>
      </c>
      <c r="F198" s="43">
        <v>1</v>
      </c>
      <c r="G198" s="1"/>
      <c r="H198" s="1"/>
      <c r="I198" s="1"/>
      <c r="J198" s="1"/>
      <c r="K198" s="1"/>
      <c r="L198" s="1"/>
      <c r="M198" s="1" t="s">
        <v>2296</v>
      </c>
      <c r="N198" s="1">
        <v>225040</v>
      </c>
      <c r="O198" s="1">
        <v>30</v>
      </c>
      <c r="P198" s="1" t="s">
        <v>420</v>
      </c>
      <c r="Q198" s="1">
        <v>226200</v>
      </c>
      <c r="R198" s="1" t="s">
        <v>2284</v>
      </c>
      <c r="S198" s="1" t="s">
        <v>2406</v>
      </c>
      <c r="T198" s="1">
        <v>54868</v>
      </c>
      <c r="U198" s="1">
        <v>15</v>
      </c>
      <c r="V198" s="1"/>
      <c r="W198" s="1"/>
      <c r="X198" s="1"/>
      <c r="Y198" s="1"/>
      <c r="Z198" s="1"/>
      <c r="AA198" s="1"/>
      <c r="AB198" s="82">
        <f t="shared" si="36"/>
        <v>54868</v>
      </c>
      <c r="AC198" s="82" t="str">
        <f>IF(AB198=Z198,$Y$7,IF(AB198=W198,$V$7,IF(AB198=T198,$S$7,IF(AB198=Q198,$P$7,IF(AB198=N198,$M$7,IF(AB198=K198,$J$7,I(AB198=H198,$G$7,"")))))))</f>
        <v xml:space="preserve">ELEMENTOS QUIMICOS LTDA </v>
      </c>
      <c r="AD198" s="82" t="str">
        <f t="shared" si="37"/>
        <v>PANREAC</v>
      </c>
      <c r="AE198" s="82">
        <f t="shared" si="38"/>
        <v>15</v>
      </c>
      <c r="AF198" s="1"/>
      <c r="AG198" s="1"/>
      <c r="AH198" s="1"/>
      <c r="AI198" s="1"/>
      <c r="AJ198" s="1"/>
      <c r="AK198" s="1"/>
      <c r="AL198" s="1"/>
      <c r="AM198" s="1"/>
      <c r="AN198" s="1"/>
      <c r="AO198" s="1" t="s">
        <v>420</v>
      </c>
      <c r="AP198" s="1">
        <v>170520</v>
      </c>
      <c r="AQ198" s="1">
        <v>90</v>
      </c>
      <c r="AR198" s="1"/>
      <c r="AS198" s="1"/>
      <c r="AT198" s="1"/>
      <c r="AU198" s="1"/>
      <c r="AV198" s="1"/>
      <c r="AW198" s="1"/>
      <c r="AX198" s="1" t="s">
        <v>420</v>
      </c>
      <c r="AY198" s="1">
        <v>218509.2</v>
      </c>
      <c r="AZ198" s="1" t="s">
        <v>2526</v>
      </c>
      <c r="BA198" s="82">
        <f t="shared" si="39"/>
        <v>170520</v>
      </c>
      <c r="BB198" s="82" t="str">
        <f t="shared" si="40"/>
        <v>MERCK S.A.</v>
      </c>
      <c r="BC198" s="82" t="str">
        <f t="shared" si="41"/>
        <v>MERCK</v>
      </c>
      <c r="BD198" s="82">
        <f t="shared" si="42"/>
        <v>90</v>
      </c>
      <c r="BE198" s="1"/>
      <c r="BF198" s="1"/>
      <c r="BG198" s="1"/>
      <c r="BH198" s="1"/>
      <c r="BI198" s="1"/>
      <c r="BJ198" s="1"/>
      <c r="BK198" s="1"/>
      <c r="BL198" s="1"/>
      <c r="BM198" s="1"/>
      <c r="BN198" s="1" t="s">
        <v>420</v>
      </c>
      <c r="BO198" s="1">
        <v>263900</v>
      </c>
      <c r="BP198" s="1" t="s">
        <v>2545</v>
      </c>
      <c r="BQ198" s="1"/>
      <c r="BR198" s="1"/>
      <c r="BS198" s="1"/>
      <c r="BT198" s="1"/>
      <c r="BU198" s="1"/>
      <c r="BV198" s="1"/>
      <c r="BW198" s="1"/>
      <c r="BX198" s="1"/>
      <c r="BY198" s="1"/>
      <c r="BZ198" s="82">
        <f t="shared" si="43"/>
        <v>263900</v>
      </c>
      <c r="CA198" s="82" t="str">
        <f t="shared" si="44"/>
        <v>REACTIVOS EQUIPOS Y QUIMICOS LIMITADA</v>
      </c>
      <c r="CB198" s="82" t="str">
        <f t="shared" si="45"/>
        <v>MERCK</v>
      </c>
      <c r="CC198" s="82" t="str">
        <f t="shared" si="46"/>
        <v>120 DIAS</v>
      </c>
      <c r="CD198" s="98">
        <f t="shared" si="47"/>
        <v>54868</v>
      </c>
      <c r="CE198" s="98" t="str">
        <f t="shared" si="48"/>
        <v xml:space="preserve">ELEMENTOS QUIMICOS LTDA </v>
      </c>
      <c r="CF198" s="98" t="str">
        <f t="shared" si="49"/>
        <v>PANREAC</v>
      </c>
      <c r="CG198" s="98">
        <f t="shared" si="50"/>
        <v>15</v>
      </c>
    </row>
    <row r="199" spans="1:85" ht="31.5" customHeight="1">
      <c r="A199" s="9">
        <f t="shared" si="35"/>
        <v>191</v>
      </c>
      <c r="B199" s="10" t="s">
        <v>132</v>
      </c>
      <c r="C199" s="11">
        <v>1000</v>
      </c>
      <c r="D199" s="11" t="s">
        <v>6</v>
      </c>
      <c r="E199" s="10" t="s">
        <v>1803</v>
      </c>
      <c r="F199" s="43">
        <v>1</v>
      </c>
      <c r="G199" s="1"/>
      <c r="H199" s="1"/>
      <c r="I199" s="1"/>
      <c r="J199" s="1"/>
      <c r="K199" s="1"/>
      <c r="L199" s="1"/>
      <c r="M199" s="1"/>
      <c r="N199" s="1"/>
      <c r="O199" s="1"/>
      <c r="P199" s="1"/>
      <c r="Q199" s="1"/>
      <c r="R199" s="1"/>
      <c r="S199" s="1" t="s">
        <v>2406</v>
      </c>
      <c r="T199" s="1">
        <v>211120</v>
      </c>
      <c r="U199" s="1">
        <v>120</v>
      </c>
      <c r="V199" s="1"/>
      <c r="W199" s="1"/>
      <c r="X199" s="1"/>
      <c r="Y199" s="1"/>
      <c r="Z199" s="1"/>
      <c r="AA199" s="1"/>
      <c r="AB199" s="82">
        <f t="shared" si="36"/>
        <v>211120</v>
      </c>
      <c r="AC199" s="82" t="str">
        <f>IF(AB199=Z199,$Y$7,IF(AB199=W199,$V$7,IF(AB199=T199,$S$7,IF(AB199=Q199,$P$7,IF(AB199=N199,$M$7,IF(AB199=K199,$J$7,I(AB199=H199,$G$7,"")))))))</f>
        <v xml:space="preserve">ELEMENTOS QUIMICOS LTDA </v>
      </c>
      <c r="AD199" s="82" t="str">
        <f t="shared" si="37"/>
        <v>PANREAC</v>
      </c>
      <c r="AE199" s="82">
        <f t="shared" si="38"/>
        <v>120</v>
      </c>
      <c r="AF199" s="1"/>
      <c r="AG199" s="1"/>
      <c r="AH199" s="1"/>
      <c r="AI199" s="1"/>
      <c r="AJ199" s="1"/>
      <c r="AK199" s="1"/>
      <c r="AL199" s="1"/>
      <c r="AM199" s="1"/>
      <c r="AN199" s="1"/>
      <c r="AO199" s="1" t="s">
        <v>420</v>
      </c>
      <c r="AP199" s="1">
        <v>231999.99999999997</v>
      </c>
      <c r="AQ199" s="1">
        <v>100</v>
      </c>
      <c r="AR199" s="1"/>
      <c r="AS199" s="1"/>
      <c r="AT199" s="1"/>
      <c r="AU199" s="1"/>
      <c r="AV199" s="1"/>
      <c r="AW199" s="1"/>
      <c r="AX199" s="1" t="s">
        <v>420</v>
      </c>
      <c r="AY199" s="1">
        <v>297172.51199999993</v>
      </c>
      <c r="AZ199" s="1" t="s">
        <v>2526</v>
      </c>
      <c r="BA199" s="82">
        <f t="shared" si="39"/>
        <v>231999.99999999997</v>
      </c>
      <c r="BB199" s="82" t="str">
        <f t="shared" si="40"/>
        <v>MERCK S.A.</v>
      </c>
      <c r="BC199" s="82" t="str">
        <f t="shared" si="41"/>
        <v>MERCK</v>
      </c>
      <c r="BD199" s="82">
        <f t="shared" si="42"/>
        <v>100</v>
      </c>
      <c r="BE199" s="1" t="s">
        <v>1095</v>
      </c>
      <c r="BF199" s="1">
        <v>787640</v>
      </c>
      <c r="BG199" s="1" t="s">
        <v>2375</v>
      </c>
      <c r="BH199" s="1"/>
      <c r="BI199" s="1"/>
      <c r="BJ199" s="1"/>
      <c r="BK199" s="1"/>
      <c r="BL199" s="1"/>
      <c r="BM199" s="1"/>
      <c r="BN199" s="1" t="s">
        <v>420</v>
      </c>
      <c r="BO199" s="1">
        <v>109620</v>
      </c>
      <c r="BP199" s="1" t="s">
        <v>2545</v>
      </c>
      <c r="BQ199" s="1"/>
      <c r="BR199" s="1"/>
      <c r="BS199" s="1"/>
      <c r="BT199" s="1"/>
      <c r="BU199" s="1"/>
      <c r="BV199" s="1"/>
      <c r="BW199" s="1"/>
      <c r="BX199" s="1"/>
      <c r="BY199" s="1"/>
      <c r="BZ199" s="82">
        <f t="shared" si="43"/>
        <v>109620</v>
      </c>
      <c r="CA199" s="82" t="str">
        <f t="shared" si="44"/>
        <v>REACTIVOS EQUIPOS Y QUIMICOS LIMITADA</v>
      </c>
      <c r="CB199" s="82" t="str">
        <f t="shared" si="45"/>
        <v>MERCK</v>
      </c>
      <c r="CC199" s="82" t="str">
        <f t="shared" si="46"/>
        <v>120 DIAS</v>
      </c>
      <c r="CD199" s="98">
        <f t="shared" si="47"/>
        <v>109620</v>
      </c>
      <c r="CE199" s="98" t="str">
        <f t="shared" si="48"/>
        <v>REACTIVOS EQUIPOS Y QUIMICOS LIMITADA</v>
      </c>
      <c r="CF199" s="98" t="str">
        <f t="shared" si="49"/>
        <v>MERCK</v>
      </c>
      <c r="CG199" s="98" t="str">
        <f t="shared" si="50"/>
        <v>120 DIAS</v>
      </c>
    </row>
    <row r="200" spans="1:85" ht="63" customHeight="1">
      <c r="A200" s="9">
        <f t="shared" si="35"/>
        <v>192</v>
      </c>
      <c r="B200" s="10" t="s">
        <v>1556</v>
      </c>
      <c r="C200" s="11">
        <v>1000</v>
      </c>
      <c r="D200" s="11" t="s">
        <v>997</v>
      </c>
      <c r="E200" s="10" t="s">
        <v>1803</v>
      </c>
      <c r="F200" s="43">
        <v>1</v>
      </c>
      <c r="G200" s="1"/>
      <c r="H200" s="1"/>
      <c r="I200" s="1"/>
      <c r="J200" s="1" t="s">
        <v>2267</v>
      </c>
      <c r="K200" s="1">
        <v>386140.8</v>
      </c>
      <c r="L200" s="1" t="s">
        <v>2268</v>
      </c>
      <c r="M200" s="1"/>
      <c r="N200" s="1"/>
      <c r="O200" s="1"/>
      <c r="P200" s="1"/>
      <c r="Q200" s="1"/>
      <c r="R200" s="1"/>
      <c r="S200" s="1" t="s">
        <v>2406</v>
      </c>
      <c r="T200" s="1">
        <v>279560</v>
      </c>
      <c r="U200" s="1">
        <v>120</v>
      </c>
      <c r="V200" s="1"/>
      <c r="W200" s="1"/>
      <c r="X200" s="1"/>
      <c r="Y200" s="1"/>
      <c r="Z200" s="1"/>
      <c r="AA200" s="1"/>
      <c r="AB200" s="82">
        <f t="shared" si="36"/>
        <v>279560</v>
      </c>
      <c r="AC200" s="82" t="str">
        <f>IF(AB200=Z200,$Y$7,IF(AB200=W200,$V$7,IF(AB200=T200,$S$7,IF(AB200=Q200,$P$7,IF(AB200=N200,$M$7,IF(AB200=K200,$J$7,I(AB200=H200,$G$7,"")))))))</f>
        <v xml:space="preserve">ELEMENTOS QUIMICOS LTDA </v>
      </c>
      <c r="AD200" s="82" t="str">
        <f t="shared" si="37"/>
        <v>PANREAC</v>
      </c>
      <c r="AE200" s="82">
        <f t="shared" si="38"/>
        <v>120</v>
      </c>
      <c r="AF200" s="1"/>
      <c r="AG200" s="1"/>
      <c r="AH200" s="1"/>
      <c r="AI200" s="1"/>
      <c r="AJ200" s="1"/>
      <c r="AK200" s="1"/>
      <c r="AL200" s="1"/>
      <c r="AM200" s="1"/>
      <c r="AN200" s="1"/>
      <c r="AO200" s="1" t="s">
        <v>420</v>
      </c>
      <c r="AP200" s="1">
        <v>213439.99999999997</v>
      </c>
      <c r="AQ200" s="1">
        <v>75</v>
      </c>
      <c r="AR200" s="1"/>
      <c r="AS200" s="1"/>
      <c r="AT200" s="1"/>
      <c r="AU200" s="1"/>
      <c r="AV200" s="1"/>
      <c r="AW200" s="1"/>
      <c r="AX200" s="1" t="s">
        <v>420</v>
      </c>
      <c r="AY200" s="1">
        <v>353648.73599999998</v>
      </c>
      <c r="AZ200" s="1" t="s">
        <v>2526</v>
      </c>
      <c r="BA200" s="82">
        <f t="shared" si="39"/>
        <v>213439.99999999997</v>
      </c>
      <c r="BB200" s="82" t="str">
        <f t="shared" si="40"/>
        <v>MERCK S.A.</v>
      </c>
      <c r="BC200" s="82" t="str">
        <f t="shared" si="41"/>
        <v>MERCK</v>
      </c>
      <c r="BD200" s="82">
        <f t="shared" si="42"/>
        <v>75</v>
      </c>
      <c r="BE200" s="1"/>
      <c r="BF200" s="1"/>
      <c r="BG200" s="1"/>
      <c r="BH200" s="1"/>
      <c r="BI200" s="1"/>
      <c r="BJ200" s="1"/>
      <c r="BK200" s="1"/>
      <c r="BL200" s="1"/>
      <c r="BM200" s="1"/>
      <c r="BN200" s="1" t="s">
        <v>2461</v>
      </c>
      <c r="BO200" s="1">
        <v>222372</v>
      </c>
      <c r="BP200" s="1" t="s">
        <v>2545</v>
      </c>
      <c r="BQ200" s="1" t="s">
        <v>888</v>
      </c>
      <c r="BR200" s="1">
        <v>89320</v>
      </c>
      <c r="BS200" s="1">
        <v>60</v>
      </c>
      <c r="BT200" s="1"/>
      <c r="BU200" s="1"/>
      <c r="BV200" s="1"/>
      <c r="BW200" s="1" t="s">
        <v>2653</v>
      </c>
      <c r="BX200" s="1">
        <v>426787.2</v>
      </c>
      <c r="BY200" s="1" t="s">
        <v>2654</v>
      </c>
      <c r="BZ200" s="82">
        <f t="shared" si="43"/>
        <v>89320</v>
      </c>
      <c r="CA200" s="82" t="str">
        <f t="shared" si="44"/>
        <v>SCIENTIFIC PRODUCTS LTDA.</v>
      </c>
      <c r="CB200" s="82" t="str">
        <f t="shared" si="45"/>
        <v>FISHER</v>
      </c>
      <c r="CC200" s="82">
        <f t="shared" si="46"/>
        <v>60</v>
      </c>
      <c r="CD200" s="98">
        <f t="shared" si="47"/>
        <v>89320</v>
      </c>
      <c r="CE200" s="98" t="str">
        <f t="shared" si="48"/>
        <v>SCIENTIFIC PRODUCTS LTDA.</v>
      </c>
      <c r="CF200" s="98" t="str">
        <f t="shared" si="49"/>
        <v>FISHER</v>
      </c>
      <c r="CG200" s="98">
        <f t="shared" si="50"/>
        <v>60</v>
      </c>
    </row>
    <row r="201" spans="1:85" ht="63" customHeight="1">
      <c r="A201" s="9">
        <f t="shared" si="35"/>
        <v>193</v>
      </c>
      <c r="B201" s="19" t="s">
        <v>133</v>
      </c>
      <c r="C201" s="14">
        <v>1000</v>
      </c>
      <c r="D201" s="18" t="s">
        <v>9</v>
      </c>
      <c r="E201" s="10" t="s">
        <v>1803</v>
      </c>
      <c r="F201" s="43">
        <v>1</v>
      </c>
      <c r="G201" s="1"/>
      <c r="H201" s="1"/>
      <c r="I201" s="1"/>
      <c r="J201" s="1" t="s">
        <v>2267</v>
      </c>
      <c r="K201" s="1">
        <v>59730.720000000001</v>
      </c>
      <c r="L201" s="1" t="s">
        <v>2271</v>
      </c>
      <c r="M201" s="1"/>
      <c r="N201" s="1"/>
      <c r="O201" s="1"/>
      <c r="P201" s="1"/>
      <c r="Q201" s="1"/>
      <c r="R201" s="1"/>
      <c r="S201" s="1" t="s">
        <v>2406</v>
      </c>
      <c r="T201" s="1">
        <v>42688</v>
      </c>
      <c r="U201" s="1">
        <v>15</v>
      </c>
      <c r="V201" s="1"/>
      <c r="W201" s="1"/>
      <c r="X201" s="1"/>
      <c r="Y201" s="1"/>
      <c r="Z201" s="1"/>
      <c r="AA201" s="1"/>
      <c r="AB201" s="82">
        <f t="shared" si="36"/>
        <v>42688</v>
      </c>
      <c r="AC201" s="82" t="str">
        <f>IF(AB201=Z201,$Y$7,IF(AB201=W201,$V$7,IF(AB201=T201,$S$7,IF(AB201=Q201,$P$7,IF(AB201=N201,$M$7,IF(AB201=K201,$J$7,I(AB201=H201,$G$7,"")))))))</f>
        <v xml:space="preserve">ELEMENTOS QUIMICOS LTDA </v>
      </c>
      <c r="AD201" s="82" t="str">
        <f t="shared" si="37"/>
        <v>PANREAC</v>
      </c>
      <c r="AE201" s="82">
        <f t="shared" si="38"/>
        <v>15</v>
      </c>
      <c r="AF201" s="1"/>
      <c r="AG201" s="1"/>
      <c r="AH201" s="1"/>
      <c r="AI201" s="1"/>
      <c r="AJ201" s="1"/>
      <c r="AK201" s="1"/>
      <c r="AL201" s="1"/>
      <c r="AM201" s="1"/>
      <c r="AN201" s="1"/>
      <c r="AO201" s="1" t="s">
        <v>420</v>
      </c>
      <c r="AP201" s="1">
        <v>35960</v>
      </c>
      <c r="AQ201" s="1">
        <v>90</v>
      </c>
      <c r="AR201" s="1"/>
      <c r="AS201" s="1"/>
      <c r="AT201" s="1"/>
      <c r="AU201" s="1"/>
      <c r="AV201" s="1"/>
      <c r="AW201" s="1"/>
      <c r="AX201" s="1" t="s">
        <v>420</v>
      </c>
      <c r="AY201" s="1">
        <v>58493.231999999996</v>
      </c>
      <c r="AZ201" s="1" t="s">
        <v>2526</v>
      </c>
      <c r="BA201" s="82">
        <f t="shared" si="39"/>
        <v>35960</v>
      </c>
      <c r="BB201" s="82" t="str">
        <f t="shared" si="40"/>
        <v>MERCK S.A.</v>
      </c>
      <c r="BC201" s="82" t="str">
        <f t="shared" si="41"/>
        <v>MERCK</v>
      </c>
      <c r="BD201" s="82">
        <f t="shared" si="42"/>
        <v>90</v>
      </c>
      <c r="BE201" s="1"/>
      <c r="BF201" s="1"/>
      <c r="BG201" s="1"/>
      <c r="BH201" s="1"/>
      <c r="BI201" s="1"/>
      <c r="BJ201" s="1"/>
      <c r="BK201" s="1"/>
      <c r="BL201" s="1"/>
      <c r="BM201" s="1"/>
      <c r="BN201" s="1" t="s">
        <v>2461</v>
      </c>
      <c r="BO201" s="1">
        <v>38628</v>
      </c>
      <c r="BP201" s="1" t="s">
        <v>2545</v>
      </c>
      <c r="BQ201" s="1" t="s">
        <v>888</v>
      </c>
      <c r="BR201" s="1">
        <v>97440</v>
      </c>
      <c r="BS201" s="1">
        <v>8</v>
      </c>
      <c r="BT201" s="1"/>
      <c r="BU201" s="1"/>
      <c r="BV201" s="1"/>
      <c r="BW201" s="1" t="s">
        <v>2653</v>
      </c>
      <c r="BX201" s="1">
        <v>52042.239999999998</v>
      </c>
      <c r="BY201" s="1" t="s">
        <v>2372</v>
      </c>
      <c r="BZ201" s="82">
        <f t="shared" si="43"/>
        <v>38628</v>
      </c>
      <c r="CA201" s="82" t="str">
        <f t="shared" si="44"/>
        <v>REACTIVOS EQUIPOS Y QUIMICOS LIMITADA</v>
      </c>
      <c r="CB201" s="82" t="str">
        <f t="shared" si="45"/>
        <v>SCHARLAU</v>
      </c>
      <c r="CC201" s="82" t="str">
        <f t="shared" si="46"/>
        <v>120 DIAS</v>
      </c>
      <c r="CD201" s="98">
        <f t="shared" si="47"/>
        <v>35960</v>
      </c>
      <c r="CE201" s="98" t="str">
        <f t="shared" si="48"/>
        <v>MERCK S.A.</v>
      </c>
      <c r="CF201" s="98" t="str">
        <f t="shared" si="49"/>
        <v>MERCK</v>
      </c>
      <c r="CG201" s="98">
        <f t="shared" si="50"/>
        <v>90</v>
      </c>
    </row>
    <row r="202" spans="1:85" ht="57.6">
      <c r="A202" s="9">
        <f t="shared" ref="A202:A265" si="51">A201+1</f>
        <v>194</v>
      </c>
      <c r="B202" s="10" t="s">
        <v>134</v>
      </c>
      <c r="C202" s="11">
        <v>250</v>
      </c>
      <c r="D202" s="11" t="s">
        <v>9</v>
      </c>
      <c r="E202" s="10" t="s">
        <v>1803</v>
      </c>
      <c r="F202" s="43">
        <v>1</v>
      </c>
      <c r="G202" s="1"/>
      <c r="H202" s="1"/>
      <c r="I202" s="1"/>
      <c r="J202" s="1"/>
      <c r="K202" s="1"/>
      <c r="L202" s="1"/>
      <c r="M202" s="1" t="s">
        <v>2296</v>
      </c>
      <c r="N202" s="1">
        <v>231304</v>
      </c>
      <c r="O202" s="1">
        <v>30</v>
      </c>
      <c r="P202" s="1"/>
      <c r="Q202" s="1"/>
      <c r="R202" s="1"/>
      <c r="S202" s="1"/>
      <c r="T202" s="1"/>
      <c r="U202" s="1"/>
      <c r="V202" s="1"/>
      <c r="W202" s="1"/>
      <c r="X202" s="1"/>
      <c r="Y202" s="1"/>
      <c r="Z202" s="1"/>
      <c r="AA202" s="1"/>
      <c r="AB202" s="82">
        <f t="shared" ref="AB202:AB265" si="52">MIN(Z202,W202,T202,Q202,N202,K202,H202)</f>
        <v>231304</v>
      </c>
      <c r="AC202" s="82" t="str">
        <f>IF(AB202=Z202,$Y$7,IF(AB202=W202,$V$7,IF(AB202=T202,$S$7,IF(AB202=Q202,$P$7,IF(AB202=N202,$M$7,IF(AB202=K202,$J$7,I(AB202=H202,$G$7,"")))))))</f>
        <v>BIO-INSTRUMENTAL</v>
      </c>
      <c r="AD202" s="82" t="str">
        <f t="shared" ref="AD202:AD265" si="53">IF(AB202=Z202,Y202,IF(AB202=W202,V202,IF(AB202=T202,S202,IF(AB202=Q202,P202,IF(AB202=N202,M202,IF(AB202=K202,J202,IF(AB202=H202,G202,"")))))))</f>
        <v>ALFA EASEAR</v>
      </c>
      <c r="AE202" s="82">
        <f t="shared" ref="AE202:AE265" si="54">IF(AB202=Z202,AA202,IF(AB202=W202,X202,IF(AB202=T202,U202,IF(AB202=Q202,R202,IF(AB202=N202,O202,IF(AB202=K202,L202,IF(AB202=H202,I202,"")))))))</f>
        <v>30</v>
      </c>
      <c r="AF202" s="1"/>
      <c r="AG202" s="1"/>
      <c r="AH202" s="1"/>
      <c r="AI202" s="1"/>
      <c r="AJ202" s="1"/>
      <c r="AK202" s="1"/>
      <c r="AL202" s="1"/>
      <c r="AM202" s="1"/>
      <c r="AN202" s="1"/>
      <c r="AO202" s="1" t="s">
        <v>420</v>
      </c>
      <c r="AP202" s="1">
        <v>124119.99999999999</v>
      </c>
      <c r="AQ202" s="1">
        <v>90</v>
      </c>
      <c r="AR202" s="1"/>
      <c r="AS202" s="1"/>
      <c r="AT202" s="1"/>
      <c r="AU202" s="1"/>
      <c r="AV202" s="1"/>
      <c r="AW202" s="1"/>
      <c r="AX202" s="1" t="s">
        <v>420</v>
      </c>
      <c r="AY202" s="1">
        <v>159343.63199999998</v>
      </c>
      <c r="AZ202" s="1" t="s">
        <v>2526</v>
      </c>
      <c r="BA202" s="82">
        <f t="shared" ref="BA202:BA265" si="55">MIN(AY202,AV202,AS202,AP202,AM202,AJ202,AG202)</f>
        <v>124119.99999999999</v>
      </c>
      <c r="BB202" s="82" t="str">
        <f t="shared" ref="BB202:BB265" si="56">IF(BA202=AY202,$AX$7,IF(BA202=AV202,$AU$7,IF(BA202=AS202,$AR$7,IF(BA202=AP202,$AO$7,IF(BA202=AM202,$AL$7,IF(BA202=AJ202,$AI$7,IF(BA202=AG202,$AF$7,"")))))))</f>
        <v>MERCK S.A.</v>
      </c>
      <c r="BC202" s="82" t="str">
        <f t="shared" ref="BC202:BC265" si="57">IF(BA202=AY202,AX202,IF(BA202=AV202,AU202,IF(BA202=AS202,AR202,IF(BA202=AP202,AO202,IF(BA202=AM202,AL202,IF(BA202=AJ202,AI202,IF(BA202=AG202,AF202,"")))))))</f>
        <v>MERCK</v>
      </c>
      <c r="BD202" s="82">
        <f t="shared" ref="BD202:BD265" si="58">IF(BA202=AY202,AZ202,IF(BA202=AV202,AW202,IF(BA202=AS202,AT202,IF(BA202=AP202,AQ202,IF(BA202=AM202,AN202,IF(BA202=AJ202,AK202,IF(BA202=AG202,AH202,"")))))))</f>
        <v>90</v>
      </c>
      <c r="BE202" s="1"/>
      <c r="BF202" s="1"/>
      <c r="BG202" s="1"/>
      <c r="BH202" s="1"/>
      <c r="BI202" s="1"/>
      <c r="BJ202" s="1"/>
      <c r="BK202" s="1"/>
      <c r="BL202" s="1"/>
      <c r="BM202" s="1"/>
      <c r="BN202" s="1" t="s">
        <v>2461</v>
      </c>
      <c r="BO202" s="1">
        <v>232812</v>
      </c>
      <c r="BP202" s="1" t="s">
        <v>2545</v>
      </c>
      <c r="BQ202" s="1"/>
      <c r="BR202" s="1"/>
      <c r="BS202" s="1"/>
      <c r="BT202" s="1"/>
      <c r="BU202" s="1"/>
      <c r="BV202" s="1"/>
      <c r="BW202" s="1"/>
      <c r="BX202" s="1"/>
      <c r="BY202" s="1"/>
      <c r="BZ202" s="82">
        <f t="shared" ref="BZ202:BZ265" si="59">MIN(BX202,BU202,BR202,BO202,BL202,BI202,BF202)</f>
        <v>232812</v>
      </c>
      <c r="CA202" s="82" t="str">
        <f t="shared" ref="CA202:CA265" si="60">IF(BZ202=BX202,$BW$7,IF(BZ202=BU202,$BT$7,IF(BZ202=BR202,$BQ$7,IF(BZ202=BO202,$BN$7,IF(BZ202=BL202,$BK$7,IF(BZ202=BI202,$BH$7,IF(BZ202=BF202,$BE$7,"")))))))</f>
        <v>REACTIVOS EQUIPOS Y QUIMICOS LIMITADA</v>
      </c>
      <c r="CB202" s="82" t="str">
        <f t="shared" si="45"/>
        <v>SCHARLAU</v>
      </c>
      <c r="CC202" s="82" t="str">
        <f t="shared" si="46"/>
        <v>120 DIAS</v>
      </c>
      <c r="CD202" s="98">
        <f t="shared" si="47"/>
        <v>124119.99999999999</v>
      </c>
      <c r="CE202" s="98" t="str">
        <f t="shared" si="48"/>
        <v>MERCK S.A.</v>
      </c>
      <c r="CF202" s="98" t="str">
        <f t="shared" si="49"/>
        <v>MERCK</v>
      </c>
      <c r="CG202" s="98">
        <f t="shared" si="50"/>
        <v>90</v>
      </c>
    </row>
    <row r="203" spans="1:85" ht="52.2">
      <c r="A203" s="9">
        <f t="shared" si="51"/>
        <v>195</v>
      </c>
      <c r="B203" s="10" t="s">
        <v>135</v>
      </c>
      <c r="C203" s="11">
        <v>500</v>
      </c>
      <c r="D203" s="11" t="s">
        <v>9</v>
      </c>
      <c r="E203" s="10" t="s">
        <v>1803</v>
      </c>
      <c r="F203" s="43">
        <v>1</v>
      </c>
      <c r="G203" s="1"/>
      <c r="H203" s="1"/>
      <c r="I203" s="1"/>
      <c r="J203" s="1"/>
      <c r="K203" s="1"/>
      <c r="L203" s="1"/>
      <c r="M203" s="1" t="s">
        <v>2296</v>
      </c>
      <c r="N203" s="1">
        <v>806316</v>
      </c>
      <c r="O203" s="1">
        <v>30</v>
      </c>
      <c r="P203" s="1"/>
      <c r="Q203" s="1"/>
      <c r="R203" s="1"/>
      <c r="S203" s="1" t="s">
        <v>2406</v>
      </c>
      <c r="T203" s="1">
        <v>1006880</v>
      </c>
      <c r="U203" s="1">
        <v>15</v>
      </c>
      <c r="V203" s="1"/>
      <c r="W203" s="1"/>
      <c r="X203" s="1"/>
      <c r="Y203" s="1"/>
      <c r="Z203" s="1"/>
      <c r="AA203" s="1"/>
      <c r="AB203" s="82">
        <f t="shared" si="52"/>
        <v>806316</v>
      </c>
      <c r="AC203" s="82" t="str">
        <f>IF(AB203=Z203,$Y$7,IF(AB203=W203,$V$7,IF(AB203=T203,$S$7,IF(AB203=Q203,$P$7,IF(AB203=N203,$M$7,IF(AB203=K203,$J$7,I(AB203=H203,$G$7,"")))))))</f>
        <v>BIO-INSTRUMENTAL</v>
      </c>
      <c r="AD203" s="82" t="str">
        <f t="shared" si="53"/>
        <v>ALFA EASEAR</v>
      </c>
      <c r="AE203" s="82">
        <f t="shared" si="54"/>
        <v>30</v>
      </c>
      <c r="AF203" s="1"/>
      <c r="AG203" s="1"/>
      <c r="AH203" s="1"/>
      <c r="AI203" s="1"/>
      <c r="AJ203" s="1"/>
      <c r="AK203" s="1"/>
      <c r="AL203" s="1"/>
      <c r="AM203" s="1"/>
      <c r="AN203" s="1"/>
      <c r="AO203" s="1"/>
      <c r="AP203" s="1"/>
      <c r="AQ203" s="1"/>
      <c r="AR203" s="1"/>
      <c r="AS203" s="1"/>
      <c r="AT203" s="1"/>
      <c r="AU203" s="1"/>
      <c r="AV203" s="1"/>
      <c r="AW203" s="1"/>
      <c r="AX203" s="1"/>
      <c r="AY203" s="1"/>
      <c r="AZ203" s="1"/>
      <c r="BA203" s="82"/>
      <c r="BB203" s="82"/>
      <c r="BC203" s="82"/>
      <c r="BD203" s="82"/>
      <c r="BE203" s="1" t="s">
        <v>1095</v>
      </c>
      <c r="BF203" s="1">
        <v>972080</v>
      </c>
      <c r="BG203" s="1" t="s">
        <v>2375</v>
      </c>
      <c r="BH203" s="1"/>
      <c r="BI203" s="1"/>
      <c r="BJ203" s="1"/>
      <c r="BK203" s="1"/>
      <c r="BL203" s="1"/>
      <c r="BM203" s="1"/>
      <c r="BN203" s="1" t="s">
        <v>2406</v>
      </c>
      <c r="BO203" s="1">
        <v>3222625</v>
      </c>
      <c r="BP203" s="1" t="s">
        <v>2328</v>
      </c>
      <c r="BQ203" s="1"/>
      <c r="BR203" s="1"/>
      <c r="BS203" s="1"/>
      <c r="BT203" s="1"/>
      <c r="BU203" s="1"/>
      <c r="BV203" s="1"/>
      <c r="BW203" s="1" t="s">
        <v>2653</v>
      </c>
      <c r="BX203" s="1">
        <v>2404088.4</v>
      </c>
      <c r="BY203" s="1" t="s">
        <v>2654</v>
      </c>
      <c r="BZ203" s="82">
        <f t="shared" si="59"/>
        <v>972080</v>
      </c>
      <c r="CA203" s="82" t="str">
        <f t="shared" si="60"/>
        <v xml:space="preserve">QUIMICA  M.G.  S.A.S.   </v>
      </c>
      <c r="CB203" s="82" t="str">
        <f t="shared" ref="CB203:CB266" si="61">IF(BZ203=BX203,BW203,IF(BZ203=BU203,BT203,IF(BZ203=BR203,BQ203,IF(BZ203=BO203,BN203,IF(BZ203=BL203,BK203,IF(BZ203=BI203,BH203,IF(BZ203=BF203,BE203,"")))))))</f>
        <v>SIGMA</v>
      </c>
      <c r="CC203" s="82" t="str">
        <f t="shared" ref="CC203:CC266" si="62">IF(BZ203=BX203,BY203,IF(BZ203=BU203,BV203,IF(BZ203=BR203,BS203,IF(BZ203=BO203,BP203,IF(BZ203=BL203,BM203,IF(BZ203=BI203,BJ203,IF(BZ203=BF203,BG203,"")))))))</f>
        <v>60 DIAS</v>
      </c>
      <c r="CD203" s="98">
        <f t="shared" ref="CD203:CD266" si="63">MIN(BZ203,BA203,AB203)</f>
        <v>806316</v>
      </c>
      <c r="CE203" s="98" t="str">
        <f t="shared" ref="CE203:CE266" si="64">IF(CD203=BZ203,CA203,IF(CD203=BA203,BB203,IF(CD203=AB203,AC203,"")))</f>
        <v>BIO-INSTRUMENTAL</v>
      </c>
      <c r="CF203" s="98" t="str">
        <f t="shared" ref="CF203:CF266" si="65">IF(CE203=CA203,CB203,IF(CE203=BB203,BC203,IF(CE203=AC203,AD203,"")))</f>
        <v>ALFA EASEAR</v>
      </c>
      <c r="CG203" s="98">
        <f t="shared" ref="CG203:CG266" si="66">IF(CF203=CB203,CC203,IF(CF203=BC203,BD203,IF(CF203=AD203,AE203,"")))</f>
        <v>30</v>
      </c>
    </row>
    <row r="204" spans="1:85" ht="52.2">
      <c r="A204" s="9">
        <f t="shared" si="51"/>
        <v>196</v>
      </c>
      <c r="B204" s="10" t="s">
        <v>1494</v>
      </c>
      <c r="C204" s="11">
        <v>250</v>
      </c>
      <c r="D204" s="11" t="s">
        <v>6</v>
      </c>
      <c r="E204" s="10" t="s">
        <v>1803</v>
      </c>
      <c r="F204" s="43">
        <v>1</v>
      </c>
      <c r="G204" s="1"/>
      <c r="H204" s="1"/>
      <c r="I204" s="1"/>
      <c r="J204" s="1"/>
      <c r="K204" s="1"/>
      <c r="L204" s="1"/>
      <c r="M204" s="1"/>
      <c r="N204" s="1"/>
      <c r="O204" s="1"/>
      <c r="P204" s="1"/>
      <c r="Q204" s="1"/>
      <c r="R204" s="1"/>
      <c r="S204" s="1" t="s">
        <v>2406</v>
      </c>
      <c r="T204" s="1">
        <v>404376</v>
      </c>
      <c r="U204" s="1">
        <v>15</v>
      </c>
      <c r="V204" s="1"/>
      <c r="W204" s="1"/>
      <c r="X204" s="1"/>
      <c r="Y204" s="1"/>
      <c r="Z204" s="1"/>
      <c r="AA204" s="1"/>
      <c r="AB204" s="82">
        <f t="shared" si="52"/>
        <v>404376</v>
      </c>
      <c r="AC204" s="82" t="str">
        <f>IF(AB204=Z204,$Y$7,IF(AB204=W204,$V$7,IF(AB204=T204,$S$7,IF(AB204=Q204,$P$7,IF(AB204=N204,$M$7,IF(AB204=K204,$J$7,I(AB204=H204,$G$7,"")))))))</f>
        <v xml:space="preserve">ELEMENTOS QUIMICOS LTDA </v>
      </c>
      <c r="AD204" s="82" t="str">
        <f t="shared" si="53"/>
        <v>PANREAC</v>
      </c>
      <c r="AE204" s="82">
        <f t="shared" si="54"/>
        <v>15</v>
      </c>
      <c r="AF204" s="1"/>
      <c r="AG204" s="1"/>
      <c r="AH204" s="1"/>
      <c r="AI204" s="1"/>
      <c r="AJ204" s="1"/>
      <c r="AK204" s="1"/>
      <c r="AL204" s="1"/>
      <c r="AM204" s="1"/>
      <c r="AN204" s="1"/>
      <c r="AO204" s="1"/>
      <c r="AP204" s="1"/>
      <c r="AQ204" s="1"/>
      <c r="AR204" s="1"/>
      <c r="AS204" s="1"/>
      <c r="AT204" s="1"/>
      <c r="AU204" s="1"/>
      <c r="AV204" s="1"/>
      <c r="AW204" s="1"/>
      <c r="AX204" s="1"/>
      <c r="AY204" s="1"/>
      <c r="AZ204" s="1"/>
      <c r="BA204" s="82"/>
      <c r="BB204" s="82"/>
      <c r="BC204" s="82"/>
      <c r="BD204" s="82"/>
      <c r="BE204" s="1"/>
      <c r="BF204" s="1"/>
      <c r="BG204" s="1"/>
      <c r="BH204" s="1"/>
      <c r="BI204" s="1"/>
      <c r="BJ204" s="1"/>
      <c r="BK204" s="1"/>
      <c r="BL204" s="1"/>
      <c r="BM204" s="1"/>
      <c r="BN204" s="1"/>
      <c r="BO204" s="1"/>
      <c r="BP204" s="1"/>
      <c r="BQ204" s="1"/>
      <c r="BR204" s="1"/>
      <c r="BS204" s="1"/>
      <c r="BT204" s="1"/>
      <c r="BU204" s="1"/>
      <c r="BV204" s="1"/>
      <c r="BW204" s="1"/>
      <c r="BX204" s="1"/>
      <c r="BY204" s="1"/>
      <c r="BZ204" s="82"/>
      <c r="CA204" s="82"/>
      <c r="CB204" s="82">
        <f t="shared" si="61"/>
        <v>0</v>
      </c>
      <c r="CC204" s="82">
        <f t="shared" si="62"/>
        <v>0</v>
      </c>
      <c r="CD204" s="98">
        <f t="shared" si="63"/>
        <v>404376</v>
      </c>
      <c r="CE204" s="98" t="str">
        <f t="shared" si="64"/>
        <v xml:space="preserve">ELEMENTOS QUIMICOS LTDA </v>
      </c>
      <c r="CF204" s="98" t="str">
        <f t="shared" si="65"/>
        <v>PANREAC</v>
      </c>
      <c r="CG204" s="98">
        <f t="shared" si="66"/>
        <v>15</v>
      </c>
    </row>
    <row r="205" spans="1:85" ht="52.2">
      <c r="A205" s="9">
        <f t="shared" si="51"/>
        <v>197</v>
      </c>
      <c r="B205" s="10" t="s">
        <v>136</v>
      </c>
      <c r="C205" s="11">
        <v>500</v>
      </c>
      <c r="D205" s="11" t="s">
        <v>9</v>
      </c>
      <c r="E205" s="10" t="s">
        <v>1803</v>
      </c>
      <c r="F205" s="43">
        <v>1</v>
      </c>
      <c r="G205" s="1"/>
      <c r="H205" s="1"/>
      <c r="I205" s="1"/>
      <c r="J205" s="1"/>
      <c r="K205" s="1"/>
      <c r="L205" s="1"/>
      <c r="M205" s="1"/>
      <c r="N205" s="1"/>
      <c r="O205" s="1"/>
      <c r="P205" s="1"/>
      <c r="Q205" s="1"/>
      <c r="R205" s="1"/>
      <c r="S205" s="1"/>
      <c r="T205" s="1"/>
      <c r="U205" s="1"/>
      <c r="V205" s="1"/>
      <c r="W205" s="1"/>
      <c r="X205" s="1"/>
      <c r="Y205" s="1"/>
      <c r="Z205" s="1"/>
      <c r="AA205" s="1"/>
      <c r="AB205" s="82"/>
      <c r="AC205" s="82"/>
      <c r="AD205" s="82"/>
      <c r="AE205" s="82"/>
      <c r="AF205" s="1"/>
      <c r="AG205" s="1"/>
      <c r="AH205" s="1"/>
      <c r="AI205" s="1"/>
      <c r="AJ205" s="1"/>
      <c r="AK205" s="1"/>
      <c r="AL205" s="1"/>
      <c r="AM205" s="1"/>
      <c r="AN205" s="1"/>
      <c r="AO205" s="1" t="s">
        <v>420</v>
      </c>
      <c r="AP205" s="1">
        <v>135720</v>
      </c>
      <c r="AQ205" s="1">
        <v>90</v>
      </c>
      <c r="AR205" s="1"/>
      <c r="AS205" s="1"/>
      <c r="AT205" s="1"/>
      <c r="AU205" s="1"/>
      <c r="AV205" s="1"/>
      <c r="AW205" s="1"/>
      <c r="AX205" s="1" t="s">
        <v>420</v>
      </c>
      <c r="AY205" s="1">
        <v>173462.68799999999</v>
      </c>
      <c r="AZ205" s="1" t="s">
        <v>2526</v>
      </c>
      <c r="BA205" s="82">
        <f t="shared" si="55"/>
        <v>135720</v>
      </c>
      <c r="BB205" s="82" t="str">
        <f t="shared" si="56"/>
        <v>MERCK S.A.</v>
      </c>
      <c r="BC205" s="82" t="str">
        <f t="shared" si="57"/>
        <v>MERCK</v>
      </c>
      <c r="BD205" s="82">
        <f t="shared" si="58"/>
        <v>90</v>
      </c>
      <c r="BE205" s="1"/>
      <c r="BF205" s="1"/>
      <c r="BG205" s="1"/>
      <c r="BH205" s="1"/>
      <c r="BI205" s="1"/>
      <c r="BJ205" s="1"/>
      <c r="BK205" s="1"/>
      <c r="BL205" s="1"/>
      <c r="BM205" s="1"/>
      <c r="BN205" s="1" t="s">
        <v>420</v>
      </c>
      <c r="BO205" s="1">
        <v>224460</v>
      </c>
      <c r="BP205" s="1" t="s">
        <v>2545</v>
      </c>
      <c r="BQ205" s="1"/>
      <c r="BR205" s="1"/>
      <c r="BS205" s="1"/>
      <c r="BT205" s="1" t="s">
        <v>2105</v>
      </c>
      <c r="BU205" s="1">
        <v>171111.59999999998</v>
      </c>
      <c r="BV205" s="1" t="s">
        <v>2640</v>
      </c>
      <c r="BW205" s="1"/>
      <c r="BX205" s="1"/>
      <c r="BY205" s="1"/>
      <c r="BZ205" s="82">
        <f t="shared" si="59"/>
        <v>171111.59999999998</v>
      </c>
      <c r="CA205" s="82" t="str">
        <f t="shared" si="60"/>
        <v>VORTEX COMPANY SAS</v>
      </c>
      <c r="CB205" s="82" t="str">
        <f t="shared" si="61"/>
        <v>Alfa Aesar</v>
      </c>
      <c r="CC205" s="82" t="str">
        <f t="shared" si="62"/>
        <v>30-45 dias</v>
      </c>
      <c r="CD205" s="98">
        <f t="shared" si="63"/>
        <v>135720</v>
      </c>
      <c r="CE205" s="98" t="str">
        <f t="shared" si="64"/>
        <v>MERCK S.A.</v>
      </c>
      <c r="CF205" s="98" t="str">
        <f t="shared" si="65"/>
        <v>MERCK</v>
      </c>
      <c r="CG205" s="98">
        <f t="shared" si="66"/>
        <v>90</v>
      </c>
    </row>
    <row r="206" spans="1:85" ht="52.2">
      <c r="A206" s="9">
        <f t="shared" si="51"/>
        <v>198</v>
      </c>
      <c r="B206" s="23" t="s">
        <v>1640</v>
      </c>
      <c r="C206" s="14">
        <v>100</v>
      </c>
      <c r="D206" s="18" t="s">
        <v>6</v>
      </c>
      <c r="E206" s="10" t="s">
        <v>1803</v>
      </c>
      <c r="F206" s="43">
        <v>1</v>
      </c>
      <c r="G206" s="1"/>
      <c r="H206" s="1"/>
      <c r="I206" s="1"/>
      <c r="J206" s="1"/>
      <c r="K206" s="1"/>
      <c r="L206" s="1"/>
      <c r="M206" s="1"/>
      <c r="N206" s="1"/>
      <c r="O206" s="1"/>
      <c r="P206" s="1"/>
      <c r="Q206" s="1"/>
      <c r="R206" s="1"/>
      <c r="S206" s="1"/>
      <c r="T206" s="1"/>
      <c r="U206" s="1"/>
      <c r="V206" s="1"/>
      <c r="W206" s="1"/>
      <c r="X206" s="1"/>
      <c r="Y206" s="1"/>
      <c r="Z206" s="1"/>
      <c r="AA206" s="1"/>
      <c r="AB206" s="82"/>
      <c r="AC206" s="82"/>
      <c r="AD206" s="82"/>
      <c r="AE206" s="82"/>
      <c r="AF206" s="1"/>
      <c r="AG206" s="1"/>
      <c r="AH206" s="1"/>
      <c r="AI206" s="1"/>
      <c r="AJ206" s="1"/>
      <c r="AK206" s="1"/>
      <c r="AL206" s="1"/>
      <c r="AM206" s="1"/>
      <c r="AN206" s="1"/>
      <c r="AO206" s="1" t="s">
        <v>420</v>
      </c>
      <c r="AP206" s="1">
        <v>182120</v>
      </c>
      <c r="AQ206" s="1">
        <v>90</v>
      </c>
      <c r="AR206" s="1"/>
      <c r="AS206" s="1"/>
      <c r="AT206" s="1"/>
      <c r="AU206" s="1"/>
      <c r="AV206" s="1"/>
      <c r="AW206" s="1"/>
      <c r="AX206" s="1" t="s">
        <v>420</v>
      </c>
      <c r="AY206" s="1">
        <v>219181.53600000002</v>
      </c>
      <c r="AZ206" s="1" t="s">
        <v>2526</v>
      </c>
      <c r="BA206" s="82">
        <f t="shared" si="55"/>
        <v>182120</v>
      </c>
      <c r="BB206" s="82" t="str">
        <f t="shared" si="56"/>
        <v>MERCK S.A.</v>
      </c>
      <c r="BC206" s="82" t="str">
        <f t="shared" si="57"/>
        <v>MERCK</v>
      </c>
      <c r="BD206" s="82">
        <f t="shared" si="58"/>
        <v>90</v>
      </c>
      <c r="BE206" s="1"/>
      <c r="BF206" s="1"/>
      <c r="BG206" s="1"/>
      <c r="BH206" s="1"/>
      <c r="BI206" s="1"/>
      <c r="BJ206" s="1"/>
      <c r="BK206" s="1"/>
      <c r="BL206" s="1"/>
      <c r="BM206" s="1"/>
      <c r="BN206" s="1"/>
      <c r="BO206" s="1"/>
      <c r="BP206" s="1"/>
      <c r="BQ206" s="1"/>
      <c r="BR206" s="1"/>
      <c r="BS206" s="1"/>
      <c r="BT206" s="1"/>
      <c r="BU206" s="1"/>
      <c r="BV206" s="1"/>
      <c r="BW206" s="1"/>
      <c r="BX206" s="1"/>
      <c r="BY206" s="1"/>
      <c r="BZ206" s="82"/>
      <c r="CA206" s="82"/>
      <c r="CB206" s="82">
        <f t="shared" si="61"/>
        <v>0</v>
      </c>
      <c r="CC206" s="82">
        <f t="shared" si="62"/>
        <v>0</v>
      </c>
      <c r="CD206" s="98">
        <f t="shared" si="63"/>
        <v>182120</v>
      </c>
      <c r="CE206" s="98" t="str">
        <f t="shared" si="64"/>
        <v>MERCK S.A.</v>
      </c>
      <c r="CF206" s="98" t="str">
        <f t="shared" si="65"/>
        <v>MERCK</v>
      </c>
      <c r="CG206" s="98">
        <f t="shared" si="66"/>
        <v>90</v>
      </c>
    </row>
    <row r="207" spans="1:85" ht="46.5" customHeight="1">
      <c r="A207" s="9">
        <f t="shared" si="51"/>
        <v>199</v>
      </c>
      <c r="B207" s="10" t="s">
        <v>139</v>
      </c>
      <c r="C207" s="11">
        <v>50</v>
      </c>
      <c r="D207" s="11" t="s">
        <v>9</v>
      </c>
      <c r="E207" s="10" t="s">
        <v>1803</v>
      </c>
      <c r="F207" s="43">
        <v>1</v>
      </c>
      <c r="G207" s="1"/>
      <c r="H207" s="1"/>
      <c r="I207" s="1"/>
      <c r="J207" s="1"/>
      <c r="K207" s="1"/>
      <c r="L207" s="1"/>
      <c r="M207" s="1"/>
      <c r="N207" s="1"/>
      <c r="O207" s="1"/>
      <c r="P207" s="1"/>
      <c r="Q207" s="1"/>
      <c r="R207" s="1"/>
      <c r="S207" s="1"/>
      <c r="T207" s="1"/>
      <c r="U207" s="1"/>
      <c r="V207" s="1"/>
      <c r="W207" s="1"/>
      <c r="X207" s="1"/>
      <c r="Y207" s="1"/>
      <c r="Z207" s="1"/>
      <c r="AA207" s="1"/>
      <c r="AB207" s="82"/>
      <c r="AC207" s="82"/>
      <c r="AD207" s="82"/>
      <c r="AE207" s="82"/>
      <c r="AF207" s="1"/>
      <c r="AG207" s="1"/>
      <c r="AH207" s="1"/>
      <c r="AI207" s="1"/>
      <c r="AJ207" s="1"/>
      <c r="AK207" s="1"/>
      <c r="AL207" s="1"/>
      <c r="AM207" s="1"/>
      <c r="AN207" s="1"/>
      <c r="AO207" s="1" t="s">
        <v>420</v>
      </c>
      <c r="AP207" s="1">
        <v>350320</v>
      </c>
      <c r="AQ207" s="1">
        <v>95</v>
      </c>
      <c r="AR207" s="1"/>
      <c r="AS207" s="1"/>
      <c r="AT207" s="1"/>
      <c r="AU207" s="1"/>
      <c r="AV207" s="1"/>
      <c r="AW207" s="1"/>
      <c r="AX207" s="1" t="s">
        <v>420</v>
      </c>
      <c r="AY207" s="1">
        <v>338857.34400000004</v>
      </c>
      <c r="AZ207" s="1" t="s">
        <v>2526</v>
      </c>
      <c r="BA207" s="82">
        <f t="shared" si="55"/>
        <v>338857.34400000004</v>
      </c>
      <c r="BB207" s="82" t="str">
        <f t="shared" si="56"/>
        <v>PROFINAS SAS</v>
      </c>
      <c r="BC207" s="82" t="str">
        <f t="shared" si="57"/>
        <v>MERCK</v>
      </c>
      <c r="BD207" s="82" t="str">
        <f t="shared" si="58"/>
        <v>15-60 DIAS</v>
      </c>
      <c r="BE207" s="1"/>
      <c r="BF207" s="1"/>
      <c r="BG207" s="1"/>
      <c r="BH207" s="1"/>
      <c r="BI207" s="1"/>
      <c r="BJ207" s="1"/>
      <c r="BK207" s="1"/>
      <c r="BL207" s="1"/>
      <c r="BM207" s="1"/>
      <c r="BN207" s="1"/>
      <c r="BO207" s="1"/>
      <c r="BP207" s="1"/>
      <c r="BQ207" s="1"/>
      <c r="BR207" s="1"/>
      <c r="BS207" s="1"/>
      <c r="BT207" s="1"/>
      <c r="BU207" s="1"/>
      <c r="BV207" s="1"/>
      <c r="BW207" s="1"/>
      <c r="BX207" s="1"/>
      <c r="BY207" s="1"/>
      <c r="BZ207" s="82"/>
      <c r="CA207" s="82"/>
      <c r="CB207" s="82">
        <f t="shared" si="61"/>
        <v>0</v>
      </c>
      <c r="CC207" s="82">
        <f t="shared" si="62"/>
        <v>0</v>
      </c>
      <c r="CD207" s="98">
        <f t="shared" si="63"/>
        <v>338857.34400000004</v>
      </c>
      <c r="CE207" s="98" t="str">
        <f t="shared" si="64"/>
        <v>PROFINAS SAS</v>
      </c>
      <c r="CF207" s="98" t="str">
        <f t="shared" si="65"/>
        <v>MERCK</v>
      </c>
      <c r="CG207" s="98" t="str">
        <f t="shared" si="66"/>
        <v>15-60 DIAS</v>
      </c>
    </row>
    <row r="208" spans="1:85" ht="42.75" customHeight="1">
      <c r="A208" s="9">
        <f t="shared" si="51"/>
        <v>200</v>
      </c>
      <c r="B208" s="23" t="s">
        <v>137</v>
      </c>
      <c r="C208" s="14">
        <v>25</v>
      </c>
      <c r="D208" s="18" t="s">
        <v>9</v>
      </c>
      <c r="E208" s="10" t="s">
        <v>1803</v>
      </c>
      <c r="F208" s="43">
        <v>1</v>
      </c>
      <c r="G208" s="1"/>
      <c r="H208" s="1"/>
      <c r="I208" s="1"/>
      <c r="J208" s="1"/>
      <c r="K208" s="1"/>
      <c r="L208" s="1"/>
      <c r="M208" s="1"/>
      <c r="N208" s="1"/>
      <c r="O208" s="1"/>
      <c r="P208" s="1"/>
      <c r="Q208" s="1"/>
      <c r="R208" s="1"/>
      <c r="S208" s="1"/>
      <c r="T208" s="1"/>
      <c r="U208" s="1"/>
      <c r="V208" s="1"/>
      <c r="W208" s="1"/>
      <c r="X208" s="1"/>
      <c r="Y208" s="1"/>
      <c r="Z208" s="1"/>
      <c r="AA208" s="1"/>
      <c r="AB208" s="82"/>
      <c r="AC208" s="82"/>
      <c r="AD208" s="82"/>
      <c r="AE208" s="82"/>
      <c r="AF208" s="1"/>
      <c r="AG208" s="1"/>
      <c r="AH208" s="1"/>
      <c r="AI208" s="1"/>
      <c r="AJ208" s="1"/>
      <c r="AK208" s="1"/>
      <c r="AL208" s="1"/>
      <c r="AM208" s="1"/>
      <c r="AN208" s="1"/>
      <c r="AO208" s="1" t="s">
        <v>420</v>
      </c>
      <c r="AP208" s="1">
        <v>320160</v>
      </c>
      <c r="AQ208" s="1">
        <v>90</v>
      </c>
      <c r="AR208" s="1"/>
      <c r="AS208" s="1"/>
      <c r="AT208" s="1"/>
      <c r="AU208" s="1"/>
      <c r="AV208" s="1"/>
      <c r="AW208" s="1"/>
      <c r="AX208" s="1"/>
      <c r="AY208" s="1"/>
      <c r="AZ208" s="1"/>
      <c r="BA208" s="82">
        <f t="shared" si="55"/>
        <v>320160</v>
      </c>
      <c r="BB208" s="82" t="str">
        <f t="shared" si="56"/>
        <v>MERCK S.A.</v>
      </c>
      <c r="BC208" s="82" t="str">
        <f t="shared" si="57"/>
        <v>MERCK</v>
      </c>
      <c r="BD208" s="82">
        <f t="shared" si="58"/>
        <v>90</v>
      </c>
      <c r="BE208" s="1"/>
      <c r="BF208" s="1"/>
      <c r="BG208" s="1"/>
      <c r="BH208" s="1"/>
      <c r="BI208" s="1"/>
      <c r="BJ208" s="1"/>
      <c r="BK208" s="1"/>
      <c r="BL208" s="1"/>
      <c r="BM208" s="1"/>
      <c r="BN208" s="1" t="s">
        <v>420</v>
      </c>
      <c r="BO208" s="1">
        <v>1089704</v>
      </c>
      <c r="BP208" s="1" t="s">
        <v>2545</v>
      </c>
      <c r="BQ208" s="1"/>
      <c r="BR208" s="1"/>
      <c r="BS208" s="1"/>
      <c r="BT208" s="1"/>
      <c r="BU208" s="1"/>
      <c r="BV208" s="1"/>
      <c r="BW208" s="1"/>
      <c r="BX208" s="1"/>
      <c r="BY208" s="1"/>
      <c r="BZ208" s="82">
        <f t="shared" si="59"/>
        <v>1089704</v>
      </c>
      <c r="CA208" s="82" t="str">
        <f t="shared" si="60"/>
        <v>REACTIVOS EQUIPOS Y QUIMICOS LIMITADA</v>
      </c>
      <c r="CB208" s="82" t="str">
        <f t="shared" si="61"/>
        <v>MERCK</v>
      </c>
      <c r="CC208" s="82" t="str">
        <f t="shared" si="62"/>
        <v>120 DIAS</v>
      </c>
      <c r="CD208" s="98">
        <f t="shared" si="63"/>
        <v>320160</v>
      </c>
      <c r="CE208" s="98" t="str">
        <f t="shared" si="64"/>
        <v>MERCK S.A.</v>
      </c>
      <c r="CF208" s="98" t="str">
        <f t="shared" si="65"/>
        <v>MERCK</v>
      </c>
      <c r="CG208" s="98" t="str">
        <f t="shared" si="66"/>
        <v>120 DIAS</v>
      </c>
    </row>
    <row r="209" spans="1:85" ht="30.75" customHeight="1">
      <c r="A209" s="9">
        <f t="shared" si="51"/>
        <v>201</v>
      </c>
      <c r="B209" s="10" t="s">
        <v>138</v>
      </c>
      <c r="C209" s="11">
        <v>500</v>
      </c>
      <c r="D209" s="11" t="s">
        <v>6</v>
      </c>
      <c r="E209" s="10" t="s">
        <v>1803</v>
      </c>
      <c r="F209" s="43">
        <v>1</v>
      </c>
      <c r="G209" s="1"/>
      <c r="H209" s="1"/>
      <c r="I209" s="1"/>
      <c r="J209" s="1"/>
      <c r="K209" s="1"/>
      <c r="L209" s="1"/>
      <c r="M209" s="1"/>
      <c r="N209" s="1"/>
      <c r="O209" s="1"/>
      <c r="P209" s="1"/>
      <c r="Q209" s="1"/>
      <c r="R209" s="1"/>
      <c r="S209" s="1"/>
      <c r="T209" s="1"/>
      <c r="U209" s="1"/>
      <c r="V209" s="1"/>
      <c r="W209" s="1"/>
      <c r="X209" s="1"/>
      <c r="Y209" s="1"/>
      <c r="Z209" s="1"/>
      <c r="AA209" s="1"/>
      <c r="AB209" s="82"/>
      <c r="AC209" s="82"/>
      <c r="AD209" s="82"/>
      <c r="AE209" s="82"/>
      <c r="AF209" s="1"/>
      <c r="AG209" s="1"/>
      <c r="AH209" s="1"/>
      <c r="AI209" s="1"/>
      <c r="AJ209" s="1"/>
      <c r="AK209" s="1"/>
      <c r="AL209" s="1"/>
      <c r="AM209" s="1"/>
      <c r="AN209" s="1"/>
      <c r="AO209" s="1" t="s">
        <v>420</v>
      </c>
      <c r="AP209" s="1">
        <v>135720</v>
      </c>
      <c r="AQ209" s="1">
        <v>90</v>
      </c>
      <c r="AR209" s="1"/>
      <c r="AS209" s="1"/>
      <c r="AT209" s="1"/>
      <c r="AU209" s="1"/>
      <c r="AV209" s="1"/>
      <c r="AW209" s="1"/>
      <c r="AX209" s="1" t="s">
        <v>420</v>
      </c>
      <c r="AY209" s="1">
        <v>173462.68799999999</v>
      </c>
      <c r="AZ209" s="1" t="s">
        <v>2526</v>
      </c>
      <c r="BA209" s="82">
        <f t="shared" si="55"/>
        <v>135720</v>
      </c>
      <c r="BB209" s="82" t="str">
        <f t="shared" si="56"/>
        <v>MERCK S.A.</v>
      </c>
      <c r="BC209" s="82" t="str">
        <f t="shared" si="57"/>
        <v>MERCK</v>
      </c>
      <c r="BD209" s="82">
        <f t="shared" si="58"/>
        <v>90</v>
      </c>
      <c r="BE209" s="1"/>
      <c r="BF209" s="1"/>
      <c r="BG209" s="1"/>
      <c r="BH209" s="1"/>
      <c r="BI209" s="1"/>
      <c r="BJ209" s="1"/>
      <c r="BK209" s="1"/>
      <c r="BL209" s="1"/>
      <c r="BM209" s="1"/>
      <c r="BN209" s="1"/>
      <c r="BO209" s="1"/>
      <c r="BP209" s="1"/>
      <c r="BQ209" s="1"/>
      <c r="BR209" s="1"/>
      <c r="BS209" s="1"/>
      <c r="BT209" s="1"/>
      <c r="BU209" s="1"/>
      <c r="BV209" s="1"/>
      <c r="BW209" s="1"/>
      <c r="BX209" s="1"/>
      <c r="BY209" s="1"/>
      <c r="BZ209" s="82"/>
      <c r="CA209" s="82"/>
      <c r="CB209" s="82">
        <f t="shared" si="61"/>
        <v>0</v>
      </c>
      <c r="CC209" s="82">
        <f t="shared" si="62"/>
        <v>0</v>
      </c>
      <c r="CD209" s="98">
        <f t="shared" si="63"/>
        <v>135720</v>
      </c>
      <c r="CE209" s="98" t="str">
        <f t="shared" si="64"/>
        <v>MERCK S.A.</v>
      </c>
      <c r="CF209" s="98" t="str">
        <f t="shared" si="65"/>
        <v>MERCK</v>
      </c>
      <c r="CG209" s="98">
        <f t="shared" si="66"/>
        <v>90</v>
      </c>
    </row>
    <row r="210" spans="1:85" ht="30.75" customHeight="1">
      <c r="A210" s="9">
        <f t="shared" si="51"/>
        <v>202</v>
      </c>
      <c r="B210" s="10" t="s">
        <v>140</v>
      </c>
      <c r="C210" s="11">
        <v>500</v>
      </c>
      <c r="D210" s="11" t="s">
        <v>9</v>
      </c>
      <c r="E210" s="10" t="s">
        <v>1803</v>
      </c>
      <c r="F210" s="43">
        <v>1</v>
      </c>
      <c r="G210" s="1"/>
      <c r="H210" s="1"/>
      <c r="I210" s="1"/>
      <c r="J210" s="1" t="s">
        <v>2267</v>
      </c>
      <c r="K210" s="1">
        <v>98804.160000000003</v>
      </c>
      <c r="L210" s="1" t="s">
        <v>2271</v>
      </c>
      <c r="M210" s="1" t="s">
        <v>2296</v>
      </c>
      <c r="N210" s="1">
        <v>199636</v>
      </c>
      <c r="O210" s="1">
        <v>30</v>
      </c>
      <c r="P210" s="1" t="s">
        <v>420</v>
      </c>
      <c r="Q210" s="1">
        <v>1681536</v>
      </c>
      <c r="R210" s="1" t="s">
        <v>2368</v>
      </c>
      <c r="S210" s="1" t="s">
        <v>2406</v>
      </c>
      <c r="T210" s="1">
        <v>115304</v>
      </c>
      <c r="U210" s="1">
        <v>15</v>
      </c>
      <c r="V210" s="1"/>
      <c r="W210" s="1"/>
      <c r="X210" s="1"/>
      <c r="Y210" s="1"/>
      <c r="Z210" s="1"/>
      <c r="AA210" s="1"/>
      <c r="AB210" s="82">
        <f t="shared" si="52"/>
        <v>98804.160000000003</v>
      </c>
      <c r="AC210" s="82" t="str">
        <f>IF(AB210=Z210,$Y$7,IF(AB210=W210,$V$7,IF(AB210=T210,$S$7,IF(AB210=Q210,$P$7,IF(AB210=N210,$M$7,IF(AB210=K210,$J$7,I(AB210=H210,$G$7,"")))))))</f>
        <v>AVÁNTIKA COLOMBIA S.A.</v>
      </c>
      <c r="AD210" s="82" t="str">
        <f t="shared" si="53"/>
        <v>JT BAKER</v>
      </c>
      <c r="AE210" s="82" t="str">
        <f t="shared" si="54"/>
        <v>150 Días</v>
      </c>
      <c r="AF210" s="1"/>
      <c r="AG210" s="1"/>
      <c r="AH210" s="1"/>
      <c r="AI210" s="1"/>
      <c r="AJ210" s="1"/>
      <c r="AK210" s="1"/>
      <c r="AL210" s="1"/>
      <c r="AM210" s="1"/>
      <c r="AN210" s="1"/>
      <c r="AO210" s="1" t="s">
        <v>420</v>
      </c>
      <c r="AP210" s="1">
        <v>67280</v>
      </c>
      <c r="AQ210" s="1">
        <v>75</v>
      </c>
      <c r="AR210" s="1"/>
      <c r="AS210" s="1"/>
      <c r="AT210" s="1"/>
      <c r="AU210" s="1"/>
      <c r="AV210" s="1"/>
      <c r="AW210" s="1"/>
      <c r="AX210" s="1" t="s">
        <v>420</v>
      </c>
      <c r="AY210" s="1">
        <v>113624.784</v>
      </c>
      <c r="AZ210" s="1" t="s">
        <v>2526</v>
      </c>
      <c r="BA210" s="82">
        <f t="shared" si="55"/>
        <v>67280</v>
      </c>
      <c r="BB210" s="82" t="str">
        <f t="shared" si="56"/>
        <v>MERCK S.A.</v>
      </c>
      <c r="BC210" s="82" t="str">
        <f t="shared" si="57"/>
        <v>MERCK</v>
      </c>
      <c r="BD210" s="82">
        <f t="shared" si="58"/>
        <v>75</v>
      </c>
      <c r="BE210" s="1"/>
      <c r="BF210" s="1"/>
      <c r="BG210" s="1"/>
      <c r="BH210" s="1"/>
      <c r="BI210" s="1"/>
      <c r="BJ210" s="1"/>
      <c r="BK210" s="1" t="s">
        <v>2570</v>
      </c>
      <c r="BL210" s="1">
        <v>109040</v>
      </c>
      <c r="BM210" s="1" t="s">
        <v>2569</v>
      </c>
      <c r="BN210" s="1" t="s">
        <v>2461</v>
      </c>
      <c r="BO210" s="1">
        <v>218196</v>
      </c>
      <c r="BP210" s="1" t="s">
        <v>2545</v>
      </c>
      <c r="BQ210" s="1"/>
      <c r="BR210" s="1"/>
      <c r="BS210" s="1"/>
      <c r="BT210" s="1" t="s">
        <v>2105</v>
      </c>
      <c r="BU210" s="1">
        <v>263557.8</v>
      </c>
      <c r="BV210" s="1" t="s">
        <v>2640</v>
      </c>
      <c r="BW210" s="1" t="s">
        <v>2653</v>
      </c>
      <c r="BX210" s="1">
        <v>98804.160000000003</v>
      </c>
      <c r="BY210" s="1" t="s">
        <v>2654</v>
      </c>
      <c r="BZ210" s="82">
        <f t="shared" si="59"/>
        <v>98804.160000000003</v>
      </c>
      <c r="CA210" s="82" t="str">
        <f t="shared" si="60"/>
        <v xml:space="preserve">LABORATORIOS WACOL S.A </v>
      </c>
      <c r="CB210" s="82" t="str">
        <f t="shared" si="61"/>
        <v xml:space="preserve">JT BAKER </v>
      </c>
      <c r="CC210" s="82" t="str">
        <f t="shared" si="62"/>
        <v xml:space="preserve">90 DIAS </v>
      </c>
      <c r="CD210" s="98">
        <f t="shared" si="63"/>
        <v>67280</v>
      </c>
      <c r="CE210" s="98" t="str">
        <f t="shared" si="64"/>
        <v>MERCK S.A.</v>
      </c>
      <c r="CF210" s="98" t="str">
        <f t="shared" si="65"/>
        <v>MERCK</v>
      </c>
      <c r="CG210" s="98">
        <f t="shared" si="66"/>
        <v>75</v>
      </c>
    </row>
    <row r="211" spans="1:85" ht="30.75" customHeight="1">
      <c r="A211" s="9">
        <f t="shared" si="51"/>
        <v>203</v>
      </c>
      <c r="B211" s="10" t="s">
        <v>1831</v>
      </c>
      <c r="C211" s="14" t="s">
        <v>142</v>
      </c>
      <c r="D211" s="14" t="s">
        <v>142</v>
      </c>
      <c r="E211" s="10" t="s">
        <v>377</v>
      </c>
      <c r="F211" s="43">
        <v>1</v>
      </c>
      <c r="G211" s="1"/>
      <c r="H211" s="1"/>
      <c r="I211" s="1"/>
      <c r="J211" s="1"/>
      <c r="K211" s="1"/>
      <c r="L211" s="1"/>
      <c r="M211" s="1"/>
      <c r="N211" s="1"/>
      <c r="O211" s="1"/>
      <c r="P211" s="1" t="s">
        <v>420</v>
      </c>
      <c r="Q211" s="1">
        <v>133400</v>
      </c>
      <c r="R211" s="1" t="s">
        <v>2284</v>
      </c>
      <c r="S211" s="1"/>
      <c r="T211" s="1"/>
      <c r="U211" s="1"/>
      <c r="V211" s="1"/>
      <c r="W211" s="1"/>
      <c r="X211" s="1"/>
      <c r="Y211" s="1"/>
      <c r="Z211" s="1"/>
      <c r="AA211" s="1"/>
      <c r="AB211" s="82">
        <f t="shared" si="52"/>
        <v>133400</v>
      </c>
      <c r="AC211" s="82" t="str">
        <f>IF(AB211=Z211,$Y$7,IF(AB211=W211,$V$7,IF(AB211=T211,$S$7,IF(AB211=Q211,$P$7,IF(AB211=N211,$M$7,IF(AB211=K211,$J$7,I(AB211=H211,$G$7,"")))))))</f>
        <v>BLAMIS DOTACIONES LABORATORIO S.A.S</v>
      </c>
      <c r="AD211" s="82" t="str">
        <f t="shared" si="53"/>
        <v>MERCK</v>
      </c>
      <c r="AE211" s="82" t="str">
        <f t="shared" si="54"/>
        <v>90 DÍAS</v>
      </c>
      <c r="AF211" s="1"/>
      <c r="AG211" s="1"/>
      <c r="AH211" s="1"/>
      <c r="AI211" s="1"/>
      <c r="AJ211" s="1"/>
      <c r="AK211" s="1"/>
      <c r="AL211" s="1"/>
      <c r="AM211" s="1"/>
      <c r="AN211" s="1"/>
      <c r="AO211" s="1" t="s">
        <v>420</v>
      </c>
      <c r="AP211" s="1">
        <v>134328</v>
      </c>
      <c r="AQ211" s="1">
        <v>90</v>
      </c>
      <c r="AR211" s="1"/>
      <c r="AS211" s="1"/>
      <c r="AT211" s="1"/>
      <c r="AU211" s="1"/>
      <c r="AV211" s="1"/>
      <c r="AW211" s="1"/>
      <c r="AX211" s="1" t="s">
        <v>420</v>
      </c>
      <c r="AY211" s="1">
        <v>129760.848</v>
      </c>
      <c r="AZ211" s="1" t="s">
        <v>2526</v>
      </c>
      <c r="BA211" s="82">
        <f t="shared" si="55"/>
        <v>129760.848</v>
      </c>
      <c r="BB211" s="82" t="str">
        <f t="shared" si="56"/>
        <v>PROFINAS SAS</v>
      </c>
      <c r="BC211" s="82" t="str">
        <f t="shared" si="57"/>
        <v>MERCK</v>
      </c>
      <c r="BD211" s="82" t="str">
        <f t="shared" si="58"/>
        <v>15-60 DIAS</v>
      </c>
      <c r="BE211" s="1"/>
      <c r="BF211" s="1"/>
      <c r="BG211" s="1"/>
      <c r="BH211" s="1"/>
      <c r="BI211" s="1"/>
      <c r="BJ211" s="1"/>
      <c r="BK211" s="1"/>
      <c r="BL211" s="1"/>
      <c r="BM211" s="1"/>
      <c r="BN211" s="1" t="s">
        <v>420</v>
      </c>
      <c r="BO211" s="1">
        <v>167910</v>
      </c>
      <c r="BP211" s="1" t="s">
        <v>2545</v>
      </c>
      <c r="BQ211" s="1"/>
      <c r="BR211" s="1"/>
      <c r="BS211" s="1"/>
      <c r="BT211" s="1"/>
      <c r="BU211" s="1"/>
      <c r="BV211" s="1"/>
      <c r="BW211" s="1"/>
      <c r="BX211" s="1"/>
      <c r="BY211" s="1"/>
      <c r="BZ211" s="82">
        <f t="shared" si="59"/>
        <v>167910</v>
      </c>
      <c r="CA211" s="82" t="str">
        <f t="shared" si="60"/>
        <v>REACTIVOS EQUIPOS Y QUIMICOS LIMITADA</v>
      </c>
      <c r="CB211" s="82" t="str">
        <f t="shared" si="61"/>
        <v>MERCK</v>
      </c>
      <c r="CC211" s="82" t="str">
        <f t="shared" si="62"/>
        <v>120 DIAS</v>
      </c>
      <c r="CD211" s="98">
        <f t="shared" si="63"/>
        <v>129760.848</v>
      </c>
      <c r="CE211" s="98" t="str">
        <f t="shared" si="64"/>
        <v>PROFINAS SAS</v>
      </c>
      <c r="CF211" s="98" t="str">
        <f t="shared" si="65"/>
        <v>MERCK</v>
      </c>
      <c r="CG211" s="98" t="str">
        <f t="shared" si="66"/>
        <v>120 DIAS</v>
      </c>
    </row>
    <row r="212" spans="1:85" ht="30.75" customHeight="1">
      <c r="A212" s="9">
        <f t="shared" si="51"/>
        <v>204</v>
      </c>
      <c r="B212" s="10" t="s">
        <v>1832</v>
      </c>
      <c r="C212" s="14" t="s">
        <v>142</v>
      </c>
      <c r="D212" s="14" t="s">
        <v>142</v>
      </c>
      <c r="E212" s="10" t="s">
        <v>377</v>
      </c>
      <c r="F212" s="43">
        <v>1</v>
      </c>
      <c r="G212" s="1"/>
      <c r="H212" s="1"/>
      <c r="I212" s="1"/>
      <c r="J212" s="1"/>
      <c r="K212" s="1"/>
      <c r="L212" s="1"/>
      <c r="M212" s="1"/>
      <c r="N212" s="1"/>
      <c r="O212" s="1"/>
      <c r="P212" s="1" t="s">
        <v>420</v>
      </c>
      <c r="Q212" s="1"/>
      <c r="R212" s="1"/>
      <c r="S212" s="1"/>
      <c r="T212" s="1"/>
      <c r="U212" s="1"/>
      <c r="V212" s="1"/>
      <c r="W212" s="1"/>
      <c r="X212" s="1"/>
      <c r="Y212" s="1"/>
      <c r="Z212" s="1"/>
      <c r="AA212" s="1"/>
      <c r="AB212" s="82"/>
      <c r="AC212" s="82"/>
      <c r="AD212" s="82"/>
      <c r="AE212" s="82"/>
      <c r="AF212" s="1"/>
      <c r="AG212" s="1"/>
      <c r="AH212" s="1"/>
      <c r="AI212" s="1"/>
      <c r="AJ212" s="1"/>
      <c r="AK212" s="1"/>
      <c r="AL212" s="1"/>
      <c r="AM212" s="1"/>
      <c r="AN212" s="1"/>
      <c r="AO212" s="1" t="s">
        <v>420</v>
      </c>
      <c r="AP212" s="1">
        <v>107183.99999999999</v>
      </c>
      <c r="AQ212" s="1">
        <v>95</v>
      </c>
      <c r="AR212" s="1"/>
      <c r="AS212" s="1"/>
      <c r="AT212" s="1"/>
      <c r="AU212" s="1"/>
      <c r="AV212" s="1"/>
      <c r="AW212" s="1"/>
      <c r="AX212" s="1" t="s">
        <v>420</v>
      </c>
      <c r="AY212" s="1">
        <v>103539.74399999999</v>
      </c>
      <c r="AZ212" s="1" t="s">
        <v>2526</v>
      </c>
      <c r="BA212" s="82">
        <f t="shared" si="55"/>
        <v>103539.74399999999</v>
      </c>
      <c r="BB212" s="82" t="str">
        <f t="shared" si="56"/>
        <v>PROFINAS SAS</v>
      </c>
      <c r="BC212" s="82" t="str">
        <f t="shared" si="57"/>
        <v>MERCK</v>
      </c>
      <c r="BD212" s="82" t="str">
        <f t="shared" si="58"/>
        <v>15-60 DIAS</v>
      </c>
      <c r="BE212" s="1"/>
      <c r="BF212" s="1"/>
      <c r="BG212" s="1"/>
      <c r="BH212" s="1"/>
      <c r="BI212" s="1"/>
      <c r="BJ212" s="1"/>
      <c r="BK212" s="1"/>
      <c r="BL212" s="1"/>
      <c r="BM212" s="1"/>
      <c r="BN212" s="1" t="s">
        <v>2293</v>
      </c>
      <c r="BO212" s="1"/>
      <c r="BP212" s="1"/>
      <c r="BQ212" s="1"/>
      <c r="BR212" s="1"/>
      <c r="BS212" s="1"/>
      <c r="BT212" s="1"/>
      <c r="BU212" s="1"/>
      <c r="BV212" s="1"/>
      <c r="BW212" s="1"/>
      <c r="BX212" s="1"/>
      <c r="BY212" s="1"/>
      <c r="BZ212" s="82"/>
      <c r="CA212" s="82"/>
      <c r="CB212" s="82">
        <f t="shared" si="61"/>
        <v>0</v>
      </c>
      <c r="CC212" s="82">
        <f t="shared" si="62"/>
        <v>0</v>
      </c>
      <c r="CD212" s="98">
        <f t="shared" si="63"/>
        <v>103539.74399999999</v>
      </c>
      <c r="CE212" s="98" t="str">
        <f t="shared" si="64"/>
        <v>PROFINAS SAS</v>
      </c>
      <c r="CF212" s="98" t="str">
        <f t="shared" si="65"/>
        <v>MERCK</v>
      </c>
      <c r="CG212" s="98" t="str">
        <f t="shared" si="66"/>
        <v>15-60 DIAS</v>
      </c>
    </row>
    <row r="213" spans="1:85" ht="30.75" customHeight="1">
      <c r="A213" s="9">
        <f t="shared" si="51"/>
        <v>205</v>
      </c>
      <c r="B213" s="10" t="s">
        <v>141</v>
      </c>
      <c r="C213" s="11" t="s">
        <v>142</v>
      </c>
      <c r="D213" s="11" t="s">
        <v>142</v>
      </c>
      <c r="E213" s="10" t="s">
        <v>143</v>
      </c>
      <c r="F213" s="43">
        <v>1</v>
      </c>
      <c r="G213" s="1"/>
      <c r="H213" s="1"/>
      <c r="I213" s="1"/>
      <c r="J213" s="1"/>
      <c r="K213" s="1"/>
      <c r="L213" s="1"/>
      <c r="M213" s="1"/>
      <c r="N213" s="1"/>
      <c r="O213" s="1"/>
      <c r="P213" s="1" t="s">
        <v>420</v>
      </c>
      <c r="Q213" s="1">
        <v>106720</v>
      </c>
      <c r="R213" s="1" t="s">
        <v>2284</v>
      </c>
      <c r="S213" s="1"/>
      <c r="T213" s="1"/>
      <c r="U213" s="1"/>
      <c r="V213" s="1"/>
      <c r="W213" s="1"/>
      <c r="X213" s="1"/>
      <c r="Y213" s="1"/>
      <c r="Z213" s="1"/>
      <c r="AA213" s="1"/>
      <c r="AB213" s="82">
        <f t="shared" si="52"/>
        <v>106720</v>
      </c>
      <c r="AC213" s="82" t="str">
        <f>IF(AB213=Z213,$Y$7,IF(AB213=W213,$V$7,IF(AB213=T213,$S$7,IF(AB213=Q213,$P$7,IF(AB213=N213,$M$7,IF(AB213=K213,$J$7,I(AB213=H213,$G$7,"")))))))</f>
        <v>BLAMIS DOTACIONES LABORATORIO S.A.S</v>
      </c>
      <c r="AD213" s="82" t="str">
        <f t="shared" si="53"/>
        <v>MERCK</v>
      </c>
      <c r="AE213" s="82" t="str">
        <f t="shared" si="54"/>
        <v>90 DÍAS</v>
      </c>
      <c r="AF213" s="1"/>
      <c r="AG213" s="1"/>
      <c r="AH213" s="1"/>
      <c r="AI213" s="1"/>
      <c r="AJ213" s="1"/>
      <c r="AK213" s="1"/>
      <c r="AL213" s="1"/>
      <c r="AM213" s="1"/>
      <c r="AN213" s="1"/>
      <c r="AO213" s="1" t="s">
        <v>420</v>
      </c>
      <c r="AP213" s="1">
        <v>106719.99999999999</v>
      </c>
      <c r="AQ213" s="1">
        <v>90</v>
      </c>
      <c r="AR213" s="1"/>
      <c r="AS213" s="1"/>
      <c r="AT213" s="1"/>
      <c r="AU213" s="1"/>
      <c r="AV213" s="1"/>
      <c r="AW213" s="1"/>
      <c r="AX213" s="1" t="s">
        <v>420</v>
      </c>
      <c r="AY213" s="1">
        <v>103539.74399999999</v>
      </c>
      <c r="AZ213" s="1" t="s">
        <v>2526</v>
      </c>
      <c r="BA213" s="82">
        <f t="shared" si="55"/>
        <v>103539.74399999999</v>
      </c>
      <c r="BB213" s="82" t="str">
        <f t="shared" si="56"/>
        <v>PROFINAS SAS</v>
      </c>
      <c r="BC213" s="82" t="str">
        <f t="shared" si="57"/>
        <v>MERCK</v>
      </c>
      <c r="BD213" s="82" t="str">
        <f t="shared" si="58"/>
        <v>15-60 DIAS</v>
      </c>
      <c r="BE213" s="1"/>
      <c r="BF213" s="1"/>
      <c r="BG213" s="1"/>
      <c r="BH213" s="1"/>
      <c r="BI213" s="1"/>
      <c r="BJ213" s="1"/>
      <c r="BK213" s="1"/>
      <c r="BL213" s="1"/>
      <c r="BM213" s="1"/>
      <c r="BN213" s="1" t="s">
        <v>420</v>
      </c>
      <c r="BO213" s="1">
        <v>125048</v>
      </c>
      <c r="BP213" s="1" t="s">
        <v>2545</v>
      </c>
      <c r="BQ213" s="1"/>
      <c r="BR213" s="1"/>
      <c r="BS213" s="1"/>
      <c r="BT213" s="1"/>
      <c r="BU213" s="1"/>
      <c r="BV213" s="1"/>
      <c r="BW213" s="1"/>
      <c r="BX213" s="1"/>
      <c r="BY213" s="1"/>
      <c r="BZ213" s="82">
        <f t="shared" si="59"/>
        <v>125048</v>
      </c>
      <c r="CA213" s="82" t="str">
        <f t="shared" si="60"/>
        <v>REACTIVOS EQUIPOS Y QUIMICOS LIMITADA</v>
      </c>
      <c r="CB213" s="82" t="str">
        <f t="shared" si="61"/>
        <v>MERCK</v>
      </c>
      <c r="CC213" s="82" t="str">
        <f t="shared" si="62"/>
        <v>120 DIAS</v>
      </c>
      <c r="CD213" s="98">
        <f t="shared" si="63"/>
        <v>103539.74399999999</v>
      </c>
      <c r="CE213" s="98" t="str">
        <f t="shared" si="64"/>
        <v>PROFINAS SAS</v>
      </c>
      <c r="CF213" s="98" t="str">
        <f t="shared" si="65"/>
        <v>MERCK</v>
      </c>
      <c r="CG213" s="98" t="str">
        <f t="shared" si="66"/>
        <v>120 DIAS</v>
      </c>
    </row>
    <row r="214" spans="1:85" ht="30.75" customHeight="1">
      <c r="A214" s="9">
        <f t="shared" si="51"/>
        <v>206</v>
      </c>
      <c r="B214" s="10" t="s">
        <v>145</v>
      </c>
      <c r="C214" s="11">
        <v>50</v>
      </c>
      <c r="D214" s="11" t="s">
        <v>6</v>
      </c>
      <c r="E214" s="10" t="s">
        <v>1803</v>
      </c>
      <c r="F214" s="43">
        <v>1</v>
      </c>
      <c r="G214" s="1"/>
      <c r="H214" s="1"/>
      <c r="I214" s="1"/>
      <c r="J214" s="1"/>
      <c r="K214" s="1"/>
      <c r="L214" s="1"/>
      <c r="M214" s="1"/>
      <c r="N214" s="1"/>
      <c r="O214" s="1"/>
      <c r="P214" s="1"/>
      <c r="Q214" s="1"/>
      <c r="R214" s="1"/>
      <c r="S214" s="1"/>
      <c r="T214" s="1"/>
      <c r="U214" s="1"/>
      <c r="V214" s="1"/>
      <c r="W214" s="1"/>
      <c r="X214" s="1"/>
      <c r="Y214" s="1"/>
      <c r="Z214" s="1"/>
      <c r="AA214" s="1"/>
      <c r="AB214" s="82"/>
      <c r="AC214" s="82"/>
      <c r="AD214" s="82"/>
      <c r="AE214" s="82"/>
      <c r="AF214" s="1"/>
      <c r="AG214" s="1"/>
      <c r="AH214" s="1"/>
      <c r="AI214" s="1"/>
      <c r="AJ214" s="1"/>
      <c r="AK214" s="1"/>
      <c r="AL214" s="1"/>
      <c r="AM214" s="1"/>
      <c r="AN214" s="1"/>
      <c r="AO214" s="1" t="s">
        <v>420</v>
      </c>
      <c r="AP214" s="1">
        <v>147320</v>
      </c>
      <c r="AQ214" s="1">
        <v>100</v>
      </c>
      <c r="AR214" s="1"/>
      <c r="AS214" s="1"/>
      <c r="AT214" s="1"/>
      <c r="AU214" s="1"/>
      <c r="AV214" s="1"/>
      <c r="AW214" s="1"/>
      <c r="AX214" s="1" t="s">
        <v>420</v>
      </c>
      <c r="AY214" s="1">
        <v>153292.60799999998</v>
      </c>
      <c r="AZ214" s="1" t="s">
        <v>2526</v>
      </c>
      <c r="BA214" s="82">
        <f t="shared" si="55"/>
        <v>147320</v>
      </c>
      <c r="BB214" s="82" t="str">
        <f t="shared" si="56"/>
        <v>MERCK S.A.</v>
      </c>
      <c r="BC214" s="82" t="str">
        <f t="shared" si="57"/>
        <v>MERCK</v>
      </c>
      <c r="BD214" s="82">
        <f t="shared" si="58"/>
        <v>100</v>
      </c>
      <c r="BE214" s="1"/>
      <c r="BF214" s="1"/>
      <c r="BG214" s="1"/>
      <c r="BH214" s="1"/>
      <c r="BI214" s="1"/>
      <c r="BJ214" s="1"/>
      <c r="BK214" s="1"/>
      <c r="BL214" s="1"/>
      <c r="BM214" s="1"/>
      <c r="BN214" s="1" t="s">
        <v>420</v>
      </c>
      <c r="BO214" s="1">
        <v>224924</v>
      </c>
      <c r="BP214" s="1" t="s">
        <v>2545</v>
      </c>
      <c r="BQ214" s="1"/>
      <c r="BR214" s="1"/>
      <c r="BS214" s="1"/>
      <c r="BT214" s="1" t="s">
        <v>2646</v>
      </c>
      <c r="BU214" s="1">
        <v>191400</v>
      </c>
      <c r="BV214" s="1" t="s">
        <v>2642</v>
      </c>
      <c r="BW214" s="1"/>
      <c r="BX214" s="1"/>
      <c r="BY214" s="1"/>
      <c r="BZ214" s="82">
        <f t="shared" si="59"/>
        <v>191400</v>
      </c>
      <c r="CA214" s="82" t="str">
        <f t="shared" si="60"/>
        <v>VORTEX COMPANY SAS</v>
      </c>
      <c r="CB214" s="82" t="str">
        <f t="shared" si="61"/>
        <v>Fluka</v>
      </c>
      <c r="CC214" s="82" t="str">
        <f t="shared" si="62"/>
        <v>75-90 dias</v>
      </c>
      <c r="CD214" s="98">
        <f t="shared" si="63"/>
        <v>147320</v>
      </c>
      <c r="CE214" s="98" t="str">
        <f t="shared" si="64"/>
        <v>MERCK S.A.</v>
      </c>
      <c r="CF214" s="98" t="str">
        <f t="shared" si="65"/>
        <v>MERCK</v>
      </c>
      <c r="CG214" s="98">
        <f t="shared" si="66"/>
        <v>100</v>
      </c>
    </row>
    <row r="215" spans="1:85" ht="30.75" customHeight="1">
      <c r="A215" s="9">
        <f t="shared" si="51"/>
        <v>207</v>
      </c>
      <c r="B215" s="10" t="s">
        <v>1833</v>
      </c>
      <c r="C215" s="11">
        <v>250</v>
      </c>
      <c r="D215" s="11" t="s">
        <v>9</v>
      </c>
      <c r="E215" s="10" t="s">
        <v>1803</v>
      </c>
      <c r="F215" s="43">
        <v>1</v>
      </c>
      <c r="G215" s="1"/>
      <c r="H215" s="1"/>
      <c r="I215" s="1"/>
      <c r="J215" s="1"/>
      <c r="K215" s="1"/>
      <c r="L215" s="1"/>
      <c r="M215" s="1"/>
      <c r="N215" s="1"/>
      <c r="O215" s="1"/>
      <c r="P215" s="1"/>
      <c r="Q215" s="1"/>
      <c r="R215" s="1"/>
      <c r="S215" s="1" t="s">
        <v>2406</v>
      </c>
      <c r="T215" s="1">
        <v>146160</v>
      </c>
      <c r="U215" s="1">
        <v>15</v>
      </c>
      <c r="V215" s="1"/>
      <c r="W215" s="1"/>
      <c r="X215" s="1"/>
      <c r="Y215" s="1"/>
      <c r="Z215" s="1"/>
      <c r="AA215" s="1"/>
      <c r="AB215" s="82">
        <f t="shared" si="52"/>
        <v>146160</v>
      </c>
      <c r="AC215" s="82" t="str">
        <f>IF(AB215=Z215,$Y$7,IF(AB215=W215,$V$7,IF(AB215=T215,$S$7,IF(AB215=Q215,$P$7,IF(AB215=N215,$M$7,IF(AB215=K215,$J$7,I(AB215=H215,$G$7,"")))))))</f>
        <v xml:space="preserve">ELEMENTOS QUIMICOS LTDA </v>
      </c>
      <c r="AD215" s="82" t="str">
        <f t="shared" si="53"/>
        <v>PANREAC</v>
      </c>
      <c r="AE215" s="82">
        <f t="shared" si="54"/>
        <v>15</v>
      </c>
      <c r="AF215" s="1"/>
      <c r="AG215" s="1"/>
      <c r="AH215" s="1"/>
      <c r="AI215" s="1"/>
      <c r="AJ215" s="1"/>
      <c r="AK215" s="1"/>
      <c r="AL215" s="1"/>
      <c r="AM215" s="1"/>
      <c r="AN215" s="1"/>
      <c r="AO215" s="1" t="s">
        <v>420</v>
      </c>
      <c r="AP215" s="1">
        <v>74240</v>
      </c>
      <c r="AQ215" s="1">
        <v>90</v>
      </c>
      <c r="AR215" s="1"/>
      <c r="AS215" s="1"/>
      <c r="AT215" s="1"/>
      <c r="AU215" s="1"/>
      <c r="AV215" s="1"/>
      <c r="AW215" s="1"/>
      <c r="AX215" s="1" t="s">
        <v>420</v>
      </c>
      <c r="AY215" s="1">
        <v>111607.77600000001</v>
      </c>
      <c r="AZ215" s="1" t="s">
        <v>2526</v>
      </c>
      <c r="BA215" s="82">
        <f t="shared" si="55"/>
        <v>74240</v>
      </c>
      <c r="BB215" s="82" t="str">
        <f t="shared" si="56"/>
        <v>MERCK S.A.</v>
      </c>
      <c r="BC215" s="82" t="str">
        <f t="shared" si="57"/>
        <v>MERCK</v>
      </c>
      <c r="BD215" s="82">
        <f t="shared" si="58"/>
        <v>90</v>
      </c>
      <c r="BE215" s="1"/>
      <c r="BF215" s="1"/>
      <c r="BG215" s="1"/>
      <c r="BH215" s="1"/>
      <c r="BI215" s="1"/>
      <c r="BJ215" s="1"/>
      <c r="BK215" s="1" t="s">
        <v>2570</v>
      </c>
      <c r="BL215" s="1">
        <v>186934</v>
      </c>
      <c r="BM215" s="1" t="s">
        <v>2569</v>
      </c>
      <c r="BN215" s="1" t="s">
        <v>420</v>
      </c>
      <c r="BO215" s="1">
        <v>134792</v>
      </c>
      <c r="BP215" s="1" t="s">
        <v>2545</v>
      </c>
      <c r="BQ215" s="1"/>
      <c r="BR215" s="1"/>
      <c r="BS215" s="1"/>
      <c r="BT215" s="1"/>
      <c r="BU215" s="1"/>
      <c r="BV215" s="1"/>
      <c r="BW215" s="1" t="s">
        <v>2653</v>
      </c>
      <c r="BX215" s="1">
        <v>201408.48</v>
      </c>
      <c r="BY215" s="1" t="s">
        <v>2545</v>
      </c>
      <c r="BZ215" s="82">
        <f t="shared" si="59"/>
        <v>134792</v>
      </c>
      <c r="CA215" s="82" t="str">
        <f t="shared" si="60"/>
        <v>REACTIVOS EQUIPOS Y QUIMICOS LIMITADA</v>
      </c>
      <c r="CB215" s="82" t="str">
        <f t="shared" si="61"/>
        <v>MERCK</v>
      </c>
      <c r="CC215" s="82" t="str">
        <f t="shared" si="62"/>
        <v>120 DIAS</v>
      </c>
      <c r="CD215" s="98">
        <f t="shared" si="63"/>
        <v>74240</v>
      </c>
      <c r="CE215" s="98" t="str">
        <f t="shared" si="64"/>
        <v>MERCK S.A.</v>
      </c>
      <c r="CF215" s="98" t="str">
        <f t="shared" si="65"/>
        <v>MERCK</v>
      </c>
      <c r="CG215" s="98" t="str">
        <f t="shared" si="66"/>
        <v>120 DIAS</v>
      </c>
    </row>
    <row r="216" spans="1:85" ht="69" customHeight="1">
      <c r="A216" s="9">
        <f t="shared" si="51"/>
        <v>208</v>
      </c>
      <c r="B216" s="10" t="s">
        <v>146</v>
      </c>
      <c r="C216" s="11">
        <v>500</v>
      </c>
      <c r="D216" s="11" t="s">
        <v>9</v>
      </c>
      <c r="E216" s="10" t="s">
        <v>1803</v>
      </c>
      <c r="F216" s="43">
        <v>1</v>
      </c>
      <c r="G216" s="1"/>
      <c r="H216" s="1"/>
      <c r="I216" s="1"/>
      <c r="J216" s="1"/>
      <c r="K216" s="1"/>
      <c r="L216" s="1"/>
      <c r="M216" s="1" t="s">
        <v>2296</v>
      </c>
      <c r="N216" s="1">
        <v>207524</v>
      </c>
      <c r="O216" s="1">
        <v>30</v>
      </c>
      <c r="P216" s="1" t="s">
        <v>420</v>
      </c>
      <c r="Q216" s="1">
        <v>3648200</v>
      </c>
      <c r="R216" s="1" t="s">
        <v>2284</v>
      </c>
      <c r="S216" s="1" t="s">
        <v>2406</v>
      </c>
      <c r="T216" s="1">
        <v>57188</v>
      </c>
      <c r="U216" s="1">
        <v>15</v>
      </c>
      <c r="V216" s="1"/>
      <c r="W216" s="1"/>
      <c r="X216" s="1"/>
      <c r="Y216" s="1"/>
      <c r="Z216" s="1"/>
      <c r="AA216" s="1"/>
      <c r="AB216" s="82">
        <f t="shared" si="52"/>
        <v>57188</v>
      </c>
      <c r="AC216" s="82" t="str">
        <f>IF(AB216=Z216,$Y$7,IF(AB216=W216,$V$7,IF(AB216=T216,$S$7,IF(AB216=Q216,$P$7,IF(AB216=N216,$M$7,IF(AB216=K216,$J$7,I(AB216=H216,$G$7,"")))))))</f>
        <v xml:space="preserve">ELEMENTOS QUIMICOS LTDA </v>
      </c>
      <c r="AD216" s="82" t="str">
        <f t="shared" si="53"/>
        <v>PANREAC</v>
      </c>
      <c r="AE216" s="82">
        <f t="shared" si="54"/>
        <v>15</v>
      </c>
      <c r="AF216" s="1"/>
      <c r="AG216" s="1"/>
      <c r="AH216" s="1"/>
      <c r="AI216" s="1"/>
      <c r="AJ216" s="1"/>
      <c r="AK216" s="1"/>
      <c r="AL216" s="1"/>
      <c r="AM216" s="1"/>
      <c r="AN216" s="1"/>
      <c r="AO216" s="1" t="s">
        <v>420</v>
      </c>
      <c r="AP216" s="1">
        <v>125279.99999999999</v>
      </c>
      <c r="AQ216" s="1">
        <v>60</v>
      </c>
      <c r="AR216" s="1"/>
      <c r="AS216" s="1"/>
      <c r="AT216" s="1"/>
      <c r="AU216" s="1"/>
      <c r="AV216" s="1"/>
      <c r="AW216" s="1"/>
      <c r="AX216" s="1" t="s">
        <v>420</v>
      </c>
      <c r="AY216" s="1">
        <v>252798.33600000001</v>
      </c>
      <c r="AZ216" s="1" t="s">
        <v>2526</v>
      </c>
      <c r="BA216" s="82">
        <f t="shared" si="55"/>
        <v>125279.99999999999</v>
      </c>
      <c r="BB216" s="82" t="str">
        <f t="shared" si="56"/>
        <v>MERCK S.A.</v>
      </c>
      <c r="BC216" s="82" t="str">
        <f t="shared" si="57"/>
        <v>MERCK</v>
      </c>
      <c r="BD216" s="82">
        <f t="shared" si="58"/>
        <v>60</v>
      </c>
      <c r="BE216" s="1" t="s">
        <v>1095</v>
      </c>
      <c r="BF216" s="1">
        <v>419920</v>
      </c>
      <c r="BG216" s="1" t="s">
        <v>2375</v>
      </c>
      <c r="BH216" s="1"/>
      <c r="BI216" s="1"/>
      <c r="BJ216" s="1"/>
      <c r="BK216" s="1" t="s">
        <v>2570</v>
      </c>
      <c r="BL216" s="1">
        <v>227360</v>
      </c>
      <c r="BM216" s="1" t="s">
        <v>2571</v>
      </c>
      <c r="BN216" s="1" t="s">
        <v>2461</v>
      </c>
      <c r="BO216" s="1">
        <v>245630</v>
      </c>
      <c r="BP216" s="1" t="s">
        <v>2328</v>
      </c>
      <c r="BQ216" s="1" t="s">
        <v>888</v>
      </c>
      <c r="BR216" s="1">
        <v>138040</v>
      </c>
      <c r="BS216" s="1">
        <v>60</v>
      </c>
      <c r="BT216" s="1"/>
      <c r="BU216" s="1"/>
      <c r="BV216" s="1"/>
      <c r="BW216" s="1" t="s">
        <v>2653</v>
      </c>
      <c r="BX216" s="1">
        <v>61645.969230769231</v>
      </c>
      <c r="BY216" s="1" t="s">
        <v>2372</v>
      </c>
      <c r="BZ216" s="82">
        <f t="shared" si="59"/>
        <v>61645.969230769231</v>
      </c>
      <c r="CA216" s="82" t="str">
        <f t="shared" si="60"/>
        <v xml:space="preserve">LABORATORIOS WACOL S.A </v>
      </c>
      <c r="CB216" s="82" t="str">
        <f t="shared" si="61"/>
        <v xml:space="preserve">JT BAKER </v>
      </c>
      <c r="CC216" s="82" t="str">
        <f t="shared" si="62"/>
        <v>3 DIAS</v>
      </c>
      <c r="CD216" s="98">
        <f t="shared" si="63"/>
        <v>57188</v>
      </c>
      <c r="CE216" s="98" t="str">
        <f t="shared" si="64"/>
        <v xml:space="preserve">ELEMENTOS QUIMICOS LTDA </v>
      </c>
      <c r="CF216" s="98" t="str">
        <f t="shared" si="65"/>
        <v>PANREAC</v>
      </c>
      <c r="CG216" s="98">
        <f t="shared" si="66"/>
        <v>15</v>
      </c>
    </row>
    <row r="217" spans="1:85" ht="69" customHeight="1">
      <c r="A217" s="9">
        <f t="shared" si="51"/>
        <v>209</v>
      </c>
      <c r="B217" s="10" t="s">
        <v>147</v>
      </c>
      <c r="C217" s="11">
        <v>1000</v>
      </c>
      <c r="D217" s="11" t="s">
        <v>9</v>
      </c>
      <c r="E217" s="10" t="s">
        <v>44</v>
      </c>
      <c r="F217" s="43">
        <v>1</v>
      </c>
      <c r="G217" s="1"/>
      <c r="H217" s="1"/>
      <c r="I217" s="1"/>
      <c r="J217" s="1"/>
      <c r="K217" s="1"/>
      <c r="L217" s="1"/>
      <c r="M217" s="1"/>
      <c r="N217" s="1"/>
      <c r="O217" s="1"/>
      <c r="P217" s="1"/>
      <c r="Q217" s="1"/>
      <c r="R217" s="1"/>
      <c r="S217" s="1"/>
      <c r="T217" s="1"/>
      <c r="U217" s="1"/>
      <c r="V217" s="1"/>
      <c r="W217" s="1"/>
      <c r="X217" s="1"/>
      <c r="Y217" s="1"/>
      <c r="Z217" s="1"/>
      <c r="AA217" s="1"/>
      <c r="AB217" s="82"/>
      <c r="AC217" s="82"/>
      <c r="AD217" s="82"/>
      <c r="AE217" s="82"/>
      <c r="AF217" s="1"/>
      <c r="AG217" s="1"/>
      <c r="AH217" s="1"/>
      <c r="AI217" s="1"/>
      <c r="AJ217" s="1"/>
      <c r="AK217" s="1"/>
      <c r="AL217" s="1"/>
      <c r="AM217" s="1"/>
      <c r="AN217" s="1"/>
      <c r="AO217" s="1"/>
      <c r="AP217" s="1"/>
      <c r="AQ217" s="1"/>
      <c r="AR217" s="1"/>
      <c r="AS217" s="1"/>
      <c r="AT217" s="1"/>
      <c r="AU217" s="1"/>
      <c r="AV217" s="1"/>
      <c r="AW217" s="1"/>
      <c r="AX217" s="1" t="s">
        <v>35</v>
      </c>
      <c r="AY217" s="1">
        <v>6333.6</v>
      </c>
      <c r="AZ217" s="1" t="s">
        <v>2528</v>
      </c>
      <c r="BA217" s="82">
        <f t="shared" si="55"/>
        <v>6333.6</v>
      </c>
      <c r="BB217" s="82" t="str">
        <f t="shared" si="56"/>
        <v>PROFINAS SAS</v>
      </c>
      <c r="BC217" s="82" t="str">
        <f t="shared" si="57"/>
        <v>COMERCIAL</v>
      </c>
      <c r="BD217" s="82" t="str">
        <f t="shared" si="58"/>
        <v>8-30 DIAS</v>
      </c>
      <c r="BE217" s="1"/>
      <c r="BF217" s="1"/>
      <c r="BG217" s="1"/>
      <c r="BH217" s="1" t="s">
        <v>97</v>
      </c>
      <c r="BI217" s="1">
        <v>3800</v>
      </c>
      <c r="BJ217" s="1" t="s">
        <v>2548</v>
      </c>
      <c r="BK217" s="1"/>
      <c r="BL217" s="1"/>
      <c r="BM217" s="1"/>
      <c r="BN217" s="1" t="s">
        <v>35</v>
      </c>
      <c r="BO217" s="1">
        <v>2668</v>
      </c>
      <c r="BP217" s="1" t="s">
        <v>2328</v>
      </c>
      <c r="BQ217" s="1"/>
      <c r="BR217" s="1"/>
      <c r="BS217" s="1"/>
      <c r="BT217" s="1"/>
      <c r="BU217" s="1"/>
      <c r="BV217" s="1"/>
      <c r="BW217" s="1"/>
      <c r="BX217" s="1"/>
      <c r="BY217" s="1"/>
      <c r="BZ217" s="82">
        <f t="shared" si="59"/>
        <v>2668</v>
      </c>
      <c r="CA217" s="82" t="str">
        <f t="shared" si="60"/>
        <v>REACTIVOS EQUIPOS Y QUIMICOS LIMITADA</v>
      </c>
      <c r="CB217" s="82" t="str">
        <f t="shared" si="61"/>
        <v>COMERCIAL</v>
      </c>
      <c r="CC217" s="82" t="str">
        <f t="shared" si="62"/>
        <v>30 DIAS</v>
      </c>
      <c r="CD217" s="98">
        <f t="shared" si="63"/>
        <v>2668</v>
      </c>
      <c r="CE217" s="98" t="str">
        <f t="shared" si="64"/>
        <v>REACTIVOS EQUIPOS Y QUIMICOS LIMITADA</v>
      </c>
      <c r="CF217" s="98" t="str">
        <f t="shared" si="65"/>
        <v>COMERCIAL</v>
      </c>
      <c r="CG217" s="98" t="str">
        <f t="shared" si="66"/>
        <v>30 DIAS</v>
      </c>
    </row>
    <row r="218" spans="1:85" ht="69" customHeight="1">
      <c r="A218" s="9">
        <f t="shared" si="51"/>
        <v>210</v>
      </c>
      <c r="B218" s="10" t="s">
        <v>1834</v>
      </c>
      <c r="C218" s="11">
        <v>50</v>
      </c>
      <c r="D218" s="11" t="s">
        <v>9</v>
      </c>
      <c r="E218" s="10" t="s">
        <v>1803</v>
      </c>
      <c r="F218" s="43">
        <v>1</v>
      </c>
      <c r="G218" s="1"/>
      <c r="H218" s="1"/>
      <c r="I218" s="1"/>
      <c r="J218" s="1"/>
      <c r="K218" s="1"/>
      <c r="L218" s="1"/>
      <c r="M218" s="1"/>
      <c r="N218" s="1"/>
      <c r="O218" s="1"/>
      <c r="P218" s="1" t="s">
        <v>420</v>
      </c>
      <c r="Q218" s="1">
        <v>334080</v>
      </c>
      <c r="R218" s="1" t="s">
        <v>2364</v>
      </c>
      <c r="S218" s="1"/>
      <c r="T218" s="1"/>
      <c r="U218" s="1"/>
      <c r="V218" s="1"/>
      <c r="W218" s="1"/>
      <c r="X218" s="1"/>
      <c r="Y218" s="1"/>
      <c r="Z218" s="1"/>
      <c r="AA218" s="1"/>
      <c r="AB218" s="82">
        <f t="shared" si="52"/>
        <v>334080</v>
      </c>
      <c r="AC218" s="82" t="str">
        <f>IF(AB218=Z218,$Y$7,IF(AB218=W218,$V$7,IF(AB218=T218,$S$7,IF(AB218=Q218,$P$7,IF(AB218=N218,$M$7,IF(AB218=K218,$J$7,I(AB218=H218,$G$7,"")))))))</f>
        <v>BLAMIS DOTACIONES LABORATORIO S.A.S</v>
      </c>
      <c r="AD218" s="82" t="str">
        <f t="shared" si="53"/>
        <v>MERCK</v>
      </c>
      <c r="AE218" s="82" t="str">
        <f t="shared" si="54"/>
        <v>INMEDIATA, SALVO VENTA</v>
      </c>
      <c r="AF218" s="1"/>
      <c r="AG218" s="1"/>
      <c r="AH218" s="1"/>
      <c r="AI218" s="1"/>
      <c r="AJ218" s="1"/>
      <c r="AK218" s="1"/>
      <c r="AL218" s="1"/>
      <c r="AM218" s="1"/>
      <c r="AN218" s="1"/>
      <c r="AO218" s="1" t="s">
        <v>420</v>
      </c>
      <c r="AP218" s="1">
        <v>334080</v>
      </c>
      <c r="AQ218" s="1">
        <v>60</v>
      </c>
      <c r="AR218" s="1"/>
      <c r="AS218" s="1"/>
      <c r="AT218" s="1"/>
      <c r="AU218" s="1"/>
      <c r="AV218" s="1"/>
      <c r="AW218" s="1"/>
      <c r="AX218" s="1" t="s">
        <v>420</v>
      </c>
      <c r="AY218" s="1">
        <v>322721.27999999991</v>
      </c>
      <c r="AZ218" s="1" t="s">
        <v>2526</v>
      </c>
      <c r="BA218" s="82">
        <f t="shared" si="55"/>
        <v>322721.27999999991</v>
      </c>
      <c r="BB218" s="82" t="str">
        <f t="shared" si="56"/>
        <v>PROFINAS SAS</v>
      </c>
      <c r="BC218" s="82" t="str">
        <f t="shared" si="57"/>
        <v>MERCK</v>
      </c>
      <c r="BD218" s="82" t="str">
        <f t="shared" si="58"/>
        <v>15-60 DIAS</v>
      </c>
      <c r="BE218" s="1"/>
      <c r="BF218" s="1"/>
      <c r="BG218" s="1"/>
      <c r="BH218" s="1"/>
      <c r="BI218" s="1"/>
      <c r="BJ218" s="1"/>
      <c r="BK218" s="1"/>
      <c r="BL218" s="1"/>
      <c r="BM218" s="1"/>
      <c r="BN218" s="1" t="s">
        <v>420</v>
      </c>
      <c r="BO218" s="1">
        <v>389760</v>
      </c>
      <c r="BP218" s="1" t="s">
        <v>2545</v>
      </c>
      <c r="BQ218" s="1"/>
      <c r="BR218" s="1"/>
      <c r="BS218" s="1"/>
      <c r="BT218" s="1"/>
      <c r="BU218" s="1"/>
      <c r="BV218" s="1"/>
      <c r="BW218" s="1"/>
      <c r="BX218" s="1"/>
      <c r="BY218" s="1"/>
      <c r="BZ218" s="82">
        <f t="shared" si="59"/>
        <v>389760</v>
      </c>
      <c r="CA218" s="82" t="str">
        <f t="shared" si="60"/>
        <v>REACTIVOS EQUIPOS Y QUIMICOS LIMITADA</v>
      </c>
      <c r="CB218" s="82" t="str">
        <f t="shared" si="61"/>
        <v>MERCK</v>
      </c>
      <c r="CC218" s="82" t="str">
        <f t="shared" si="62"/>
        <v>120 DIAS</v>
      </c>
      <c r="CD218" s="98">
        <f t="shared" si="63"/>
        <v>322721.27999999991</v>
      </c>
      <c r="CE218" s="98" t="str">
        <f t="shared" si="64"/>
        <v>PROFINAS SAS</v>
      </c>
      <c r="CF218" s="98" t="str">
        <f t="shared" si="65"/>
        <v>MERCK</v>
      </c>
      <c r="CG218" s="98" t="str">
        <f t="shared" si="66"/>
        <v>120 DIAS</v>
      </c>
    </row>
    <row r="219" spans="1:85" ht="75.75" customHeight="1">
      <c r="A219" s="9">
        <f t="shared" si="51"/>
        <v>211</v>
      </c>
      <c r="B219" s="10" t="s">
        <v>148</v>
      </c>
      <c r="C219" s="11">
        <v>1000</v>
      </c>
      <c r="D219" s="11" t="s">
        <v>9</v>
      </c>
      <c r="E219" s="10" t="s">
        <v>44</v>
      </c>
      <c r="F219" s="43">
        <v>1</v>
      </c>
      <c r="G219" s="1"/>
      <c r="H219" s="1"/>
      <c r="I219" s="1"/>
      <c r="J219" s="1"/>
      <c r="K219" s="1"/>
      <c r="L219" s="1"/>
      <c r="M219" s="1"/>
      <c r="N219" s="1"/>
      <c r="O219" s="1"/>
      <c r="P219" s="1"/>
      <c r="Q219" s="1"/>
      <c r="R219" s="1"/>
      <c r="S219" s="1"/>
      <c r="T219" s="1"/>
      <c r="U219" s="1"/>
      <c r="V219" s="1"/>
      <c r="W219" s="1"/>
      <c r="X219" s="1"/>
      <c r="Y219" s="1"/>
      <c r="Z219" s="1"/>
      <c r="AA219" s="1"/>
      <c r="AB219" s="82"/>
      <c r="AC219" s="82"/>
      <c r="AD219" s="82"/>
      <c r="AE219" s="82"/>
      <c r="AF219" s="1"/>
      <c r="AG219" s="1"/>
      <c r="AH219" s="1"/>
      <c r="AI219" s="1"/>
      <c r="AJ219" s="1"/>
      <c r="AK219" s="1"/>
      <c r="AL219" s="1"/>
      <c r="AM219" s="1"/>
      <c r="AN219" s="1"/>
      <c r="AO219" s="1"/>
      <c r="AP219" s="1"/>
      <c r="AQ219" s="1"/>
      <c r="AR219" s="1"/>
      <c r="AS219" s="1"/>
      <c r="AT219" s="1"/>
      <c r="AU219" s="1"/>
      <c r="AV219" s="1"/>
      <c r="AW219" s="1"/>
      <c r="AX219" s="1"/>
      <c r="AY219" s="1"/>
      <c r="AZ219" s="1"/>
      <c r="BA219" s="82"/>
      <c r="BB219" s="82"/>
      <c r="BC219" s="82"/>
      <c r="BD219" s="82"/>
      <c r="BE219" s="1"/>
      <c r="BF219" s="1"/>
      <c r="BG219" s="1"/>
      <c r="BH219" s="1" t="s">
        <v>97</v>
      </c>
      <c r="BI219" s="1">
        <v>11600</v>
      </c>
      <c r="BJ219" s="1" t="s">
        <v>2548</v>
      </c>
      <c r="BK219" s="1"/>
      <c r="BL219" s="1"/>
      <c r="BM219" s="1"/>
      <c r="BN219" s="1"/>
      <c r="BO219" s="1"/>
      <c r="BP219" s="1"/>
      <c r="BQ219" s="1"/>
      <c r="BR219" s="1"/>
      <c r="BS219" s="1"/>
      <c r="BT219" s="1"/>
      <c r="BU219" s="1"/>
      <c r="BV219" s="1"/>
      <c r="BW219" s="1"/>
      <c r="BX219" s="1"/>
      <c r="BY219" s="1"/>
      <c r="BZ219" s="82">
        <f t="shared" si="59"/>
        <v>11600</v>
      </c>
      <c r="CA219" s="82" t="str">
        <f t="shared" si="60"/>
        <v>QUIMICOS FARADAY LTDA</v>
      </c>
      <c r="CB219" s="82" t="str">
        <f t="shared" si="61"/>
        <v xml:space="preserve">COMERCIAL </v>
      </c>
      <c r="CC219" s="82" t="str">
        <f t="shared" si="62"/>
        <v>20 DIAS</v>
      </c>
      <c r="CD219" s="98">
        <f t="shared" si="63"/>
        <v>11600</v>
      </c>
      <c r="CE219" s="98" t="str">
        <f t="shared" si="64"/>
        <v>QUIMICOS FARADAY LTDA</v>
      </c>
      <c r="CF219" s="98" t="str">
        <f t="shared" si="65"/>
        <v xml:space="preserve">COMERCIAL </v>
      </c>
      <c r="CG219" s="98" t="str">
        <f t="shared" si="66"/>
        <v>20 DIAS</v>
      </c>
    </row>
    <row r="220" spans="1:85" ht="73.5" customHeight="1">
      <c r="A220" s="9">
        <f t="shared" si="51"/>
        <v>212</v>
      </c>
      <c r="B220" s="10" t="s">
        <v>149</v>
      </c>
      <c r="C220" s="11">
        <v>1000</v>
      </c>
      <c r="D220" s="11" t="s">
        <v>9</v>
      </c>
      <c r="E220" s="10" t="s">
        <v>44</v>
      </c>
      <c r="F220" s="43">
        <v>1</v>
      </c>
      <c r="G220" s="1"/>
      <c r="H220" s="1"/>
      <c r="I220" s="1"/>
      <c r="J220" s="1"/>
      <c r="K220" s="1"/>
      <c r="L220" s="1"/>
      <c r="M220" s="1"/>
      <c r="N220" s="1"/>
      <c r="O220" s="1"/>
      <c r="P220" s="1"/>
      <c r="Q220" s="1"/>
      <c r="R220" s="1"/>
      <c r="S220" s="1" t="s">
        <v>2406</v>
      </c>
      <c r="T220" s="1">
        <v>235480</v>
      </c>
      <c r="U220" s="1">
        <v>15</v>
      </c>
      <c r="V220" s="1"/>
      <c r="W220" s="1"/>
      <c r="X220" s="1"/>
      <c r="Y220" s="1"/>
      <c r="Z220" s="1"/>
      <c r="AA220" s="1"/>
      <c r="AB220" s="82">
        <f t="shared" si="52"/>
        <v>235480</v>
      </c>
      <c r="AC220" s="82" t="str">
        <f>IF(AB220=Z220,$Y$7,IF(AB220=W220,$V$7,IF(AB220=T220,$S$7,IF(AB220=Q220,$P$7,IF(AB220=N220,$M$7,IF(AB220=K220,$J$7,I(AB220=H220,$G$7,"")))))))</f>
        <v xml:space="preserve">ELEMENTOS QUIMICOS LTDA </v>
      </c>
      <c r="AD220" s="82" t="str">
        <f t="shared" si="53"/>
        <v>PANREAC</v>
      </c>
      <c r="AE220" s="82">
        <f t="shared" si="54"/>
        <v>15</v>
      </c>
      <c r="AF220" s="1"/>
      <c r="AG220" s="1"/>
      <c r="AH220" s="1"/>
      <c r="AI220" s="1"/>
      <c r="AJ220" s="1"/>
      <c r="AK220" s="1"/>
      <c r="AL220" s="1"/>
      <c r="AM220" s="1"/>
      <c r="AN220" s="1"/>
      <c r="AO220" s="1"/>
      <c r="AP220" s="1"/>
      <c r="AQ220" s="1"/>
      <c r="AR220" s="1"/>
      <c r="AS220" s="1"/>
      <c r="AT220" s="1"/>
      <c r="AU220" s="1"/>
      <c r="AV220" s="1"/>
      <c r="AW220" s="1"/>
      <c r="AX220" s="1" t="s">
        <v>35</v>
      </c>
      <c r="AY220" s="1">
        <v>7540</v>
      </c>
      <c r="AZ220" s="1" t="s">
        <v>2528</v>
      </c>
      <c r="BA220" s="82">
        <f t="shared" si="55"/>
        <v>7540</v>
      </c>
      <c r="BB220" s="82" t="str">
        <f t="shared" si="56"/>
        <v>PROFINAS SAS</v>
      </c>
      <c r="BC220" s="82" t="str">
        <f t="shared" si="57"/>
        <v>COMERCIAL</v>
      </c>
      <c r="BD220" s="82" t="str">
        <f t="shared" si="58"/>
        <v>8-30 DIAS</v>
      </c>
      <c r="BE220" s="1"/>
      <c r="BF220" s="1"/>
      <c r="BG220" s="1"/>
      <c r="BH220" s="1"/>
      <c r="BI220" s="1"/>
      <c r="BJ220" s="1"/>
      <c r="BK220" s="1"/>
      <c r="BL220" s="1"/>
      <c r="BM220" s="1"/>
      <c r="BN220" s="1"/>
      <c r="BO220" s="1"/>
      <c r="BP220" s="1"/>
      <c r="BQ220" s="1"/>
      <c r="BR220" s="1"/>
      <c r="BS220" s="1"/>
      <c r="BT220" s="1"/>
      <c r="BU220" s="1"/>
      <c r="BV220" s="1"/>
      <c r="BW220" s="1"/>
      <c r="BX220" s="1"/>
      <c r="BY220" s="1"/>
      <c r="BZ220" s="82"/>
      <c r="CA220" s="82"/>
      <c r="CB220" s="82">
        <f t="shared" si="61"/>
        <v>0</v>
      </c>
      <c r="CC220" s="82">
        <f t="shared" si="62"/>
        <v>0</v>
      </c>
      <c r="CD220" s="98">
        <f t="shared" si="63"/>
        <v>7540</v>
      </c>
      <c r="CE220" s="98" t="str">
        <f t="shared" si="64"/>
        <v>PROFINAS SAS</v>
      </c>
      <c r="CF220" s="98" t="str">
        <f t="shared" si="65"/>
        <v>COMERCIAL</v>
      </c>
      <c r="CG220" s="98" t="str">
        <f t="shared" si="66"/>
        <v>8-30 DIAS</v>
      </c>
    </row>
    <row r="221" spans="1:85" ht="63.75" customHeight="1">
      <c r="A221" s="9">
        <f t="shared" si="51"/>
        <v>213</v>
      </c>
      <c r="B221" s="10" t="s">
        <v>152</v>
      </c>
      <c r="C221" s="11">
        <v>1000</v>
      </c>
      <c r="D221" s="11" t="s">
        <v>154</v>
      </c>
      <c r="E221" s="10" t="s">
        <v>44</v>
      </c>
      <c r="F221" s="43">
        <v>1</v>
      </c>
      <c r="G221" s="1"/>
      <c r="H221" s="1"/>
      <c r="I221" s="1"/>
      <c r="J221" s="1"/>
      <c r="K221" s="1"/>
      <c r="L221" s="1"/>
      <c r="M221" s="1"/>
      <c r="N221" s="1"/>
      <c r="O221" s="1"/>
      <c r="P221" s="1"/>
      <c r="Q221" s="1"/>
      <c r="R221" s="1"/>
      <c r="S221" s="1" t="s">
        <v>2406</v>
      </c>
      <c r="T221" s="1">
        <v>319000</v>
      </c>
      <c r="U221" s="1">
        <v>15</v>
      </c>
      <c r="V221" s="1"/>
      <c r="W221" s="1"/>
      <c r="X221" s="1"/>
      <c r="Y221" s="1"/>
      <c r="Z221" s="1"/>
      <c r="AA221" s="1"/>
      <c r="AB221" s="82">
        <f t="shared" si="52"/>
        <v>319000</v>
      </c>
      <c r="AC221" s="82" t="str">
        <f>IF(AB221=Z221,$Y$7,IF(AB221=W221,$V$7,IF(AB221=T221,$S$7,IF(AB221=Q221,$P$7,IF(AB221=N221,$M$7,IF(AB221=K221,$J$7,I(AB221=H221,$G$7,"")))))))</f>
        <v xml:space="preserve">ELEMENTOS QUIMICOS LTDA </v>
      </c>
      <c r="AD221" s="82" t="str">
        <f t="shared" si="53"/>
        <v>PANREAC</v>
      </c>
      <c r="AE221" s="82">
        <f t="shared" si="54"/>
        <v>15</v>
      </c>
      <c r="AF221" s="1"/>
      <c r="AG221" s="1"/>
      <c r="AH221" s="1"/>
      <c r="AI221" s="1"/>
      <c r="AJ221" s="1"/>
      <c r="AK221" s="1"/>
      <c r="AL221" s="1" t="s">
        <v>35</v>
      </c>
      <c r="AM221" s="1">
        <v>166576</v>
      </c>
      <c r="AN221" s="1" t="s">
        <v>2475</v>
      </c>
      <c r="AO221" s="1"/>
      <c r="AP221" s="1"/>
      <c r="AQ221" s="1"/>
      <c r="AR221" s="1"/>
      <c r="AS221" s="1"/>
      <c r="AT221" s="1"/>
      <c r="AU221" s="1"/>
      <c r="AV221" s="1"/>
      <c r="AW221" s="1"/>
      <c r="AX221" s="1"/>
      <c r="AY221" s="1"/>
      <c r="AZ221" s="1"/>
      <c r="BA221" s="82">
        <f t="shared" si="55"/>
        <v>166576</v>
      </c>
      <c r="BB221" s="82" t="str">
        <f t="shared" si="56"/>
        <v>LESNIAK E. U.</v>
      </c>
      <c r="BC221" s="82" t="str">
        <f t="shared" si="57"/>
        <v>COMERCIAL</v>
      </c>
      <c r="BD221" s="82" t="str">
        <f t="shared" si="58"/>
        <v>30 días</v>
      </c>
      <c r="BE221" s="1"/>
      <c r="BF221" s="1"/>
      <c r="BG221" s="1"/>
      <c r="BH221" s="1"/>
      <c r="BI221" s="1"/>
      <c r="BJ221" s="1"/>
      <c r="BK221" s="1" t="s">
        <v>2570</v>
      </c>
      <c r="BL221" s="1">
        <v>161820</v>
      </c>
      <c r="BM221" s="1" t="s">
        <v>2571</v>
      </c>
      <c r="BN221" s="1"/>
      <c r="BO221" s="1"/>
      <c r="BP221" s="1"/>
      <c r="BQ221" s="1"/>
      <c r="BR221" s="1"/>
      <c r="BS221" s="1"/>
      <c r="BT221" s="1"/>
      <c r="BU221" s="1"/>
      <c r="BV221" s="1"/>
      <c r="BW221" s="1"/>
      <c r="BX221" s="1"/>
      <c r="BY221" s="1"/>
      <c r="BZ221" s="82">
        <f t="shared" si="59"/>
        <v>161820</v>
      </c>
      <c r="CA221" s="82" t="str">
        <f t="shared" si="60"/>
        <v>QUIMICOS Y REACTIVOS SAS "QUIMIREL SAS"</v>
      </c>
      <c r="CB221" s="82" t="str">
        <f t="shared" si="61"/>
        <v>CARLO ERBA</v>
      </c>
      <c r="CC221" s="82" t="str">
        <f t="shared" si="62"/>
        <v>20 dias calendario</v>
      </c>
      <c r="CD221" s="98">
        <f t="shared" si="63"/>
        <v>161820</v>
      </c>
      <c r="CE221" s="98" t="str">
        <f t="shared" si="64"/>
        <v>QUIMICOS Y REACTIVOS SAS "QUIMIREL SAS"</v>
      </c>
      <c r="CF221" s="98" t="str">
        <f t="shared" si="65"/>
        <v>CARLO ERBA</v>
      </c>
      <c r="CG221" s="98" t="str">
        <f t="shared" si="66"/>
        <v>20 dias calendario</v>
      </c>
    </row>
    <row r="222" spans="1:85" ht="69" customHeight="1">
      <c r="A222" s="9">
        <f t="shared" si="51"/>
        <v>214</v>
      </c>
      <c r="B222" s="10" t="s">
        <v>1835</v>
      </c>
      <c r="C222" s="11">
        <v>100</v>
      </c>
      <c r="D222" s="11" t="s">
        <v>6</v>
      </c>
      <c r="E222" s="10" t="s">
        <v>1836</v>
      </c>
      <c r="F222" s="43">
        <v>1</v>
      </c>
      <c r="G222" s="1"/>
      <c r="H222" s="1"/>
      <c r="I222" s="1"/>
      <c r="J222" s="1"/>
      <c r="K222" s="1"/>
      <c r="L222" s="1"/>
      <c r="M222" s="1"/>
      <c r="N222" s="1"/>
      <c r="O222" s="1"/>
      <c r="P222" s="1"/>
      <c r="Q222" s="1"/>
      <c r="R222" s="1"/>
      <c r="S222" s="1"/>
      <c r="T222" s="1"/>
      <c r="U222" s="1"/>
      <c r="V222" s="1"/>
      <c r="W222" s="1"/>
      <c r="X222" s="1"/>
      <c r="Y222" s="1"/>
      <c r="Z222" s="1"/>
      <c r="AA222" s="1"/>
      <c r="AB222" s="82"/>
      <c r="AC222" s="82"/>
      <c r="AD222" s="82"/>
      <c r="AE222" s="82"/>
      <c r="AF222" s="1"/>
      <c r="AG222" s="1"/>
      <c r="AH222" s="1"/>
      <c r="AI222" s="1"/>
      <c r="AJ222" s="1"/>
      <c r="AK222" s="1"/>
      <c r="AL222" s="1"/>
      <c r="AM222" s="1"/>
      <c r="AN222" s="1"/>
      <c r="AO222" s="1"/>
      <c r="AP222" s="1"/>
      <c r="AQ222" s="1"/>
      <c r="AR222" s="1"/>
      <c r="AS222" s="1"/>
      <c r="AT222" s="1"/>
      <c r="AU222" s="1"/>
      <c r="AV222" s="1"/>
      <c r="AW222" s="1"/>
      <c r="AX222" s="1"/>
      <c r="AY222" s="1"/>
      <c r="AZ222" s="1"/>
      <c r="BA222" s="82"/>
      <c r="BB222" s="82"/>
      <c r="BC222" s="82"/>
      <c r="BD222" s="82"/>
      <c r="BE222" s="1"/>
      <c r="BF222" s="1"/>
      <c r="BG222" s="1"/>
      <c r="BH222" s="1"/>
      <c r="BI222" s="1"/>
      <c r="BJ222" s="1"/>
      <c r="BK222" s="1"/>
      <c r="BL222" s="1"/>
      <c r="BM222" s="1"/>
      <c r="BN222" s="1"/>
      <c r="BO222" s="1"/>
      <c r="BP222" s="1"/>
      <c r="BQ222" s="1"/>
      <c r="BR222" s="1"/>
      <c r="BS222" s="1"/>
      <c r="BT222" s="1"/>
      <c r="BU222" s="1"/>
      <c r="BV222" s="1"/>
      <c r="BW222" s="1"/>
      <c r="BX222" s="1"/>
      <c r="BY222" s="1"/>
      <c r="BZ222" s="82"/>
      <c r="CA222" s="82"/>
      <c r="CB222" s="82">
        <f t="shared" si="61"/>
        <v>0</v>
      </c>
      <c r="CC222" s="82">
        <f t="shared" si="62"/>
        <v>0</v>
      </c>
      <c r="CD222" s="98">
        <f t="shared" si="63"/>
        <v>0</v>
      </c>
      <c r="CE222" s="98">
        <f t="shared" si="64"/>
        <v>0</v>
      </c>
      <c r="CF222" s="98">
        <f t="shared" si="65"/>
        <v>0</v>
      </c>
      <c r="CG222" s="98">
        <f t="shared" si="66"/>
        <v>0</v>
      </c>
    </row>
    <row r="223" spans="1:85" ht="43.2">
      <c r="A223" s="9">
        <f t="shared" si="51"/>
        <v>215</v>
      </c>
      <c r="B223" s="10" t="s">
        <v>150</v>
      </c>
      <c r="C223" s="11">
        <v>500</v>
      </c>
      <c r="D223" s="11" t="s">
        <v>9</v>
      </c>
      <c r="E223" s="10" t="s">
        <v>1709</v>
      </c>
      <c r="F223" s="43">
        <v>1</v>
      </c>
      <c r="G223" s="1"/>
      <c r="H223" s="1"/>
      <c r="I223" s="1"/>
      <c r="J223" s="1"/>
      <c r="K223" s="1"/>
      <c r="L223" s="1"/>
      <c r="M223" s="1"/>
      <c r="N223" s="1"/>
      <c r="O223" s="1"/>
      <c r="P223" s="1" t="s">
        <v>420</v>
      </c>
      <c r="Q223" s="1">
        <v>258680</v>
      </c>
      <c r="R223" s="1" t="s">
        <v>2326</v>
      </c>
      <c r="S223" s="1" t="s">
        <v>2410</v>
      </c>
      <c r="T223" s="1">
        <v>242788</v>
      </c>
      <c r="U223" s="1">
        <v>15</v>
      </c>
      <c r="V223" s="1"/>
      <c r="W223" s="1"/>
      <c r="X223" s="1"/>
      <c r="Y223" s="1"/>
      <c r="Z223" s="1"/>
      <c r="AA223" s="1"/>
      <c r="AB223" s="82">
        <f t="shared" si="52"/>
        <v>242788</v>
      </c>
      <c r="AC223" s="82" t="str">
        <f>IF(AB223=Z223,$Y$7,IF(AB223=W223,$V$7,IF(AB223=T223,$S$7,IF(AB223=Q223,$P$7,IF(AB223=N223,$M$7,IF(AB223=K223,$J$7,I(AB223=H223,$G$7,"")))))))</f>
        <v xml:space="preserve">ELEMENTOS QUIMICOS LTDA </v>
      </c>
      <c r="AD223" s="82" t="str">
        <f t="shared" si="53"/>
        <v>DIFCO</v>
      </c>
      <c r="AE223" s="82">
        <f t="shared" si="54"/>
        <v>15</v>
      </c>
      <c r="AF223" s="1"/>
      <c r="AG223" s="1"/>
      <c r="AH223" s="1"/>
      <c r="AI223" s="1"/>
      <c r="AJ223" s="1"/>
      <c r="AK223" s="1"/>
      <c r="AL223" s="1"/>
      <c r="AM223" s="1"/>
      <c r="AN223" s="1"/>
      <c r="AO223" s="1" t="s">
        <v>420</v>
      </c>
      <c r="AP223" s="1">
        <v>146160</v>
      </c>
      <c r="AQ223" s="1">
        <v>45</v>
      </c>
      <c r="AR223" s="1" t="s">
        <v>2410</v>
      </c>
      <c r="AS223" s="1">
        <v>206536.58536585365</v>
      </c>
      <c r="AT223" s="1">
        <v>10</v>
      </c>
      <c r="AU223" s="1"/>
      <c r="AV223" s="1"/>
      <c r="AW223" s="1"/>
      <c r="AX223" s="1" t="s">
        <v>420</v>
      </c>
      <c r="AY223" s="1">
        <v>250108.99200000003</v>
      </c>
      <c r="AZ223" s="1" t="s">
        <v>2526</v>
      </c>
      <c r="BA223" s="82">
        <f t="shared" si="55"/>
        <v>146160</v>
      </c>
      <c r="BB223" s="82" t="str">
        <f t="shared" si="56"/>
        <v>MERCK S.A.</v>
      </c>
      <c r="BC223" s="82" t="str">
        <f t="shared" si="57"/>
        <v>MERCK</v>
      </c>
      <c r="BD223" s="82">
        <f t="shared" si="58"/>
        <v>45</v>
      </c>
      <c r="BE223" s="1"/>
      <c r="BF223" s="1"/>
      <c r="BG223" s="1"/>
      <c r="BH223" s="1"/>
      <c r="BI223" s="1"/>
      <c r="BJ223" s="1"/>
      <c r="BK223" s="1" t="s">
        <v>1066</v>
      </c>
      <c r="BL223" s="1">
        <v>149640</v>
      </c>
      <c r="BM223" s="1" t="s">
        <v>2569</v>
      </c>
      <c r="BN223" s="1" t="s">
        <v>2461</v>
      </c>
      <c r="BO223" s="1">
        <v>219240</v>
      </c>
      <c r="BP223" s="1" t="s">
        <v>2545</v>
      </c>
      <c r="BQ223" s="1"/>
      <c r="BR223" s="1"/>
      <c r="BS223" s="1"/>
      <c r="BT223" s="1"/>
      <c r="BU223" s="1"/>
      <c r="BV223" s="1"/>
      <c r="BW223" s="1"/>
      <c r="BX223" s="1"/>
      <c r="BY223" s="1"/>
      <c r="BZ223" s="82">
        <f t="shared" si="59"/>
        <v>149640</v>
      </c>
      <c r="CA223" s="82" t="str">
        <f t="shared" si="60"/>
        <v>QUIMICOS Y REACTIVOS SAS "QUIMIREL SAS"</v>
      </c>
      <c r="CB223" s="82" t="str">
        <f t="shared" si="61"/>
        <v>OXOID</v>
      </c>
      <c r="CC223" s="82" t="str">
        <f t="shared" si="62"/>
        <v xml:space="preserve">5 dias calendario </v>
      </c>
      <c r="CD223" s="98">
        <f t="shared" si="63"/>
        <v>146160</v>
      </c>
      <c r="CE223" s="98" t="str">
        <f t="shared" si="64"/>
        <v>MERCK S.A.</v>
      </c>
      <c r="CF223" s="98" t="str">
        <f t="shared" si="65"/>
        <v>MERCK</v>
      </c>
      <c r="CG223" s="98">
        <f t="shared" si="66"/>
        <v>45</v>
      </c>
    </row>
    <row r="224" spans="1:85" ht="57.6">
      <c r="A224" s="9">
        <f t="shared" si="51"/>
        <v>216</v>
      </c>
      <c r="B224" s="10" t="s">
        <v>1374</v>
      </c>
      <c r="C224" s="11">
        <v>500</v>
      </c>
      <c r="D224" s="11" t="s">
        <v>9</v>
      </c>
      <c r="E224" s="10" t="s">
        <v>1375</v>
      </c>
      <c r="F224" s="43">
        <v>1</v>
      </c>
      <c r="G224" s="1"/>
      <c r="H224" s="1"/>
      <c r="I224" s="1"/>
      <c r="J224" s="1"/>
      <c r="K224" s="1"/>
      <c r="L224" s="1"/>
      <c r="M224" s="1"/>
      <c r="N224" s="1"/>
      <c r="O224" s="1"/>
      <c r="P224" s="1" t="s">
        <v>420</v>
      </c>
      <c r="Q224" s="1">
        <v>1650680</v>
      </c>
      <c r="R224" s="1" t="s">
        <v>2326</v>
      </c>
      <c r="S224" s="1"/>
      <c r="T224" s="1"/>
      <c r="U224" s="1"/>
      <c r="V224" s="1"/>
      <c r="W224" s="1"/>
      <c r="X224" s="1"/>
      <c r="Y224" s="1"/>
      <c r="Z224" s="1"/>
      <c r="AA224" s="1"/>
      <c r="AB224" s="82">
        <f t="shared" si="52"/>
        <v>1650680</v>
      </c>
      <c r="AC224" s="82" t="str">
        <f>IF(AB224=Z224,$Y$7,IF(AB224=W224,$V$7,IF(AB224=T224,$S$7,IF(AB224=Q224,$P$7,IF(AB224=N224,$M$7,IF(AB224=K224,$J$7,I(AB224=H224,$G$7,"")))))))</f>
        <v>BLAMIS DOTACIONES LABORATORIO S.A.S</v>
      </c>
      <c r="AD224" s="82" t="str">
        <f t="shared" si="53"/>
        <v>MERCK</v>
      </c>
      <c r="AE224" s="82" t="str">
        <f t="shared" si="54"/>
        <v>INMEDIATA</v>
      </c>
      <c r="AF224" s="1"/>
      <c r="AG224" s="1"/>
      <c r="AH224" s="1"/>
      <c r="AI224" s="1"/>
      <c r="AJ224" s="1"/>
      <c r="AK224" s="1"/>
      <c r="AL224" s="1"/>
      <c r="AM224" s="1"/>
      <c r="AN224" s="1"/>
      <c r="AO224" s="1" t="s">
        <v>420</v>
      </c>
      <c r="AP224" s="1">
        <v>1836279.9999999998</v>
      </c>
      <c r="AQ224" s="1">
        <v>45</v>
      </c>
      <c r="AR224" s="1"/>
      <c r="AS224" s="1"/>
      <c r="AT224" s="1"/>
      <c r="AU224" s="1"/>
      <c r="AV224" s="1"/>
      <c r="AW224" s="1"/>
      <c r="AX224" s="1" t="s">
        <v>420</v>
      </c>
      <c r="AY224" s="1">
        <v>1594780.9919999999</v>
      </c>
      <c r="AZ224" s="1" t="s">
        <v>2526</v>
      </c>
      <c r="BA224" s="82">
        <f t="shared" si="55"/>
        <v>1594780.9919999999</v>
      </c>
      <c r="BB224" s="82" t="str">
        <f t="shared" si="56"/>
        <v>PROFINAS SAS</v>
      </c>
      <c r="BC224" s="82" t="str">
        <f t="shared" si="57"/>
        <v>MERCK</v>
      </c>
      <c r="BD224" s="82" t="str">
        <f t="shared" si="58"/>
        <v>15-60 DIAS</v>
      </c>
      <c r="BE224" s="1"/>
      <c r="BF224" s="1"/>
      <c r="BG224" s="1"/>
      <c r="BH224" s="1"/>
      <c r="BI224" s="1"/>
      <c r="BJ224" s="1"/>
      <c r="BK224" s="1"/>
      <c r="BL224" s="1"/>
      <c r="BM224" s="1"/>
      <c r="BN224" s="1" t="s">
        <v>420</v>
      </c>
      <c r="BO224" s="1">
        <v>1926064</v>
      </c>
      <c r="BP224" s="1" t="s">
        <v>2545</v>
      </c>
      <c r="BQ224" s="1"/>
      <c r="BR224" s="1"/>
      <c r="BS224" s="1"/>
      <c r="BT224" s="1"/>
      <c r="BU224" s="1"/>
      <c r="BV224" s="1"/>
      <c r="BW224" s="1"/>
      <c r="BX224" s="1"/>
      <c r="BY224" s="1"/>
      <c r="BZ224" s="82">
        <f t="shared" si="59"/>
        <v>1926064</v>
      </c>
      <c r="CA224" s="82" t="str">
        <f t="shared" si="60"/>
        <v>REACTIVOS EQUIPOS Y QUIMICOS LIMITADA</v>
      </c>
      <c r="CB224" s="82" t="str">
        <f t="shared" si="61"/>
        <v>MERCK</v>
      </c>
      <c r="CC224" s="82" t="str">
        <f t="shared" si="62"/>
        <v>120 DIAS</v>
      </c>
      <c r="CD224" s="98">
        <f t="shared" si="63"/>
        <v>1594780.9919999999</v>
      </c>
      <c r="CE224" s="98" t="str">
        <f t="shared" si="64"/>
        <v>PROFINAS SAS</v>
      </c>
      <c r="CF224" s="98" t="str">
        <f t="shared" si="65"/>
        <v>MERCK</v>
      </c>
      <c r="CG224" s="98" t="str">
        <f t="shared" si="66"/>
        <v>120 DIAS</v>
      </c>
    </row>
    <row r="225" spans="1:85" ht="73.5" customHeight="1">
      <c r="A225" s="9">
        <f t="shared" si="51"/>
        <v>217</v>
      </c>
      <c r="B225" s="10" t="s">
        <v>151</v>
      </c>
      <c r="C225" s="11">
        <v>500</v>
      </c>
      <c r="D225" s="11" t="s">
        <v>9</v>
      </c>
      <c r="E225" s="10" t="s">
        <v>1709</v>
      </c>
      <c r="F225" s="43">
        <v>1</v>
      </c>
      <c r="G225" s="1"/>
      <c r="H225" s="1"/>
      <c r="I225" s="1"/>
      <c r="J225" s="1"/>
      <c r="K225" s="1"/>
      <c r="L225" s="1"/>
      <c r="M225" s="1"/>
      <c r="N225" s="1"/>
      <c r="O225" s="1"/>
      <c r="P225" s="1" t="s">
        <v>420</v>
      </c>
      <c r="Q225" s="1">
        <v>168200</v>
      </c>
      <c r="R225" s="1" t="s">
        <v>2284</v>
      </c>
      <c r="S225" s="1" t="s">
        <v>2410</v>
      </c>
      <c r="T225" s="1">
        <v>183512</v>
      </c>
      <c r="U225" s="1">
        <v>15</v>
      </c>
      <c r="V225" s="1"/>
      <c r="W225" s="1"/>
      <c r="X225" s="1"/>
      <c r="Y225" s="1"/>
      <c r="Z225" s="1"/>
      <c r="AA225" s="1"/>
      <c r="AB225" s="82">
        <f t="shared" si="52"/>
        <v>168200</v>
      </c>
      <c r="AC225" s="82" t="str">
        <f>IF(AB225=Z225,$Y$7,IF(AB225=W225,$V$7,IF(AB225=T225,$S$7,IF(AB225=Q225,$P$7,IF(AB225=N225,$M$7,IF(AB225=K225,$J$7,I(AB225=H225,$G$7,"")))))))</f>
        <v>BLAMIS DOTACIONES LABORATORIO S.A.S</v>
      </c>
      <c r="AD225" s="82" t="str">
        <f t="shared" si="53"/>
        <v>MERCK</v>
      </c>
      <c r="AE225" s="82" t="str">
        <f t="shared" si="54"/>
        <v>90 DÍAS</v>
      </c>
      <c r="AF225" s="1"/>
      <c r="AG225" s="1"/>
      <c r="AH225" s="1"/>
      <c r="AI225" s="1"/>
      <c r="AJ225" s="1"/>
      <c r="AK225" s="1"/>
      <c r="AL225" s="1"/>
      <c r="AM225" s="1"/>
      <c r="AN225" s="1"/>
      <c r="AO225" s="1" t="s">
        <v>420</v>
      </c>
      <c r="AP225" s="1">
        <v>91640</v>
      </c>
      <c r="AQ225" s="1">
        <v>45</v>
      </c>
      <c r="AR225" s="1" t="s">
        <v>2410</v>
      </c>
      <c r="AS225" s="1">
        <v>269063.41463414632</v>
      </c>
      <c r="AT225" s="1">
        <v>10</v>
      </c>
      <c r="AU225" s="1"/>
      <c r="AV225" s="1"/>
      <c r="AW225" s="1"/>
      <c r="AX225" s="1" t="s">
        <v>420</v>
      </c>
      <c r="AY225" s="1">
        <v>162705.31199999998</v>
      </c>
      <c r="AZ225" s="1" t="s">
        <v>2526</v>
      </c>
      <c r="BA225" s="82">
        <f t="shared" si="55"/>
        <v>91640</v>
      </c>
      <c r="BB225" s="82" t="str">
        <f t="shared" si="56"/>
        <v>MERCK S.A.</v>
      </c>
      <c r="BC225" s="82" t="str">
        <f t="shared" si="57"/>
        <v>MERCK</v>
      </c>
      <c r="BD225" s="82">
        <f t="shared" si="58"/>
        <v>45</v>
      </c>
      <c r="BE225" s="1"/>
      <c r="BF225" s="1"/>
      <c r="BG225" s="1"/>
      <c r="BH225" s="1"/>
      <c r="BI225" s="1"/>
      <c r="BJ225" s="1"/>
      <c r="BK225" s="1" t="s">
        <v>1066</v>
      </c>
      <c r="BL225" s="1">
        <v>98600</v>
      </c>
      <c r="BM225" s="1" t="s">
        <v>2575</v>
      </c>
      <c r="BN225" s="1" t="s">
        <v>2461</v>
      </c>
      <c r="BO225" s="1">
        <v>129920</v>
      </c>
      <c r="BP225" s="1" t="s">
        <v>2328</v>
      </c>
      <c r="BQ225" s="1"/>
      <c r="BR225" s="1"/>
      <c r="BS225" s="1"/>
      <c r="BT225" s="1"/>
      <c r="BU225" s="1"/>
      <c r="BV225" s="1"/>
      <c r="BW225" s="1"/>
      <c r="BX225" s="1"/>
      <c r="BY225" s="1"/>
      <c r="BZ225" s="82">
        <f t="shared" si="59"/>
        <v>98600</v>
      </c>
      <c r="CA225" s="82" t="str">
        <f t="shared" si="60"/>
        <v>QUIMICOS Y REACTIVOS SAS "QUIMIREL SAS"</v>
      </c>
      <c r="CB225" s="82" t="str">
        <f t="shared" si="61"/>
        <v>OXOID</v>
      </c>
      <c r="CC225" s="82" t="str">
        <f t="shared" si="62"/>
        <v>60 dias calendario</v>
      </c>
      <c r="CD225" s="98">
        <f t="shared" si="63"/>
        <v>91640</v>
      </c>
      <c r="CE225" s="98" t="str">
        <f t="shared" si="64"/>
        <v>MERCK S.A.</v>
      </c>
      <c r="CF225" s="98" t="str">
        <f t="shared" si="65"/>
        <v>MERCK</v>
      </c>
      <c r="CG225" s="98">
        <f t="shared" si="66"/>
        <v>45</v>
      </c>
    </row>
    <row r="226" spans="1:85" ht="39.75" customHeight="1">
      <c r="A226" s="9">
        <f t="shared" si="51"/>
        <v>218</v>
      </c>
      <c r="B226" s="10" t="s">
        <v>153</v>
      </c>
      <c r="C226" s="11">
        <v>500</v>
      </c>
      <c r="D226" s="11" t="s">
        <v>154</v>
      </c>
      <c r="E226" s="10" t="s">
        <v>1709</v>
      </c>
      <c r="F226" s="43">
        <v>1</v>
      </c>
      <c r="G226" s="1"/>
      <c r="H226" s="1"/>
      <c r="I226" s="1"/>
      <c r="J226" s="1"/>
      <c r="K226" s="1"/>
      <c r="L226" s="1"/>
      <c r="M226" s="1"/>
      <c r="N226" s="1"/>
      <c r="O226" s="1"/>
      <c r="P226" s="1" t="s">
        <v>420</v>
      </c>
      <c r="Q226" s="1">
        <v>455880</v>
      </c>
      <c r="R226" s="1" t="s">
        <v>2326</v>
      </c>
      <c r="S226" s="1" t="s">
        <v>2411</v>
      </c>
      <c r="T226" s="1">
        <v>596008</v>
      </c>
      <c r="U226" s="1">
        <v>120</v>
      </c>
      <c r="V226" s="1"/>
      <c r="W226" s="1"/>
      <c r="X226" s="1"/>
      <c r="Y226" s="1"/>
      <c r="Z226" s="1"/>
      <c r="AA226" s="1"/>
      <c r="AB226" s="82">
        <f t="shared" si="52"/>
        <v>455880</v>
      </c>
      <c r="AC226" s="82" t="str">
        <f>IF(AB226=Z226,$Y$7,IF(AB226=W226,$V$7,IF(AB226=T226,$S$7,IF(AB226=Q226,$P$7,IF(AB226=N226,$M$7,IF(AB226=K226,$J$7,I(AB226=H226,$G$7,"")))))))</f>
        <v>BLAMIS DOTACIONES LABORATORIO S.A.S</v>
      </c>
      <c r="AD226" s="82" t="str">
        <f t="shared" si="53"/>
        <v>MERCK</v>
      </c>
      <c r="AE226" s="82" t="str">
        <f t="shared" si="54"/>
        <v>INMEDIATA</v>
      </c>
      <c r="AF226" s="1"/>
      <c r="AG226" s="1"/>
      <c r="AH226" s="1"/>
      <c r="AI226" s="1"/>
      <c r="AJ226" s="1"/>
      <c r="AK226" s="1"/>
      <c r="AL226" s="1"/>
      <c r="AM226" s="1"/>
      <c r="AN226" s="1"/>
      <c r="AO226" s="1" t="s">
        <v>420</v>
      </c>
      <c r="AP226" s="1">
        <v>242439.99999999997</v>
      </c>
      <c r="AQ226" s="1">
        <v>60</v>
      </c>
      <c r="AR226" s="1"/>
      <c r="AS226" s="1"/>
      <c r="AT226" s="1"/>
      <c r="AU226" s="1"/>
      <c r="AV226" s="1"/>
      <c r="AW226" s="1"/>
      <c r="AX226" s="1" t="s">
        <v>420</v>
      </c>
      <c r="AY226" s="1">
        <v>441052.41599999997</v>
      </c>
      <c r="AZ226" s="1" t="s">
        <v>2526</v>
      </c>
      <c r="BA226" s="82">
        <f t="shared" si="55"/>
        <v>242439.99999999997</v>
      </c>
      <c r="BB226" s="82" t="str">
        <f t="shared" si="56"/>
        <v>MERCK S.A.</v>
      </c>
      <c r="BC226" s="82" t="str">
        <f t="shared" si="57"/>
        <v>MERCK</v>
      </c>
      <c r="BD226" s="82">
        <f t="shared" si="58"/>
        <v>60</v>
      </c>
      <c r="BE226" s="1"/>
      <c r="BF226" s="1"/>
      <c r="BG226" s="1"/>
      <c r="BH226" s="1"/>
      <c r="BI226" s="1"/>
      <c r="BJ226" s="1"/>
      <c r="BK226" s="1" t="s">
        <v>1066</v>
      </c>
      <c r="BL226" s="1">
        <v>313200</v>
      </c>
      <c r="BM226" s="1" t="s">
        <v>2575</v>
      </c>
      <c r="BN226" s="1" t="s">
        <v>2461</v>
      </c>
      <c r="BO226" s="1">
        <v>225504</v>
      </c>
      <c r="BP226" s="1" t="s">
        <v>2545</v>
      </c>
      <c r="BQ226" s="1"/>
      <c r="BR226" s="1"/>
      <c r="BS226" s="1"/>
      <c r="BT226" s="1"/>
      <c r="BU226" s="1"/>
      <c r="BV226" s="1"/>
      <c r="BW226" s="1"/>
      <c r="BX226" s="1"/>
      <c r="BY226" s="1"/>
      <c r="BZ226" s="82">
        <f t="shared" si="59"/>
        <v>225504</v>
      </c>
      <c r="CA226" s="82" t="str">
        <f t="shared" si="60"/>
        <v>REACTIVOS EQUIPOS Y QUIMICOS LIMITADA</v>
      </c>
      <c r="CB226" s="82" t="str">
        <f t="shared" si="61"/>
        <v>SCHARLAU</v>
      </c>
      <c r="CC226" s="82" t="str">
        <f t="shared" si="62"/>
        <v>120 DIAS</v>
      </c>
      <c r="CD226" s="98">
        <f t="shared" si="63"/>
        <v>225504</v>
      </c>
      <c r="CE226" s="98" t="str">
        <f t="shared" si="64"/>
        <v>REACTIVOS EQUIPOS Y QUIMICOS LIMITADA</v>
      </c>
      <c r="CF226" s="98" t="str">
        <f t="shared" si="65"/>
        <v>SCHARLAU</v>
      </c>
      <c r="CG226" s="98" t="str">
        <f t="shared" si="66"/>
        <v>120 DIAS</v>
      </c>
    </row>
    <row r="227" spans="1:85" ht="72" customHeight="1">
      <c r="A227" s="9">
        <f t="shared" si="51"/>
        <v>219</v>
      </c>
      <c r="B227" s="10" t="s">
        <v>155</v>
      </c>
      <c r="C227" s="11">
        <v>500</v>
      </c>
      <c r="D227" s="11" t="s">
        <v>9</v>
      </c>
      <c r="E227" s="10" t="s">
        <v>1709</v>
      </c>
      <c r="F227" s="43">
        <v>1</v>
      </c>
      <c r="G227" s="1"/>
      <c r="H227" s="1"/>
      <c r="I227" s="1"/>
      <c r="J227" s="1"/>
      <c r="K227" s="1"/>
      <c r="L227" s="1"/>
      <c r="M227" s="1"/>
      <c r="N227" s="1"/>
      <c r="O227" s="1"/>
      <c r="P227" s="1"/>
      <c r="Q227" s="1"/>
      <c r="R227" s="1"/>
      <c r="S227" s="1" t="s">
        <v>2411</v>
      </c>
      <c r="T227" s="1">
        <v>595950</v>
      </c>
      <c r="U227" s="1">
        <v>120</v>
      </c>
      <c r="V227" s="1"/>
      <c r="W227" s="1"/>
      <c r="X227" s="1"/>
      <c r="Y227" s="1"/>
      <c r="Z227" s="1"/>
      <c r="AA227" s="1"/>
      <c r="AB227" s="82">
        <f t="shared" si="52"/>
        <v>595950</v>
      </c>
      <c r="AC227" s="82" t="str">
        <f>IF(AB227=Z227,$Y$7,IF(AB227=W227,$V$7,IF(AB227=T227,$S$7,IF(AB227=Q227,$P$7,IF(AB227=N227,$M$7,IF(AB227=K227,$J$7,I(AB227=H227,$G$7,"")))))))</f>
        <v xml:space="preserve">ELEMENTOS QUIMICOS LTDA </v>
      </c>
      <c r="AD227" s="82" t="str">
        <f t="shared" si="53"/>
        <v>BBL</v>
      </c>
      <c r="AE227" s="82">
        <f t="shared" si="54"/>
        <v>120</v>
      </c>
      <c r="AF227" s="1"/>
      <c r="AG227" s="1"/>
      <c r="AH227" s="1"/>
      <c r="AI227" s="1"/>
      <c r="AJ227" s="1"/>
      <c r="AK227" s="1"/>
      <c r="AL227" s="1"/>
      <c r="AM227" s="1"/>
      <c r="AN227" s="1"/>
      <c r="AO227" s="1"/>
      <c r="AP227" s="1"/>
      <c r="AQ227" s="1"/>
      <c r="AR227" s="1"/>
      <c r="AS227" s="1"/>
      <c r="AT227" s="1"/>
      <c r="AU227" s="1"/>
      <c r="AV227" s="1"/>
      <c r="AW227" s="1"/>
      <c r="AX227" s="1"/>
      <c r="AY227" s="1"/>
      <c r="AZ227" s="1"/>
      <c r="BA227" s="82"/>
      <c r="BB227" s="82"/>
      <c r="BC227" s="82"/>
      <c r="BD227" s="82"/>
      <c r="BE227" s="1"/>
      <c r="BF227" s="1"/>
      <c r="BG227" s="1"/>
      <c r="BH227" s="1"/>
      <c r="BI227" s="1"/>
      <c r="BJ227" s="1"/>
      <c r="BK227" s="1"/>
      <c r="BL227" s="1"/>
      <c r="BM227" s="1"/>
      <c r="BN227" s="1" t="s">
        <v>2461</v>
      </c>
      <c r="BO227" s="1">
        <v>539748</v>
      </c>
      <c r="BP227" s="1" t="s">
        <v>2545</v>
      </c>
      <c r="BQ227" s="1"/>
      <c r="BR227" s="1"/>
      <c r="BS227" s="1"/>
      <c r="BT227" s="1"/>
      <c r="BU227" s="1"/>
      <c r="BV227" s="1"/>
      <c r="BW227" s="1"/>
      <c r="BX227" s="1"/>
      <c r="BY227" s="1"/>
      <c r="BZ227" s="82">
        <f t="shared" si="59"/>
        <v>539748</v>
      </c>
      <c r="CA227" s="82" t="str">
        <f t="shared" si="60"/>
        <v>REACTIVOS EQUIPOS Y QUIMICOS LIMITADA</v>
      </c>
      <c r="CB227" s="82" t="str">
        <f t="shared" si="61"/>
        <v>SCHARLAU</v>
      </c>
      <c r="CC227" s="82" t="str">
        <f t="shared" si="62"/>
        <v>120 DIAS</v>
      </c>
      <c r="CD227" s="98">
        <f t="shared" si="63"/>
        <v>539748</v>
      </c>
      <c r="CE227" s="98" t="str">
        <f t="shared" si="64"/>
        <v>REACTIVOS EQUIPOS Y QUIMICOS LIMITADA</v>
      </c>
      <c r="CF227" s="98" t="str">
        <f t="shared" si="65"/>
        <v>SCHARLAU</v>
      </c>
      <c r="CG227" s="98" t="str">
        <f t="shared" si="66"/>
        <v>120 DIAS</v>
      </c>
    </row>
    <row r="228" spans="1:85" ht="72" customHeight="1">
      <c r="A228" s="9">
        <f t="shared" si="51"/>
        <v>220</v>
      </c>
      <c r="B228" s="19" t="s">
        <v>156</v>
      </c>
      <c r="C228" s="14">
        <v>500</v>
      </c>
      <c r="D228" s="18" t="s">
        <v>9</v>
      </c>
      <c r="E228" s="10" t="s">
        <v>1709</v>
      </c>
      <c r="F228" s="43">
        <v>1</v>
      </c>
      <c r="G228" s="1"/>
      <c r="H228" s="1"/>
      <c r="I228" s="1"/>
      <c r="J228" s="1"/>
      <c r="K228" s="1"/>
      <c r="L228" s="1"/>
      <c r="M228" s="1"/>
      <c r="N228" s="1"/>
      <c r="O228" s="1"/>
      <c r="P228" s="1" t="s">
        <v>420</v>
      </c>
      <c r="Q228" s="1">
        <v>582320</v>
      </c>
      <c r="R228" s="1" t="s">
        <v>2364</v>
      </c>
      <c r="S228" s="1" t="s">
        <v>2410</v>
      </c>
      <c r="T228" s="1">
        <v>384888</v>
      </c>
      <c r="U228" s="1">
        <v>15</v>
      </c>
      <c r="V228" s="1"/>
      <c r="W228" s="1"/>
      <c r="X228" s="1"/>
      <c r="Y228" s="1"/>
      <c r="Z228" s="1"/>
      <c r="AA228" s="1"/>
      <c r="AB228" s="82">
        <f t="shared" si="52"/>
        <v>384888</v>
      </c>
      <c r="AC228" s="82" t="str">
        <f>IF(AB228=Z228,$Y$7,IF(AB228=W228,$V$7,IF(AB228=T228,$S$7,IF(AB228=Q228,$P$7,IF(AB228=N228,$M$7,IF(AB228=K228,$J$7,I(AB228=H228,$G$7,"")))))))</f>
        <v xml:space="preserve">ELEMENTOS QUIMICOS LTDA </v>
      </c>
      <c r="AD228" s="82" t="str">
        <f t="shared" si="53"/>
        <v>DIFCO</v>
      </c>
      <c r="AE228" s="82">
        <f t="shared" si="54"/>
        <v>15</v>
      </c>
      <c r="AF228" s="1"/>
      <c r="AG228" s="1"/>
      <c r="AH228" s="1"/>
      <c r="AI228" s="1"/>
      <c r="AJ228" s="1"/>
      <c r="AK228" s="1"/>
      <c r="AL228" s="1"/>
      <c r="AM228" s="1"/>
      <c r="AN228" s="1"/>
      <c r="AO228" s="1" t="s">
        <v>420</v>
      </c>
      <c r="AP228" s="1">
        <v>132240</v>
      </c>
      <c r="AQ228" s="1">
        <v>60</v>
      </c>
      <c r="AR228" s="1" t="s">
        <v>2410</v>
      </c>
      <c r="AS228" s="1">
        <v>357336.58536585368</v>
      </c>
      <c r="AT228" s="1">
        <v>10</v>
      </c>
      <c r="AU228" s="1"/>
      <c r="AV228" s="1"/>
      <c r="AW228" s="1"/>
      <c r="AX228" s="1" t="s">
        <v>420</v>
      </c>
      <c r="AY228" s="1">
        <v>562745.23199999996</v>
      </c>
      <c r="AZ228" s="1" t="s">
        <v>2526</v>
      </c>
      <c r="BA228" s="82">
        <f t="shared" si="55"/>
        <v>132240</v>
      </c>
      <c r="BB228" s="82" t="str">
        <f t="shared" si="56"/>
        <v>MERCK S.A.</v>
      </c>
      <c r="BC228" s="82" t="str">
        <f t="shared" si="57"/>
        <v>MERCK</v>
      </c>
      <c r="BD228" s="82">
        <f t="shared" si="58"/>
        <v>60</v>
      </c>
      <c r="BE228" s="1"/>
      <c r="BF228" s="1"/>
      <c r="BG228" s="1"/>
      <c r="BH228" s="1"/>
      <c r="BI228" s="1"/>
      <c r="BJ228" s="1"/>
      <c r="BK228" s="1" t="s">
        <v>1066</v>
      </c>
      <c r="BL228" s="1">
        <v>150571.48000000001</v>
      </c>
      <c r="BM228" s="1" t="s">
        <v>2569</v>
      </c>
      <c r="BN228" s="1" t="s">
        <v>2461</v>
      </c>
      <c r="BO228" s="1">
        <v>195895</v>
      </c>
      <c r="BP228" s="1" t="s">
        <v>2328</v>
      </c>
      <c r="BQ228" s="1"/>
      <c r="BR228" s="1"/>
      <c r="BS228" s="1"/>
      <c r="BT228" s="1"/>
      <c r="BU228" s="1"/>
      <c r="BV228" s="1"/>
      <c r="BW228" s="1"/>
      <c r="BX228" s="1"/>
      <c r="BY228" s="1"/>
      <c r="BZ228" s="82">
        <f t="shared" si="59"/>
        <v>150571.48000000001</v>
      </c>
      <c r="CA228" s="82" t="str">
        <f t="shared" si="60"/>
        <v>QUIMICOS Y REACTIVOS SAS "QUIMIREL SAS"</v>
      </c>
      <c r="CB228" s="82" t="str">
        <f t="shared" si="61"/>
        <v>OXOID</v>
      </c>
      <c r="CC228" s="82" t="str">
        <f t="shared" si="62"/>
        <v xml:space="preserve">5 dias calendario </v>
      </c>
      <c r="CD228" s="98">
        <f t="shared" si="63"/>
        <v>132240</v>
      </c>
      <c r="CE228" s="98" t="str">
        <f t="shared" si="64"/>
        <v>MERCK S.A.</v>
      </c>
      <c r="CF228" s="98" t="str">
        <f t="shared" si="65"/>
        <v>MERCK</v>
      </c>
      <c r="CG228" s="98">
        <f t="shared" si="66"/>
        <v>60</v>
      </c>
    </row>
    <row r="229" spans="1:85" ht="72" customHeight="1">
      <c r="A229" s="9">
        <f t="shared" si="51"/>
        <v>221</v>
      </c>
      <c r="B229" s="10" t="s">
        <v>1418</v>
      </c>
      <c r="C229" s="14">
        <v>500</v>
      </c>
      <c r="D229" s="18" t="s">
        <v>9</v>
      </c>
      <c r="E229" s="10" t="s">
        <v>1710</v>
      </c>
      <c r="F229" s="43">
        <v>1</v>
      </c>
      <c r="G229" s="1"/>
      <c r="H229" s="1"/>
      <c r="I229" s="1"/>
      <c r="J229" s="1"/>
      <c r="K229" s="1"/>
      <c r="L229" s="1"/>
      <c r="M229" s="1"/>
      <c r="N229" s="1"/>
      <c r="O229" s="1"/>
      <c r="P229" s="1" t="s">
        <v>420</v>
      </c>
      <c r="Q229" s="1">
        <v>226200</v>
      </c>
      <c r="R229" s="1" t="s">
        <v>2364</v>
      </c>
      <c r="S229" s="1"/>
      <c r="T229" s="1"/>
      <c r="U229" s="1"/>
      <c r="V229" s="1"/>
      <c r="W229" s="1"/>
      <c r="X229" s="1"/>
      <c r="Y229" s="1"/>
      <c r="Z229" s="1"/>
      <c r="AA229" s="1"/>
      <c r="AB229" s="82">
        <f t="shared" si="52"/>
        <v>226200</v>
      </c>
      <c r="AC229" s="82" t="str">
        <f>IF(AB229=Z229,$Y$7,IF(AB229=W229,$V$7,IF(AB229=T229,$S$7,IF(AB229=Q229,$P$7,IF(AB229=N229,$M$7,IF(AB229=K229,$J$7,I(AB229=H229,$G$7,"")))))))</f>
        <v>BLAMIS DOTACIONES LABORATORIO S.A.S</v>
      </c>
      <c r="AD229" s="82" t="str">
        <f t="shared" si="53"/>
        <v>MERCK</v>
      </c>
      <c r="AE229" s="82" t="str">
        <f t="shared" si="54"/>
        <v>INMEDIATA, SALVO VENTA</v>
      </c>
      <c r="AF229" s="1"/>
      <c r="AG229" s="1"/>
      <c r="AH229" s="1"/>
      <c r="AI229" s="1"/>
      <c r="AJ229" s="1"/>
      <c r="AK229" s="1"/>
      <c r="AL229" s="1"/>
      <c r="AM229" s="1"/>
      <c r="AN229" s="1"/>
      <c r="AO229" s="1" t="s">
        <v>420</v>
      </c>
      <c r="AP229" s="1">
        <v>155440</v>
      </c>
      <c r="AQ229" s="1">
        <v>60</v>
      </c>
      <c r="AR229" s="1"/>
      <c r="AS229" s="1"/>
      <c r="AT229" s="1"/>
      <c r="AU229" s="1"/>
      <c r="AV229" s="1"/>
      <c r="AW229" s="1"/>
      <c r="AX229" s="1" t="s">
        <v>420</v>
      </c>
      <c r="AY229" s="1">
        <v>219181.53600000002</v>
      </c>
      <c r="AZ229" s="1" t="s">
        <v>2526</v>
      </c>
      <c r="BA229" s="82">
        <f t="shared" si="55"/>
        <v>155440</v>
      </c>
      <c r="BB229" s="82" t="str">
        <f t="shared" si="56"/>
        <v>MERCK S.A.</v>
      </c>
      <c r="BC229" s="82" t="str">
        <f t="shared" si="57"/>
        <v>MERCK</v>
      </c>
      <c r="BD229" s="82">
        <f t="shared" si="58"/>
        <v>60</v>
      </c>
      <c r="BE229" s="1"/>
      <c r="BF229" s="1"/>
      <c r="BG229" s="1"/>
      <c r="BH229" s="1"/>
      <c r="BI229" s="1"/>
      <c r="BJ229" s="1"/>
      <c r="BK229" s="1" t="s">
        <v>1066</v>
      </c>
      <c r="BL229" s="1">
        <v>133400</v>
      </c>
      <c r="BM229" s="1" t="s">
        <v>2575</v>
      </c>
      <c r="BN229" s="1" t="s">
        <v>2461</v>
      </c>
      <c r="BO229" s="1">
        <v>143115</v>
      </c>
      <c r="BP229" s="1" t="s">
        <v>2328</v>
      </c>
      <c r="BQ229" s="1"/>
      <c r="BR229" s="1"/>
      <c r="BS229" s="1"/>
      <c r="BT229" s="1"/>
      <c r="BU229" s="1"/>
      <c r="BV229" s="1"/>
      <c r="BW229" s="1"/>
      <c r="BX229" s="1"/>
      <c r="BY229" s="1"/>
      <c r="BZ229" s="82">
        <f t="shared" si="59"/>
        <v>133400</v>
      </c>
      <c r="CA229" s="82" t="str">
        <f t="shared" si="60"/>
        <v>QUIMICOS Y REACTIVOS SAS "QUIMIREL SAS"</v>
      </c>
      <c r="CB229" s="82" t="str">
        <f t="shared" si="61"/>
        <v>OXOID</v>
      </c>
      <c r="CC229" s="82" t="str">
        <f t="shared" si="62"/>
        <v>60 dias calendario</v>
      </c>
      <c r="CD229" s="98">
        <f t="shared" si="63"/>
        <v>133400</v>
      </c>
      <c r="CE229" s="98" t="str">
        <f t="shared" si="64"/>
        <v>QUIMICOS Y REACTIVOS SAS "QUIMIREL SAS"</v>
      </c>
      <c r="CF229" s="98" t="str">
        <f t="shared" si="65"/>
        <v>OXOID</v>
      </c>
      <c r="CG229" s="98" t="str">
        <f t="shared" si="66"/>
        <v>60 dias calendario</v>
      </c>
    </row>
    <row r="230" spans="1:85" ht="57.6">
      <c r="A230" s="9">
        <f t="shared" si="51"/>
        <v>222</v>
      </c>
      <c r="B230" s="10" t="s">
        <v>157</v>
      </c>
      <c r="C230" s="11">
        <v>500</v>
      </c>
      <c r="D230" s="11" t="s">
        <v>9</v>
      </c>
      <c r="E230" s="10" t="s">
        <v>1709</v>
      </c>
      <c r="F230" s="43">
        <v>1</v>
      </c>
      <c r="G230" s="1"/>
      <c r="H230" s="1"/>
      <c r="I230" s="1"/>
      <c r="J230" s="1"/>
      <c r="K230" s="1"/>
      <c r="L230" s="1"/>
      <c r="M230" s="1"/>
      <c r="N230" s="1"/>
      <c r="O230" s="1"/>
      <c r="P230" s="1" t="s">
        <v>420</v>
      </c>
      <c r="Q230" s="1">
        <v>387440</v>
      </c>
      <c r="R230" s="1" t="s">
        <v>2364</v>
      </c>
      <c r="S230" s="1"/>
      <c r="T230" s="1"/>
      <c r="U230" s="1"/>
      <c r="V230" s="1"/>
      <c r="W230" s="1"/>
      <c r="X230" s="1"/>
      <c r="Y230" s="1"/>
      <c r="Z230" s="1"/>
      <c r="AA230" s="1"/>
      <c r="AB230" s="82">
        <f t="shared" si="52"/>
        <v>387440</v>
      </c>
      <c r="AC230" s="82" t="str">
        <f>IF(AB230=Z230,$Y$7,IF(AB230=W230,$V$7,IF(AB230=T230,$S$7,IF(AB230=Q230,$P$7,IF(AB230=N230,$M$7,IF(AB230=K230,$J$7,I(AB230=H230,$G$7,"")))))))</f>
        <v>BLAMIS DOTACIONES LABORATORIO S.A.S</v>
      </c>
      <c r="AD230" s="82" t="str">
        <f t="shared" si="53"/>
        <v>MERCK</v>
      </c>
      <c r="AE230" s="82" t="str">
        <f t="shared" si="54"/>
        <v>INMEDIATA, SALVO VENTA</v>
      </c>
      <c r="AF230" s="1"/>
      <c r="AG230" s="1"/>
      <c r="AH230" s="1"/>
      <c r="AI230" s="1"/>
      <c r="AJ230" s="1"/>
      <c r="AK230" s="1"/>
      <c r="AL230" s="1"/>
      <c r="AM230" s="1"/>
      <c r="AN230" s="1"/>
      <c r="AO230" s="1" t="s">
        <v>420</v>
      </c>
      <c r="AP230" s="1">
        <v>211120</v>
      </c>
      <c r="AQ230" s="1">
        <v>75</v>
      </c>
      <c r="AR230" s="1"/>
      <c r="AS230" s="1"/>
      <c r="AT230" s="1"/>
      <c r="AU230" s="1"/>
      <c r="AV230" s="1"/>
      <c r="AW230" s="1"/>
      <c r="AX230" s="1"/>
      <c r="AY230" s="1"/>
      <c r="AZ230" s="1"/>
      <c r="BA230" s="82">
        <f t="shared" si="55"/>
        <v>211120</v>
      </c>
      <c r="BB230" s="82" t="str">
        <f t="shared" si="56"/>
        <v>MERCK S.A.</v>
      </c>
      <c r="BC230" s="82" t="str">
        <f t="shared" si="57"/>
        <v>MERCK</v>
      </c>
      <c r="BD230" s="82">
        <f t="shared" si="58"/>
        <v>75</v>
      </c>
      <c r="BE230" s="1"/>
      <c r="BF230" s="1"/>
      <c r="BG230" s="1"/>
      <c r="BH230" s="1"/>
      <c r="BI230" s="1"/>
      <c r="BJ230" s="1"/>
      <c r="BK230" s="1"/>
      <c r="BL230" s="1"/>
      <c r="BM230" s="1"/>
      <c r="BN230" s="1" t="s">
        <v>2461</v>
      </c>
      <c r="BO230" s="1">
        <v>248472</v>
      </c>
      <c r="BP230" s="1" t="s">
        <v>2545</v>
      </c>
      <c r="BQ230" s="1"/>
      <c r="BR230" s="1"/>
      <c r="BS230" s="1"/>
      <c r="BT230" s="1"/>
      <c r="BU230" s="1"/>
      <c r="BV230" s="1"/>
      <c r="BW230" s="1"/>
      <c r="BX230" s="1"/>
      <c r="BY230" s="1"/>
      <c r="BZ230" s="82">
        <f t="shared" si="59"/>
        <v>248472</v>
      </c>
      <c r="CA230" s="82" t="str">
        <f t="shared" si="60"/>
        <v>REACTIVOS EQUIPOS Y QUIMICOS LIMITADA</v>
      </c>
      <c r="CB230" s="82" t="str">
        <f t="shared" si="61"/>
        <v>SCHARLAU</v>
      </c>
      <c r="CC230" s="82" t="str">
        <f t="shared" si="62"/>
        <v>120 DIAS</v>
      </c>
      <c r="CD230" s="98">
        <f t="shared" si="63"/>
        <v>211120</v>
      </c>
      <c r="CE230" s="98" t="str">
        <f t="shared" si="64"/>
        <v>MERCK S.A.</v>
      </c>
      <c r="CF230" s="98" t="str">
        <f t="shared" si="65"/>
        <v>MERCK</v>
      </c>
      <c r="CG230" s="98">
        <f t="shared" si="66"/>
        <v>75</v>
      </c>
    </row>
    <row r="231" spans="1:85" ht="57.6">
      <c r="A231" s="9">
        <f t="shared" si="51"/>
        <v>223</v>
      </c>
      <c r="B231" s="10" t="s">
        <v>158</v>
      </c>
      <c r="C231" s="11">
        <v>500</v>
      </c>
      <c r="D231" s="11" t="s">
        <v>9</v>
      </c>
      <c r="E231" s="10" t="s">
        <v>1709</v>
      </c>
      <c r="F231" s="43">
        <v>1</v>
      </c>
      <c r="G231" s="1"/>
      <c r="H231" s="1"/>
      <c r="I231" s="1"/>
      <c r="J231" s="1"/>
      <c r="K231" s="1"/>
      <c r="L231" s="1"/>
      <c r="M231" s="1"/>
      <c r="N231" s="1"/>
      <c r="O231" s="1"/>
      <c r="P231" s="1" t="s">
        <v>420</v>
      </c>
      <c r="Q231" s="1">
        <v>372360</v>
      </c>
      <c r="R231" s="1" t="s">
        <v>2364</v>
      </c>
      <c r="S231" s="1" t="s">
        <v>2410</v>
      </c>
      <c r="T231" s="1">
        <v>734860</v>
      </c>
      <c r="U231" s="1">
        <v>15</v>
      </c>
      <c r="V231" s="1"/>
      <c r="W231" s="1"/>
      <c r="X231" s="1"/>
      <c r="Y231" s="1"/>
      <c r="Z231" s="1"/>
      <c r="AA231" s="1"/>
      <c r="AB231" s="82">
        <f t="shared" si="52"/>
        <v>372360</v>
      </c>
      <c r="AC231" s="82" t="str">
        <f>IF(AB231=Z231,$Y$7,IF(AB231=W231,$V$7,IF(AB231=T231,$S$7,IF(AB231=Q231,$P$7,IF(AB231=N231,$M$7,IF(AB231=K231,$J$7,I(AB231=H231,$G$7,"")))))))</f>
        <v>BLAMIS DOTACIONES LABORATORIO S.A.S</v>
      </c>
      <c r="AD231" s="82" t="str">
        <f t="shared" si="53"/>
        <v>MERCK</v>
      </c>
      <c r="AE231" s="82" t="str">
        <f t="shared" si="54"/>
        <v>INMEDIATA, SALVO VENTA</v>
      </c>
      <c r="AF231" s="1"/>
      <c r="AG231" s="1"/>
      <c r="AH231" s="1"/>
      <c r="AI231" s="1"/>
      <c r="AJ231" s="1"/>
      <c r="AK231" s="1"/>
      <c r="AL231" s="1"/>
      <c r="AM231" s="1"/>
      <c r="AN231" s="1"/>
      <c r="AO231" s="1" t="s">
        <v>420</v>
      </c>
      <c r="AP231" s="1">
        <v>300440</v>
      </c>
      <c r="AQ231" s="1">
        <v>60</v>
      </c>
      <c r="AR231" s="1" t="s">
        <v>2410</v>
      </c>
      <c r="AS231" s="1">
        <v>683268.29268292675</v>
      </c>
      <c r="AT231" s="1">
        <v>10</v>
      </c>
      <c r="AU231" s="1"/>
      <c r="AV231" s="1"/>
      <c r="AW231" s="1"/>
      <c r="AX231" s="1" t="s">
        <v>420</v>
      </c>
      <c r="AY231" s="1">
        <v>359699.76</v>
      </c>
      <c r="AZ231" s="1" t="s">
        <v>2526</v>
      </c>
      <c r="BA231" s="82">
        <f t="shared" si="55"/>
        <v>300440</v>
      </c>
      <c r="BB231" s="82" t="str">
        <f t="shared" si="56"/>
        <v>MERCK S.A.</v>
      </c>
      <c r="BC231" s="82" t="str">
        <f t="shared" si="57"/>
        <v>MERCK</v>
      </c>
      <c r="BD231" s="82">
        <f t="shared" si="58"/>
        <v>60</v>
      </c>
      <c r="BE231" s="1"/>
      <c r="BF231" s="1"/>
      <c r="BG231" s="1"/>
      <c r="BH231" s="1"/>
      <c r="BI231" s="1"/>
      <c r="BJ231" s="1"/>
      <c r="BK231" s="1" t="s">
        <v>1066</v>
      </c>
      <c r="BL231" s="1">
        <v>418196</v>
      </c>
      <c r="BM231" s="1" t="s">
        <v>2575</v>
      </c>
      <c r="BN231" s="1" t="s">
        <v>2461</v>
      </c>
      <c r="BO231" s="1">
        <v>159355</v>
      </c>
      <c r="BP231" s="1" t="s">
        <v>2328</v>
      </c>
      <c r="BQ231" s="1"/>
      <c r="BR231" s="1"/>
      <c r="BS231" s="1"/>
      <c r="BT231" s="1"/>
      <c r="BU231" s="1"/>
      <c r="BV231" s="1"/>
      <c r="BW231" s="1"/>
      <c r="BX231" s="1"/>
      <c r="BY231" s="1"/>
      <c r="BZ231" s="82">
        <f t="shared" si="59"/>
        <v>159355</v>
      </c>
      <c r="CA231" s="82" t="str">
        <f t="shared" si="60"/>
        <v>REACTIVOS EQUIPOS Y QUIMICOS LIMITADA</v>
      </c>
      <c r="CB231" s="82" t="str">
        <f t="shared" si="61"/>
        <v>SCHARLAU</v>
      </c>
      <c r="CC231" s="82" t="str">
        <f t="shared" si="62"/>
        <v>30 DIAS</v>
      </c>
      <c r="CD231" s="98">
        <f t="shared" si="63"/>
        <v>159355</v>
      </c>
      <c r="CE231" s="98" t="str">
        <f t="shared" si="64"/>
        <v>REACTIVOS EQUIPOS Y QUIMICOS LIMITADA</v>
      </c>
      <c r="CF231" s="98" t="str">
        <f t="shared" si="65"/>
        <v>SCHARLAU</v>
      </c>
      <c r="CG231" s="98" t="str">
        <f t="shared" si="66"/>
        <v>30 DIAS</v>
      </c>
    </row>
    <row r="232" spans="1:85" ht="57.6">
      <c r="A232" s="9">
        <f t="shared" si="51"/>
        <v>224</v>
      </c>
      <c r="B232" s="19" t="s">
        <v>159</v>
      </c>
      <c r="C232" s="14">
        <v>500</v>
      </c>
      <c r="D232" s="18" t="s">
        <v>9</v>
      </c>
      <c r="E232" s="10" t="s">
        <v>1709</v>
      </c>
      <c r="F232" s="43">
        <v>1</v>
      </c>
      <c r="G232" s="1"/>
      <c r="H232" s="1"/>
      <c r="I232" s="1"/>
      <c r="J232" s="1"/>
      <c r="K232" s="1"/>
      <c r="L232" s="1"/>
      <c r="M232" s="1"/>
      <c r="N232" s="1"/>
      <c r="O232" s="1"/>
      <c r="P232" s="1" t="s">
        <v>420</v>
      </c>
      <c r="Q232" s="1">
        <v>226200</v>
      </c>
      <c r="R232" s="1" t="s">
        <v>2326</v>
      </c>
      <c r="S232" s="1"/>
      <c r="T232" s="1"/>
      <c r="U232" s="1"/>
      <c r="V232" s="1"/>
      <c r="W232" s="1"/>
      <c r="X232" s="1"/>
      <c r="Y232" s="1"/>
      <c r="Z232" s="1"/>
      <c r="AA232" s="1"/>
      <c r="AB232" s="82">
        <f t="shared" si="52"/>
        <v>226200</v>
      </c>
      <c r="AC232" s="82" t="str">
        <f>IF(AB232=Z232,$Y$7,IF(AB232=W232,$V$7,IF(AB232=T232,$S$7,IF(AB232=Q232,$P$7,IF(AB232=N232,$M$7,IF(AB232=K232,$J$7,I(AB232=H232,$G$7,"")))))))</f>
        <v>BLAMIS DOTACIONES LABORATORIO S.A.S</v>
      </c>
      <c r="AD232" s="82" t="str">
        <f t="shared" si="53"/>
        <v>MERCK</v>
      </c>
      <c r="AE232" s="82" t="str">
        <f t="shared" si="54"/>
        <v>INMEDIATA</v>
      </c>
      <c r="AF232" s="1"/>
      <c r="AG232" s="1"/>
      <c r="AH232" s="1"/>
      <c r="AI232" s="1"/>
      <c r="AJ232" s="1"/>
      <c r="AK232" s="1"/>
      <c r="AL232" s="1"/>
      <c r="AM232" s="1"/>
      <c r="AN232" s="1"/>
      <c r="AO232" s="1" t="s">
        <v>420</v>
      </c>
      <c r="AP232" s="1">
        <v>226199.99999999997</v>
      </c>
      <c r="AQ232" s="1">
        <v>45</v>
      </c>
      <c r="AR232" s="1"/>
      <c r="AS232" s="1"/>
      <c r="AT232" s="1"/>
      <c r="AU232" s="1"/>
      <c r="AV232" s="1"/>
      <c r="AW232" s="1"/>
      <c r="AX232" s="1" t="s">
        <v>420</v>
      </c>
      <c r="AY232" s="1">
        <v>218509.2</v>
      </c>
      <c r="AZ232" s="1" t="s">
        <v>2526</v>
      </c>
      <c r="BA232" s="82">
        <f t="shared" si="55"/>
        <v>218509.2</v>
      </c>
      <c r="BB232" s="82" t="str">
        <f t="shared" si="56"/>
        <v>PROFINAS SAS</v>
      </c>
      <c r="BC232" s="82" t="str">
        <f t="shared" si="57"/>
        <v>MERCK</v>
      </c>
      <c r="BD232" s="82" t="str">
        <f t="shared" si="58"/>
        <v>15-60 DIAS</v>
      </c>
      <c r="BE232" s="1"/>
      <c r="BF232" s="1"/>
      <c r="BG232" s="1"/>
      <c r="BH232" s="1"/>
      <c r="BI232" s="1"/>
      <c r="BJ232" s="1"/>
      <c r="BK232" s="1"/>
      <c r="BL232" s="1"/>
      <c r="BM232" s="1"/>
      <c r="BN232" s="1" t="s">
        <v>2461</v>
      </c>
      <c r="BO232" s="1">
        <v>254765</v>
      </c>
      <c r="BP232" s="1" t="s">
        <v>2328</v>
      </c>
      <c r="BQ232" s="1"/>
      <c r="BR232" s="1"/>
      <c r="BS232" s="1"/>
      <c r="BT232" s="1"/>
      <c r="BU232" s="1"/>
      <c r="BV232" s="1"/>
      <c r="BW232" s="1"/>
      <c r="BX232" s="1"/>
      <c r="BY232" s="1"/>
      <c r="BZ232" s="82">
        <f t="shared" si="59"/>
        <v>254765</v>
      </c>
      <c r="CA232" s="82" t="str">
        <f t="shared" si="60"/>
        <v>REACTIVOS EQUIPOS Y QUIMICOS LIMITADA</v>
      </c>
      <c r="CB232" s="82" t="str">
        <f t="shared" si="61"/>
        <v>SCHARLAU</v>
      </c>
      <c r="CC232" s="82" t="str">
        <f t="shared" si="62"/>
        <v>30 DIAS</v>
      </c>
      <c r="CD232" s="98">
        <f t="shared" si="63"/>
        <v>218509.2</v>
      </c>
      <c r="CE232" s="98" t="str">
        <f t="shared" si="64"/>
        <v>PROFINAS SAS</v>
      </c>
      <c r="CF232" s="98" t="str">
        <f t="shared" si="65"/>
        <v>MERCK</v>
      </c>
      <c r="CG232" s="98" t="str">
        <f t="shared" si="66"/>
        <v>15-60 DIAS</v>
      </c>
    </row>
    <row r="233" spans="1:85" ht="64.5" customHeight="1">
      <c r="A233" s="9">
        <f t="shared" si="51"/>
        <v>225</v>
      </c>
      <c r="B233" s="10" t="s">
        <v>1837</v>
      </c>
      <c r="C233" s="11">
        <v>500</v>
      </c>
      <c r="D233" s="11" t="s">
        <v>9</v>
      </c>
      <c r="E233" s="10" t="s">
        <v>1709</v>
      </c>
      <c r="F233" s="43">
        <v>1</v>
      </c>
      <c r="G233" s="1"/>
      <c r="H233" s="1"/>
      <c r="I233" s="1"/>
      <c r="J233" s="1"/>
      <c r="K233" s="1"/>
      <c r="L233" s="1"/>
      <c r="M233" s="1"/>
      <c r="N233" s="1"/>
      <c r="O233" s="1"/>
      <c r="P233" s="1" t="s">
        <v>420</v>
      </c>
      <c r="Q233" s="1">
        <v>136880</v>
      </c>
      <c r="R233" s="1" t="s">
        <v>2284</v>
      </c>
      <c r="S233" s="1" t="s">
        <v>2410</v>
      </c>
      <c r="T233" s="1">
        <v>133980</v>
      </c>
      <c r="U233" s="1">
        <v>15</v>
      </c>
      <c r="V233" s="1"/>
      <c r="W233" s="1"/>
      <c r="X233" s="1"/>
      <c r="Y233" s="1"/>
      <c r="Z233" s="1"/>
      <c r="AA233" s="1"/>
      <c r="AB233" s="82">
        <f t="shared" si="52"/>
        <v>133980</v>
      </c>
      <c r="AC233" s="82" t="str">
        <f>IF(AB233=Z233,$Y$7,IF(AB233=W233,$V$7,IF(AB233=T233,$S$7,IF(AB233=Q233,$P$7,IF(AB233=N233,$M$7,IF(AB233=K233,$J$7,I(AB233=H233,$G$7,"")))))))</f>
        <v xml:space="preserve">ELEMENTOS QUIMICOS LTDA </v>
      </c>
      <c r="AD233" s="82" t="str">
        <f t="shared" si="53"/>
        <v>DIFCO</v>
      </c>
      <c r="AE233" s="82">
        <f t="shared" si="54"/>
        <v>15</v>
      </c>
      <c r="AF233" s="1"/>
      <c r="AG233" s="1"/>
      <c r="AH233" s="1"/>
      <c r="AI233" s="1"/>
      <c r="AJ233" s="1"/>
      <c r="AK233" s="1"/>
      <c r="AL233" s="1"/>
      <c r="AM233" s="1"/>
      <c r="AN233" s="1"/>
      <c r="AO233" s="1" t="s">
        <v>420</v>
      </c>
      <c r="AP233" s="1">
        <v>70760</v>
      </c>
      <c r="AQ233" s="1">
        <v>45</v>
      </c>
      <c r="AR233" s="1"/>
      <c r="AS233" s="1"/>
      <c r="AT233" s="1"/>
      <c r="AU233" s="1"/>
      <c r="AV233" s="1"/>
      <c r="AW233" s="1"/>
      <c r="AX233" s="1" t="s">
        <v>420</v>
      </c>
      <c r="AY233" s="1">
        <v>132450.19199999998</v>
      </c>
      <c r="AZ233" s="1" t="s">
        <v>2526</v>
      </c>
      <c r="BA233" s="82">
        <f t="shared" si="55"/>
        <v>70760</v>
      </c>
      <c r="BB233" s="82" t="str">
        <f t="shared" si="56"/>
        <v>MERCK S.A.</v>
      </c>
      <c r="BC233" s="82" t="str">
        <f t="shared" si="57"/>
        <v>MERCK</v>
      </c>
      <c r="BD233" s="82">
        <f t="shared" si="58"/>
        <v>45</v>
      </c>
      <c r="BE233" s="1"/>
      <c r="BF233" s="1"/>
      <c r="BG233" s="1"/>
      <c r="BH233" s="1"/>
      <c r="BI233" s="1"/>
      <c r="BJ233" s="1"/>
      <c r="BK233" s="1" t="s">
        <v>1066</v>
      </c>
      <c r="BL233" s="1">
        <v>110200</v>
      </c>
      <c r="BM233" s="1" t="s">
        <v>2569</v>
      </c>
      <c r="BN233" s="1" t="s">
        <v>2461</v>
      </c>
      <c r="BO233" s="1">
        <v>104545</v>
      </c>
      <c r="BP233" s="1" t="s">
        <v>2328</v>
      </c>
      <c r="BQ233" s="1"/>
      <c r="BR233" s="1"/>
      <c r="BS233" s="1"/>
      <c r="BT233" s="1"/>
      <c r="BU233" s="1"/>
      <c r="BV233" s="1"/>
      <c r="BW233" s="1"/>
      <c r="BX233" s="1"/>
      <c r="BY233" s="1"/>
      <c r="BZ233" s="82">
        <f t="shared" si="59"/>
        <v>104545</v>
      </c>
      <c r="CA233" s="82" t="str">
        <f t="shared" si="60"/>
        <v>REACTIVOS EQUIPOS Y QUIMICOS LIMITADA</v>
      </c>
      <c r="CB233" s="82" t="str">
        <f t="shared" si="61"/>
        <v>SCHARLAU</v>
      </c>
      <c r="CC233" s="82" t="str">
        <f t="shared" si="62"/>
        <v>30 DIAS</v>
      </c>
      <c r="CD233" s="98">
        <f t="shared" si="63"/>
        <v>70760</v>
      </c>
      <c r="CE233" s="98" t="str">
        <f t="shared" si="64"/>
        <v>MERCK S.A.</v>
      </c>
      <c r="CF233" s="98" t="str">
        <f t="shared" si="65"/>
        <v>MERCK</v>
      </c>
      <c r="CG233" s="98">
        <f t="shared" si="66"/>
        <v>45</v>
      </c>
    </row>
    <row r="234" spans="1:85" ht="64.5" customHeight="1">
      <c r="A234" s="9">
        <f t="shared" si="51"/>
        <v>226</v>
      </c>
      <c r="B234" s="10" t="s">
        <v>160</v>
      </c>
      <c r="C234" s="11">
        <v>500</v>
      </c>
      <c r="D234" s="11" t="s">
        <v>9</v>
      </c>
      <c r="E234" s="10" t="s">
        <v>1709</v>
      </c>
      <c r="F234" s="43">
        <v>1</v>
      </c>
      <c r="G234" s="1"/>
      <c r="H234" s="1"/>
      <c r="I234" s="1"/>
      <c r="J234" s="1"/>
      <c r="K234" s="1"/>
      <c r="L234" s="1"/>
      <c r="M234" s="1"/>
      <c r="N234" s="1"/>
      <c r="O234" s="1"/>
      <c r="P234" s="1" t="s">
        <v>420</v>
      </c>
      <c r="Q234" s="1">
        <v>387440</v>
      </c>
      <c r="R234" s="1" t="s">
        <v>2364</v>
      </c>
      <c r="S234" s="1"/>
      <c r="T234" s="1"/>
      <c r="U234" s="1"/>
      <c r="V234" s="1"/>
      <c r="W234" s="1"/>
      <c r="X234" s="1"/>
      <c r="Y234" s="1"/>
      <c r="Z234" s="1"/>
      <c r="AA234" s="1"/>
      <c r="AB234" s="82">
        <f t="shared" si="52"/>
        <v>387440</v>
      </c>
      <c r="AC234" s="82" t="str">
        <f>IF(AB234=Z234,$Y$7,IF(AB234=W234,$V$7,IF(AB234=T234,$S$7,IF(AB234=Q234,$P$7,IF(AB234=N234,$M$7,IF(AB234=K234,$J$7,I(AB234=H234,$G$7,"")))))))</f>
        <v>BLAMIS DOTACIONES LABORATORIO S.A.S</v>
      </c>
      <c r="AD234" s="82" t="str">
        <f t="shared" si="53"/>
        <v>MERCK</v>
      </c>
      <c r="AE234" s="82" t="str">
        <f t="shared" si="54"/>
        <v>INMEDIATA, SALVO VENTA</v>
      </c>
      <c r="AF234" s="1"/>
      <c r="AG234" s="1"/>
      <c r="AH234" s="1"/>
      <c r="AI234" s="1"/>
      <c r="AJ234" s="1"/>
      <c r="AK234" s="1"/>
      <c r="AL234" s="1"/>
      <c r="AM234" s="1"/>
      <c r="AN234" s="1"/>
      <c r="AO234" s="1" t="s">
        <v>420</v>
      </c>
      <c r="AP234" s="1">
        <v>211120</v>
      </c>
      <c r="AQ234" s="1">
        <v>75</v>
      </c>
      <c r="AR234" s="1"/>
      <c r="AS234" s="1"/>
      <c r="AT234" s="1"/>
      <c r="AU234" s="1"/>
      <c r="AV234" s="1"/>
      <c r="AW234" s="1"/>
      <c r="AX234" s="1" t="s">
        <v>420</v>
      </c>
      <c r="AY234" s="1">
        <v>374491.152</v>
      </c>
      <c r="AZ234" s="1" t="s">
        <v>2526</v>
      </c>
      <c r="BA234" s="82">
        <f t="shared" si="55"/>
        <v>211120</v>
      </c>
      <c r="BB234" s="82" t="str">
        <f t="shared" si="56"/>
        <v>MERCK S.A.</v>
      </c>
      <c r="BC234" s="82" t="str">
        <f t="shared" si="57"/>
        <v>MERCK</v>
      </c>
      <c r="BD234" s="82">
        <f t="shared" si="58"/>
        <v>75</v>
      </c>
      <c r="BE234" s="1"/>
      <c r="BF234" s="1"/>
      <c r="BG234" s="1"/>
      <c r="BH234" s="1"/>
      <c r="BI234" s="1"/>
      <c r="BJ234" s="1"/>
      <c r="BK234" s="1" t="s">
        <v>1066</v>
      </c>
      <c r="BL234" s="1">
        <v>168200</v>
      </c>
      <c r="BM234" s="1" t="s">
        <v>2575</v>
      </c>
      <c r="BN234" s="1" t="s">
        <v>2461</v>
      </c>
      <c r="BO234" s="1">
        <v>241570</v>
      </c>
      <c r="BP234" s="1" t="s">
        <v>2545</v>
      </c>
      <c r="BQ234" s="1"/>
      <c r="BR234" s="1"/>
      <c r="BS234" s="1"/>
      <c r="BT234" s="1"/>
      <c r="BU234" s="1"/>
      <c r="BV234" s="1"/>
      <c r="BW234" s="1"/>
      <c r="BX234" s="1"/>
      <c r="BY234" s="1"/>
      <c r="BZ234" s="82">
        <f t="shared" si="59"/>
        <v>168200</v>
      </c>
      <c r="CA234" s="82" t="str">
        <f t="shared" si="60"/>
        <v>QUIMICOS Y REACTIVOS SAS "QUIMIREL SAS"</v>
      </c>
      <c r="CB234" s="82" t="str">
        <f t="shared" si="61"/>
        <v>OXOID</v>
      </c>
      <c r="CC234" s="82" t="str">
        <f t="shared" si="62"/>
        <v>60 dias calendario</v>
      </c>
      <c r="CD234" s="98">
        <f t="shared" si="63"/>
        <v>168200</v>
      </c>
      <c r="CE234" s="98" t="str">
        <f t="shared" si="64"/>
        <v>QUIMICOS Y REACTIVOS SAS "QUIMIREL SAS"</v>
      </c>
      <c r="CF234" s="98" t="str">
        <f t="shared" si="65"/>
        <v>OXOID</v>
      </c>
      <c r="CG234" s="98" t="str">
        <f t="shared" si="66"/>
        <v>60 dias calendario</v>
      </c>
    </row>
    <row r="235" spans="1:85" ht="64.5" customHeight="1">
      <c r="A235" s="9">
        <f t="shared" si="51"/>
        <v>227</v>
      </c>
      <c r="B235" s="10" t="s">
        <v>1838</v>
      </c>
      <c r="C235" s="11">
        <v>500</v>
      </c>
      <c r="D235" s="11" t="s">
        <v>9</v>
      </c>
      <c r="E235" s="10" t="s">
        <v>1839</v>
      </c>
      <c r="F235" s="43">
        <v>1</v>
      </c>
      <c r="G235" s="1"/>
      <c r="H235" s="1"/>
      <c r="I235" s="1"/>
      <c r="J235" s="1"/>
      <c r="K235" s="1"/>
      <c r="L235" s="1"/>
      <c r="M235" s="1"/>
      <c r="N235" s="1"/>
      <c r="O235" s="1"/>
      <c r="P235" s="1"/>
      <c r="Q235" s="1"/>
      <c r="R235" s="1"/>
      <c r="S235" s="1"/>
      <c r="T235" s="1"/>
      <c r="U235" s="1"/>
      <c r="V235" s="1"/>
      <c r="W235" s="1"/>
      <c r="X235" s="1"/>
      <c r="Y235" s="1"/>
      <c r="Z235" s="1"/>
      <c r="AA235" s="1"/>
      <c r="AB235" s="82"/>
      <c r="AC235" s="82"/>
      <c r="AD235" s="82"/>
      <c r="AE235" s="82"/>
      <c r="AF235" s="1"/>
      <c r="AG235" s="1"/>
      <c r="AH235" s="1"/>
      <c r="AI235" s="1"/>
      <c r="AJ235" s="1"/>
      <c r="AK235" s="1"/>
      <c r="AL235" s="1" t="s">
        <v>2478</v>
      </c>
      <c r="AM235" s="1">
        <v>318300</v>
      </c>
      <c r="AN235" s="1" t="s">
        <v>2475</v>
      </c>
      <c r="AO235" s="1"/>
      <c r="AP235" s="1"/>
      <c r="AQ235" s="1"/>
      <c r="AR235" s="1"/>
      <c r="AS235" s="1"/>
      <c r="AT235" s="1"/>
      <c r="AU235" s="1"/>
      <c r="AV235" s="1"/>
      <c r="AW235" s="1"/>
      <c r="AX235" s="1"/>
      <c r="AY235" s="1"/>
      <c r="AZ235" s="1"/>
      <c r="BA235" s="82">
        <f t="shared" si="55"/>
        <v>318300</v>
      </c>
      <c r="BB235" s="82" t="str">
        <f t="shared" si="56"/>
        <v>LESNIAK E. U.</v>
      </c>
      <c r="BC235" s="82" t="str">
        <f t="shared" si="57"/>
        <v>ALDRICH</v>
      </c>
      <c r="BD235" s="82" t="str">
        <f t="shared" si="58"/>
        <v>30 días</v>
      </c>
      <c r="BE235" s="1" t="s">
        <v>1095</v>
      </c>
      <c r="BF235" s="1">
        <v>197200</v>
      </c>
      <c r="BG235" s="1" t="s">
        <v>2375</v>
      </c>
      <c r="BH235" s="1"/>
      <c r="BI235" s="1"/>
      <c r="BJ235" s="1"/>
      <c r="BK235" s="1"/>
      <c r="BL235" s="1"/>
      <c r="BM235" s="1"/>
      <c r="BN235" s="1"/>
      <c r="BO235" s="1"/>
      <c r="BP235" s="1"/>
      <c r="BQ235" s="1" t="s">
        <v>2478</v>
      </c>
      <c r="BR235" s="1">
        <v>209960</v>
      </c>
      <c r="BS235" s="1">
        <v>60</v>
      </c>
      <c r="BT235" s="1"/>
      <c r="BU235" s="1"/>
      <c r="BV235" s="1"/>
      <c r="BW235" s="1"/>
      <c r="BX235" s="1"/>
      <c r="BY235" s="1"/>
      <c r="BZ235" s="82">
        <f t="shared" si="59"/>
        <v>197200</v>
      </c>
      <c r="CA235" s="82" t="str">
        <f t="shared" si="60"/>
        <v xml:space="preserve">QUIMICA  M.G.  S.A.S.   </v>
      </c>
      <c r="CB235" s="82" t="str">
        <f t="shared" si="61"/>
        <v>SIGMA</v>
      </c>
      <c r="CC235" s="82" t="str">
        <f t="shared" si="62"/>
        <v>60 DIAS</v>
      </c>
      <c r="CD235" s="98">
        <f t="shared" si="63"/>
        <v>197200</v>
      </c>
      <c r="CE235" s="98" t="str">
        <f t="shared" si="64"/>
        <v xml:space="preserve">QUIMICA  M.G.  S.A.S.   </v>
      </c>
      <c r="CF235" s="98" t="str">
        <f t="shared" si="65"/>
        <v>SIGMA</v>
      </c>
      <c r="CG235" s="98" t="str">
        <f t="shared" si="66"/>
        <v>60 DIAS</v>
      </c>
    </row>
    <row r="236" spans="1:85" ht="64.5" customHeight="1">
      <c r="A236" s="9">
        <f t="shared" si="51"/>
        <v>228</v>
      </c>
      <c r="B236" s="10" t="s">
        <v>537</v>
      </c>
      <c r="C236" s="11">
        <v>100</v>
      </c>
      <c r="D236" s="11" t="s">
        <v>538</v>
      </c>
      <c r="E236" s="10" t="s">
        <v>1804</v>
      </c>
      <c r="F236" s="43">
        <v>1</v>
      </c>
      <c r="G236" s="1"/>
      <c r="H236" s="1"/>
      <c r="I236" s="1"/>
      <c r="J236" s="1"/>
      <c r="K236" s="1"/>
      <c r="L236" s="1"/>
      <c r="M236" s="1"/>
      <c r="N236" s="1"/>
      <c r="O236" s="1"/>
      <c r="P236" s="1"/>
      <c r="Q236" s="1"/>
      <c r="R236" s="1"/>
      <c r="S236" s="1"/>
      <c r="T236" s="1"/>
      <c r="U236" s="1"/>
      <c r="V236" s="1"/>
      <c r="W236" s="1"/>
      <c r="X236" s="1"/>
      <c r="Y236" s="1"/>
      <c r="Z236" s="1"/>
      <c r="AA236" s="1"/>
      <c r="AB236" s="82"/>
      <c r="AC236" s="82"/>
      <c r="AD236" s="82"/>
      <c r="AE236" s="82"/>
      <c r="AF236" s="1"/>
      <c r="AG236" s="1"/>
      <c r="AH236" s="1"/>
      <c r="AI236" s="1"/>
      <c r="AJ236" s="1"/>
      <c r="AK236" s="1"/>
      <c r="AL236" s="1"/>
      <c r="AM236" s="1"/>
      <c r="AN236" s="1"/>
      <c r="AO236" s="1"/>
      <c r="AP236" s="1"/>
      <c r="AQ236" s="1"/>
      <c r="AR236" s="1"/>
      <c r="AS236" s="1"/>
      <c r="AT236" s="1"/>
      <c r="AU236" s="1"/>
      <c r="AV236" s="1"/>
      <c r="AW236" s="1"/>
      <c r="AX236" s="1"/>
      <c r="AY236" s="1"/>
      <c r="AZ236" s="1"/>
      <c r="BA236" s="82"/>
      <c r="BB236" s="82"/>
      <c r="BC236" s="82"/>
      <c r="BD236" s="82"/>
      <c r="BE236" s="1"/>
      <c r="BF236" s="1"/>
      <c r="BG236" s="1"/>
      <c r="BH236" s="1"/>
      <c r="BI236" s="1"/>
      <c r="BJ236" s="1"/>
      <c r="BK236" s="1"/>
      <c r="BL236" s="1"/>
      <c r="BM236" s="1"/>
      <c r="BN236" s="1"/>
      <c r="BO236" s="1"/>
      <c r="BP236" s="1"/>
      <c r="BQ236" s="1"/>
      <c r="BR236" s="1"/>
      <c r="BS236" s="1"/>
      <c r="BT236" s="1" t="s">
        <v>2646</v>
      </c>
      <c r="BU236" s="1">
        <v>187572</v>
      </c>
      <c r="BV236" s="1" t="s">
        <v>2642</v>
      </c>
      <c r="BW236" s="1"/>
      <c r="BX236" s="1"/>
      <c r="BY236" s="1"/>
      <c r="BZ236" s="82">
        <f t="shared" si="59"/>
        <v>187572</v>
      </c>
      <c r="CA236" s="82" t="str">
        <f t="shared" si="60"/>
        <v>VORTEX COMPANY SAS</v>
      </c>
      <c r="CB236" s="82" t="str">
        <f t="shared" si="61"/>
        <v>Fluka</v>
      </c>
      <c r="CC236" s="82" t="str">
        <f t="shared" si="62"/>
        <v>75-90 dias</v>
      </c>
      <c r="CD236" s="98">
        <f t="shared" si="63"/>
        <v>187572</v>
      </c>
      <c r="CE236" s="98" t="str">
        <f t="shared" si="64"/>
        <v>VORTEX COMPANY SAS</v>
      </c>
      <c r="CF236" s="98" t="str">
        <f t="shared" si="65"/>
        <v>Fluka</v>
      </c>
      <c r="CG236" s="98" t="str">
        <f t="shared" si="66"/>
        <v>75-90 dias</v>
      </c>
    </row>
    <row r="237" spans="1:85" ht="64.5" customHeight="1">
      <c r="A237" s="9">
        <f t="shared" si="51"/>
        <v>229</v>
      </c>
      <c r="B237" s="10" t="s">
        <v>539</v>
      </c>
      <c r="C237" s="11">
        <v>100</v>
      </c>
      <c r="D237" s="11" t="s">
        <v>538</v>
      </c>
      <c r="E237" s="10" t="s">
        <v>1804</v>
      </c>
      <c r="F237" s="43">
        <v>1</v>
      </c>
      <c r="G237" s="1"/>
      <c r="H237" s="1"/>
      <c r="I237" s="1"/>
      <c r="J237" s="1"/>
      <c r="K237" s="1"/>
      <c r="L237" s="1"/>
      <c r="M237" s="1"/>
      <c r="N237" s="1"/>
      <c r="O237" s="1"/>
      <c r="P237" s="1"/>
      <c r="Q237" s="1"/>
      <c r="R237" s="1"/>
      <c r="S237" s="1"/>
      <c r="T237" s="1"/>
      <c r="U237" s="1"/>
      <c r="V237" s="1"/>
      <c r="W237" s="1"/>
      <c r="X237" s="1"/>
      <c r="Y237" s="1"/>
      <c r="Z237" s="1"/>
      <c r="AA237" s="1"/>
      <c r="AB237" s="82"/>
      <c r="AC237" s="82"/>
      <c r="AD237" s="82"/>
      <c r="AE237" s="82"/>
      <c r="AF237" s="1"/>
      <c r="AG237" s="1"/>
      <c r="AH237" s="1"/>
      <c r="AI237" s="1"/>
      <c r="AJ237" s="1"/>
      <c r="AK237" s="1"/>
      <c r="AL237" s="1"/>
      <c r="AM237" s="1"/>
      <c r="AN237" s="1"/>
      <c r="AO237" s="1"/>
      <c r="AP237" s="1"/>
      <c r="AQ237" s="1"/>
      <c r="AR237" s="1"/>
      <c r="AS237" s="1"/>
      <c r="AT237" s="1"/>
      <c r="AU237" s="1"/>
      <c r="AV237" s="1"/>
      <c r="AW237" s="1"/>
      <c r="AX237" s="1"/>
      <c r="AY237" s="1"/>
      <c r="AZ237" s="1"/>
      <c r="BA237" s="82"/>
      <c r="BB237" s="82"/>
      <c r="BC237" s="82"/>
      <c r="BD237" s="82"/>
      <c r="BE237" s="1"/>
      <c r="BF237" s="1"/>
      <c r="BG237" s="1"/>
      <c r="BH237" s="1"/>
      <c r="BI237" s="1"/>
      <c r="BJ237" s="1"/>
      <c r="BK237" s="1"/>
      <c r="BL237" s="1"/>
      <c r="BM237" s="1"/>
      <c r="BN237" s="1"/>
      <c r="BO237" s="1"/>
      <c r="BP237" s="1"/>
      <c r="BQ237" s="1"/>
      <c r="BR237" s="1"/>
      <c r="BS237" s="1"/>
      <c r="BT237" s="1" t="s">
        <v>2646</v>
      </c>
      <c r="BU237" s="1">
        <v>347072</v>
      </c>
      <c r="BV237" s="1" t="s">
        <v>2642</v>
      </c>
      <c r="BW237" s="1"/>
      <c r="BX237" s="1"/>
      <c r="BY237" s="1"/>
      <c r="BZ237" s="82">
        <f t="shared" si="59"/>
        <v>347072</v>
      </c>
      <c r="CA237" s="82" t="str">
        <f t="shared" si="60"/>
        <v>VORTEX COMPANY SAS</v>
      </c>
      <c r="CB237" s="82" t="str">
        <f t="shared" si="61"/>
        <v>Fluka</v>
      </c>
      <c r="CC237" s="82" t="str">
        <f t="shared" si="62"/>
        <v>75-90 dias</v>
      </c>
      <c r="CD237" s="98">
        <f t="shared" si="63"/>
        <v>347072</v>
      </c>
      <c r="CE237" s="98" t="str">
        <f t="shared" si="64"/>
        <v>VORTEX COMPANY SAS</v>
      </c>
      <c r="CF237" s="98" t="str">
        <f t="shared" si="65"/>
        <v>Fluka</v>
      </c>
      <c r="CG237" s="98" t="str">
        <f t="shared" si="66"/>
        <v>75-90 dias</v>
      </c>
    </row>
    <row r="238" spans="1:85" ht="64.5" customHeight="1">
      <c r="A238" s="9">
        <f t="shared" si="51"/>
        <v>230</v>
      </c>
      <c r="B238" s="10" t="s">
        <v>540</v>
      </c>
      <c r="C238" s="11">
        <v>100</v>
      </c>
      <c r="D238" s="11" t="s">
        <v>538</v>
      </c>
      <c r="E238" s="10" t="s">
        <v>1804</v>
      </c>
      <c r="F238" s="43">
        <v>1</v>
      </c>
      <c r="G238" s="1"/>
      <c r="H238" s="1"/>
      <c r="I238" s="1"/>
      <c r="J238" s="1"/>
      <c r="K238" s="1"/>
      <c r="L238" s="1"/>
      <c r="M238" s="1"/>
      <c r="N238" s="1"/>
      <c r="O238" s="1"/>
      <c r="P238" s="1"/>
      <c r="Q238" s="1"/>
      <c r="R238" s="1"/>
      <c r="S238" s="1"/>
      <c r="T238" s="1"/>
      <c r="U238" s="1"/>
      <c r="V238" s="1"/>
      <c r="W238" s="1"/>
      <c r="X238" s="1"/>
      <c r="Y238" s="1"/>
      <c r="Z238" s="1"/>
      <c r="AA238" s="1"/>
      <c r="AB238" s="82"/>
      <c r="AC238" s="82"/>
      <c r="AD238" s="82"/>
      <c r="AE238" s="82"/>
      <c r="AF238" s="1"/>
      <c r="AG238" s="1"/>
      <c r="AH238" s="1"/>
      <c r="AI238" s="1"/>
      <c r="AJ238" s="1"/>
      <c r="AK238" s="1"/>
      <c r="AL238" s="1"/>
      <c r="AM238" s="1"/>
      <c r="AN238" s="1"/>
      <c r="AO238" s="1"/>
      <c r="AP238" s="1"/>
      <c r="AQ238" s="1"/>
      <c r="AR238" s="1"/>
      <c r="AS238" s="1"/>
      <c r="AT238" s="1"/>
      <c r="AU238" s="1"/>
      <c r="AV238" s="1"/>
      <c r="AW238" s="1"/>
      <c r="AX238" s="1"/>
      <c r="AY238" s="1"/>
      <c r="AZ238" s="1"/>
      <c r="BA238" s="82"/>
      <c r="BB238" s="82"/>
      <c r="BC238" s="82"/>
      <c r="BD238" s="82"/>
      <c r="BE238" s="1"/>
      <c r="BF238" s="1"/>
      <c r="BG238" s="1"/>
      <c r="BH238" s="1"/>
      <c r="BI238" s="1"/>
      <c r="BJ238" s="1"/>
      <c r="BK238" s="1"/>
      <c r="BL238" s="1"/>
      <c r="BM238" s="1"/>
      <c r="BN238" s="1"/>
      <c r="BO238" s="1"/>
      <c r="BP238" s="1"/>
      <c r="BQ238" s="1"/>
      <c r="BR238" s="1"/>
      <c r="BS238" s="1"/>
      <c r="BT238" s="1"/>
      <c r="BU238" s="1"/>
      <c r="BV238" s="1"/>
      <c r="BW238" s="1"/>
      <c r="BX238" s="1"/>
      <c r="BY238" s="1"/>
      <c r="BZ238" s="82"/>
      <c r="CA238" s="82"/>
      <c r="CB238" s="82">
        <f t="shared" si="61"/>
        <v>0</v>
      </c>
      <c r="CC238" s="82">
        <f t="shared" si="62"/>
        <v>0</v>
      </c>
      <c r="CD238" s="98">
        <f t="shared" si="63"/>
        <v>0</v>
      </c>
      <c r="CE238" s="98">
        <f t="shared" si="64"/>
        <v>0</v>
      </c>
      <c r="CF238" s="98">
        <f t="shared" si="65"/>
        <v>0</v>
      </c>
      <c r="CG238" s="98">
        <f t="shared" si="66"/>
        <v>0</v>
      </c>
    </row>
    <row r="239" spans="1:85" ht="52.2">
      <c r="A239" s="9">
        <f t="shared" si="51"/>
        <v>231</v>
      </c>
      <c r="B239" s="10" t="s">
        <v>163</v>
      </c>
      <c r="C239" s="11">
        <v>500</v>
      </c>
      <c r="D239" s="11" t="s">
        <v>9</v>
      </c>
      <c r="E239" s="10" t="s">
        <v>1803</v>
      </c>
      <c r="F239" s="43">
        <v>1</v>
      </c>
      <c r="G239" s="1"/>
      <c r="H239" s="1"/>
      <c r="I239" s="1"/>
      <c r="J239" s="1" t="s">
        <v>2267</v>
      </c>
      <c r="K239" s="1">
        <v>280436.96000000002</v>
      </c>
      <c r="L239" s="1" t="s">
        <v>2268</v>
      </c>
      <c r="M239" s="1"/>
      <c r="N239" s="1"/>
      <c r="O239" s="1"/>
      <c r="P239" s="1"/>
      <c r="Q239" s="1"/>
      <c r="R239" s="1"/>
      <c r="S239" s="1" t="s">
        <v>2406</v>
      </c>
      <c r="T239" s="1">
        <v>91872</v>
      </c>
      <c r="U239" s="1">
        <v>15</v>
      </c>
      <c r="V239" s="1"/>
      <c r="W239" s="1"/>
      <c r="X239" s="1"/>
      <c r="Y239" s="1"/>
      <c r="Z239" s="1"/>
      <c r="AA239" s="1"/>
      <c r="AB239" s="82">
        <f t="shared" si="52"/>
        <v>91872</v>
      </c>
      <c r="AC239" s="82" t="str">
        <f>IF(AB239=Z239,$Y$7,IF(AB239=W239,$V$7,IF(AB239=T239,$S$7,IF(AB239=Q239,$P$7,IF(AB239=N239,$M$7,IF(AB239=K239,$J$7,I(AB239=H239,$G$7,"")))))))</f>
        <v xml:space="preserve">ELEMENTOS QUIMICOS LTDA </v>
      </c>
      <c r="AD239" s="82" t="str">
        <f t="shared" si="53"/>
        <v>PANREAC</v>
      </c>
      <c r="AE239" s="82">
        <f t="shared" si="54"/>
        <v>15</v>
      </c>
      <c r="AF239" s="1"/>
      <c r="AG239" s="1"/>
      <c r="AH239" s="1"/>
      <c r="AI239" s="1"/>
      <c r="AJ239" s="1"/>
      <c r="AK239" s="1"/>
      <c r="AL239" s="1"/>
      <c r="AM239" s="1"/>
      <c r="AN239" s="1"/>
      <c r="AO239" s="1"/>
      <c r="AP239" s="1"/>
      <c r="AQ239" s="1"/>
      <c r="AR239" s="1"/>
      <c r="AS239" s="1"/>
      <c r="AT239" s="1"/>
      <c r="AU239" s="1"/>
      <c r="AV239" s="1"/>
      <c r="AW239" s="1"/>
      <c r="AX239" s="1"/>
      <c r="AY239" s="1"/>
      <c r="AZ239" s="1"/>
      <c r="BA239" s="82"/>
      <c r="BB239" s="82"/>
      <c r="BC239" s="82"/>
      <c r="BD239" s="82"/>
      <c r="BE239" s="1" t="s">
        <v>1095</v>
      </c>
      <c r="BF239" s="1">
        <v>142680</v>
      </c>
      <c r="BG239" s="1" t="s">
        <v>2543</v>
      </c>
      <c r="BH239" s="1"/>
      <c r="BI239" s="1"/>
      <c r="BJ239" s="1"/>
      <c r="BK239" s="1"/>
      <c r="BL239" s="1"/>
      <c r="BM239" s="1"/>
      <c r="BN239" s="1" t="s">
        <v>2461</v>
      </c>
      <c r="BO239" s="1">
        <v>196272</v>
      </c>
      <c r="BP239" s="1" t="s">
        <v>2545</v>
      </c>
      <c r="BQ239" s="1"/>
      <c r="BR239" s="1"/>
      <c r="BS239" s="1"/>
      <c r="BT239" s="1"/>
      <c r="BU239" s="1"/>
      <c r="BV239" s="1"/>
      <c r="BW239" s="1"/>
      <c r="BX239" s="1"/>
      <c r="BY239" s="1"/>
      <c r="BZ239" s="82">
        <f t="shared" si="59"/>
        <v>142680</v>
      </c>
      <c r="CA239" s="82" t="str">
        <f t="shared" si="60"/>
        <v xml:space="preserve">QUIMICA  M.G.  S.A.S.   </v>
      </c>
      <c r="CB239" s="82" t="str">
        <f t="shared" si="61"/>
        <v>SIGMA</v>
      </c>
      <c r="CC239" s="82" t="str">
        <f t="shared" si="62"/>
        <v>60  DIAS</v>
      </c>
      <c r="CD239" s="98">
        <f t="shared" si="63"/>
        <v>91872</v>
      </c>
      <c r="CE239" s="98" t="str">
        <f t="shared" si="64"/>
        <v xml:space="preserve">ELEMENTOS QUIMICOS LTDA </v>
      </c>
      <c r="CF239" s="98" t="str">
        <f t="shared" si="65"/>
        <v>PANREAC</v>
      </c>
      <c r="CG239" s="98">
        <f t="shared" si="66"/>
        <v>15</v>
      </c>
    </row>
    <row r="240" spans="1:85" ht="62.25" customHeight="1">
      <c r="A240" s="9">
        <f t="shared" si="51"/>
        <v>232</v>
      </c>
      <c r="B240" s="10" t="s">
        <v>541</v>
      </c>
      <c r="C240" s="11">
        <v>500</v>
      </c>
      <c r="D240" s="11" t="s">
        <v>9</v>
      </c>
      <c r="E240" s="10" t="s">
        <v>44</v>
      </c>
      <c r="F240" s="43">
        <v>1</v>
      </c>
      <c r="G240" s="1"/>
      <c r="H240" s="1"/>
      <c r="I240" s="1"/>
      <c r="J240" s="1"/>
      <c r="K240" s="1"/>
      <c r="L240" s="1"/>
      <c r="M240" s="1"/>
      <c r="N240" s="1"/>
      <c r="O240" s="1"/>
      <c r="P240" s="1"/>
      <c r="Q240" s="1"/>
      <c r="R240" s="1"/>
      <c r="S240" s="1"/>
      <c r="T240" s="1"/>
      <c r="U240" s="1"/>
      <c r="V240" s="1"/>
      <c r="W240" s="1"/>
      <c r="X240" s="1"/>
      <c r="Y240" s="1"/>
      <c r="Z240" s="1"/>
      <c r="AA240" s="1"/>
      <c r="AB240" s="82"/>
      <c r="AC240" s="82"/>
      <c r="AD240" s="82"/>
      <c r="AE240" s="82"/>
      <c r="AF240" s="1"/>
      <c r="AG240" s="1"/>
      <c r="AH240" s="1"/>
      <c r="AI240" s="1"/>
      <c r="AJ240" s="1"/>
      <c r="AK240" s="1"/>
      <c r="AL240" s="1"/>
      <c r="AM240" s="1"/>
      <c r="AN240" s="1"/>
      <c r="AO240" s="1"/>
      <c r="AP240" s="1"/>
      <c r="AQ240" s="1"/>
      <c r="AR240" s="1"/>
      <c r="AS240" s="1"/>
      <c r="AT240" s="1"/>
      <c r="AU240" s="1"/>
      <c r="AV240" s="1"/>
      <c r="AW240" s="1"/>
      <c r="AX240" s="1"/>
      <c r="AY240" s="1"/>
      <c r="AZ240" s="1"/>
      <c r="BA240" s="82"/>
      <c r="BB240" s="82"/>
      <c r="BC240" s="82"/>
      <c r="BD240" s="82"/>
      <c r="BE240" s="1"/>
      <c r="BF240" s="1"/>
      <c r="BG240" s="1"/>
      <c r="BH240" s="1" t="s">
        <v>97</v>
      </c>
      <c r="BI240" s="1">
        <v>4600</v>
      </c>
      <c r="BJ240" s="1" t="s">
        <v>2548</v>
      </c>
      <c r="BK240" s="1"/>
      <c r="BL240" s="1"/>
      <c r="BM240" s="1"/>
      <c r="BN240" s="1"/>
      <c r="BO240" s="1"/>
      <c r="BP240" s="1"/>
      <c r="BQ240" s="1"/>
      <c r="BR240" s="1"/>
      <c r="BS240" s="1"/>
      <c r="BT240" s="1"/>
      <c r="BU240" s="1"/>
      <c r="BV240" s="1"/>
      <c r="BW240" s="1"/>
      <c r="BX240" s="1"/>
      <c r="BY240" s="1"/>
      <c r="BZ240" s="82">
        <f t="shared" si="59"/>
        <v>4600</v>
      </c>
      <c r="CA240" s="82" t="str">
        <f t="shared" si="60"/>
        <v>QUIMICOS FARADAY LTDA</v>
      </c>
      <c r="CB240" s="82" t="str">
        <f t="shared" si="61"/>
        <v xml:space="preserve">COMERCIAL </v>
      </c>
      <c r="CC240" s="82" t="str">
        <f t="shared" si="62"/>
        <v>20 DIAS</v>
      </c>
      <c r="CD240" s="98">
        <f t="shared" si="63"/>
        <v>4600</v>
      </c>
      <c r="CE240" s="98" t="str">
        <f t="shared" si="64"/>
        <v>QUIMICOS FARADAY LTDA</v>
      </c>
      <c r="CF240" s="98" t="str">
        <f t="shared" si="65"/>
        <v xml:space="preserve">COMERCIAL </v>
      </c>
      <c r="CG240" s="98" t="str">
        <f t="shared" si="66"/>
        <v>20 DIAS</v>
      </c>
    </row>
    <row r="241" spans="1:85" ht="62.25" customHeight="1">
      <c r="A241" s="9">
        <f t="shared" si="51"/>
        <v>233</v>
      </c>
      <c r="B241" s="10" t="s">
        <v>164</v>
      </c>
      <c r="C241" s="11">
        <v>1000</v>
      </c>
      <c r="D241" s="11" t="s">
        <v>9</v>
      </c>
      <c r="E241" s="10" t="s">
        <v>1803</v>
      </c>
      <c r="F241" s="43">
        <v>1</v>
      </c>
      <c r="G241" s="1"/>
      <c r="H241" s="1"/>
      <c r="I241" s="1"/>
      <c r="J241" s="1" t="s">
        <v>2267</v>
      </c>
      <c r="K241" s="1">
        <v>130036</v>
      </c>
      <c r="L241" s="1" t="s">
        <v>2268</v>
      </c>
      <c r="M241" s="1" t="s">
        <v>2296</v>
      </c>
      <c r="N241" s="1">
        <v>243484</v>
      </c>
      <c r="O241" s="1">
        <v>30</v>
      </c>
      <c r="P241" s="1"/>
      <c r="Q241" s="1"/>
      <c r="R241" s="1"/>
      <c r="S241" s="1" t="s">
        <v>2406</v>
      </c>
      <c r="T241" s="1">
        <v>84216</v>
      </c>
      <c r="U241" s="1">
        <v>15</v>
      </c>
      <c r="V241" s="1"/>
      <c r="W241" s="1"/>
      <c r="X241" s="1"/>
      <c r="Y241" s="1"/>
      <c r="Z241" s="1"/>
      <c r="AA241" s="1"/>
      <c r="AB241" s="82">
        <f t="shared" si="52"/>
        <v>84216</v>
      </c>
      <c r="AC241" s="82" t="str">
        <f>IF(AB241=Z241,$Y$7,IF(AB241=W241,$V$7,IF(AB241=T241,$S$7,IF(AB241=Q241,$P$7,IF(AB241=N241,$M$7,IF(AB241=K241,$J$7,I(AB241=H241,$G$7,"")))))))</f>
        <v xml:space="preserve">ELEMENTOS QUIMICOS LTDA </v>
      </c>
      <c r="AD241" s="82" t="str">
        <f t="shared" si="53"/>
        <v>PANREAC</v>
      </c>
      <c r="AE241" s="82">
        <f t="shared" si="54"/>
        <v>15</v>
      </c>
      <c r="AF241" s="1"/>
      <c r="AG241" s="1"/>
      <c r="AH241" s="1"/>
      <c r="AI241" s="1"/>
      <c r="AJ241" s="1"/>
      <c r="AK241" s="1"/>
      <c r="AL241" s="1"/>
      <c r="AM241" s="1"/>
      <c r="AN241" s="1"/>
      <c r="AO241" s="1" t="s">
        <v>420</v>
      </c>
      <c r="AP241" s="1">
        <v>107879.99999999999</v>
      </c>
      <c r="AQ241" s="1">
        <v>120</v>
      </c>
      <c r="AR241" s="1"/>
      <c r="AS241" s="1"/>
      <c r="AT241" s="1"/>
      <c r="AU241" s="1"/>
      <c r="AV241" s="1"/>
      <c r="AW241" s="1"/>
      <c r="AX241" s="1" t="s">
        <v>420</v>
      </c>
      <c r="AY241" s="1">
        <v>147913.91999999998</v>
      </c>
      <c r="AZ241" s="1" t="s">
        <v>2526</v>
      </c>
      <c r="BA241" s="82">
        <f t="shared" si="55"/>
        <v>107879.99999999999</v>
      </c>
      <c r="BB241" s="82" t="str">
        <f t="shared" si="56"/>
        <v>MERCK S.A.</v>
      </c>
      <c r="BC241" s="82" t="str">
        <f t="shared" si="57"/>
        <v>MERCK</v>
      </c>
      <c r="BD241" s="82">
        <f t="shared" si="58"/>
        <v>120</v>
      </c>
      <c r="BE241" s="1"/>
      <c r="BF241" s="1"/>
      <c r="BG241" s="1"/>
      <c r="BH241" s="1"/>
      <c r="BI241" s="1"/>
      <c r="BJ241" s="1"/>
      <c r="BK241" s="1" t="s">
        <v>2570</v>
      </c>
      <c r="BL241" s="1">
        <v>145000</v>
      </c>
      <c r="BM241" s="1" t="s">
        <v>2569</v>
      </c>
      <c r="BN241" s="1"/>
      <c r="BO241" s="1"/>
      <c r="BP241" s="1"/>
      <c r="BQ241" s="1" t="s">
        <v>888</v>
      </c>
      <c r="BR241" s="1">
        <v>97440</v>
      </c>
      <c r="BS241" s="1">
        <v>60</v>
      </c>
      <c r="BT241" s="1"/>
      <c r="BU241" s="1"/>
      <c r="BV241" s="1"/>
      <c r="BW241" s="1" t="s">
        <v>2653</v>
      </c>
      <c r="BX241" s="1">
        <v>98011.076923076922</v>
      </c>
      <c r="BY241" s="1" t="s">
        <v>2372</v>
      </c>
      <c r="BZ241" s="82">
        <f t="shared" si="59"/>
        <v>97440</v>
      </c>
      <c r="CA241" s="82" t="str">
        <f t="shared" si="60"/>
        <v>SCIENTIFIC PRODUCTS LTDA.</v>
      </c>
      <c r="CB241" s="82" t="str">
        <f t="shared" si="61"/>
        <v>FISHER</v>
      </c>
      <c r="CC241" s="82">
        <f t="shared" si="62"/>
        <v>60</v>
      </c>
      <c r="CD241" s="98">
        <f t="shared" si="63"/>
        <v>84216</v>
      </c>
      <c r="CE241" s="98" t="str">
        <f t="shared" si="64"/>
        <v xml:space="preserve">ELEMENTOS QUIMICOS LTDA </v>
      </c>
      <c r="CF241" s="98" t="str">
        <f t="shared" si="65"/>
        <v>PANREAC</v>
      </c>
      <c r="CG241" s="98">
        <f t="shared" si="66"/>
        <v>15</v>
      </c>
    </row>
    <row r="242" spans="1:85" ht="62.25" customHeight="1">
      <c r="A242" s="9">
        <f t="shared" si="51"/>
        <v>234</v>
      </c>
      <c r="B242" s="10" t="s">
        <v>1840</v>
      </c>
      <c r="C242" s="11">
        <v>500</v>
      </c>
      <c r="D242" s="11" t="s">
        <v>9</v>
      </c>
      <c r="E242" s="10" t="s">
        <v>1841</v>
      </c>
      <c r="F242" s="43">
        <v>1</v>
      </c>
      <c r="G242" s="1"/>
      <c r="H242" s="1"/>
      <c r="I242" s="1"/>
      <c r="J242" s="1"/>
      <c r="K242" s="1"/>
      <c r="L242" s="1"/>
      <c r="M242" s="1"/>
      <c r="N242" s="1"/>
      <c r="O242" s="1"/>
      <c r="P242" s="1"/>
      <c r="Q242" s="1"/>
      <c r="R242" s="1"/>
      <c r="S242" s="1"/>
      <c r="T242" s="1"/>
      <c r="U242" s="1"/>
      <c r="V242" s="1"/>
      <c r="W242" s="1"/>
      <c r="X242" s="1"/>
      <c r="Y242" s="1"/>
      <c r="Z242" s="1"/>
      <c r="AA242" s="1"/>
      <c r="AB242" s="82"/>
      <c r="AC242" s="82"/>
      <c r="AD242" s="82"/>
      <c r="AE242" s="82"/>
      <c r="AF242" s="1"/>
      <c r="AG242" s="1"/>
      <c r="AH242" s="1"/>
      <c r="AI242" s="1"/>
      <c r="AJ242" s="1"/>
      <c r="AK242" s="1"/>
      <c r="AL242" s="1"/>
      <c r="AM242" s="1"/>
      <c r="AN242" s="1"/>
      <c r="AO242" s="1"/>
      <c r="AP242" s="1"/>
      <c r="AQ242" s="1"/>
      <c r="AR242" s="1"/>
      <c r="AS242" s="1"/>
      <c r="AT242" s="1"/>
      <c r="AU242" s="1"/>
      <c r="AV242" s="1"/>
      <c r="AW242" s="1"/>
      <c r="AX242" s="1"/>
      <c r="AY242" s="1"/>
      <c r="AZ242" s="1"/>
      <c r="BA242" s="82"/>
      <c r="BB242" s="82"/>
      <c r="BC242" s="82"/>
      <c r="BD242" s="82"/>
      <c r="BE242" s="1"/>
      <c r="BF242" s="1"/>
      <c r="BG242" s="1"/>
      <c r="BH242" s="1"/>
      <c r="BI242" s="1"/>
      <c r="BJ242" s="1"/>
      <c r="BK242" s="1"/>
      <c r="BL242" s="1"/>
      <c r="BM242" s="1"/>
      <c r="BN242" s="1"/>
      <c r="BO242" s="1"/>
      <c r="BP242" s="1"/>
      <c r="BQ242" s="1" t="s">
        <v>1095</v>
      </c>
      <c r="BR242" s="1">
        <v>339416</v>
      </c>
      <c r="BS242" s="1">
        <v>60</v>
      </c>
      <c r="BT242" s="1"/>
      <c r="BU242" s="1"/>
      <c r="BV242" s="1"/>
      <c r="BW242" s="1"/>
      <c r="BX242" s="1"/>
      <c r="BY242" s="1"/>
      <c r="BZ242" s="82">
        <f t="shared" si="59"/>
        <v>339416</v>
      </c>
      <c r="CA242" s="82" t="str">
        <f t="shared" si="60"/>
        <v>SCIENTIFIC PRODUCTS LTDA.</v>
      </c>
      <c r="CB242" s="82" t="str">
        <f t="shared" si="61"/>
        <v>SIGMA</v>
      </c>
      <c r="CC242" s="82">
        <f t="shared" si="62"/>
        <v>60</v>
      </c>
      <c r="CD242" s="98">
        <f t="shared" si="63"/>
        <v>339416</v>
      </c>
      <c r="CE242" s="98" t="str">
        <f t="shared" si="64"/>
        <v>SCIENTIFIC PRODUCTS LTDA.</v>
      </c>
      <c r="CF242" s="98" t="str">
        <f t="shared" si="65"/>
        <v>SIGMA</v>
      </c>
      <c r="CG242" s="98">
        <f t="shared" si="66"/>
        <v>60</v>
      </c>
    </row>
    <row r="243" spans="1:85" ht="52.2">
      <c r="A243" s="9">
        <f t="shared" si="51"/>
        <v>235</v>
      </c>
      <c r="B243" s="10" t="s">
        <v>1330</v>
      </c>
      <c r="C243" s="11">
        <v>500</v>
      </c>
      <c r="D243" s="11" t="s">
        <v>9</v>
      </c>
      <c r="E243" s="10" t="s">
        <v>1803</v>
      </c>
      <c r="F243" s="43">
        <v>1</v>
      </c>
      <c r="G243" s="1"/>
      <c r="H243" s="1"/>
      <c r="I243" s="1"/>
      <c r="J243" s="1"/>
      <c r="K243" s="1"/>
      <c r="L243" s="1"/>
      <c r="M243" s="1"/>
      <c r="N243" s="1"/>
      <c r="O243" s="1"/>
      <c r="P243" s="1"/>
      <c r="Q243" s="1"/>
      <c r="R243" s="1"/>
      <c r="S243" s="1" t="s">
        <v>2406</v>
      </c>
      <c r="T243" s="1">
        <v>151960</v>
      </c>
      <c r="U243" s="1">
        <v>120</v>
      </c>
      <c r="V243" s="1"/>
      <c r="W243" s="1"/>
      <c r="X243" s="1"/>
      <c r="Y243" s="1"/>
      <c r="Z243" s="1"/>
      <c r="AA243" s="1"/>
      <c r="AB243" s="82">
        <f t="shared" si="52"/>
        <v>151960</v>
      </c>
      <c r="AC243" s="82" t="str">
        <f>IF(AB243=Z243,$Y$7,IF(AB243=W243,$V$7,IF(AB243=T243,$S$7,IF(AB243=Q243,$P$7,IF(AB243=N243,$M$7,IF(AB243=K243,$J$7,I(AB243=H243,$G$7,"")))))))</f>
        <v xml:space="preserve">ELEMENTOS QUIMICOS LTDA </v>
      </c>
      <c r="AD243" s="82" t="str">
        <f t="shared" si="53"/>
        <v>PANREAC</v>
      </c>
      <c r="AE243" s="82">
        <f t="shared" si="54"/>
        <v>120</v>
      </c>
      <c r="AF243" s="1"/>
      <c r="AG243" s="1"/>
      <c r="AH243" s="1"/>
      <c r="AI243" s="1"/>
      <c r="AJ243" s="1"/>
      <c r="AK243" s="1"/>
      <c r="AL243" s="1"/>
      <c r="AM243" s="1"/>
      <c r="AN243" s="1"/>
      <c r="AO243" s="1" t="s">
        <v>420</v>
      </c>
      <c r="AP243" s="1">
        <v>154280</v>
      </c>
      <c r="AQ243" s="1">
        <v>120</v>
      </c>
      <c r="AR243" s="1"/>
      <c r="AS243" s="1"/>
      <c r="AT243" s="1"/>
      <c r="AU243" s="1"/>
      <c r="AV243" s="1"/>
      <c r="AW243" s="1"/>
      <c r="AX243" s="1" t="s">
        <v>420</v>
      </c>
      <c r="AY243" s="1">
        <v>174135.024</v>
      </c>
      <c r="AZ243" s="1" t="s">
        <v>2526</v>
      </c>
      <c r="BA243" s="82">
        <f t="shared" si="55"/>
        <v>154280</v>
      </c>
      <c r="BB243" s="82" t="str">
        <f t="shared" si="56"/>
        <v>MERCK S.A.</v>
      </c>
      <c r="BC243" s="82" t="str">
        <f t="shared" si="57"/>
        <v>MERCK</v>
      </c>
      <c r="BD243" s="82">
        <f t="shared" si="58"/>
        <v>120</v>
      </c>
      <c r="BE243" s="1"/>
      <c r="BF243" s="1"/>
      <c r="BG243" s="1"/>
      <c r="BH243" s="1"/>
      <c r="BI243" s="1"/>
      <c r="BJ243" s="1"/>
      <c r="BK243" s="1"/>
      <c r="BL243" s="1"/>
      <c r="BM243" s="1"/>
      <c r="BN243" s="1"/>
      <c r="BO243" s="1"/>
      <c r="BP243" s="1"/>
      <c r="BQ243" s="1" t="s">
        <v>1095</v>
      </c>
      <c r="BR243" s="1">
        <v>291160</v>
      </c>
      <c r="BS243" s="1">
        <v>60</v>
      </c>
      <c r="BT243" s="1"/>
      <c r="BU243" s="1"/>
      <c r="BV243" s="1"/>
      <c r="BW243" s="1"/>
      <c r="BX243" s="1"/>
      <c r="BY243" s="1"/>
      <c r="BZ243" s="82">
        <f t="shared" si="59"/>
        <v>291160</v>
      </c>
      <c r="CA243" s="82" t="str">
        <f t="shared" si="60"/>
        <v>SCIENTIFIC PRODUCTS LTDA.</v>
      </c>
      <c r="CB243" s="82" t="str">
        <f t="shared" si="61"/>
        <v>SIGMA</v>
      </c>
      <c r="CC243" s="82">
        <f t="shared" si="62"/>
        <v>60</v>
      </c>
      <c r="CD243" s="98">
        <f t="shared" si="63"/>
        <v>151960</v>
      </c>
      <c r="CE243" s="98" t="str">
        <f t="shared" si="64"/>
        <v xml:space="preserve">ELEMENTOS QUIMICOS LTDA </v>
      </c>
      <c r="CF243" s="98" t="str">
        <f t="shared" si="65"/>
        <v>PANREAC</v>
      </c>
      <c r="CG243" s="98">
        <f t="shared" si="66"/>
        <v>120</v>
      </c>
    </row>
    <row r="244" spans="1:85" ht="62.4">
      <c r="A244" s="9">
        <f t="shared" si="51"/>
        <v>236</v>
      </c>
      <c r="B244" s="10" t="s">
        <v>1376</v>
      </c>
      <c r="C244" s="11">
        <v>1</v>
      </c>
      <c r="D244" s="11" t="s">
        <v>6</v>
      </c>
      <c r="E244" s="10" t="s">
        <v>1804</v>
      </c>
      <c r="F244" s="43">
        <v>1</v>
      </c>
      <c r="G244" s="1"/>
      <c r="H244" s="1"/>
      <c r="I244" s="1"/>
      <c r="J244" s="1"/>
      <c r="K244" s="1"/>
      <c r="L244" s="1"/>
      <c r="M244" s="1"/>
      <c r="N244" s="1"/>
      <c r="O244" s="1"/>
      <c r="P244" s="1"/>
      <c r="Q244" s="1"/>
      <c r="R244" s="1"/>
      <c r="S244" s="1"/>
      <c r="T244" s="1"/>
      <c r="U244" s="1"/>
      <c r="V244" s="1"/>
      <c r="W244" s="1"/>
      <c r="X244" s="1"/>
      <c r="Y244" s="1"/>
      <c r="Z244" s="1"/>
      <c r="AA244" s="1"/>
      <c r="AB244" s="82"/>
      <c r="AC244" s="82"/>
      <c r="AD244" s="82"/>
      <c r="AE244" s="82"/>
      <c r="AF244" s="1"/>
      <c r="AG244" s="1"/>
      <c r="AH244" s="1"/>
      <c r="AI244" s="1"/>
      <c r="AJ244" s="1"/>
      <c r="AK244" s="1"/>
      <c r="AL244" s="1"/>
      <c r="AM244" s="1"/>
      <c r="AN244" s="1"/>
      <c r="AO244" s="1"/>
      <c r="AP244" s="1"/>
      <c r="AQ244" s="1"/>
      <c r="AR244" s="1"/>
      <c r="AS244" s="1"/>
      <c r="AT244" s="1"/>
      <c r="AU244" s="1"/>
      <c r="AV244" s="1"/>
      <c r="AW244" s="1"/>
      <c r="AX244" s="1"/>
      <c r="AY244" s="1"/>
      <c r="AZ244" s="1"/>
      <c r="BA244" s="82"/>
      <c r="BB244" s="82"/>
      <c r="BC244" s="82"/>
      <c r="BD244" s="82"/>
      <c r="BE244" s="1"/>
      <c r="BF244" s="1"/>
      <c r="BG244" s="1"/>
      <c r="BH244" s="1"/>
      <c r="BI244" s="1"/>
      <c r="BJ244" s="1"/>
      <c r="BK244" s="1"/>
      <c r="BL244" s="1"/>
      <c r="BM244" s="1"/>
      <c r="BN244" s="1"/>
      <c r="BO244" s="1"/>
      <c r="BP244" s="1"/>
      <c r="BQ244" s="1"/>
      <c r="BR244" s="1"/>
      <c r="BS244" s="1"/>
      <c r="BT244" s="1"/>
      <c r="BU244" s="1"/>
      <c r="BV244" s="1"/>
      <c r="BW244" s="1"/>
      <c r="BX244" s="1"/>
      <c r="BY244" s="1"/>
      <c r="BZ244" s="82"/>
      <c r="CA244" s="82"/>
      <c r="CB244" s="82">
        <f t="shared" si="61"/>
        <v>0</v>
      </c>
      <c r="CC244" s="82">
        <f t="shared" si="62"/>
        <v>0</v>
      </c>
      <c r="CD244" s="98">
        <f t="shared" si="63"/>
        <v>0</v>
      </c>
      <c r="CE244" s="98">
        <f t="shared" si="64"/>
        <v>0</v>
      </c>
      <c r="CF244" s="98">
        <f t="shared" si="65"/>
        <v>0</v>
      </c>
      <c r="CG244" s="98">
        <f t="shared" si="66"/>
        <v>0</v>
      </c>
    </row>
    <row r="245" spans="1:85" ht="66.75" customHeight="1">
      <c r="A245" s="9">
        <f t="shared" si="51"/>
        <v>237</v>
      </c>
      <c r="B245" s="17" t="s">
        <v>1376</v>
      </c>
      <c r="C245" s="14">
        <v>100</v>
      </c>
      <c r="D245" s="11" t="s">
        <v>538</v>
      </c>
      <c r="E245" s="10" t="s">
        <v>1804</v>
      </c>
      <c r="F245" s="43">
        <v>1</v>
      </c>
      <c r="G245" s="1"/>
      <c r="H245" s="1"/>
      <c r="I245" s="1"/>
      <c r="J245" s="1"/>
      <c r="K245" s="1"/>
      <c r="L245" s="1"/>
      <c r="M245" s="1"/>
      <c r="N245" s="1"/>
      <c r="O245" s="1"/>
      <c r="P245" s="1"/>
      <c r="Q245" s="1"/>
      <c r="R245" s="1"/>
      <c r="S245" s="1"/>
      <c r="T245" s="1"/>
      <c r="U245" s="1"/>
      <c r="V245" s="1"/>
      <c r="W245" s="1"/>
      <c r="X245" s="1"/>
      <c r="Y245" s="1"/>
      <c r="Z245" s="1"/>
      <c r="AA245" s="1"/>
      <c r="AB245" s="82"/>
      <c r="AC245" s="82"/>
      <c r="AD245" s="82"/>
      <c r="AE245" s="82"/>
      <c r="AF245" s="1"/>
      <c r="AG245" s="1"/>
      <c r="AH245" s="1"/>
      <c r="AI245" s="1"/>
      <c r="AJ245" s="1"/>
      <c r="AK245" s="1"/>
      <c r="AL245" s="1"/>
      <c r="AM245" s="1"/>
      <c r="AN245" s="1"/>
      <c r="AO245" s="1"/>
      <c r="AP245" s="1"/>
      <c r="AQ245" s="1"/>
      <c r="AR245" s="1"/>
      <c r="AS245" s="1"/>
      <c r="AT245" s="1"/>
      <c r="AU245" s="1"/>
      <c r="AV245" s="1"/>
      <c r="AW245" s="1"/>
      <c r="AX245" s="1"/>
      <c r="AY245" s="1"/>
      <c r="AZ245" s="1"/>
      <c r="BA245" s="82"/>
      <c r="BB245" s="82"/>
      <c r="BC245" s="82"/>
      <c r="BD245" s="82"/>
      <c r="BE245" s="1"/>
      <c r="BF245" s="1"/>
      <c r="BG245" s="1"/>
      <c r="BH245" s="1"/>
      <c r="BI245" s="1"/>
      <c r="BJ245" s="1"/>
      <c r="BK245" s="1"/>
      <c r="BL245" s="1"/>
      <c r="BM245" s="1"/>
      <c r="BN245" s="1"/>
      <c r="BO245" s="1"/>
      <c r="BP245" s="1"/>
      <c r="BQ245" s="1"/>
      <c r="BR245" s="1"/>
      <c r="BS245" s="1"/>
      <c r="BT245" s="1"/>
      <c r="BU245" s="1"/>
      <c r="BV245" s="1"/>
      <c r="BW245" s="1"/>
      <c r="BX245" s="1"/>
      <c r="BY245" s="1"/>
      <c r="BZ245" s="82"/>
      <c r="CA245" s="82"/>
      <c r="CB245" s="82">
        <f t="shared" si="61"/>
        <v>0</v>
      </c>
      <c r="CC245" s="82">
        <f t="shared" si="62"/>
        <v>0</v>
      </c>
      <c r="CD245" s="98">
        <f t="shared" si="63"/>
        <v>0</v>
      </c>
      <c r="CE245" s="98">
        <f t="shared" si="64"/>
        <v>0</v>
      </c>
      <c r="CF245" s="98">
        <f t="shared" si="65"/>
        <v>0</v>
      </c>
      <c r="CG245" s="98">
        <f t="shared" si="66"/>
        <v>0</v>
      </c>
    </row>
    <row r="246" spans="1:85" ht="66.75" customHeight="1">
      <c r="A246" s="9">
        <f t="shared" si="51"/>
        <v>238</v>
      </c>
      <c r="B246" s="10" t="s">
        <v>528</v>
      </c>
      <c r="C246" s="11" t="s">
        <v>165</v>
      </c>
      <c r="D246" s="11" t="s">
        <v>166</v>
      </c>
      <c r="E246" s="10" t="s">
        <v>167</v>
      </c>
      <c r="F246" s="43">
        <v>1</v>
      </c>
      <c r="G246" s="1"/>
      <c r="H246" s="1"/>
      <c r="I246" s="1"/>
      <c r="J246" s="1"/>
      <c r="K246" s="1"/>
      <c r="L246" s="1"/>
      <c r="M246" s="1"/>
      <c r="N246" s="1"/>
      <c r="O246" s="1"/>
      <c r="P246" s="1"/>
      <c r="Q246" s="1"/>
      <c r="R246" s="1"/>
      <c r="S246" s="1"/>
      <c r="T246" s="1"/>
      <c r="U246" s="1"/>
      <c r="V246" s="1"/>
      <c r="W246" s="1"/>
      <c r="X246" s="1"/>
      <c r="Y246" s="1"/>
      <c r="Z246" s="1"/>
      <c r="AA246" s="1"/>
      <c r="AB246" s="82"/>
      <c r="AC246" s="82"/>
      <c r="AD246" s="82"/>
      <c r="AE246" s="82"/>
      <c r="AF246" s="1"/>
      <c r="AG246" s="1"/>
      <c r="AH246" s="1"/>
      <c r="AI246" s="1"/>
      <c r="AJ246" s="1"/>
      <c r="AK246" s="1"/>
      <c r="AL246" s="1"/>
      <c r="AM246" s="1"/>
      <c r="AN246" s="1"/>
      <c r="AO246" s="1"/>
      <c r="AP246" s="1"/>
      <c r="AQ246" s="1"/>
      <c r="AR246" s="1"/>
      <c r="AS246" s="1"/>
      <c r="AT246" s="1"/>
      <c r="AU246" s="1"/>
      <c r="AV246" s="1"/>
      <c r="AW246" s="1"/>
      <c r="AX246" s="1"/>
      <c r="AY246" s="1"/>
      <c r="AZ246" s="1"/>
      <c r="BA246" s="82"/>
      <c r="BB246" s="82"/>
      <c r="BC246" s="82"/>
      <c r="BD246" s="82"/>
      <c r="BE246" s="1"/>
      <c r="BF246" s="1"/>
      <c r="BG246" s="1"/>
      <c r="BH246" s="1"/>
      <c r="BI246" s="1"/>
      <c r="BJ246" s="1"/>
      <c r="BK246" s="1"/>
      <c r="BL246" s="1"/>
      <c r="BM246" s="1"/>
      <c r="BN246" s="1"/>
      <c r="BO246" s="1"/>
      <c r="BP246" s="1"/>
      <c r="BQ246" s="1" t="s">
        <v>2373</v>
      </c>
      <c r="BR246" s="1">
        <v>416440</v>
      </c>
      <c r="BS246" s="1">
        <v>60</v>
      </c>
      <c r="BT246" s="1"/>
      <c r="BU246" s="1"/>
      <c r="BV246" s="1"/>
      <c r="BW246" s="1"/>
      <c r="BX246" s="1"/>
      <c r="BY246" s="1"/>
      <c r="BZ246" s="82">
        <f t="shared" si="59"/>
        <v>416440</v>
      </c>
      <c r="CA246" s="82" t="str">
        <f t="shared" si="60"/>
        <v>SCIENTIFIC PRODUCTS LTDA.</v>
      </c>
      <c r="CB246" s="82" t="str">
        <f t="shared" si="61"/>
        <v>WHATMAN</v>
      </c>
      <c r="CC246" s="82">
        <f t="shared" si="62"/>
        <v>60</v>
      </c>
      <c r="CD246" s="98">
        <f t="shared" si="63"/>
        <v>416440</v>
      </c>
      <c r="CE246" s="98" t="str">
        <f t="shared" si="64"/>
        <v>SCIENTIFIC PRODUCTS LTDA.</v>
      </c>
      <c r="CF246" s="98" t="str">
        <f t="shared" si="65"/>
        <v>WHATMAN</v>
      </c>
      <c r="CG246" s="98">
        <f t="shared" si="66"/>
        <v>60</v>
      </c>
    </row>
    <row r="247" spans="1:85" ht="66.75" customHeight="1">
      <c r="A247" s="9">
        <f t="shared" si="51"/>
        <v>239</v>
      </c>
      <c r="B247" s="10" t="s">
        <v>168</v>
      </c>
      <c r="C247" s="11" t="s">
        <v>121</v>
      </c>
      <c r="D247" s="11" t="s">
        <v>169</v>
      </c>
      <c r="E247" s="10" t="s">
        <v>1331</v>
      </c>
      <c r="F247" s="43">
        <v>1</v>
      </c>
      <c r="G247" s="1"/>
      <c r="H247" s="1"/>
      <c r="I247" s="1"/>
      <c r="J247" s="1" t="s">
        <v>167</v>
      </c>
      <c r="K247" s="1">
        <v>483810.48</v>
      </c>
      <c r="L247" s="1" t="s">
        <v>2273</v>
      </c>
      <c r="M247" s="1"/>
      <c r="N247" s="1"/>
      <c r="O247" s="1"/>
      <c r="P247" s="1"/>
      <c r="Q247" s="1"/>
      <c r="R247" s="1"/>
      <c r="S247" s="1" t="s">
        <v>2413</v>
      </c>
      <c r="T247" s="1">
        <v>164720</v>
      </c>
      <c r="U247" s="1">
        <v>15</v>
      </c>
      <c r="V247" s="1"/>
      <c r="W247" s="1"/>
      <c r="X247" s="1"/>
      <c r="Y247" s="1"/>
      <c r="Z247" s="1"/>
      <c r="AA247" s="1"/>
      <c r="AB247" s="82">
        <f t="shared" si="52"/>
        <v>164720</v>
      </c>
      <c r="AC247" s="82" t="str">
        <f>IF(AB247=Z247,$Y$7,IF(AB247=W247,$V$7,IF(AB247=T247,$S$7,IF(AB247=Q247,$P$7,IF(AB247=N247,$M$7,IF(AB247=K247,$J$7,I(AB247=H247,$G$7,"")))))))</f>
        <v xml:space="preserve">ELEMENTOS QUIMICOS LTDA </v>
      </c>
      <c r="AD247" s="82" t="str">
        <f t="shared" si="53"/>
        <v>M.F.S.</v>
      </c>
      <c r="AE247" s="82">
        <f t="shared" si="54"/>
        <v>15</v>
      </c>
      <c r="AF247" s="1"/>
      <c r="AG247" s="1"/>
      <c r="AH247" s="1"/>
      <c r="AI247" s="1"/>
      <c r="AJ247" s="1"/>
      <c r="AK247" s="1"/>
      <c r="AL247" s="1"/>
      <c r="AM247" s="1"/>
      <c r="AN247" s="1"/>
      <c r="AO247" s="1" t="s">
        <v>2373</v>
      </c>
      <c r="AP247" s="1">
        <v>275870</v>
      </c>
      <c r="AQ247" s="1">
        <v>120</v>
      </c>
      <c r="AR247" s="1"/>
      <c r="AS247" s="1"/>
      <c r="AT247" s="1"/>
      <c r="AU247" s="1"/>
      <c r="AV247" s="1"/>
      <c r="AW247" s="1"/>
      <c r="AX247" s="1" t="s">
        <v>2485</v>
      </c>
      <c r="AY247" s="1">
        <v>169680.16</v>
      </c>
      <c r="AZ247" s="1" t="s">
        <v>2526</v>
      </c>
      <c r="BA247" s="82">
        <f t="shared" si="55"/>
        <v>169680.16</v>
      </c>
      <c r="BB247" s="82" t="str">
        <f t="shared" si="56"/>
        <v>PROFINAS SAS</v>
      </c>
      <c r="BC247" s="82" t="str">
        <f t="shared" si="57"/>
        <v>MFS</v>
      </c>
      <c r="BD247" s="82" t="str">
        <f t="shared" si="58"/>
        <v>15-60 DIAS</v>
      </c>
      <c r="BE247" s="1"/>
      <c r="BF247" s="1"/>
      <c r="BG247" s="1"/>
      <c r="BH247" s="1"/>
      <c r="BI247" s="1"/>
      <c r="BJ247" s="1"/>
      <c r="BK247" s="1"/>
      <c r="BL247" s="1"/>
      <c r="BM247" s="1"/>
      <c r="BN247" s="1" t="s">
        <v>2581</v>
      </c>
      <c r="BO247" s="1">
        <v>174754</v>
      </c>
      <c r="BP247" s="1" t="s">
        <v>2545</v>
      </c>
      <c r="BQ247" s="1"/>
      <c r="BR247" s="1"/>
      <c r="BS247" s="1"/>
      <c r="BT247" s="1"/>
      <c r="BU247" s="1"/>
      <c r="BV247" s="1"/>
      <c r="BW247" s="1"/>
      <c r="BX247" s="1"/>
      <c r="BY247" s="1"/>
      <c r="BZ247" s="82">
        <f t="shared" si="59"/>
        <v>174754</v>
      </c>
      <c r="CA247" s="82" t="str">
        <f t="shared" si="60"/>
        <v>REACTIVOS EQUIPOS Y QUIMICOS LIMITADA</v>
      </c>
      <c r="CB247" s="82" t="str">
        <f t="shared" si="61"/>
        <v>ADVANTEC</v>
      </c>
      <c r="CC247" s="82" t="str">
        <f t="shared" si="62"/>
        <v>120 DIAS</v>
      </c>
      <c r="CD247" s="98">
        <f t="shared" si="63"/>
        <v>164720</v>
      </c>
      <c r="CE247" s="98" t="str">
        <f t="shared" si="64"/>
        <v xml:space="preserve">ELEMENTOS QUIMICOS LTDA </v>
      </c>
      <c r="CF247" s="98" t="str">
        <f t="shared" si="65"/>
        <v>M.F.S.</v>
      </c>
      <c r="CG247" s="98">
        <f t="shared" si="66"/>
        <v>15</v>
      </c>
    </row>
    <row r="248" spans="1:85" ht="66.75" customHeight="1">
      <c r="A248" s="9">
        <f t="shared" si="51"/>
        <v>240</v>
      </c>
      <c r="B248" s="10" t="s">
        <v>1692</v>
      </c>
      <c r="C248" s="11">
        <v>100</v>
      </c>
      <c r="D248" s="11" t="s">
        <v>9</v>
      </c>
      <c r="E248" s="10" t="s">
        <v>1693</v>
      </c>
      <c r="F248" s="43">
        <v>1</v>
      </c>
      <c r="G248" s="1"/>
      <c r="H248" s="1"/>
      <c r="I248" s="1"/>
      <c r="J248" s="1"/>
      <c r="K248" s="1"/>
      <c r="L248" s="1"/>
      <c r="M248" s="1"/>
      <c r="N248" s="1"/>
      <c r="O248" s="1"/>
      <c r="P248" s="1" t="s">
        <v>2369</v>
      </c>
      <c r="Q248" s="1">
        <v>178640</v>
      </c>
      <c r="R248" s="1" t="s">
        <v>2284</v>
      </c>
      <c r="S248" s="1"/>
      <c r="T248" s="1"/>
      <c r="U248" s="1"/>
      <c r="V248" s="1"/>
      <c r="W248" s="1"/>
      <c r="X248" s="1"/>
      <c r="Y248" s="1"/>
      <c r="Z248" s="1"/>
      <c r="AA248" s="1"/>
      <c r="AB248" s="82">
        <f t="shared" si="52"/>
        <v>178640</v>
      </c>
      <c r="AC248" s="82" t="str">
        <f>IF(AB248=Z248,$Y$7,IF(AB248=W248,$V$7,IF(AB248=T248,$S$7,IF(AB248=Q248,$P$7,IF(AB248=N248,$M$7,IF(AB248=K248,$J$7,I(AB248=H248,$G$7,"")))))))</f>
        <v>BLAMIS DOTACIONES LABORATORIO S.A.S</v>
      </c>
      <c r="AD248" s="82" t="str">
        <f t="shared" si="53"/>
        <v>CALBIOCHEM</v>
      </c>
      <c r="AE248" s="82" t="str">
        <f t="shared" si="54"/>
        <v>90 DÍAS</v>
      </c>
      <c r="AF248" s="1"/>
      <c r="AG248" s="1"/>
      <c r="AH248" s="1"/>
      <c r="AI248" s="1"/>
      <c r="AJ248" s="1"/>
      <c r="AK248" s="1"/>
      <c r="AL248" s="1" t="s">
        <v>2369</v>
      </c>
      <c r="AM248" s="1">
        <v>447100</v>
      </c>
      <c r="AN248" s="1" t="s">
        <v>2475</v>
      </c>
      <c r="AO248" s="1" t="s">
        <v>420</v>
      </c>
      <c r="AP248" s="1">
        <v>297679</v>
      </c>
      <c r="AQ248" s="1">
        <v>90</v>
      </c>
      <c r="AR248" s="1"/>
      <c r="AS248" s="1"/>
      <c r="AT248" s="1"/>
      <c r="AU248" s="1" t="s">
        <v>2369</v>
      </c>
      <c r="AV248" s="1">
        <v>143956</v>
      </c>
      <c r="AW248" s="1">
        <v>45</v>
      </c>
      <c r="AX248" s="1"/>
      <c r="AY248" s="1"/>
      <c r="AZ248" s="1"/>
      <c r="BA248" s="82">
        <f t="shared" si="55"/>
        <v>143956</v>
      </c>
      <c r="BB248" s="82" t="str">
        <f t="shared" si="56"/>
        <v xml:space="preserve">PURIFICACION Y ANALISIS DE FLUIDOS LTDA. </v>
      </c>
      <c r="BC248" s="82" t="str">
        <f t="shared" si="57"/>
        <v>CALBIOCHEM</v>
      </c>
      <c r="BD248" s="82">
        <f t="shared" si="58"/>
        <v>45</v>
      </c>
      <c r="BE248" s="1"/>
      <c r="BF248" s="1"/>
      <c r="BG248" s="1"/>
      <c r="BH248" s="1"/>
      <c r="BI248" s="1"/>
      <c r="BJ248" s="1"/>
      <c r="BK248" s="1"/>
      <c r="BL248" s="1"/>
      <c r="BM248" s="1"/>
      <c r="BN248" s="1"/>
      <c r="BO248" s="1"/>
      <c r="BP248" s="1"/>
      <c r="BQ248" s="1"/>
      <c r="BR248" s="1"/>
      <c r="BS248" s="1"/>
      <c r="BT248" s="1"/>
      <c r="BU248" s="1"/>
      <c r="BV248" s="1"/>
      <c r="BW248" s="1"/>
      <c r="BX248" s="1"/>
      <c r="BY248" s="1"/>
      <c r="BZ248" s="82"/>
      <c r="CA248" s="82"/>
      <c r="CB248" s="82">
        <f t="shared" si="61"/>
        <v>0</v>
      </c>
      <c r="CC248" s="82">
        <f t="shared" si="62"/>
        <v>0</v>
      </c>
      <c r="CD248" s="98">
        <f t="shared" si="63"/>
        <v>143956</v>
      </c>
      <c r="CE248" s="98" t="str">
        <f t="shared" si="64"/>
        <v xml:space="preserve">PURIFICACION Y ANALISIS DE FLUIDOS LTDA. </v>
      </c>
      <c r="CF248" s="98" t="str">
        <f t="shared" si="65"/>
        <v>CALBIOCHEM</v>
      </c>
      <c r="CG248" s="98">
        <f t="shared" si="66"/>
        <v>45</v>
      </c>
    </row>
    <row r="249" spans="1:85" ht="66.75" customHeight="1">
      <c r="A249" s="9">
        <f t="shared" si="51"/>
        <v>241</v>
      </c>
      <c r="B249" s="10" t="s">
        <v>1495</v>
      </c>
      <c r="C249" s="11">
        <v>500</v>
      </c>
      <c r="D249" s="11" t="s">
        <v>154</v>
      </c>
      <c r="E249" s="10" t="s">
        <v>1803</v>
      </c>
      <c r="F249" s="43">
        <v>1</v>
      </c>
      <c r="G249" s="1"/>
      <c r="H249" s="1"/>
      <c r="I249" s="1"/>
      <c r="J249" s="1"/>
      <c r="K249" s="1"/>
      <c r="L249" s="1"/>
      <c r="M249" s="1" t="s">
        <v>2296</v>
      </c>
      <c r="N249" s="1">
        <v>359136</v>
      </c>
      <c r="O249" s="1">
        <v>30</v>
      </c>
      <c r="P249" s="1"/>
      <c r="Q249" s="1"/>
      <c r="R249" s="1"/>
      <c r="S249" s="1" t="s">
        <v>2406</v>
      </c>
      <c r="T249" s="1">
        <v>727088</v>
      </c>
      <c r="U249" s="1">
        <v>15</v>
      </c>
      <c r="V249" s="1"/>
      <c r="W249" s="1"/>
      <c r="X249" s="1"/>
      <c r="Y249" s="1"/>
      <c r="Z249" s="1"/>
      <c r="AA249" s="1"/>
      <c r="AB249" s="82">
        <f t="shared" si="52"/>
        <v>359136</v>
      </c>
      <c r="AC249" s="82" t="str">
        <f>IF(AB249=Z249,$Y$7,IF(AB249=W249,$V$7,IF(AB249=T249,$S$7,IF(AB249=Q249,$P$7,IF(AB249=N249,$M$7,IF(AB249=K249,$J$7,I(AB249=H249,$G$7,"")))))))</f>
        <v>BIO-INSTRUMENTAL</v>
      </c>
      <c r="AD249" s="82" t="str">
        <f t="shared" si="53"/>
        <v>ALFA EASEAR</v>
      </c>
      <c r="AE249" s="82">
        <f t="shared" si="54"/>
        <v>30</v>
      </c>
      <c r="AF249" s="1"/>
      <c r="AG249" s="1"/>
      <c r="AH249" s="1"/>
      <c r="AI249" s="1"/>
      <c r="AJ249" s="1"/>
      <c r="AK249" s="1"/>
      <c r="AL249" s="1"/>
      <c r="AM249" s="1"/>
      <c r="AN249" s="1"/>
      <c r="AO249" s="1" t="s">
        <v>420</v>
      </c>
      <c r="AP249" s="1">
        <v>215759.99999999997</v>
      </c>
      <c r="AQ249" s="1">
        <v>90</v>
      </c>
      <c r="AR249" s="1"/>
      <c r="AS249" s="1"/>
      <c r="AT249" s="1"/>
      <c r="AU249" s="1"/>
      <c r="AV249" s="1"/>
      <c r="AW249" s="1"/>
      <c r="AX249" s="1"/>
      <c r="AY249" s="1"/>
      <c r="AZ249" s="1"/>
      <c r="BA249" s="82">
        <f t="shared" si="55"/>
        <v>215759.99999999997</v>
      </c>
      <c r="BB249" s="82" t="str">
        <f t="shared" si="56"/>
        <v>MERCK S.A.</v>
      </c>
      <c r="BC249" s="82" t="str">
        <f t="shared" si="57"/>
        <v>MERCK</v>
      </c>
      <c r="BD249" s="82">
        <f t="shared" si="58"/>
        <v>90</v>
      </c>
      <c r="BE249" s="1" t="s">
        <v>1095</v>
      </c>
      <c r="BF249" s="1">
        <v>387440</v>
      </c>
      <c r="BG249" s="1" t="s">
        <v>2375</v>
      </c>
      <c r="BH249" s="1"/>
      <c r="BI249" s="1"/>
      <c r="BJ249" s="1"/>
      <c r="BK249" s="1"/>
      <c r="BL249" s="1"/>
      <c r="BM249" s="1"/>
      <c r="BN249" s="1" t="s">
        <v>2461</v>
      </c>
      <c r="BO249" s="1">
        <v>321552</v>
      </c>
      <c r="BP249" s="1" t="s">
        <v>2545</v>
      </c>
      <c r="BQ249" s="1"/>
      <c r="BR249" s="1"/>
      <c r="BS249" s="1"/>
      <c r="BT249" s="1" t="s">
        <v>2105</v>
      </c>
      <c r="BU249" s="1">
        <v>342223.19999999995</v>
      </c>
      <c r="BV249" s="1" t="s">
        <v>2640</v>
      </c>
      <c r="BW249" s="1"/>
      <c r="BX249" s="1"/>
      <c r="BY249" s="1"/>
      <c r="BZ249" s="82">
        <f t="shared" si="59"/>
        <v>321552</v>
      </c>
      <c r="CA249" s="82" t="str">
        <f t="shared" si="60"/>
        <v>REACTIVOS EQUIPOS Y QUIMICOS LIMITADA</v>
      </c>
      <c r="CB249" s="82" t="str">
        <f t="shared" si="61"/>
        <v>SCHARLAU</v>
      </c>
      <c r="CC249" s="82" t="str">
        <f t="shared" si="62"/>
        <v>120 DIAS</v>
      </c>
      <c r="CD249" s="98">
        <f t="shared" si="63"/>
        <v>215759.99999999997</v>
      </c>
      <c r="CE249" s="98" t="str">
        <f t="shared" si="64"/>
        <v>MERCK S.A.</v>
      </c>
      <c r="CF249" s="98" t="str">
        <f t="shared" si="65"/>
        <v>MERCK</v>
      </c>
      <c r="CG249" s="98">
        <f t="shared" si="66"/>
        <v>90</v>
      </c>
    </row>
    <row r="250" spans="1:85" ht="52.2">
      <c r="A250" s="9">
        <f t="shared" si="51"/>
        <v>242</v>
      </c>
      <c r="B250" s="10" t="s">
        <v>1842</v>
      </c>
      <c r="C250" s="11">
        <v>5</v>
      </c>
      <c r="D250" s="11" t="s">
        <v>997</v>
      </c>
      <c r="E250" s="10" t="s">
        <v>1803</v>
      </c>
      <c r="F250" s="43">
        <v>1</v>
      </c>
      <c r="G250" s="1"/>
      <c r="H250" s="1"/>
      <c r="I250" s="1"/>
      <c r="J250" s="1"/>
      <c r="K250" s="1"/>
      <c r="L250" s="1"/>
      <c r="M250" s="1"/>
      <c r="N250" s="1"/>
      <c r="O250" s="1"/>
      <c r="P250" s="1"/>
      <c r="Q250" s="1"/>
      <c r="R250" s="1"/>
      <c r="S250" s="1" t="s">
        <v>2408</v>
      </c>
      <c r="T250" s="1">
        <v>1769000</v>
      </c>
      <c r="U250" s="1">
        <v>120</v>
      </c>
      <c r="V250" s="1"/>
      <c r="W250" s="1"/>
      <c r="X250" s="1"/>
      <c r="Y250" s="1"/>
      <c r="Z250" s="1"/>
      <c r="AA250" s="1"/>
      <c r="AB250" s="82">
        <f t="shared" si="52"/>
        <v>1769000</v>
      </c>
      <c r="AC250" s="82" t="str">
        <f>IF(AB250=Z250,$Y$7,IF(AB250=W250,$V$7,IF(AB250=T250,$S$7,IF(AB250=Q250,$P$7,IF(AB250=N250,$M$7,IF(AB250=K250,$J$7,I(AB250=H250,$G$7,"")))))))</f>
        <v xml:space="preserve">ELEMENTOS QUIMICOS LTDA </v>
      </c>
      <c r="AD250" s="82" t="str">
        <f t="shared" si="53"/>
        <v>ALFA (USA)</v>
      </c>
      <c r="AE250" s="82">
        <f t="shared" si="54"/>
        <v>120</v>
      </c>
      <c r="AF250" s="1"/>
      <c r="AG250" s="1"/>
      <c r="AH250" s="1"/>
      <c r="AI250" s="1"/>
      <c r="AJ250" s="1"/>
      <c r="AK250" s="1"/>
      <c r="AL250" s="1"/>
      <c r="AM250" s="1"/>
      <c r="AN250" s="1"/>
      <c r="AO250" s="1"/>
      <c r="AP250" s="1"/>
      <c r="AQ250" s="1"/>
      <c r="AR250" s="1"/>
      <c r="AS250" s="1"/>
      <c r="AT250" s="1"/>
      <c r="AU250" s="1"/>
      <c r="AV250" s="1"/>
      <c r="AW250" s="1"/>
      <c r="AX250" s="1"/>
      <c r="AY250" s="1"/>
      <c r="AZ250" s="1"/>
      <c r="BA250" s="82"/>
      <c r="BB250" s="82"/>
      <c r="BC250" s="82"/>
      <c r="BD250" s="82"/>
      <c r="BE250" s="1" t="s">
        <v>1095</v>
      </c>
      <c r="BF250" s="1">
        <v>1209880</v>
      </c>
      <c r="BG250" s="1" t="s">
        <v>2375</v>
      </c>
      <c r="BH250" s="1"/>
      <c r="BI250" s="1"/>
      <c r="BJ250" s="1"/>
      <c r="BK250" s="1"/>
      <c r="BL250" s="1"/>
      <c r="BM250" s="1"/>
      <c r="BN250" s="1"/>
      <c r="BO250" s="1"/>
      <c r="BP250" s="1"/>
      <c r="BQ250" s="1"/>
      <c r="BR250" s="1"/>
      <c r="BS250" s="1"/>
      <c r="BT250" s="1" t="s">
        <v>2105</v>
      </c>
      <c r="BU250" s="1">
        <v>2158992</v>
      </c>
      <c r="BV250" s="1" t="s">
        <v>2640</v>
      </c>
      <c r="BW250" s="1"/>
      <c r="BX250" s="1"/>
      <c r="BY250" s="1"/>
      <c r="BZ250" s="82">
        <f t="shared" si="59"/>
        <v>1209880</v>
      </c>
      <c r="CA250" s="82" t="str">
        <f t="shared" si="60"/>
        <v xml:space="preserve">QUIMICA  M.G.  S.A.S.   </v>
      </c>
      <c r="CB250" s="82" t="str">
        <f t="shared" si="61"/>
        <v>SIGMA</v>
      </c>
      <c r="CC250" s="82" t="str">
        <f t="shared" si="62"/>
        <v>60 DIAS</v>
      </c>
      <c r="CD250" s="98">
        <f t="shared" si="63"/>
        <v>1209880</v>
      </c>
      <c r="CE250" s="98" t="str">
        <f t="shared" si="64"/>
        <v xml:space="preserve">QUIMICA  M.G.  S.A.S.   </v>
      </c>
      <c r="CF250" s="98" t="str">
        <f t="shared" si="65"/>
        <v>SIGMA</v>
      </c>
      <c r="CG250" s="98" t="str">
        <f t="shared" si="66"/>
        <v>60 DIAS</v>
      </c>
    </row>
    <row r="251" spans="1:85" ht="66.75" customHeight="1">
      <c r="A251" s="9">
        <f t="shared" si="51"/>
        <v>243</v>
      </c>
      <c r="B251" s="10" t="s">
        <v>170</v>
      </c>
      <c r="C251" s="11">
        <v>25</v>
      </c>
      <c r="D251" s="11" t="s">
        <v>9</v>
      </c>
      <c r="E251" s="10" t="s">
        <v>1803</v>
      </c>
      <c r="F251" s="43">
        <v>1</v>
      </c>
      <c r="G251" s="1"/>
      <c r="H251" s="1"/>
      <c r="I251" s="1"/>
      <c r="J251" s="1" t="s">
        <v>2274</v>
      </c>
      <c r="K251" s="1">
        <v>191079.84</v>
      </c>
      <c r="L251" s="1" t="s">
        <v>2269</v>
      </c>
      <c r="M251" s="1"/>
      <c r="N251" s="1"/>
      <c r="O251" s="1"/>
      <c r="P251" s="1"/>
      <c r="Q251" s="1"/>
      <c r="R251" s="1"/>
      <c r="S251" s="1"/>
      <c r="T251" s="1"/>
      <c r="U251" s="1"/>
      <c r="V251" s="1"/>
      <c r="W251" s="1"/>
      <c r="X251" s="1"/>
      <c r="Y251" s="1"/>
      <c r="Z251" s="1"/>
      <c r="AA251" s="1"/>
      <c r="AB251" s="82">
        <f t="shared" si="52"/>
        <v>191079.84</v>
      </c>
      <c r="AC251" s="82" t="str">
        <f>IF(AB251=Z251,$Y$7,IF(AB251=W251,$V$7,IF(AB251=T251,$S$7,IF(AB251=Q251,$P$7,IF(AB251=N251,$M$7,IF(AB251=K251,$J$7,I(AB251=H251,$G$7,"")))))))</f>
        <v>AVÁNTIKA COLOMBIA S.A.</v>
      </c>
      <c r="AD251" s="82" t="str">
        <f t="shared" si="53"/>
        <v>Mallinckrot</v>
      </c>
      <c r="AE251" s="82" t="str">
        <f t="shared" si="54"/>
        <v xml:space="preserve">120 Días </v>
      </c>
      <c r="AF251" s="1"/>
      <c r="AG251" s="1"/>
      <c r="AH251" s="1"/>
      <c r="AI251" s="1"/>
      <c r="AJ251" s="1"/>
      <c r="AK251" s="1"/>
      <c r="AL251" s="1"/>
      <c r="AM251" s="1"/>
      <c r="AN251" s="1"/>
      <c r="AO251" s="1"/>
      <c r="AP251" s="1"/>
      <c r="AQ251" s="1"/>
      <c r="AR251" s="1"/>
      <c r="AS251" s="1"/>
      <c r="AT251" s="1"/>
      <c r="AU251" s="1"/>
      <c r="AV251" s="1"/>
      <c r="AW251" s="1"/>
      <c r="AX251" s="1"/>
      <c r="AY251" s="1"/>
      <c r="AZ251" s="1"/>
      <c r="BA251" s="82"/>
      <c r="BB251" s="82"/>
      <c r="BC251" s="82"/>
      <c r="BD251" s="82"/>
      <c r="BE251" s="1"/>
      <c r="BF251" s="1"/>
      <c r="BG251" s="1"/>
      <c r="BH251" s="1"/>
      <c r="BI251" s="1"/>
      <c r="BJ251" s="1"/>
      <c r="BK251" s="1"/>
      <c r="BL251" s="1"/>
      <c r="BM251" s="1"/>
      <c r="BN251" s="1"/>
      <c r="BO251" s="1"/>
      <c r="BP251" s="1"/>
      <c r="BQ251" s="1"/>
      <c r="BR251" s="1"/>
      <c r="BS251" s="1"/>
      <c r="BT251" s="1"/>
      <c r="BU251" s="1"/>
      <c r="BV251" s="1"/>
      <c r="BW251" s="1"/>
      <c r="BX251" s="1"/>
      <c r="BY251" s="1"/>
      <c r="BZ251" s="82"/>
      <c r="CA251" s="82"/>
      <c r="CB251" s="82">
        <f t="shared" si="61"/>
        <v>0</v>
      </c>
      <c r="CC251" s="82">
        <f t="shared" si="62"/>
        <v>0</v>
      </c>
      <c r="CD251" s="98">
        <f t="shared" si="63"/>
        <v>191079.84</v>
      </c>
      <c r="CE251" s="98" t="str">
        <f t="shared" si="64"/>
        <v>AVÁNTIKA COLOMBIA S.A.</v>
      </c>
      <c r="CF251" s="98" t="str">
        <f t="shared" si="65"/>
        <v>Mallinckrot</v>
      </c>
      <c r="CG251" s="98" t="str">
        <f t="shared" si="66"/>
        <v xml:space="preserve">120 Días </v>
      </c>
    </row>
    <row r="252" spans="1:85" ht="66.75" customHeight="1">
      <c r="A252" s="9">
        <f t="shared" si="51"/>
        <v>244</v>
      </c>
      <c r="B252" s="10" t="s">
        <v>1681</v>
      </c>
      <c r="C252" s="11">
        <v>100</v>
      </c>
      <c r="D252" s="11" t="s">
        <v>1682</v>
      </c>
      <c r="E252" s="10" t="s">
        <v>1803</v>
      </c>
      <c r="F252" s="43">
        <v>1</v>
      </c>
      <c r="G252" s="1"/>
      <c r="H252" s="1"/>
      <c r="I252" s="1"/>
      <c r="J252" s="1"/>
      <c r="K252" s="1"/>
      <c r="L252" s="1"/>
      <c r="M252" s="1"/>
      <c r="N252" s="1"/>
      <c r="O252" s="1"/>
      <c r="P252" s="1"/>
      <c r="Q252" s="1"/>
      <c r="R252" s="1"/>
      <c r="S252" s="1"/>
      <c r="T252" s="1"/>
      <c r="U252" s="1"/>
      <c r="V252" s="1"/>
      <c r="W252" s="1"/>
      <c r="X252" s="1"/>
      <c r="Y252" s="1"/>
      <c r="Z252" s="1"/>
      <c r="AA252" s="1"/>
      <c r="AB252" s="82"/>
      <c r="AC252" s="82"/>
      <c r="AD252" s="82"/>
      <c r="AE252" s="82"/>
      <c r="AF252" s="1"/>
      <c r="AG252" s="1"/>
      <c r="AH252" s="1"/>
      <c r="AI252" s="1"/>
      <c r="AJ252" s="1"/>
      <c r="AK252" s="1"/>
      <c r="AL252" s="1"/>
      <c r="AM252" s="1"/>
      <c r="AN252" s="1"/>
      <c r="AO252" s="1" t="s">
        <v>420</v>
      </c>
      <c r="AP252" s="1">
        <v>216919.99999999997</v>
      </c>
      <c r="AQ252" s="1">
        <v>90</v>
      </c>
      <c r="AR252" s="1"/>
      <c r="AS252" s="1"/>
      <c r="AT252" s="1"/>
      <c r="AU252" s="1"/>
      <c r="AV252" s="1"/>
      <c r="AW252" s="1"/>
      <c r="AX252" s="1" t="s">
        <v>420</v>
      </c>
      <c r="AY252" s="1">
        <v>276330.09599999996</v>
      </c>
      <c r="AZ252" s="1" t="s">
        <v>2526</v>
      </c>
      <c r="BA252" s="82">
        <f t="shared" si="55"/>
        <v>216919.99999999997</v>
      </c>
      <c r="BB252" s="82" t="str">
        <f t="shared" si="56"/>
        <v>MERCK S.A.</v>
      </c>
      <c r="BC252" s="82" t="str">
        <f t="shared" si="57"/>
        <v>MERCK</v>
      </c>
      <c r="BD252" s="82">
        <f t="shared" si="58"/>
        <v>90</v>
      </c>
      <c r="BE252" s="1"/>
      <c r="BF252" s="1"/>
      <c r="BG252" s="1"/>
      <c r="BH252" s="1"/>
      <c r="BI252" s="1"/>
      <c r="BJ252" s="1"/>
      <c r="BK252" s="1"/>
      <c r="BL252" s="1"/>
      <c r="BM252" s="1"/>
      <c r="BN252" s="1" t="s">
        <v>420</v>
      </c>
      <c r="BO252" s="1">
        <v>257570</v>
      </c>
      <c r="BP252" s="1" t="s">
        <v>2545</v>
      </c>
      <c r="BQ252" s="1" t="s">
        <v>1095</v>
      </c>
      <c r="BR252" s="1">
        <v>403680</v>
      </c>
      <c r="BS252" s="1">
        <v>60</v>
      </c>
      <c r="BT252" s="1" t="s">
        <v>2105</v>
      </c>
      <c r="BU252" s="1">
        <v>273893.39999999997</v>
      </c>
      <c r="BV252" s="1" t="s">
        <v>2640</v>
      </c>
      <c r="BW252" s="1"/>
      <c r="BX252" s="1"/>
      <c r="BY252" s="1"/>
      <c r="BZ252" s="82">
        <f t="shared" si="59"/>
        <v>257570</v>
      </c>
      <c r="CA252" s="82" t="str">
        <f t="shared" si="60"/>
        <v>REACTIVOS EQUIPOS Y QUIMICOS LIMITADA</v>
      </c>
      <c r="CB252" s="82" t="str">
        <f t="shared" si="61"/>
        <v>MERCK</v>
      </c>
      <c r="CC252" s="82" t="str">
        <f t="shared" si="62"/>
        <v>120 DIAS</v>
      </c>
      <c r="CD252" s="98">
        <f t="shared" si="63"/>
        <v>216919.99999999997</v>
      </c>
      <c r="CE252" s="98" t="str">
        <f t="shared" si="64"/>
        <v>MERCK S.A.</v>
      </c>
      <c r="CF252" s="98" t="str">
        <f t="shared" si="65"/>
        <v>MERCK</v>
      </c>
      <c r="CG252" s="98" t="str">
        <f t="shared" si="66"/>
        <v>120 DIAS</v>
      </c>
    </row>
    <row r="253" spans="1:85" ht="66.75" customHeight="1">
      <c r="A253" s="9">
        <f t="shared" si="51"/>
        <v>245</v>
      </c>
      <c r="B253" s="10" t="s">
        <v>542</v>
      </c>
      <c r="C253" s="11">
        <v>1000</v>
      </c>
      <c r="D253" s="11" t="s">
        <v>9</v>
      </c>
      <c r="E253" s="10" t="s">
        <v>1803</v>
      </c>
      <c r="F253" s="43">
        <v>1</v>
      </c>
      <c r="G253" s="1"/>
      <c r="H253" s="1"/>
      <c r="I253" s="1"/>
      <c r="J253" s="1"/>
      <c r="K253" s="1"/>
      <c r="L253" s="1"/>
      <c r="M253" s="1"/>
      <c r="N253" s="1"/>
      <c r="O253" s="1"/>
      <c r="P253" s="1" t="s">
        <v>420</v>
      </c>
      <c r="Q253" s="1">
        <v>154280</v>
      </c>
      <c r="R253" s="1" t="s">
        <v>2326</v>
      </c>
      <c r="S253" s="1" t="s">
        <v>2406</v>
      </c>
      <c r="T253" s="1">
        <v>139084</v>
      </c>
      <c r="U253" s="1">
        <v>15</v>
      </c>
      <c r="V253" s="1"/>
      <c r="W253" s="1"/>
      <c r="X253" s="1"/>
      <c r="Y253" s="1"/>
      <c r="Z253" s="1"/>
      <c r="AA253" s="1"/>
      <c r="AB253" s="82">
        <f t="shared" si="52"/>
        <v>139084</v>
      </c>
      <c r="AC253" s="82" t="str">
        <f>IF(AB253=Z253,$Y$7,IF(AB253=W253,$V$7,IF(AB253=T253,$S$7,IF(AB253=Q253,$P$7,IF(AB253=N253,$M$7,IF(AB253=K253,$J$7,I(AB253=H253,$G$7,"")))))))</f>
        <v xml:space="preserve">ELEMENTOS QUIMICOS LTDA </v>
      </c>
      <c r="AD253" s="82" t="str">
        <f t="shared" si="53"/>
        <v>PANREAC</v>
      </c>
      <c r="AE253" s="82">
        <f t="shared" si="54"/>
        <v>15</v>
      </c>
      <c r="AF253" s="1"/>
      <c r="AG253" s="1"/>
      <c r="AH253" s="1"/>
      <c r="AI253" s="1"/>
      <c r="AJ253" s="1"/>
      <c r="AK253" s="1"/>
      <c r="AL253" s="1"/>
      <c r="AM253" s="1"/>
      <c r="AN253" s="1"/>
      <c r="AO253" s="1" t="s">
        <v>420</v>
      </c>
      <c r="AP253" s="1">
        <v>139200</v>
      </c>
      <c r="AQ253" s="1">
        <v>45</v>
      </c>
      <c r="AR253" s="1"/>
      <c r="AS253" s="1"/>
      <c r="AT253" s="1"/>
      <c r="AU253" s="1"/>
      <c r="AV253" s="1"/>
      <c r="AW253" s="1"/>
      <c r="AX253" s="1" t="s">
        <v>420</v>
      </c>
      <c r="AY253" s="1">
        <v>149258.59199999998</v>
      </c>
      <c r="AZ253" s="1" t="s">
        <v>2526</v>
      </c>
      <c r="BA253" s="82">
        <f t="shared" si="55"/>
        <v>139200</v>
      </c>
      <c r="BB253" s="82" t="str">
        <f t="shared" si="56"/>
        <v>MERCK S.A.</v>
      </c>
      <c r="BC253" s="82" t="str">
        <f t="shared" si="57"/>
        <v>MERCK</v>
      </c>
      <c r="BD253" s="82">
        <f t="shared" si="58"/>
        <v>45</v>
      </c>
      <c r="BE253" s="1"/>
      <c r="BF253" s="1"/>
      <c r="BG253" s="1"/>
      <c r="BH253" s="1"/>
      <c r="BI253" s="1"/>
      <c r="BJ253" s="1"/>
      <c r="BK253" s="1"/>
      <c r="BL253" s="1"/>
      <c r="BM253" s="1"/>
      <c r="BN253" s="1" t="s">
        <v>420</v>
      </c>
      <c r="BO253" s="1">
        <v>180264</v>
      </c>
      <c r="BP253" s="1" t="s">
        <v>2545</v>
      </c>
      <c r="BQ253" s="1"/>
      <c r="BR253" s="1"/>
      <c r="BS253" s="1"/>
      <c r="BT253" s="1"/>
      <c r="BU253" s="1"/>
      <c r="BV253" s="1"/>
      <c r="BW253" s="1"/>
      <c r="BX253" s="1"/>
      <c r="BY253" s="1"/>
      <c r="BZ253" s="82">
        <f t="shared" si="59"/>
        <v>180264</v>
      </c>
      <c r="CA253" s="82" t="str">
        <f t="shared" si="60"/>
        <v>REACTIVOS EQUIPOS Y QUIMICOS LIMITADA</v>
      </c>
      <c r="CB253" s="82" t="str">
        <f t="shared" si="61"/>
        <v>MERCK</v>
      </c>
      <c r="CC253" s="82" t="str">
        <f t="shared" si="62"/>
        <v>120 DIAS</v>
      </c>
      <c r="CD253" s="98">
        <f t="shared" si="63"/>
        <v>139084</v>
      </c>
      <c r="CE253" s="98" t="str">
        <f t="shared" si="64"/>
        <v xml:space="preserve">ELEMENTOS QUIMICOS LTDA </v>
      </c>
      <c r="CF253" s="98" t="str">
        <f t="shared" si="65"/>
        <v>PANREAC</v>
      </c>
      <c r="CG253" s="98">
        <f t="shared" si="66"/>
        <v>15</v>
      </c>
    </row>
    <row r="254" spans="1:85" ht="84.6" customHeight="1">
      <c r="A254" s="9">
        <f t="shared" si="51"/>
        <v>246</v>
      </c>
      <c r="B254" s="10" t="s">
        <v>543</v>
      </c>
      <c r="C254" s="11">
        <v>100</v>
      </c>
      <c r="D254" s="11" t="s">
        <v>538</v>
      </c>
      <c r="E254" s="10" t="s">
        <v>1804</v>
      </c>
      <c r="F254" s="43">
        <v>1</v>
      </c>
      <c r="G254" s="1"/>
      <c r="H254" s="1"/>
      <c r="I254" s="1"/>
      <c r="J254" s="1"/>
      <c r="K254" s="1"/>
      <c r="L254" s="1"/>
      <c r="M254" s="1"/>
      <c r="N254" s="1"/>
      <c r="O254" s="1"/>
      <c r="P254" s="1"/>
      <c r="Q254" s="1"/>
      <c r="R254" s="1"/>
      <c r="S254" s="1"/>
      <c r="T254" s="1"/>
      <c r="U254" s="1"/>
      <c r="V254" s="1"/>
      <c r="W254" s="1"/>
      <c r="X254" s="1"/>
      <c r="Y254" s="1"/>
      <c r="Z254" s="1"/>
      <c r="AA254" s="1"/>
      <c r="AB254" s="82"/>
      <c r="AC254" s="82"/>
      <c r="AD254" s="82"/>
      <c r="AE254" s="82"/>
      <c r="AF254" s="1" t="s">
        <v>1222</v>
      </c>
      <c r="AG254" s="1">
        <v>83520</v>
      </c>
      <c r="AH254" s="1" t="s">
        <v>2454</v>
      </c>
      <c r="AI254" s="1"/>
      <c r="AJ254" s="1"/>
      <c r="AK254" s="1"/>
      <c r="AL254" s="1"/>
      <c r="AM254" s="1"/>
      <c r="AN254" s="1"/>
      <c r="AO254" s="1"/>
      <c r="AP254" s="1"/>
      <c r="AQ254" s="1"/>
      <c r="AR254" s="1"/>
      <c r="AS254" s="1"/>
      <c r="AT254" s="1"/>
      <c r="AU254" s="1"/>
      <c r="AV254" s="1"/>
      <c r="AW254" s="1"/>
      <c r="AX254" s="1"/>
      <c r="AY254" s="1"/>
      <c r="AZ254" s="1"/>
      <c r="BA254" s="82">
        <f t="shared" si="55"/>
        <v>83520</v>
      </c>
      <c r="BB254" s="82" t="str">
        <f t="shared" si="56"/>
        <v>INNOVACION TECNOLOGICA LTDA - INNOVATEK LTDA.</v>
      </c>
      <c r="BC254" s="82" t="str">
        <f t="shared" si="57"/>
        <v>RESTEK</v>
      </c>
      <c r="BD254" s="82" t="str">
        <f t="shared" si="58"/>
        <v>30 dias</v>
      </c>
      <c r="BE254" s="1" t="s">
        <v>1095</v>
      </c>
      <c r="BF254" s="1">
        <v>503440</v>
      </c>
      <c r="BG254" s="1" t="s">
        <v>2375</v>
      </c>
      <c r="BH254" s="1"/>
      <c r="BI254" s="1"/>
      <c r="BJ254" s="1"/>
      <c r="BK254" s="1"/>
      <c r="BL254" s="1"/>
      <c r="BM254" s="1"/>
      <c r="BN254" s="1"/>
      <c r="BO254" s="1"/>
      <c r="BP254" s="1"/>
      <c r="BQ254" s="1" t="s">
        <v>2618</v>
      </c>
      <c r="BR254" s="1">
        <v>713400</v>
      </c>
      <c r="BS254" s="1">
        <v>90</v>
      </c>
      <c r="BT254" s="1" t="s">
        <v>2646</v>
      </c>
      <c r="BU254" s="1">
        <v>114840</v>
      </c>
      <c r="BV254" s="1" t="s">
        <v>2642</v>
      </c>
      <c r="BW254" s="1"/>
      <c r="BX254" s="1"/>
      <c r="BY254" s="1"/>
      <c r="BZ254" s="82">
        <f t="shared" si="59"/>
        <v>114840</v>
      </c>
      <c r="CA254" s="82" t="str">
        <f t="shared" si="60"/>
        <v>VORTEX COMPANY SAS</v>
      </c>
      <c r="CB254" s="82" t="str">
        <f t="shared" si="61"/>
        <v>Fluka</v>
      </c>
      <c r="CC254" s="82" t="str">
        <f t="shared" si="62"/>
        <v>75-90 dias</v>
      </c>
      <c r="CD254" s="98">
        <f t="shared" si="63"/>
        <v>83520</v>
      </c>
      <c r="CE254" s="98" t="str">
        <f t="shared" si="64"/>
        <v>INNOVACION TECNOLOGICA LTDA - INNOVATEK LTDA.</v>
      </c>
      <c r="CF254" s="98" t="str">
        <f t="shared" si="65"/>
        <v>RESTEK</v>
      </c>
      <c r="CG254" s="98" t="str">
        <f t="shared" si="66"/>
        <v>30 dias</v>
      </c>
    </row>
    <row r="255" spans="1:85" ht="82.2" customHeight="1">
      <c r="A255" s="9">
        <f t="shared" si="51"/>
        <v>247</v>
      </c>
      <c r="B255" s="10" t="s">
        <v>171</v>
      </c>
      <c r="C255" s="11">
        <v>1000</v>
      </c>
      <c r="D255" s="11" t="s">
        <v>6</v>
      </c>
      <c r="E255" s="10" t="s">
        <v>1708</v>
      </c>
      <c r="F255" s="43">
        <v>1</v>
      </c>
      <c r="G255" s="1"/>
      <c r="H255" s="1"/>
      <c r="I255" s="1"/>
      <c r="J255" s="1"/>
      <c r="K255" s="1"/>
      <c r="L255" s="1"/>
      <c r="M255" s="1" t="s">
        <v>2296</v>
      </c>
      <c r="N255" s="1">
        <v>233508</v>
      </c>
      <c r="O255" s="1">
        <v>30</v>
      </c>
      <c r="P255" s="1" t="s">
        <v>420</v>
      </c>
      <c r="Q255" s="1">
        <v>263320</v>
      </c>
      <c r="R255" s="1" t="s">
        <v>2284</v>
      </c>
      <c r="S255" s="1" t="s">
        <v>2406</v>
      </c>
      <c r="T255" s="1">
        <v>235944</v>
      </c>
      <c r="U255" s="1">
        <v>15</v>
      </c>
      <c r="V255" s="1"/>
      <c r="W255" s="1"/>
      <c r="X255" s="1"/>
      <c r="Y255" s="1"/>
      <c r="Z255" s="1"/>
      <c r="AA255" s="1"/>
      <c r="AB255" s="82">
        <f t="shared" si="52"/>
        <v>233508</v>
      </c>
      <c r="AC255" s="82" t="str">
        <f>IF(AB255=Z255,$Y$7,IF(AB255=W255,$V$7,IF(AB255=T255,$S$7,IF(AB255=Q255,$P$7,IF(AB255=N255,$M$7,IF(AB255=K255,$J$7,I(AB255=H255,$G$7,"")))))))</f>
        <v>BIO-INSTRUMENTAL</v>
      </c>
      <c r="AD255" s="82" t="str">
        <f t="shared" si="53"/>
        <v>ALFA EASEAR</v>
      </c>
      <c r="AE255" s="82">
        <f t="shared" si="54"/>
        <v>30</v>
      </c>
      <c r="AF255" s="1"/>
      <c r="AG255" s="1"/>
      <c r="AH255" s="1"/>
      <c r="AI255" s="1"/>
      <c r="AJ255" s="1"/>
      <c r="AK255" s="1"/>
      <c r="AL255" s="1"/>
      <c r="AM255" s="1"/>
      <c r="AN255" s="1"/>
      <c r="AO255" s="1" t="s">
        <v>420</v>
      </c>
      <c r="AP255" s="1">
        <v>198360</v>
      </c>
      <c r="AQ255" s="1">
        <v>90</v>
      </c>
      <c r="AR255" s="1"/>
      <c r="AS255" s="1"/>
      <c r="AT255" s="1"/>
      <c r="AU255" s="1"/>
      <c r="AV255" s="1"/>
      <c r="AW255" s="1"/>
      <c r="AX255" s="1" t="s">
        <v>420</v>
      </c>
      <c r="AY255" s="1">
        <v>254815.34399999998</v>
      </c>
      <c r="AZ255" s="1" t="s">
        <v>2526</v>
      </c>
      <c r="BA255" s="82">
        <f t="shared" si="55"/>
        <v>198360</v>
      </c>
      <c r="BB255" s="82" t="str">
        <f t="shared" si="56"/>
        <v>MERCK S.A.</v>
      </c>
      <c r="BC255" s="82" t="str">
        <f t="shared" si="57"/>
        <v>MERCK</v>
      </c>
      <c r="BD255" s="82">
        <f t="shared" si="58"/>
        <v>90</v>
      </c>
      <c r="BE255" s="1"/>
      <c r="BF255" s="1"/>
      <c r="BG255" s="1"/>
      <c r="BH255" s="1"/>
      <c r="BI255" s="1"/>
      <c r="BJ255" s="1"/>
      <c r="BK255" s="1" t="s">
        <v>2570</v>
      </c>
      <c r="BL255" s="1">
        <v>150800</v>
      </c>
      <c r="BM255" s="1" t="s">
        <v>2569</v>
      </c>
      <c r="BN255" s="1" t="s">
        <v>2461</v>
      </c>
      <c r="BO255" s="1">
        <v>239076</v>
      </c>
      <c r="BP255" s="1" t="s">
        <v>2545</v>
      </c>
      <c r="BQ255" s="1" t="s">
        <v>1095</v>
      </c>
      <c r="BR255" s="1">
        <v>168200</v>
      </c>
      <c r="BS255" s="1">
        <v>60</v>
      </c>
      <c r="BT255" s="1" t="s">
        <v>2641</v>
      </c>
      <c r="BU255" s="1">
        <v>173536</v>
      </c>
      <c r="BV255" s="1" t="s">
        <v>2642</v>
      </c>
      <c r="BW255" s="1"/>
      <c r="BX255" s="1"/>
      <c r="BY255" s="1"/>
      <c r="BZ255" s="82">
        <f t="shared" si="59"/>
        <v>150800</v>
      </c>
      <c r="CA255" s="82" t="str">
        <f t="shared" si="60"/>
        <v>QUIMICOS Y REACTIVOS SAS "QUIMIREL SAS"</v>
      </c>
      <c r="CB255" s="82" t="str">
        <f t="shared" si="61"/>
        <v>CARLO ERBA</v>
      </c>
      <c r="CC255" s="82" t="str">
        <f t="shared" si="62"/>
        <v xml:space="preserve">5 dias calendario </v>
      </c>
      <c r="CD255" s="98">
        <f t="shared" si="63"/>
        <v>150800</v>
      </c>
      <c r="CE255" s="98" t="str">
        <f t="shared" si="64"/>
        <v>QUIMICOS Y REACTIVOS SAS "QUIMIREL SAS"</v>
      </c>
      <c r="CF255" s="98" t="str">
        <f t="shared" si="65"/>
        <v>CARLO ERBA</v>
      </c>
      <c r="CG255" s="98" t="str">
        <f t="shared" si="66"/>
        <v xml:space="preserve">5 dias calendario </v>
      </c>
    </row>
    <row r="256" spans="1:85" ht="66.75" customHeight="1">
      <c r="A256" s="9">
        <f t="shared" si="51"/>
        <v>248</v>
      </c>
      <c r="B256" s="10" t="s">
        <v>1843</v>
      </c>
      <c r="C256" s="11">
        <v>250</v>
      </c>
      <c r="D256" s="11" t="s">
        <v>538</v>
      </c>
      <c r="E256" s="10" t="s">
        <v>1804</v>
      </c>
      <c r="F256" s="43">
        <v>1</v>
      </c>
      <c r="G256" s="1"/>
      <c r="H256" s="1"/>
      <c r="I256" s="1"/>
      <c r="J256" s="1"/>
      <c r="K256" s="1"/>
      <c r="L256" s="1"/>
      <c r="M256" s="1"/>
      <c r="N256" s="1"/>
      <c r="O256" s="1"/>
      <c r="P256" s="1"/>
      <c r="Q256" s="1"/>
      <c r="R256" s="1"/>
      <c r="S256" s="1"/>
      <c r="T256" s="1"/>
      <c r="U256" s="1"/>
      <c r="V256" s="1"/>
      <c r="W256" s="1"/>
      <c r="X256" s="1"/>
      <c r="Y256" s="1"/>
      <c r="Z256" s="1"/>
      <c r="AA256" s="1"/>
      <c r="AB256" s="82"/>
      <c r="AC256" s="82"/>
      <c r="AD256" s="82"/>
      <c r="AE256" s="82"/>
      <c r="AF256" s="1"/>
      <c r="AG256" s="1"/>
      <c r="AH256" s="1"/>
      <c r="AI256" s="1"/>
      <c r="AJ256" s="1"/>
      <c r="AK256" s="1"/>
      <c r="AL256" s="1"/>
      <c r="AM256" s="1"/>
      <c r="AN256" s="1"/>
      <c r="AO256" s="1" t="s">
        <v>420</v>
      </c>
      <c r="AP256" s="1">
        <v>207872</v>
      </c>
      <c r="AQ256" s="1">
        <v>95</v>
      </c>
      <c r="AR256" s="1"/>
      <c r="AS256" s="1"/>
      <c r="AT256" s="1"/>
      <c r="AU256" s="1"/>
      <c r="AV256" s="1"/>
      <c r="AW256" s="1"/>
      <c r="AX256" s="1"/>
      <c r="AY256" s="1"/>
      <c r="AZ256" s="1"/>
      <c r="BA256" s="82">
        <f t="shared" si="55"/>
        <v>207872</v>
      </c>
      <c r="BB256" s="82" t="str">
        <f t="shared" si="56"/>
        <v>MERCK S.A.</v>
      </c>
      <c r="BC256" s="82" t="str">
        <f t="shared" si="57"/>
        <v>MERCK</v>
      </c>
      <c r="BD256" s="82">
        <f t="shared" si="58"/>
        <v>95</v>
      </c>
      <c r="BE256" s="1"/>
      <c r="BF256" s="1"/>
      <c r="BG256" s="1"/>
      <c r="BH256" s="1"/>
      <c r="BI256" s="1"/>
      <c r="BJ256" s="1"/>
      <c r="BK256" s="1"/>
      <c r="BL256" s="1"/>
      <c r="BM256" s="1"/>
      <c r="BN256" s="1"/>
      <c r="BO256" s="1"/>
      <c r="BP256" s="1"/>
      <c r="BQ256" s="1"/>
      <c r="BR256" s="1"/>
      <c r="BS256" s="1"/>
      <c r="BT256" s="1" t="s">
        <v>2105</v>
      </c>
      <c r="BU256" s="1">
        <v>408830.39999999997</v>
      </c>
      <c r="BV256" s="1" t="s">
        <v>2640</v>
      </c>
      <c r="BW256" s="1"/>
      <c r="BX256" s="1"/>
      <c r="BY256" s="1"/>
      <c r="BZ256" s="82">
        <f t="shared" si="59"/>
        <v>408830.39999999997</v>
      </c>
      <c r="CA256" s="82" t="str">
        <f t="shared" si="60"/>
        <v>VORTEX COMPANY SAS</v>
      </c>
      <c r="CB256" s="82" t="str">
        <f t="shared" si="61"/>
        <v>Alfa Aesar</v>
      </c>
      <c r="CC256" s="82" t="str">
        <f t="shared" si="62"/>
        <v>30-45 dias</v>
      </c>
      <c r="CD256" s="98">
        <f t="shared" si="63"/>
        <v>207872</v>
      </c>
      <c r="CE256" s="98" t="str">
        <f t="shared" si="64"/>
        <v>MERCK S.A.</v>
      </c>
      <c r="CF256" s="98" t="str">
        <f t="shared" si="65"/>
        <v>MERCK</v>
      </c>
      <c r="CG256" s="98">
        <f t="shared" si="66"/>
        <v>95</v>
      </c>
    </row>
    <row r="257" spans="1:85" ht="62.4">
      <c r="A257" s="9">
        <f t="shared" si="51"/>
        <v>249</v>
      </c>
      <c r="B257" s="10" t="s">
        <v>1844</v>
      </c>
      <c r="C257" s="11">
        <v>250</v>
      </c>
      <c r="D257" s="11" t="s">
        <v>538</v>
      </c>
      <c r="E257" s="10" t="s">
        <v>1804</v>
      </c>
      <c r="F257" s="43">
        <v>1</v>
      </c>
      <c r="G257" s="1"/>
      <c r="H257" s="1"/>
      <c r="I257" s="1"/>
      <c r="J257" s="1"/>
      <c r="K257" s="1"/>
      <c r="L257" s="1"/>
      <c r="M257" s="1"/>
      <c r="N257" s="1"/>
      <c r="O257" s="1"/>
      <c r="P257" s="1"/>
      <c r="Q257" s="1"/>
      <c r="R257" s="1"/>
      <c r="S257" s="1"/>
      <c r="T257" s="1"/>
      <c r="U257" s="1"/>
      <c r="V257" s="1"/>
      <c r="W257" s="1"/>
      <c r="X257" s="1"/>
      <c r="Y257" s="1"/>
      <c r="Z257" s="1"/>
      <c r="AA257" s="1"/>
      <c r="AB257" s="82"/>
      <c r="AC257" s="82"/>
      <c r="AD257" s="82"/>
      <c r="AE257" s="82"/>
      <c r="AF257" s="1"/>
      <c r="AG257" s="1"/>
      <c r="AH257" s="1"/>
      <c r="AI257" s="1"/>
      <c r="AJ257" s="1"/>
      <c r="AK257" s="1"/>
      <c r="AL257" s="1"/>
      <c r="AM257" s="1"/>
      <c r="AN257" s="1"/>
      <c r="AO257" s="1"/>
      <c r="AP257" s="1"/>
      <c r="AQ257" s="1"/>
      <c r="AR257" s="1"/>
      <c r="AS257" s="1"/>
      <c r="AT257" s="1"/>
      <c r="AU257" s="1"/>
      <c r="AV257" s="1"/>
      <c r="AW257" s="1"/>
      <c r="AX257" s="1"/>
      <c r="AY257" s="1"/>
      <c r="AZ257" s="1"/>
      <c r="BA257" s="82"/>
      <c r="BB257" s="82"/>
      <c r="BC257" s="82"/>
      <c r="BD257" s="82"/>
      <c r="BE257" s="1"/>
      <c r="BF257" s="1"/>
      <c r="BG257" s="1"/>
      <c r="BH257" s="1"/>
      <c r="BI257" s="1"/>
      <c r="BJ257" s="1"/>
      <c r="BK257" s="1"/>
      <c r="BL257" s="1"/>
      <c r="BM257" s="1"/>
      <c r="BN257" s="1"/>
      <c r="BO257" s="1"/>
      <c r="BP257" s="1"/>
      <c r="BQ257" s="1"/>
      <c r="BR257" s="1"/>
      <c r="BS257" s="1"/>
      <c r="BT257" s="1" t="s">
        <v>2105</v>
      </c>
      <c r="BU257" s="1">
        <v>717750</v>
      </c>
      <c r="BV257" s="1" t="s">
        <v>2640</v>
      </c>
      <c r="BW257" s="1"/>
      <c r="BX257" s="1"/>
      <c r="BY257" s="1"/>
      <c r="BZ257" s="82">
        <f t="shared" si="59"/>
        <v>717750</v>
      </c>
      <c r="CA257" s="82" t="str">
        <f t="shared" si="60"/>
        <v>VORTEX COMPANY SAS</v>
      </c>
      <c r="CB257" s="82" t="str">
        <f t="shared" si="61"/>
        <v>Alfa Aesar</v>
      </c>
      <c r="CC257" s="82" t="str">
        <f t="shared" si="62"/>
        <v>30-45 dias</v>
      </c>
      <c r="CD257" s="98">
        <f t="shared" si="63"/>
        <v>717750</v>
      </c>
      <c r="CE257" s="98" t="str">
        <f t="shared" si="64"/>
        <v>VORTEX COMPANY SAS</v>
      </c>
      <c r="CF257" s="98" t="str">
        <f t="shared" si="65"/>
        <v>Alfa Aesar</v>
      </c>
      <c r="CG257" s="98" t="str">
        <f t="shared" si="66"/>
        <v>30-45 dias</v>
      </c>
    </row>
    <row r="258" spans="1:85" ht="69" customHeight="1">
      <c r="A258" s="9">
        <f t="shared" si="51"/>
        <v>250</v>
      </c>
      <c r="B258" s="10" t="s">
        <v>1421</v>
      </c>
      <c r="C258" s="11">
        <v>1000</v>
      </c>
      <c r="D258" s="11" t="s">
        <v>154</v>
      </c>
      <c r="E258" s="10" t="s">
        <v>1420</v>
      </c>
      <c r="F258" s="43">
        <v>1</v>
      </c>
      <c r="G258" s="1"/>
      <c r="H258" s="1"/>
      <c r="I258" s="1"/>
      <c r="J258" s="1"/>
      <c r="K258" s="1"/>
      <c r="L258" s="1"/>
      <c r="M258" s="1"/>
      <c r="N258" s="1"/>
      <c r="O258" s="1"/>
      <c r="P258" s="1"/>
      <c r="Q258" s="1"/>
      <c r="R258" s="1"/>
      <c r="S258" s="1"/>
      <c r="T258" s="1"/>
      <c r="U258" s="1"/>
      <c r="V258" s="1"/>
      <c r="W258" s="1"/>
      <c r="X258" s="1"/>
      <c r="Y258" s="1"/>
      <c r="Z258" s="1"/>
      <c r="AA258" s="1"/>
      <c r="AB258" s="82"/>
      <c r="AC258" s="82"/>
      <c r="AD258" s="82"/>
      <c r="AE258" s="82"/>
      <c r="AF258" s="1"/>
      <c r="AG258" s="1"/>
      <c r="AH258" s="1"/>
      <c r="AI258" s="1"/>
      <c r="AJ258" s="1"/>
      <c r="AK258" s="1"/>
      <c r="AL258" s="1"/>
      <c r="AM258" s="1"/>
      <c r="AN258" s="1"/>
      <c r="AO258" s="1"/>
      <c r="AP258" s="1"/>
      <c r="AQ258" s="1"/>
      <c r="AR258" s="1"/>
      <c r="AS258" s="1"/>
      <c r="AT258" s="1"/>
      <c r="AU258" s="1"/>
      <c r="AV258" s="1"/>
      <c r="AW258" s="1"/>
      <c r="AX258" s="1" t="s">
        <v>2529</v>
      </c>
      <c r="AY258" s="1">
        <v>54950.012000000002</v>
      </c>
      <c r="AZ258" s="1" t="s">
        <v>2526</v>
      </c>
      <c r="BA258" s="82">
        <f t="shared" si="55"/>
        <v>54950.012000000002</v>
      </c>
      <c r="BB258" s="82" t="str">
        <f t="shared" si="56"/>
        <v>PROFINAS SAS</v>
      </c>
      <c r="BC258" s="82" t="str">
        <f t="shared" si="57"/>
        <v>TECNAS</v>
      </c>
      <c r="BD258" s="82" t="str">
        <f t="shared" si="58"/>
        <v>15-60 DIAS</v>
      </c>
      <c r="BE258" s="1"/>
      <c r="BF258" s="1"/>
      <c r="BG258" s="1"/>
      <c r="BH258" s="1"/>
      <c r="BI258" s="1"/>
      <c r="BJ258" s="1"/>
      <c r="BK258" s="1"/>
      <c r="BL258" s="1"/>
      <c r="BM258" s="1"/>
      <c r="BN258" s="1"/>
      <c r="BO258" s="1"/>
      <c r="BP258" s="1"/>
      <c r="BQ258" s="1"/>
      <c r="BR258" s="1"/>
      <c r="BS258" s="1"/>
      <c r="BT258" s="1"/>
      <c r="BU258" s="1"/>
      <c r="BV258" s="1"/>
      <c r="BW258" s="1"/>
      <c r="BX258" s="1"/>
      <c r="BY258" s="1"/>
      <c r="BZ258" s="82"/>
      <c r="CA258" s="82"/>
      <c r="CB258" s="82">
        <f t="shared" si="61"/>
        <v>0</v>
      </c>
      <c r="CC258" s="82">
        <f t="shared" si="62"/>
        <v>0</v>
      </c>
      <c r="CD258" s="98">
        <f t="shared" si="63"/>
        <v>54950.012000000002</v>
      </c>
      <c r="CE258" s="98" t="str">
        <f t="shared" si="64"/>
        <v>PROFINAS SAS</v>
      </c>
      <c r="CF258" s="98" t="str">
        <f t="shared" si="65"/>
        <v>TECNAS</v>
      </c>
      <c r="CG258" s="98" t="str">
        <f t="shared" si="66"/>
        <v>15-60 DIAS</v>
      </c>
    </row>
    <row r="259" spans="1:85" ht="69" customHeight="1">
      <c r="A259" s="9">
        <f t="shared" si="51"/>
        <v>251</v>
      </c>
      <c r="B259" s="10" t="s">
        <v>172</v>
      </c>
      <c r="C259" s="11">
        <v>4000</v>
      </c>
      <c r="D259" s="11" t="s">
        <v>6</v>
      </c>
      <c r="E259" s="10" t="s">
        <v>1803</v>
      </c>
      <c r="F259" s="43">
        <v>1</v>
      </c>
      <c r="G259" s="1"/>
      <c r="H259" s="1"/>
      <c r="I259" s="1"/>
      <c r="J259" s="1" t="s">
        <v>2267</v>
      </c>
      <c r="K259" s="1">
        <v>152604.96</v>
      </c>
      <c r="L259" s="1" t="s">
        <v>2268</v>
      </c>
      <c r="M259" s="1"/>
      <c r="N259" s="1"/>
      <c r="O259" s="1"/>
      <c r="P259" s="1"/>
      <c r="Q259" s="1"/>
      <c r="R259" s="1"/>
      <c r="S259" s="1" t="s">
        <v>2406</v>
      </c>
      <c r="T259" s="1">
        <v>214484</v>
      </c>
      <c r="U259" s="1">
        <v>15</v>
      </c>
      <c r="V259" s="1"/>
      <c r="W259" s="1"/>
      <c r="X259" s="1"/>
      <c r="Y259" s="1"/>
      <c r="Z259" s="1"/>
      <c r="AA259" s="1"/>
      <c r="AB259" s="82">
        <f t="shared" si="52"/>
        <v>152604.96</v>
      </c>
      <c r="AC259" s="82" t="str">
        <f>IF(AB259=Z259,$Y$7,IF(AB259=W259,$V$7,IF(AB259=T259,$S$7,IF(AB259=Q259,$P$7,IF(AB259=N259,$M$7,IF(AB259=K259,$J$7,I(AB259=H259,$G$7,"")))))))</f>
        <v>AVÁNTIKA COLOMBIA S.A.</v>
      </c>
      <c r="AD259" s="82" t="str">
        <f t="shared" si="53"/>
        <v>JT BAKER</v>
      </c>
      <c r="AE259" s="82" t="str">
        <f t="shared" si="54"/>
        <v>10 Días</v>
      </c>
      <c r="AF259" s="1"/>
      <c r="AG259" s="1"/>
      <c r="AH259" s="1"/>
      <c r="AI259" s="1"/>
      <c r="AJ259" s="1"/>
      <c r="AK259" s="1"/>
      <c r="AL259" s="1"/>
      <c r="AM259" s="1"/>
      <c r="AN259" s="1"/>
      <c r="AO259" s="1" t="s">
        <v>420</v>
      </c>
      <c r="AP259" s="1">
        <v>129919.99999999999</v>
      </c>
      <c r="AQ259" s="1">
        <v>90</v>
      </c>
      <c r="AR259" s="1"/>
      <c r="AS259" s="1"/>
      <c r="AT259" s="1"/>
      <c r="AU259" s="1"/>
      <c r="AV259" s="1"/>
      <c r="AW259" s="1"/>
      <c r="AX259" s="1" t="s">
        <v>420</v>
      </c>
      <c r="AY259" s="1">
        <v>236662.27200000003</v>
      </c>
      <c r="AZ259" s="1" t="s">
        <v>2526</v>
      </c>
      <c r="BA259" s="82">
        <f t="shared" si="55"/>
        <v>129919.99999999999</v>
      </c>
      <c r="BB259" s="82" t="str">
        <f t="shared" si="56"/>
        <v>MERCK S.A.</v>
      </c>
      <c r="BC259" s="82" t="str">
        <f t="shared" si="57"/>
        <v>MERCK</v>
      </c>
      <c r="BD259" s="82">
        <f t="shared" si="58"/>
        <v>90</v>
      </c>
      <c r="BE259" s="1"/>
      <c r="BF259" s="1"/>
      <c r="BG259" s="1"/>
      <c r="BH259" s="1"/>
      <c r="BI259" s="1"/>
      <c r="BJ259" s="1"/>
      <c r="BK259" s="1" t="s">
        <v>2361</v>
      </c>
      <c r="BL259" s="1">
        <v>139200</v>
      </c>
      <c r="BM259" s="1" t="s">
        <v>2572</v>
      </c>
      <c r="BN259" s="1" t="s">
        <v>2461</v>
      </c>
      <c r="BO259" s="1">
        <v>200448</v>
      </c>
      <c r="BP259" s="1" t="s">
        <v>2545</v>
      </c>
      <c r="BQ259" s="1" t="s">
        <v>1095</v>
      </c>
      <c r="BR259" s="1">
        <v>138040</v>
      </c>
      <c r="BS259" s="1">
        <v>90</v>
      </c>
      <c r="BT259" s="1"/>
      <c r="BU259" s="1"/>
      <c r="BV259" s="1"/>
      <c r="BW259" s="1" t="s">
        <v>2653</v>
      </c>
      <c r="BX259" s="1">
        <v>134631.3846153846</v>
      </c>
      <c r="BY259" s="1" t="s">
        <v>2372</v>
      </c>
      <c r="BZ259" s="82">
        <f t="shared" si="59"/>
        <v>134631.3846153846</v>
      </c>
      <c r="CA259" s="82" t="str">
        <f t="shared" si="60"/>
        <v xml:space="preserve">LABORATORIOS WACOL S.A </v>
      </c>
      <c r="CB259" s="82" t="str">
        <f t="shared" si="61"/>
        <v xml:space="preserve">JT BAKER </v>
      </c>
      <c r="CC259" s="82" t="str">
        <f t="shared" si="62"/>
        <v>3 DIAS</v>
      </c>
      <c r="CD259" s="98">
        <f t="shared" si="63"/>
        <v>129919.99999999999</v>
      </c>
      <c r="CE259" s="98" t="str">
        <f t="shared" si="64"/>
        <v>MERCK S.A.</v>
      </c>
      <c r="CF259" s="98" t="str">
        <f t="shared" si="65"/>
        <v>MERCK</v>
      </c>
      <c r="CG259" s="98">
        <f t="shared" si="66"/>
        <v>90</v>
      </c>
    </row>
    <row r="260" spans="1:85" ht="69" customHeight="1">
      <c r="A260" s="9">
        <f t="shared" si="51"/>
        <v>252</v>
      </c>
      <c r="B260" s="10" t="s">
        <v>1641</v>
      </c>
      <c r="C260" s="11">
        <v>5</v>
      </c>
      <c r="D260" s="11" t="s">
        <v>997</v>
      </c>
      <c r="E260" s="10" t="s">
        <v>1803</v>
      </c>
      <c r="F260" s="43">
        <v>1</v>
      </c>
      <c r="G260" s="1"/>
      <c r="H260" s="1"/>
      <c r="I260" s="1"/>
      <c r="J260" s="1"/>
      <c r="K260" s="1"/>
      <c r="L260" s="1"/>
      <c r="M260" s="1"/>
      <c r="N260" s="1"/>
      <c r="O260" s="1"/>
      <c r="P260" s="1"/>
      <c r="Q260" s="1"/>
      <c r="R260" s="1"/>
      <c r="S260" s="1"/>
      <c r="T260" s="1"/>
      <c r="U260" s="1"/>
      <c r="V260" s="1"/>
      <c r="W260" s="1"/>
      <c r="X260" s="1"/>
      <c r="Y260" s="1"/>
      <c r="Z260" s="1"/>
      <c r="AA260" s="1"/>
      <c r="AB260" s="82"/>
      <c r="AC260" s="82"/>
      <c r="AD260" s="82"/>
      <c r="AE260" s="82"/>
      <c r="AF260" s="1"/>
      <c r="AG260" s="1"/>
      <c r="AH260" s="1"/>
      <c r="AI260" s="1"/>
      <c r="AJ260" s="1"/>
      <c r="AK260" s="1"/>
      <c r="AL260" s="1"/>
      <c r="AM260" s="1"/>
      <c r="AN260" s="1"/>
      <c r="AO260" s="1"/>
      <c r="AP260" s="1"/>
      <c r="AQ260" s="1"/>
      <c r="AR260" s="1"/>
      <c r="AS260" s="1"/>
      <c r="AT260" s="1"/>
      <c r="AU260" s="1"/>
      <c r="AV260" s="1"/>
      <c r="AW260" s="1"/>
      <c r="AX260" s="1"/>
      <c r="AY260" s="1"/>
      <c r="AZ260" s="1"/>
      <c r="BA260" s="82"/>
      <c r="BB260" s="82"/>
      <c r="BC260" s="82"/>
      <c r="BD260" s="82"/>
      <c r="BE260" s="1"/>
      <c r="BF260" s="1"/>
      <c r="BG260" s="1"/>
      <c r="BH260" s="1"/>
      <c r="BI260" s="1"/>
      <c r="BJ260" s="1"/>
      <c r="BK260" s="1"/>
      <c r="BL260" s="1"/>
      <c r="BM260" s="1"/>
      <c r="BN260" s="1"/>
      <c r="BO260" s="1"/>
      <c r="BP260" s="1"/>
      <c r="BQ260" s="1"/>
      <c r="BR260" s="1"/>
      <c r="BS260" s="1"/>
      <c r="BT260" s="1"/>
      <c r="BU260" s="1"/>
      <c r="BV260" s="1"/>
      <c r="BW260" s="1"/>
      <c r="BX260" s="1"/>
      <c r="BY260" s="1"/>
      <c r="BZ260" s="82"/>
      <c r="CA260" s="82"/>
      <c r="CB260" s="82">
        <f t="shared" si="61"/>
        <v>0</v>
      </c>
      <c r="CC260" s="82">
        <f t="shared" si="62"/>
        <v>0</v>
      </c>
      <c r="CD260" s="98">
        <f t="shared" si="63"/>
        <v>0</v>
      </c>
      <c r="CE260" s="98">
        <f t="shared" si="64"/>
        <v>0</v>
      </c>
      <c r="CF260" s="98">
        <f t="shared" si="65"/>
        <v>0</v>
      </c>
      <c r="CG260" s="98">
        <f t="shared" si="66"/>
        <v>0</v>
      </c>
    </row>
    <row r="261" spans="1:85" ht="69" customHeight="1">
      <c r="A261" s="9">
        <f t="shared" si="51"/>
        <v>253</v>
      </c>
      <c r="B261" s="10" t="s">
        <v>173</v>
      </c>
      <c r="C261" s="11">
        <v>1000</v>
      </c>
      <c r="D261" s="11" t="s">
        <v>9</v>
      </c>
      <c r="E261" s="10" t="s">
        <v>1803</v>
      </c>
      <c r="F261" s="43">
        <v>1</v>
      </c>
      <c r="G261" s="1"/>
      <c r="H261" s="1"/>
      <c r="I261" s="1"/>
      <c r="J261" s="1" t="s">
        <v>2267</v>
      </c>
      <c r="K261" s="1">
        <v>94110.8</v>
      </c>
      <c r="L261" s="1" t="s">
        <v>2268</v>
      </c>
      <c r="M261" s="1" t="s">
        <v>2296</v>
      </c>
      <c r="N261" s="1">
        <v>227128</v>
      </c>
      <c r="O261" s="1">
        <v>30</v>
      </c>
      <c r="P261" s="1" t="s">
        <v>420</v>
      </c>
      <c r="Q261" s="1">
        <v>139200</v>
      </c>
      <c r="R261" s="1" t="s">
        <v>2326</v>
      </c>
      <c r="S261" s="1" t="s">
        <v>2406</v>
      </c>
      <c r="T261" s="1">
        <v>66932</v>
      </c>
      <c r="U261" s="1">
        <v>15</v>
      </c>
      <c r="V261" s="1"/>
      <c r="W261" s="1"/>
      <c r="X261" s="1"/>
      <c r="Y261" s="1"/>
      <c r="Z261" s="1"/>
      <c r="AA261" s="1"/>
      <c r="AB261" s="82">
        <f t="shared" si="52"/>
        <v>66932</v>
      </c>
      <c r="AC261" s="82" t="str">
        <f>IF(AB261=Z261,$Y$7,IF(AB261=W261,$V$7,IF(AB261=T261,$S$7,IF(AB261=Q261,$P$7,IF(AB261=N261,$M$7,IF(AB261=K261,$J$7,I(AB261=H261,$G$7,"")))))))</f>
        <v xml:space="preserve">ELEMENTOS QUIMICOS LTDA </v>
      </c>
      <c r="AD261" s="82" t="str">
        <f t="shared" si="53"/>
        <v>PANREAC</v>
      </c>
      <c r="AE261" s="82">
        <f t="shared" si="54"/>
        <v>15</v>
      </c>
      <c r="AF261" s="1"/>
      <c r="AG261" s="1"/>
      <c r="AH261" s="1"/>
      <c r="AI261" s="1"/>
      <c r="AJ261" s="1"/>
      <c r="AK261" s="1"/>
      <c r="AL261" s="1"/>
      <c r="AM261" s="1"/>
      <c r="AN261" s="1"/>
      <c r="AO261" s="1" t="s">
        <v>420</v>
      </c>
      <c r="AP261" s="1">
        <v>92800</v>
      </c>
      <c r="AQ261" s="1">
        <v>45</v>
      </c>
      <c r="AR261" s="1"/>
      <c r="AS261" s="1"/>
      <c r="AT261" s="1"/>
      <c r="AU261" s="1"/>
      <c r="AV261" s="1"/>
      <c r="AW261" s="1"/>
      <c r="AX261" s="1" t="s">
        <v>420</v>
      </c>
      <c r="AY261" s="1">
        <v>135139.53600000002</v>
      </c>
      <c r="AZ261" s="1" t="s">
        <v>2526</v>
      </c>
      <c r="BA261" s="82">
        <f t="shared" si="55"/>
        <v>92800</v>
      </c>
      <c r="BB261" s="82" t="str">
        <f t="shared" si="56"/>
        <v>MERCK S.A.</v>
      </c>
      <c r="BC261" s="82" t="str">
        <f t="shared" si="57"/>
        <v>MERCK</v>
      </c>
      <c r="BD261" s="82">
        <f t="shared" si="58"/>
        <v>45</v>
      </c>
      <c r="BE261" s="1" t="s">
        <v>1095</v>
      </c>
      <c r="BF261" s="1">
        <v>328280</v>
      </c>
      <c r="BG261" s="1" t="s">
        <v>2375</v>
      </c>
      <c r="BH261" s="1"/>
      <c r="BI261" s="1"/>
      <c r="BJ261" s="1"/>
      <c r="BK261" s="1"/>
      <c r="BL261" s="1"/>
      <c r="BM261" s="1"/>
      <c r="BN261" s="1" t="s">
        <v>2461</v>
      </c>
      <c r="BO261" s="1">
        <v>79344</v>
      </c>
      <c r="BP261" s="1" t="s">
        <v>2545</v>
      </c>
      <c r="BQ261" s="1" t="s">
        <v>888</v>
      </c>
      <c r="BR261" s="1">
        <v>146160</v>
      </c>
      <c r="BS261" s="1">
        <v>60</v>
      </c>
      <c r="BT261" s="1"/>
      <c r="BU261" s="1"/>
      <c r="BV261" s="1"/>
      <c r="BW261" s="1" t="s">
        <v>2653</v>
      </c>
      <c r="BX261" s="1">
        <v>87893.2</v>
      </c>
      <c r="BY261" s="1" t="s">
        <v>2372</v>
      </c>
      <c r="BZ261" s="82">
        <f t="shared" si="59"/>
        <v>79344</v>
      </c>
      <c r="CA261" s="82" t="str">
        <f t="shared" si="60"/>
        <v>REACTIVOS EQUIPOS Y QUIMICOS LIMITADA</v>
      </c>
      <c r="CB261" s="82" t="str">
        <f t="shared" si="61"/>
        <v>SCHARLAU</v>
      </c>
      <c r="CC261" s="82" t="str">
        <f t="shared" si="62"/>
        <v>120 DIAS</v>
      </c>
      <c r="CD261" s="98">
        <f t="shared" si="63"/>
        <v>66932</v>
      </c>
      <c r="CE261" s="98" t="str">
        <f t="shared" si="64"/>
        <v xml:space="preserve">ELEMENTOS QUIMICOS LTDA </v>
      </c>
      <c r="CF261" s="98" t="str">
        <f t="shared" si="65"/>
        <v>PANREAC</v>
      </c>
      <c r="CG261" s="98">
        <f t="shared" si="66"/>
        <v>15</v>
      </c>
    </row>
    <row r="262" spans="1:85" ht="64.5" customHeight="1">
      <c r="A262" s="9">
        <f t="shared" si="51"/>
        <v>254</v>
      </c>
      <c r="B262" s="17" t="s">
        <v>1377</v>
      </c>
      <c r="C262" s="14">
        <v>25</v>
      </c>
      <c r="D262" s="18" t="s">
        <v>154</v>
      </c>
      <c r="E262" s="10" t="s">
        <v>1803</v>
      </c>
      <c r="F262" s="43">
        <v>1</v>
      </c>
      <c r="G262" s="1"/>
      <c r="H262" s="1"/>
      <c r="I262" s="1"/>
      <c r="J262" s="1"/>
      <c r="K262" s="1"/>
      <c r="L262" s="1"/>
      <c r="M262" s="1"/>
      <c r="N262" s="1"/>
      <c r="O262" s="1"/>
      <c r="P262" s="1"/>
      <c r="Q262" s="1"/>
      <c r="R262" s="1"/>
      <c r="S262" s="1"/>
      <c r="T262" s="1"/>
      <c r="U262" s="1"/>
      <c r="V262" s="1"/>
      <c r="W262" s="1"/>
      <c r="X262" s="1"/>
      <c r="Y262" s="1"/>
      <c r="Z262" s="1"/>
      <c r="AA262" s="1"/>
      <c r="AB262" s="82"/>
      <c r="AC262" s="82"/>
      <c r="AD262" s="82"/>
      <c r="AE262" s="82"/>
      <c r="AF262" s="1"/>
      <c r="AG262" s="1"/>
      <c r="AH262" s="1"/>
      <c r="AI262" s="1"/>
      <c r="AJ262" s="1"/>
      <c r="AK262" s="1"/>
      <c r="AL262" s="1"/>
      <c r="AM262" s="1"/>
      <c r="AN262" s="1"/>
      <c r="AO262" s="1" t="s">
        <v>420</v>
      </c>
      <c r="AP262" s="1">
        <v>300440</v>
      </c>
      <c r="AQ262" s="1">
        <v>90</v>
      </c>
      <c r="AR262" s="1"/>
      <c r="AS262" s="1"/>
      <c r="AT262" s="1"/>
      <c r="AU262" s="1"/>
      <c r="AV262" s="1"/>
      <c r="AW262" s="1"/>
      <c r="AX262" s="1" t="s">
        <v>420</v>
      </c>
      <c r="AY262" s="1">
        <v>290449.15199999994</v>
      </c>
      <c r="AZ262" s="1" t="s">
        <v>2526</v>
      </c>
      <c r="BA262" s="82">
        <f t="shared" si="55"/>
        <v>290449.15199999994</v>
      </c>
      <c r="BB262" s="82" t="str">
        <f t="shared" si="56"/>
        <v>PROFINAS SAS</v>
      </c>
      <c r="BC262" s="82" t="str">
        <f t="shared" si="57"/>
        <v>MERCK</v>
      </c>
      <c r="BD262" s="82" t="str">
        <f t="shared" si="58"/>
        <v>15-60 DIAS</v>
      </c>
      <c r="BE262" s="1"/>
      <c r="BF262" s="1"/>
      <c r="BG262" s="1"/>
      <c r="BH262" s="1"/>
      <c r="BI262" s="1"/>
      <c r="BJ262" s="1"/>
      <c r="BK262" s="1"/>
      <c r="BL262" s="1"/>
      <c r="BM262" s="1"/>
      <c r="BN262" s="1"/>
      <c r="BO262" s="1"/>
      <c r="BP262" s="1"/>
      <c r="BQ262" s="1"/>
      <c r="BR262" s="1"/>
      <c r="BS262" s="1"/>
      <c r="BT262" s="1"/>
      <c r="BU262" s="1"/>
      <c r="BV262" s="1"/>
      <c r="BW262" s="1" t="s">
        <v>2653</v>
      </c>
      <c r="BX262" s="1">
        <v>45281.046153846153</v>
      </c>
      <c r="BY262" s="1" t="s">
        <v>2372</v>
      </c>
      <c r="BZ262" s="82">
        <f t="shared" si="59"/>
        <v>45281.046153846153</v>
      </c>
      <c r="CA262" s="82" t="str">
        <f t="shared" si="60"/>
        <v xml:space="preserve">LABORATORIOS WACOL S.A </v>
      </c>
      <c r="CB262" s="82" t="str">
        <f t="shared" si="61"/>
        <v xml:space="preserve">JT BAKER </v>
      </c>
      <c r="CC262" s="82" t="str">
        <f t="shared" si="62"/>
        <v>3 DIAS</v>
      </c>
      <c r="CD262" s="98">
        <f t="shared" si="63"/>
        <v>45281.046153846153</v>
      </c>
      <c r="CE262" s="98" t="str">
        <f t="shared" si="64"/>
        <v xml:space="preserve">LABORATORIOS WACOL S.A </v>
      </c>
      <c r="CF262" s="98" t="str">
        <f t="shared" si="65"/>
        <v xml:space="preserve">JT BAKER </v>
      </c>
      <c r="CG262" s="98" t="str">
        <f t="shared" si="66"/>
        <v>3 DIAS</v>
      </c>
    </row>
    <row r="263" spans="1:85" ht="57.6">
      <c r="A263" s="9">
        <f t="shared" si="51"/>
        <v>255</v>
      </c>
      <c r="B263" s="10" t="s">
        <v>1707</v>
      </c>
      <c r="C263" s="11">
        <v>1000</v>
      </c>
      <c r="D263" s="11" t="s">
        <v>997</v>
      </c>
      <c r="E263" s="10" t="s">
        <v>1803</v>
      </c>
      <c r="F263" s="43">
        <v>1</v>
      </c>
      <c r="G263" s="1"/>
      <c r="H263" s="1"/>
      <c r="I263" s="1"/>
      <c r="J263" s="1"/>
      <c r="K263" s="1"/>
      <c r="L263" s="1"/>
      <c r="M263" s="1" t="s">
        <v>2296</v>
      </c>
      <c r="N263" s="1">
        <v>1032864</v>
      </c>
      <c r="O263" s="1">
        <v>30</v>
      </c>
      <c r="P263" s="1"/>
      <c r="Q263" s="1"/>
      <c r="R263" s="1"/>
      <c r="S263" s="1" t="s">
        <v>2407</v>
      </c>
      <c r="T263" s="1">
        <v>2683080</v>
      </c>
      <c r="U263" s="1">
        <v>120</v>
      </c>
      <c r="V263" s="1"/>
      <c r="W263" s="1"/>
      <c r="X263" s="1"/>
      <c r="Y263" s="1"/>
      <c r="Z263" s="1"/>
      <c r="AA263" s="1"/>
      <c r="AB263" s="82">
        <f t="shared" si="52"/>
        <v>1032864</v>
      </c>
      <c r="AC263" s="82" t="str">
        <f>IF(AB263=Z263,$Y$7,IF(AB263=W263,$V$7,IF(AB263=T263,$S$7,IF(AB263=Q263,$P$7,IF(AB263=N263,$M$7,IF(AB263=K263,$J$7,I(AB263=H263,$G$7,"")))))))</f>
        <v>BIO-INSTRUMENTAL</v>
      </c>
      <c r="AD263" s="82" t="str">
        <f t="shared" si="53"/>
        <v>ALFA EASEAR</v>
      </c>
      <c r="AE263" s="82">
        <f t="shared" si="54"/>
        <v>30</v>
      </c>
      <c r="AF263" s="1"/>
      <c r="AG263" s="1"/>
      <c r="AH263" s="1"/>
      <c r="AI263" s="1"/>
      <c r="AJ263" s="1"/>
      <c r="AK263" s="1"/>
      <c r="AL263" s="1"/>
      <c r="AM263" s="1"/>
      <c r="AN263" s="1"/>
      <c r="AO263" s="1"/>
      <c r="AP263" s="1"/>
      <c r="AQ263" s="1"/>
      <c r="AR263" s="1"/>
      <c r="AS263" s="1"/>
      <c r="AT263" s="1"/>
      <c r="AU263" s="1"/>
      <c r="AV263" s="1"/>
      <c r="AW263" s="1"/>
      <c r="AX263" s="1"/>
      <c r="AY263" s="1"/>
      <c r="AZ263" s="1"/>
      <c r="BA263" s="82"/>
      <c r="BB263" s="82"/>
      <c r="BC263" s="82"/>
      <c r="BD263" s="82"/>
      <c r="BE263" s="1" t="s">
        <v>1095</v>
      </c>
      <c r="BF263" s="1">
        <v>910600</v>
      </c>
      <c r="BG263" s="1" t="s">
        <v>2375</v>
      </c>
      <c r="BH263" s="1"/>
      <c r="BI263" s="1"/>
      <c r="BJ263" s="1"/>
      <c r="BK263" s="1"/>
      <c r="BL263" s="1"/>
      <c r="BM263" s="1"/>
      <c r="BN263" s="1" t="s">
        <v>2461</v>
      </c>
      <c r="BO263" s="1">
        <v>516780</v>
      </c>
      <c r="BP263" s="1" t="s">
        <v>2545</v>
      </c>
      <c r="BQ263" s="1"/>
      <c r="BR263" s="1"/>
      <c r="BS263" s="1"/>
      <c r="BT263" s="1"/>
      <c r="BU263" s="1"/>
      <c r="BV263" s="1"/>
      <c r="BW263" s="1"/>
      <c r="BX263" s="1"/>
      <c r="BY263" s="1"/>
      <c r="BZ263" s="82">
        <f t="shared" si="59"/>
        <v>516780</v>
      </c>
      <c r="CA263" s="82" t="str">
        <f t="shared" si="60"/>
        <v>REACTIVOS EQUIPOS Y QUIMICOS LIMITADA</v>
      </c>
      <c r="CB263" s="82" t="str">
        <f t="shared" si="61"/>
        <v>SCHARLAU</v>
      </c>
      <c r="CC263" s="82" t="str">
        <f t="shared" si="62"/>
        <v>120 DIAS</v>
      </c>
      <c r="CD263" s="98">
        <f t="shared" si="63"/>
        <v>516780</v>
      </c>
      <c r="CE263" s="98" t="str">
        <f t="shared" si="64"/>
        <v>REACTIVOS EQUIPOS Y QUIMICOS LIMITADA</v>
      </c>
      <c r="CF263" s="98" t="str">
        <f t="shared" si="65"/>
        <v>SCHARLAU</v>
      </c>
      <c r="CG263" s="98" t="str">
        <f t="shared" si="66"/>
        <v>120 DIAS</v>
      </c>
    </row>
    <row r="264" spans="1:85" ht="52.2">
      <c r="A264" s="9">
        <f t="shared" si="51"/>
        <v>256</v>
      </c>
      <c r="B264" s="10" t="s">
        <v>174</v>
      </c>
      <c r="C264" s="11">
        <v>500</v>
      </c>
      <c r="D264" s="11" t="s">
        <v>9</v>
      </c>
      <c r="E264" s="10" t="s">
        <v>1803</v>
      </c>
      <c r="F264" s="43">
        <v>1</v>
      </c>
      <c r="G264" s="1"/>
      <c r="H264" s="1"/>
      <c r="I264" s="1"/>
      <c r="J264" s="1" t="s">
        <v>2267</v>
      </c>
      <c r="K264" s="1">
        <v>191615.76</v>
      </c>
      <c r="L264" s="1" t="s">
        <v>2271</v>
      </c>
      <c r="M264" s="1"/>
      <c r="N264" s="1"/>
      <c r="O264" s="1"/>
      <c r="P264" s="1"/>
      <c r="Q264" s="1"/>
      <c r="R264" s="1"/>
      <c r="S264" s="1" t="s">
        <v>2406</v>
      </c>
      <c r="T264" s="1">
        <v>83288</v>
      </c>
      <c r="U264" s="1">
        <v>15</v>
      </c>
      <c r="V264" s="1"/>
      <c r="W264" s="1"/>
      <c r="X264" s="1"/>
      <c r="Y264" s="1"/>
      <c r="Z264" s="1"/>
      <c r="AA264" s="1"/>
      <c r="AB264" s="82">
        <f t="shared" si="52"/>
        <v>83288</v>
      </c>
      <c r="AC264" s="82" t="str">
        <f>IF(AB264=Z264,$Y$7,IF(AB264=W264,$V$7,IF(AB264=T264,$S$7,IF(AB264=Q264,$P$7,IF(AB264=N264,$M$7,IF(AB264=K264,$J$7,I(AB264=H264,$G$7,"")))))))</f>
        <v xml:space="preserve">ELEMENTOS QUIMICOS LTDA </v>
      </c>
      <c r="AD264" s="82" t="str">
        <f t="shared" si="53"/>
        <v>PANREAC</v>
      </c>
      <c r="AE264" s="82">
        <f t="shared" si="54"/>
        <v>15</v>
      </c>
      <c r="AF264" s="1"/>
      <c r="AG264" s="1"/>
      <c r="AH264" s="1"/>
      <c r="AI264" s="1"/>
      <c r="AJ264" s="1"/>
      <c r="AK264" s="1"/>
      <c r="AL264" s="1"/>
      <c r="AM264" s="1"/>
      <c r="AN264" s="1"/>
      <c r="AO264" s="1" t="s">
        <v>420</v>
      </c>
      <c r="AP264" s="1">
        <v>92800</v>
      </c>
      <c r="AQ264" s="1">
        <v>120</v>
      </c>
      <c r="AR264" s="1"/>
      <c r="AS264" s="1"/>
      <c r="AT264" s="1"/>
      <c r="AU264" s="1"/>
      <c r="AV264" s="1"/>
      <c r="AW264" s="1"/>
      <c r="AX264" s="1" t="s">
        <v>420</v>
      </c>
      <c r="AY264" s="1">
        <v>163377.64799999999</v>
      </c>
      <c r="AZ264" s="1" t="s">
        <v>2526</v>
      </c>
      <c r="BA264" s="82">
        <f t="shared" si="55"/>
        <v>92800</v>
      </c>
      <c r="BB264" s="82" t="str">
        <f t="shared" si="56"/>
        <v>MERCK S.A.</v>
      </c>
      <c r="BC264" s="82" t="str">
        <f t="shared" si="57"/>
        <v>MERCK</v>
      </c>
      <c r="BD264" s="82">
        <f t="shared" si="58"/>
        <v>120</v>
      </c>
      <c r="BE264" s="1" t="s">
        <v>1095</v>
      </c>
      <c r="BF264" s="1">
        <v>332920</v>
      </c>
      <c r="BG264" s="1" t="s">
        <v>2375</v>
      </c>
      <c r="BH264" s="1"/>
      <c r="BI264" s="1"/>
      <c r="BJ264" s="1"/>
      <c r="BK264" s="1" t="s">
        <v>2570</v>
      </c>
      <c r="BL264" s="1">
        <v>127600</v>
      </c>
      <c r="BM264" s="1" t="s">
        <v>2569</v>
      </c>
      <c r="BN264" s="1" t="s">
        <v>2461</v>
      </c>
      <c r="BO264" s="1">
        <v>160370</v>
      </c>
      <c r="BP264" s="1" t="s">
        <v>2328</v>
      </c>
      <c r="BQ264" s="1" t="s">
        <v>888</v>
      </c>
      <c r="BR264" s="1">
        <v>64960</v>
      </c>
      <c r="BS264" s="1">
        <v>60</v>
      </c>
      <c r="BT264" s="1"/>
      <c r="BU264" s="1"/>
      <c r="BV264" s="1"/>
      <c r="BW264" s="1" t="s">
        <v>2653</v>
      </c>
      <c r="BX264" s="1">
        <v>191615.76</v>
      </c>
      <c r="BY264" s="1" t="s">
        <v>2654</v>
      </c>
      <c r="BZ264" s="82">
        <f t="shared" si="59"/>
        <v>64960</v>
      </c>
      <c r="CA264" s="82" t="str">
        <f t="shared" si="60"/>
        <v>SCIENTIFIC PRODUCTS LTDA.</v>
      </c>
      <c r="CB264" s="82" t="str">
        <f t="shared" si="61"/>
        <v>FISHER</v>
      </c>
      <c r="CC264" s="82">
        <f t="shared" si="62"/>
        <v>60</v>
      </c>
      <c r="CD264" s="98">
        <f t="shared" si="63"/>
        <v>64960</v>
      </c>
      <c r="CE264" s="98" t="str">
        <f t="shared" si="64"/>
        <v>SCIENTIFIC PRODUCTS LTDA.</v>
      </c>
      <c r="CF264" s="98" t="str">
        <f t="shared" si="65"/>
        <v>FISHER</v>
      </c>
      <c r="CG264" s="98">
        <f t="shared" si="66"/>
        <v>60</v>
      </c>
    </row>
    <row r="265" spans="1:85" ht="69" customHeight="1">
      <c r="A265" s="9">
        <f t="shared" si="51"/>
        <v>257</v>
      </c>
      <c r="B265" s="10" t="s">
        <v>175</v>
      </c>
      <c r="C265" s="11">
        <v>1000</v>
      </c>
      <c r="D265" s="11" t="s">
        <v>9</v>
      </c>
      <c r="E265" s="10" t="s">
        <v>1803</v>
      </c>
      <c r="F265" s="43">
        <v>1</v>
      </c>
      <c r="G265" s="1"/>
      <c r="H265" s="1"/>
      <c r="I265" s="1"/>
      <c r="J265" s="1" t="s">
        <v>2267</v>
      </c>
      <c r="K265" s="1">
        <v>91301.28</v>
      </c>
      <c r="L265" s="1" t="s">
        <v>2271</v>
      </c>
      <c r="M265" s="1"/>
      <c r="N265" s="1"/>
      <c r="O265" s="1"/>
      <c r="P265" s="1"/>
      <c r="Q265" s="1"/>
      <c r="R265" s="1"/>
      <c r="S265" s="1" t="s">
        <v>2406</v>
      </c>
      <c r="T265" s="1">
        <v>77720</v>
      </c>
      <c r="U265" s="1">
        <v>15</v>
      </c>
      <c r="V265" s="1"/>
      <c r="W265" s="1"/>
      <c r="X265" s="1"/>
      <c r="Y265" s="1"/>
      <c r="Z265" s="1"/>
      <c r="AA265" s="1"/>
      <c r="AB265" s="82">
        <f t="shared" si="52"/>
        <v>77720</v>
      </c>
      <c r="AC265" s="82" t="str">
        <f>IF(AB265=Z265,$Y$7,IF(AB265=W265,$V$7,IF(AB265=T265,$S$7,IF(AB265=Q265,$P$7,IF(AB265=N265,$M$7,IF(AB265=K265,$J$7,I(AB265=H265,$G$7,"")))))))</f>
        <v xml:space="preserve">ELEMENTOS QUIMICOS LTDA </v>
      </c>
      <c r="AD265" s="82" t="str">
        <f t="shared" si="53"/>
        <v>PANREAC</v>
      </c>
      <c r="AE265" s="82">
        <f t="shared" si="54"/>
        <v>15</v>
      </c>
      <c r="AF265" s="1"/>
      <c r="AG265" s="1"/>
      <c r="AH265" s="1"/>
      <c r="AI265" s="1"/>
      <c r="AJ265" s="1"/>
      <c r="AK265" s="1"/>
      <c r="AL265" s="1"/>
      <c r="AM265" s="1"/>
      <c r="AN265" s="1"/>
      <c r="AO265" s="1" t="s">
        <v>420</v>
      </c>
      <c r="AP265" s="1">
        <v>44080</v>
      </c>
      <c r="AQ265" s="1">
        <v>90</v>
      </c>
      <c r="AR265" s="1"/>
      <c r="AS265" s="1"/>
      <c r="AT265" s="1"/>
      <c r="AU265" s="1"/>
      <c r="AV265" s="1"/>
      <c r="AW265" s="1"/>
      <c r="AX265" s="1" t="s">
        <v>420</v>
      </c>
      <c r="AY265" s="1">
        <v>141190.56</v>
      </c>
      <c r="AZ265" s="1" t="s">
        <v>2526</v>
      </c>
      <c r="BA265" s="82">
        <f t="shared" si="55"/>
        <v>44080</v>
      </c>
      <c r="BB265" s="82" t="str">
        <f t="shared" si="56"/>
        <v>MERCK S.A.</v>
      </c>
      <c r="BC265" s="82" t="str">
        <f t="shared" si="57"/>
        <v>MERCK</v>
      </c>
      <c r="BD265" s="82">
        <f t="shared" si="58"/>
        <v>90</v>
      </c>
      <c r="BE265" s="1" t="s">
        <v>1095</v>
      </c>
      <c r="BF265" s="1">
        <v>238960</v>
      </c>
      <c r="BG265" s="1" t="s">
        <v>2375</v>
      </c>
      <c r="BH265" s="1"/>
      <c r="BI265" s="1"/>
      <c r="BJ265" s="1"/>
      <c r="BK265" s="1" t="s">
        <v>2361</v>
      </c>
      <c r="BL265" s="1">
        <v>78300</v>
      </c>
      <c r="BM265" s="1" t="s">
        <v>2569</v>
      </c>
      <c r="BN265" s="1" t="s">
        <v>2461</v>
      </c>
      <c r="BO265" s="1">
        <v>114695</v>
      </c>
      <c r="BP265" s="1" t="s">
        <v>2328</v>
      </c>
      <c r="BQ265" s="1" t="s">
        <v>1095</v>
      </c>
      <c r="BR265" s="1">
        <v>192908</v>
      </c>
      <c r="BS265" s="1">
        <v>60</v>
      </c>
      <c r="BT265" s="1"/>
      <c r="BU265" s="1"/>
      <c r="BV265" s="1"/>
      <c r="BW265" s="1" t="s">
        <v>2653</v>
      </c>
      <c r="BX265" s="1">
        <v>120435.84</v>
      </c>
      <c r="BY265" s="1" t="s">
        <v>2545</v>
      </c>
      <c r="BZ265" s="82">
        <f t="shared" si="59"/>
        <v>78300</v>
      </c>
      <c r="CA265" s="82" t="str">
        <f t="shared" si="60"/>
        <v>QUIMICOS Y REACTIVOS SAS "QUIMIREL SAS"</v>
      </c>
      <c r="CB265" s="82" t="str">
        <f t="shared" si="61"/>
        <v>HONEYWELL</v>
      </c>
      <c r="CC265" s="82" t="str">
        <f t="shared" si="62"/>
        <v xml:space="preserve">5 dias calendario </v>
      </c>
      <c r="CD265" s="98">
        <f t="shared" si="63"/>
        <v>44080</v>
      </c>
      <c r="CE265" s="98" t="str">
        <f t="shared" si="64"/>
        <v>MERCK S.A.</v>
      </c>
      <c r="CF265" s="98" t="str">
        <f t="shared" si="65"/>
        <v>MERCK</v>
      </c>
      <c r="CG265" s="98">
        <f t="shared" si="66"/>
        <v>90</v>
      </c>
    </row>
    <row r="266" spans="1:85" ht="52.2">
      <c r="A266" s="9">
        <f t="shared" ref="A266:A329" si="67">A265+1</f>
        <v>258</v>
      </c>
      <c r="B266" s="10" t="s">
        <v>529</v>
      </c>
      <c r="C266" s="11">
        <v>250</v>
      </c>
      <c r="D266" s="11" t="s">
        <v>9</v>
      </c>
      <c r="E266" s="10" t="s">
        <v>1803</v>
      </c>
      <c r="F266" s="43">
        <v>1</v>
      </c>
      <c r="G266" s="1"/>
      <c r="H266" s="1"/>
      <c r="I266" s="1"/>
      <c r="J266" s="1"/>
      <c r="K266" s="1"/>
      <c r="L266" s="1"/>
      <c r="M266" s="1"/>
      <c r="N266" s="1"/>
      <c r="O266" s="1"/>
      <c r="P266" s="1"/>
      <c r="Q266" s="1"/>
      <c r="R266" s="1"/>
      <c r="S266" s="1" t="s">
        <v>2406</v>
      </c>
      <c r="T266" s="1">
        <v>171100</v>
      </c>
      <c r="U266" s="1">
        <v>15</v>
      </c>
      <c r="V266" s="1"/>
      <c r="W266" s="1"/>
      <c r="X266" s="1"/>
      <c r="Y266" s="1"/>
      <c r="Z266" s="1"/>
      <c r="AA266" s="1"/>
      <c r="AB266" s="82">
        <f t="shared" ref="AB266:AB328" si="68">MIN(Z266,W266,T266,Q266,N266,K266,H266)</f>
        <v>171100</v>
      </c>
      <c r="AC266" s="82" t="str">
        <f>IF(AB266=Z266,$Y$7,IF(AB266=W266,$V$7,IF(AB266=T266,$S$7,IF(AB266=Q266,$P$7,IF(AB266=N266,$M$7,IF(AB266=K266,$J$7,I(AB266=H266,$G$7,"")))))))</f>
        <v xml:space="preserve">ELEMENTOS QUIMICOS LTDA </v>
      </c>
      <c r="AD266" s="82" t="str">
        <f t="shared" ref="AD266:AD328" si="69">IF(AB266=Z266,Y266,IF(AB266=W266,V266,IF(AB266=T266,S266,IF(AB266=Q266,P266,IF(AB266=N266,M266,IF(AB266=K266,J266,IF(AB266=H266,G266,"")))))))</f>
        <v>PANREAC</v>
      </c>
      <c r="AE266" s="82">
        <f t="shared" ref="AE266:AE328" si="70">IF(AB266=Z266,AA266,IF(AB266=W266,X266,IF(AB266=T266,U266,IF(AB266=Q266,R266,IF(AB266=N266,O266,IF(AB266=K266,L266,IF(AB266=H266,I266,"")))))))</f>
        <v>15</v>
      </c>
      <c r="AF266" s="1"/>
      <c r="AG266" s="1"/>
      <c r="AH266" s="1"/>
      <c r="AI266" s="1"/>
      <c r="AJ266" s="1"/>
      <c r="AK266" s="1"/>
      <c r="AL266" s="1"/>
      <c r="AM266" s="1"/>
      <c r="AN266" s="1"/>
      <c r="AO266" s="1"/>
      <c r="AP266" s="1"/>
      <c r="AQ266" s="1"/>
      <c r="AR266" s="1"/>
      <c r="AS266" s="1"/>
      <c r="AT266" s="1"/>
      <c r="AU266" s="1"/>
      <c r="AV266" s="1"/>
      <c r="AW266" s="1"/>
      <c r="AX266" s="1"/>
      <c r="AY266" s="1"/>
      <c r="AZ266" s="1"/>
      <c r="BA266" s="82"/>
      <c r="BB266" s="82"/>
      <c r="BC266" s="82"/>
      <c r="BD266" s="82"/>
      <c r="BE266" s="1"/>
      <c r="BF266" s="1"/>
      <c r="BG266" s="1"/>
      <c r="BH266" s="1"/>
      <c r="BI266" s="1"/>
      <c r="BJ266" s="1"/>
      <c r="BK266" s="1"/>
      <c r="BL266" s="1"/>
      <c r="BM266" s="1"/>
      <c r="BN266" s="1"/>
      <c r="BO266" s="1"/>
      <c r="BP266" s="1"/>
      <c r="BQ266" s="1"/>
      <c r="BR266" s="1"/>
      <c r="BS266" s="1"/>
      <c r="BT266" s="1"/>
      <c r="BU266" s="1"/>
      <c r="BV266" s="1"/>
      <c r="BW266" s="1"/>
      <c r="BX266" s="1"/>
      <c r="BY266" s="1"/>
      <c r="BZ266" s="82"/>
      <c r="CA266" s="82"/>
      <c r="CB266" s="82">
        <f t="shared" si="61"/>
        <v>0</v>
      </c>
      <c r="CC266" s="82">
        <f t="shared" si="62"/>
        <v>0</v>
      </c>
      <c r="CD266" s="98">
        <f t="shared" si="63"/>
        <v>171100</v>
      </c>
      <c r="CE266" s="98" t="str">
        <f t="shared" si="64"/>
        <v xml:space="preserve">ELEMENTOS QUIMICOS LTDA </v>
      </c>
      <c r="CF266" s="98" t="str">
        <f t="shared" si="65"/>
        <v>PANREAC</v>
      </c>
      <c r="CG266" s="98">
        <f t="shared" si="66"/>
        <v>15</v>
      </c>
    </row>
    <row r="267" spans="1:85" ht="69" customHeight="1">
      <c r="A267" s="9">
        <f t="shared" si="67"/>
        <v>259</v>
      </c>
      <c r="B267" s="10" t="s">
        <v>1642</v>
      </c>
      <c r="C267" s="11">
        <v>100</v>
      </c>
      <c r="D267" s="11" t="s">
        <v>997</v>
      </c>
      <c r="E267" s="10" t="s">
        <v>1803</v>
      </c>
      <c r="F267" s="43">
        <v>1</v>
      </c>
      <c r="G267" s="1"/>
      <c r="H267" s="1"/>
      <c r="I267" s="1"/>
      <c r="J267" s="1"/>
      <c r="K267" s="1"/>
      <c r="L267" s="1"/>
      <c r="M267" s="1"/>
      <c r="N267" s="1"/>
      <c r="O267" s="1"/>
      <c r="P267" s="1"/>
      <c r="Q267" s="1"/>
      <c r="R267" s="1"/>
      <c r="S267" s="1"/>
      <c r="T267" s="1"/>
      <c r="U267" s="1"/>
      <c r="V267" s="1"/>
      <c r="W267" s="1"/>
      <c r="X267" s="1"/>
      <c r="Y267" s="1"/>
      <c r="Z267" s="1"/>
      <c r="AA267" s="1"/>
      <c r="AB267" s="82"/>
      <c r="AC267" s="82"/>
      <c r="AD267" s="82"/>
      <c r="AE267" s="82"/>
      <c r="AF267" s="1"/>
      <c r="AG267" s="1"/>
      <c r="AH267" s="1"/>
      <c r="AI267" s="1"/>
      <c r="AJ267" s="1"/>
      <c r="AK267" s="1"/>
      <c r="AL267" s="1"/>
      <c r="AM267" s="1"/>
      <c r="AN267" s="1"/>
      <c r="AO267" s="1"/>
      <c r="AP267" s="1"/>
      <c r="AQ267" s="1"/>
      <c r="AR267" s="1"/>
      <c r="AS267" s="1"/>
      <c r="AT267" s="1"/>
      <c r="AU267" s="1"/>
      <c r="AV267" s="1"/>
      <c r="AW267" s="1"/>
      <c r="AX267" s="1"/>
      <c r="AY267" s="1"/>
      <c r="AZ267" s="1"/>
      <c r="BA267" s="82"/>
      <c r="BB267" s="82"/>
      <c r="BC267" s="82"/>
      <c r="BD267" s="82"/>
      <c r="BE267" s="1"/>
      <c r="BF267" s="1"/>
      <c r="BG267" s="1"/>
      <c r="BH267" s="1"/>
      <c r="BI267" s="1"/>
      <c r="BJ267" s="1"/>
      <c r="BK267" s="1"/>
      <c r="BL267" s="1"/>
      <c r="BM267" s="1"/>
      <c r="BN267" s="1"/>
      <c r="BO267" s="1"/>
      <c r="BP267" s="1"/>
      <c r="BQ267" s="1"/>
      <c r="BR267" s="1"/>
      <c r="BS267" s="1"/>
      <c r="BT267" s="1"/>
      <c r="BU267" s="1"/>
      <c r="BV267" s="1"/>
      <c r="BW267" s="1"/>
      <c r="BX267" s="1"/>
      <c r="BY267" s="1"/>
      <c r="BZ267" s="82"/>
      <c r="CA267" s="82"/>
      <c r="CB267" s="82">
        <f t="shared" ref="CB267:CB330" si="71">IF(BZ267=BX267,BW267,IF(BZ267=BU267,BT267,IF(BZ267=BR267,BQ267,IF(BZ267=BO267,BN267,IF(BZ267=BL267,BK267,IF(BZ267=BI267,BH267,IF(BZ267=BF267,BE267,"")))))))</f>
        <v>0</v>
      </c>
      <c r="CC267" s="82">
        <f t="shared" ref="CC267:CC330" si="72">IF(BZ267=BX267,BY267,IF(BZ267=BU267,BV267,IF(BZ267=BR267,BS267,IF(BZ267=BO267,BP267,IF(BZ267=BL267,BM267,IF(BZ267=BI267,BJ267,IF(BZ267=BF267,BG267,"")))))))</f>
        <v>0</v>
      </c>
      <c r="CD267" s="98">
        <f t="shared" ref="CD267:CD330" si="73">MIN(BZ267,BA267,AB267)</f>
        <v>0</v>
      </c>
      <c r="CE267" s="98">
        <f t="shared" ref="CE267:CE330" si="74">IF(CD267=BZ267,CA267,IF(CD267=BA267,BB267,IF(CD267=AB267,AC267,"")))</f>
        <v>0</v>
      </c>
      <c r="CF267" s="98">
        <f t="shared" ref="CF267:CF330" si="75">IF(CE267=CA267,CB267,IF(CE267=BB267,BC267,IF(CE267=AC267,AD267,"")))</f>
        <v>0</v>
      </c>
      <c r="CG267" s="98">
        <f t="shared" ref="CG267:CG330" si="76">IF(CF267=CB267,CC267,IF(CF267=BC267,BD267,IF(CF267=AD267,AE267,"")))</f>
        <v>0</v>
      </c>
    </row>
    <row r="268" spans="1:85" ht="52.2">
      <c r="A268" s="9">
        <f t="shared" si="67"/>
        <v>260</v>
      </c>
      <c r="B268" s="10" t="s">
        <v>176</v>
      </c>
      <c r="C268" s="11">
        <v>5</v>
      </c>
      <c r="D268" s="11" t="s">
        <v>9</v>
      </c>
      <c r="E268" s="10" t="s">
        <v>1803</v>
      </c>
      <c r="F268" s="43">
        <v>1</v>
      </c>
      <c r="G268" s="1"/>
      <c r="H268" s="1"/>
      <c r="I268" s="1"/>
      <c r="J268" s="1"/>
      <c r="K268" s="1"/>
      <c r="L268" s="1"/>
      <c r="M268" s="1"/>
      <c r="N268" s="1"/>
      <c r="O268" s="1"/>
      <c r="P268" s="1"/>
      <c r="Q268" s="1"/>
      <c r="R268" s="1"/>
      <c r="S268" s="1" t="s">
        <v>2408</v>
      </c>
      <c r="T268" s="1">
        <v>569560</v>
      </c>
      <c r="U268" s="1">
        <v>120</v>
      </c>
      <c r="V268" s="1"/>
      <c r="W268" s="1"/>
      <c r="X268" s="1"/>
      <c r="Y268" s="1"/>
      <c r="Z268" s="1"/>
      <c r="AA268" s="1"/>
      <c r="AB268" s="82">
        <f t="shared" si="68"/>
        <v>569560</v>
      </c>
      <c r="AC268" s="82" t="str">
        <f>IF(AB268=Z268,$Y$7,IF(AB268=W268,$V$7,IF(AB268=T268,$S$7,IF(AB268=Q268,$P$7,IF(AB268=N268,$M$7,IF(AB268=K268,$J$7,I(AB268=H268,$G$7,"")))))))</f>
        <v xml:space="preserve">ELEMENTOS QUIMICOS LTDA </v>
      </c>
      <c r="AD268" s="82" t="str">
        <f t="shared" si="69"/>
        <v>ALFA (USA)</v>
      </c>
      <c r="AE268" s="82">
        <f t="shared" si="70"/>
        <v>120</v>
      </c>
      <c r="AF268" s="1"/>
      <c r="AG268" s="1"/>
      <c r="AH268" s="1"/>
      <c r="AI268" s="1"/>
      <c r="AJ268" s="1"/>
      <c r="AK268" s="1"/>
      <c r="AL268" s="1"/>
      <c r="AM268" s="1"/>
      <c r="AN268" s="1"/>
      <c r="AO268" s="1"/>
      <c r="AP268" s="1"/>
      <c r="AQ268" s="1"/>
      <c r="AR268" s="1"/>
      <c r="AS268" s="1"/>
      <c r="AT268" s="1"/>
      <c r="AU268" s="1"/>
      <c r="AV268" s="1"/>
      <c r="AW268" s="1"/>
      <c r="AX268" s="1"/>
      <c r="AY268" s="1"/>
      <c r="AZ268" s="1"/>
      <c r="BA268" s="82"/>
      <c r="BB268" s="82"/>
      <c r="BC268" s="82"/>
      <c r="BD268" s="82"/>
      <c r="BE268" s="1"/>
      <c r="BF268" s="1"/>
      <c r="BG268" s="1"/>
      <c r="BH268" s="1"/>
      <c r="BI268" s="1"/>
      <c r="BJ268" s="1"/>
      <c r="BK268" s="1"/>
      <c r="BL268" s="1"/>
      <c r="BM268" s="1"/>
      <c r="BN268" s="1"/>
      <c r="BO268" s="1"/>
      <c r="BP268" s="1"/>
      <c r="BQ268" s="1"/>
      <c r="BR268" s="1"/>
      <c r="BS268" s="1"/>
      <c r="BT268" s="1"/>
      <c r="BU268" s="1"/>
      <c r="BV268" s="1"/>
      <c r="BW268" s="1"/>
      <c r="BX268" s="1"/>
      <c r="BY268" s="1"/>
      <c r="BZ268" s="82"/>
      <c r="CA268" s="82"/>
      <c r="CB268" s="82">
        <f t="shared" si="71"/>
        <v>0</v>
      </c>
      <c r="CC268" s="82">
        <f t="shared" si="72"/>
        <v>0</v>
      </c>
      <c r="CD268" s="98">
        <f t="shared" si="73"/>
        <v>569560</v>
      </c>
      <c r="CE268" s="98" t="str">
        <f t="shared" si="74"/>
        <v xml:space="preserve">ELEMENTOS QUIMICOS LTDA </v>
      </c>
      <c r="CF268" s="98" t="str">
        <f t="shared" si="75"/>
        <v>ALFA (USA)</v>
      </c>
      <c r="CG268" s="98">
        <f t="shared" si="76"/>
        <v>120</v>
      </c>
    </row>
    <row r="269" spans="1:85" ht="29.25" customHeight="1">
      <c r="A269" s="9">
        <f t="shared" si="67"/>
        <v>261</v>
      </c>
      <c r="B269" s="10" t="s">
        <v>1845</v>
      </c>
      <c r="C269" s="11">
        <v>1</v>
      </c>
      <c r="D269" s="11" t="s">
        <v>538</v>
      </c>
      <c r="E269" s="10" t="s">
        <v>1803</v>
      </c>
      <c r="F269" s="43">
        <v>1</v>
      </c>
      <c r="G269" s="1"/>
      <c r="H269" s="1"/>
      <c r="I269" s="1"/>
      <c r="J269" s="1"/>
      <c r="K269" s="1"/>
      <c r="L269" s="1"/>
      <c r="M269" s="1"/>
      <c r="N269" s="1"/>
      <c r="O269" s="1"/>
      <c r="P269" s="1"/>
      <c r="Q269" s="1"/>
      <c r="R269" s="1"/>
      <c r="S269" s="1" t="s">
        <v>2407</v>
      </c>
      <c r="T269" s="1">
        <v>1817720</v>
      </c>
      <c r="U269" s="1">
        <v>120</v>
      </c>
      <c r="V269" s="1"/>
      <c r="W269" s="1"/>
      <c r="X269" s="1"/>
      <c r="Y269" s="1"/>
      <c r="Z269" s="1"/>
      <c r="AA269" s="1"/>
      <c r="AB269" s="82">
        <f t="shared" si="68"/>
        <v>1817720</v>
      </c>
      <c r="AC269" s="82" t="str">
        <f>IF(AB269=Z269,$Y$7,IF(AB269=W269,$V$7,IF(AB269=T269,$S$7,IF(AB269=Q269,$P$7,IF(AB269=N269,$M$7,IF(AB269=K269,$J$7,I(AB269=H269,$G$7,"")))))))</f>
        <v xml:space="preserve">ELEMENTOS QUIMICOS LTDA </v>
      </c>
      <c r="AD269" s="82" t="str">
        <f t="shared" si="69"/>
        <v xml:space="preserve">PANREAC </v>
      </c>
      <c r="AE269" s="82">
        <f t="shared" si="70"/>
        <v>120</v>
      </c>
      <c r="AF269" s="1"/>
      <c r="AG269" s="1"/>
      <c r="AH269" s="1"/>
      <c r="AI269" s="1"/>
      <c r="AJ269" s="1"/>
      <c r="AK269" s="1"/>
      <c r="AL269" s="1"/>
      <c r="AM269" s="1"/>
      <c r="AN269" s="1"/>
      <c r="AO269" s="1"/>
      <c r="AP269" s="1"/>
      <c r="AQ269" s="1"/>
      <c r="AR269" s="1"/>
      <c r="AS269" s="1"/>
      <c r="AT269" s="1"/>
      <c r="AU269" s="1"/>
      <c r="AV269" s="1"/>
      <c r="AW269" s="1"/>
      <c r="AX269" s="1"/>
      <c r="AY269" s="1"/>
      <c r="AZ269" s="1"/>
      <c r="BA269" s="82"/>
      <c r="BB269" s="82"/>
      <c r="BC269" s="82"/>
      <c r="BD269" s="82"/>
      <c r="BE269" s="1" t="s">
        <v>1095</v>
      </c>
      <c r="BF269" s="1">
        <v>554480</v>
      </c>
      <c r="BG269" s="1" t="s">
        <v>2375</v>
      </c>
      <c r="BH269" s="1"/>
      <c r="BI269" s="1"/>
      <c r="BJ269" s="1"/>
      <c r="BK269" s="1"/>
      <c r="BL269" s="1"/>
      <c r="BM269" s="1"/>
      <c r="BN269" s="1"/>
      <c r="BO269" s="1"/>
      <c r="BP269" s="1"/>
      <c r="BQ269" s="1" t="s">
        <v>1095</v>
      </c>
      <c r="BR269" s="1">
        <v>263088</v>
      </c>
      <c r="BS269" s="1">
        <v>60</v>
      </c>
      <c r="BT269" s="1"/>
      <c r="BU269" s="1"/>
      <c r="BV269" s="1"/>
      <c r="BW269" s="1"/>
      <c r="BX269" s="1"/>
      <c r="BY269" s="1"/>
      <c r="BZ269" s="82">
        <f t="shared" ref="BZ269:BZ328" si="77">MIN(BX269,BU269,BR269,BO269,BL269,BI269,BF269)</f>
        <v>263088</v>
      </c>
      <c r="CA269" s="82" t="str">
        <f t="shared" ref="CA269:CA328" si="78">IF(BZ269=BX269,$BW$7,IF(BZ269=BU269,$BT$7,IF(BZ269=BR269,$BQ$7,IF(BZ269=BO269,$BN$7,IF(BZ269=BL269,$BK$7,IF(BZ269=BI269,$BH$7,IF(BZ269=BF269,$BE$7,"")))))))</f>
        <v>SCIENTIFIC PRODUCTS LTDA.</v>
      </c>
      <c r="CB269" s="82" t="str">
        <f t="shared" si="71"/>
        <v>SIGMA</v>
      </c>
      <c r="CC269" s="82">
        <f t="shared" si="72"/>
        <v>60</v>
      </c>
      <c r="CD269" s="98">
        <f t="shared" si="73"/>
        <v>263088</v>
      </c>
      <c r="CE269" s="98" t="str">
        <f t="shared" si="74"/>
        <v>SCIENTIFIC PRODUCTS LTDA.</v>
      </c>
      <c r="CF269" s="98" t="str">
        <f t="shared" si="75"/>
        <v>SIGMA</v>
      </c>
      <c r="CG269" s="98">
        <f t="shared" si="76"/>
        <v>60</v>
      </c>
    </row>
    <row r="270" spans="1:85" ht="52.2">
      <c r="A270" s="9">
        <f t="shared" si="67"/>
        <v>262</v>
      </c>
      <c r="B270" s="10" t="s">
        <v>1628</v>
      </c>
      <c r="C270" s="11">
        <v>500</v>
      </c>
      <c r="D270" s="11" t="s">
        <v>9</v>
      </c>
      <c r="E270" s="10" t="s">
        <v>1803</v>
      </c>
      <c r="F270" s="43">
        <v>1</v>
      </c>
      <c r="G270" s="1"/>
      <c r="H270" s="1"/>
      <c r="I270" s="1"/>
      <c r="J270" s="1" t="s">
        <v>2267</v>
      </c>
      <c r="K270" s="1">
        <v>473363.52</v>
      </c>
      <c r="L270" s="1" t="s">
        <v>2271</v>
      </c>
      <c r="M270" s="1"/>
      <c r="N270" s="1"/>
      <c r="O270" s="1"/>
      <c r="P270" s="1"/>
      <c r="Q270" s="1"/>
      <c r="R270" s="1"/>
      <c r="S270" s="1" t="s">
        <v>2406</v>
      </c>
      <c r="T270" s="1">
        <v>247544</v>
      </c>
      <c r="U270" s="1">
        <v>15</v>
      </c>
      <c r="V270" s="1"/>
      <c r="W270" s="1"/>
      <c r="X270" s="1"/>
      <c r="Y270" s="1"/>
      <c r="Z270" s="1"/>
      <c r="AA270" s="1"/>
      <c r="AB270" s="82">
        <f t="shared" si="68"/>
        <v>247544</v>
      </c>
      <c r="AC270" s="82" t="str">
        <f>IF(AB270=Z270,$Y$7,IF(AB270=W270,$V$7,IF(AB270=T270,$S$7,IF(AB270=Q270,$P$7,IF(AB270=N270,$M$7,IF(AB270=K270,$J$7,I(AB270=H270,$G$7,"")))))))</f>
        <v xml:space="preserve">ELEMENTOS QUIMICOS LTDA </v>
      </c>
      <c r="AD270" s="82" t="str">
        <f t="shared" si="69"/>
        <v>PANREAC</v>
      </c>
      <c r="AE270" s="82">
        <f t="shared" si="70"/>
        <v>15</v>
      </c>
      <c r="AF270" s="1"/>
      <c r="AG270" s="1"/>
      <c r="AH270" s="1"/>
      <c r="AI270" s="1"/>
      <c r="AJ270" s="1"/>
      <c r="AK270" s="1"/>
      <c r="AL270" s="1"/>
      <c r="AM270" s="1"/>
      <c r="AN270" s="1"/>
      <c r="AO270" s="1" t="s">
        <v>420</v>
      </c>
      <c r="AP270" s="1">
        <v>378160</v>
      </c>
      <c r="AQ270" s="1">
        <v>90</v>
      </c>
      <c r="AR270" s="1"/>
      <c r="AS270" s="1"/>
      <c r="AT270" s="1"/>
      <c r="AU270" s="1"/>
      <c r="AV270" s="1"/>
      <c r="AW270" s="1"/>
      <c r="AX270" s="1" t="s">
        <v>420</v>
      </c>
      <c r="AY270" s="1">
        <v>481392.576</v>
      </c>
      <c r="AZ270" s="1" t="s">
        <v>2526</v>
      </c>
      <c r="BA270" s="82">
        <f t="shared" ref="BA270:BA329" si="79">MIN(AY270,AV270,AS270,AP270,AM270,AJ270,AG270)</f>
        <v>378160</v>
      </c>
      <c r="BB270" s="82" t="str">
        <f t="shared" ref="BB270:BB329" si="80">IF(BA270=AY270,$AX$7,IF(BA270=AV270,$AU$7,IF(BA270=AS270,$AR$7,IF(BA270=AP270,$AO$7,IF(BA270=AM270,$AL$7,IF(BA270=AJ270,$AI$7,IF(BA270=AG270,$AF$7,"")))))))</f>
        <v>MERCK S.A.</v>
      </c>
      <c r="BC270" s="82" t="str">
        <f t="shared" ref="BC270:BC329" si="81">IF(BA270=AY270,AX270,IF(BA270=AV270,AU270,IF(BA270=AS270,AR270,IF(BA270=AP270,AO270,IF(BA270=AM270,AL270,IF(BA270=AJ270,AI270,IF(BA270=AG270,AF270,"")))))))</f>
        <v>MERCK</v>
      </c>
      <c r="BD270" s="82">
        <f t="shared" ref="BD270:BD329" si="82">IF(BA270=AY270,AZ270,IF(BA270=AV270,AW270,IF(BA270=AS270,AT270,IF(BA270=AP270,AQ270,IF(BA270=AM270,AN270,IF(BA270=AJ270,AK270,IF(BA270=AG270,AH270,"")))))))</f>
        <v>90</v>
      </c>
      <c r="BE270" s="1" t="s">
        <v>1095</v>
      </c>
      <c r="BF270" s="1">
        <v>213440</v>
      </c>
      <c r="BG270" s="1" t="s">
        <v>2543</v>
      </c>
      <c r="BH270" s="1"/>
      <c r="BI270" s="1"/>
      <c r="BJ270" s="1"/>
      <c r="BK270" s="1" t="s">
        <v>2570</v>
      </c>
      <c r="BL270" s="1">
        <v>292320</v>
      </c>
      <c r="BM270" s="1" t="s">
        <v>2569</v>
      </c>
      <c r="BN270" s="1" t="s">
        <v>2461</v>
      </c>
      <c r="BO270" s="1">
        <v>233856</v>
      </c>
      <c r="BP270" s="1" t="s">
        <v>2545</v>
      </c>
      <c r="BQ270" s="1"/>
      <c r="BR270" s="1"/>
      <c r="BS270" s="1"/>
      <c r="BT270" s="1"/>
      <c r="BU270" s="1"/>
      <c r="BV270" s="1"/>
      <c r="BW270" s="1" t="s">
        <v>2653</v>
      </c>
      <c r="BX270" s="1">
        <v>473363.5199999999</v>
      </c>
      <c r="BY270" s="1" t="s">
        <v>2654</v>
      </c>
      <c r="BZ270" s="82">
        <f t="shared" si="77"/>
        <v>213440</v>
      </c>
      <c r="CA270" s="82" t="str">
        <f t="shared" si="78"/>
        <v xml:space="preserve">QUIMICA  M.G.  S.A.S.   </v>
      </c>
      <c r="CB270" s="82" t="str">
        <f t="shared" si="71"/>
        <v>SIGMA</v>
      </c>
      <c r="CC270" s="82" t="str">
        <f t="shared" si="72"/>
        <v>60  DIAS</v>
      </c>
      <c r="CD270" s="98">
        <f t="shared" si="73"/>
        <v>213440</v>
      </c>
      <c r="CE270" s="98" t="str">
        <f t="shared" si="74"/>
        <v xml:space="preserve">QUIMICA  M.G.  S.A.S.   </v>
      </c>
      <c r="CF270" s="98" t="str">
        <f t="shared" si="75"/>
        <v>SIGMA</v>
      </c>
      <c r="CG270" s="98" t="str">
        <f t="shared" si="76"/>
        <v>60  DIAS</v>
      </c>
    </row>
    <row r="271" spans="1:85" ht="66" customHeight="1">
      <c r="A271" s="9">
        <f t="shared" si="67"/>
        <v>263</v>
      </c>
      <c r="B271" s="10" t="s">
        <v>177</v>
      </c>
      <c r="C271" s="11">
        <v>1000</v>
      </c>
      <c r="D271" s="11" t="s">
        <v>9</v>
      </c>
      <c r="E271" s="10" t="s">
        <v>1803</v>
      </c>
      <c r="F271" s="43">
        <v>1</v>
      </c>
      <c r="G271" s="1"/>
      <c r="H271" s="1"/>
      <c r="I271" s="1"/>
      <c r="J271" s="1" t="s">
        <v>2267</v>
      </c>
      <c r="K271" s="1">
        <v>56710.080000000002</v>
      </c>
      <c r="L271" s="1" t="s">
        <v>2275</v>
      </c>
      <c r="M271" s="1"/>
      <c r="N271" s="1"/>
      <c r="O271" s="1"/>
      <c r="P271" s="1"/>
      <c r="Q271" s="1"/>
      <c r="R271" s="1"/>
      <c r="S271" s="1" t="s">
        <v>2406</v>
      </c>
      <c r="T271" s="1">
        <v>100340</v>
      </c>
      <c r="U271" s="1">
        <v>15</v>
      </c>
      <c r="V271" s="1"/>
      <c r="W271" s="1"/>
      <c r="X271" s="1"/>
      <c r="Y271" s="1"/>
      <c r="Z271" s="1"/>
      <c r="AA271" s="1"/>
      <c r="AB271" s="82">
        <f t="shared" si="68"/>
        <v>56710.080000000002</v>
      </c>
      <c r="AC271" s="82" t="str">
        <f>IF(AB271=Z271,$Y$7,IF(AB271=W271,$V$7,IF(AB271=T271,$S$7,IF(AB271=Q271,$P$7,IF(AB271=N271,$M$7,IF(AB271=K271,$J$7,I(AB271=H271,$G$7,"")))))))</f>
        <v>AVÁNTIKA COLOMBIA S.A.</v>
      </c>
      <c r="AD271" s="82" t="str">
        <f t="shared" si="69"/>
        <v>JT BAKER</v>
      </c>
      <c r="AE271" s="82" t="str">
        <f t="shared" si="70"/>
        <v xml:space="preserve">150 Días </v>
      </c>
      <c r="AF271" s="1"/>
      <c r="AG271" s="1"/>
      <c r="AH271" s="1"/>
      <c r="AI271" s="1"/>
      <c r="AJ271" s="1"/>
      <c r="AK271" s="1"/>
      <c r="AL271" s="1"/>
      <c r="AM271" s="1"/>
      <c r="AN271" s="1"/>
      <c r="AO271" s="1" t="s">
        <v>420</v>
      </c>
      <c r="AP271" s="1">
        <v>44080</v>
      </c>
      <c r="AQ271" s="1">
        <v>45</v>
      </c>
      <c r="AR271" s="1"/>
      <c r="AS271" s="1"/>
      <c r="AT271" s="1"/>
      <c r="AU271" s="1"/>
      <c r="AV271" s="1"/>
      <c r="AW271" s="1"/>
      <c r="AX271" s="1" t="s">
        <v>420</v>
      </c>
      <c r="AY271" s="1">
        <v>191615.76</v>
      </c>
      <c r="AZ271" s="1" t="s">
        <v>2526</v>
      </c>
      <c r="BA271" s="82">
        <f t="shared" si="79"/>
        <v>44080</v>
      </c>
      <c r="BB271" s="82" t="str">
        <f t="shared" si="80"/>
        <v>MERCK S.A.</v>
      </c>
      <c r="BC271" s="82" t="str">
        <f t="shared" si="81"/>
        <v>MERCK</v>
      </c>
      <c r="BD271" s="82">
        <f t="shared" si="82"/>
        <v>45</v>
      </c>
      <c r="BE271" s="1" t="s">
        <v>1095</v>
      </c>
      <c r="BF271" s="1">
        <v>890880</v>
      </c>
      <c r="BG271" s="1" t="s">
        <v>2375</v>
      </c>
      <c r="BH271" s="1"/>
      <c r="BI271" s="1"/>
      <c r="BJ271" s="1"/>
      <c r="BK271" s="1" t="s">
        <v>2570</v>
      </c>
      <c r="BL271" s="1">
        <v>114839.99999999999</v>
      </c>
      <c r="BM271" s="1" t="s">
        <v>2569</v>
      </c>
      <c r="BN271" s="1" t="s">
        <v>2461</v>
      </c>
      <c r="BO271" s="1">
        <v>117740</v>
      </c>
      <c r="BP271" s="1" t="s">
        <v>2328</v>
      </c>
      <c r="BQ271" s="1" t="s">
        <v>888</v>
      </c>
      <c r="BR271" s="1">
        <v>129920</v>
      </c>
      <c r="BS271" s="1">
        <v>60</v>
      </c>
      <c r="BT271" s="1"/>
      <c r="BU271" s="1"/>
      <c r="BV271" s="1"/>
      <c r="BW271" s="1" t="s">
        <v>2653</v>
      </c>
      <c r="BX271" s="1">
        <v>56710.080000000002</v>
      </c>
      <c r="BY271" s="1" t="s">
        <v>2654</v>
      </c>
      <c r="BZ271" s="82">
        <f t="shared" si="77"/>
        <v>56710.080000000002</v>
      </c>
      <c r="CA271" s="82" t="str">
        <f t="shared" si="78"/>
        <v xml:space="preserve">LABORATORIOS WACOL S.A </v>
      </c>
      <c r="CB271" s="82" t="str">
        <f t="shared" si="71"/>
        <v xml:space="preserve">JT BAKER </v>
      </c>
      <c r="CC271" s="82" t="str">
        <f t="shared" si="72"/>
        <v xml:space="preserve">90 DIAS </v>
      </c>
      <c r="CD271" s="98">
        <f t="shared" si="73"/>
        <v>44080</v>
      </c>
      <c r="CE271" s="98" t="str">
        <f t="shared" si="74"/>
        <v>MERCK S.A.</v>
      </c>
      <c r="CF271" s="98" t="str">
        <f t="shared" si="75"/>
        <v>MERCK</v>
      </c>
      <c r="CG271" s="98">
        <f t="shared" si="76"/>
        <v>45</v>
      </c>
    </row>
    <row r="272" spans="1:85" ht="52.2">
      <c r="A272" s="9">
        <f t="shared" si="67"/>
        <v>264</v>
      </c>
      <c r="B272" s="10" t="s">
        <v>178</v>
      </c>
      <c r="C272" s="11">
        <v>100</v>
      </c>
      <c r="D272" s="11" t="s">
        <v>9</v>
      </c>
      <c r="E272" s="10" t="s">
        <v>1803</v>
      </c>
      <c r="F272" s="43">
        <v>1</v>
      </c>
      <c r="G272" s="1"/>
      <c r="H272" s="1"/>
      <c r="I272" s="1"/>
      <c r="J272" s="1" t="s">
        <v>2274</v>
      </c>
      <c r="K272" s="1">
        <v>405983.76</v>
      </c>
      <c r="L272" s="1" t="s">
        <v>2269</v>
      </c>
      <c r="M272" s="1"/>
      <c r="N272" s="1"/>
      <c r="O272" s="1"/>
      <c r="P272" s="1" t="s">
        <v>420</v>
      </c>
      <c r="Q272" s="1">
        <v>344520</v>
      </c>
      <c r="R272" s="1" t="s">
        <v>2284</v>
      </c>
      <c r="S272" s="1" t="s">
        <v>2406</v>
      </c>
      <c r="T272" s="1">
        <v>183280</v>
      </c>
      <c r="U272" s="1">
        <v>15</v>
      </c>
      <c r="V272" s="1"/>
      <c r="W272" s="1"/>
      <c r="X272" s="1"/>
      <c r="Y272" s="1"/>
      <c r="Z272" s="1"/>
      <c r="AA272" s="1"/>
      <c r="AB272" s="82">
        <f t="shared" si="68"/>
        <v>183280</v>
      </c>
      <c r="AC272" s="82" t="str">
        <f>IF(AB272=Z272,$Y$7,IF(AB272=W272,$V$7,IF(AB272=T272,$S$7,IF(AB272=Q272,$P$7,IF(AB272=N272,$M$7,IF(AB272=K272,$J$7,I(AB272=H272,$G$7,"")))))))</f>
        <v xml:space="preserve">ELEMENTOS QUIMICOS LTDA </v>
      </c>
      <c r="AD272" s="82" t="str">
        <f t="shared" si="69"/>
        <v>PANREAC</v>
      </c>
      <c r="AE272" s="82">
        <f t="shared" si="70"/>
        <v>15</v>
      </c>
      <c r="AF272" s="1"/>
      <c r="AG272" s="1"/>
      <c r="AH272" s="1"/>
      <c r="AI272" s="1"/>
      <c r="AJ272" s="1"/>
      <c r="AK272" s="1"/>
      <c r="AL272" s="1"/>
      <c r="AM272" s="1"/>
      <c r="AN272" s="1"/>
      <c r="AO272" s="1" t="s">
        <v>420</v>
      </c>
      <c r="AP272" s="1">
        <v>174000</v>
      </c>
      <c r="AQ272" s="1">
        <v>90</v>
      </c>
      <c r="AR272" s="1"/>
      <c r="AS272" s="1"/>
      <c r="AT272" s="1"/>
      <c r="AU272" s="1"/>
      <c r="AV272" s="1"/>
      <c r="AW272" s="1"/>
      <c r="AX272" s="1" t="s">
        <v>420</v>
      </c>
      <c r="AY272" s="1">
        <v>332806.32</v>
      </c>
      <c r="AZ272" s="1" t="s">
        <v>2526</v>
      </c>
      <c r="BA272" s="82">
        <f t="shared" si="79"/>
        <v>174000</v>
      </c>
      <c r="BB272" s="82" t="str">
        <f t="shared" si="80"/>
        <v>MERCK S.A.</v>
      </c>
      <c r="BC272" s="82" t="str">
        <f t="shared" si="81"/>
        <v>MERCK</v>
      </c>
      <c r="BD272" s="82">
        <f t="shared" si="82"/>
        <v>90</v>
      </c>
      <c r="BE272" s="1" t="s">
        <v>1095</v>
      </c>
      <c r="BF272" s="1">
        <v>372360</v>
      </c>
      <c r="BG272" s="1" t="s">
        <v>2375</v>
      </c>
      <c r="BH272" s="1"/>
      <c r="BI272" s="1"/>
      <c r="BJ272" s="1"/>
      <c r="BK272" s="1"/>
      <c r="BL272" s="1"/>
      <c r="BM272" s="1"/>
      <c r="BN272" s="1" t="s">
        <v>420</v>
      </c>
      <c r="BO272" s="1">
        <v>401940</v>
      </c>
      <c r="BP272" s="1" t="s">
        <v>2545</v>
      </c>
      <c r="BQ272" s="1"/>
      <c r="BR272" s="1"/>
      <c r="BS272" s="1"/>
      <c r="BT272" s="1" t="s">
        <v>2641</v>
      </c>
      <c r="BU272" s="1">
        <v>357280</v>
      </c>
      <c r="BV272" s="1" t="s">
        <v>2398</v>
      </c>
      <c r="BW272" s="1"/>
      <c r="BX272" s="1"/>
      <c r="BY272" s="1"/>
      <c r="BZ272" s="82">
        <f t="shared" si="77"/>
        <v>357280</v>
      </c>
      <c r="CA272" s="82" t="str">
        <f t="shared" si="78"/>
        <v>VORTEX COMPANY SAS</v>
      </c>
      <c r="CB272" s="82" t="str">
        <f t="shared" si="71"/>
        <v>Sigma-Aldrich</v>
      </c>
      <c r="CC272" s="82" t="str">
        <f t="shared" si="72"/>
        <v>60 dias</v>
      </c>
      <c r="CD272" s="98">
        <f t="shared" si="73"/>
        <v>174000</v>
      </c>
      <c r="CE272" s="98" t="str">
        <f t="shared" si="74"/>
        <v>MERCK S.A.</v>
      </c>
      <c r="CF272" s="98" t="str">
        <f t="shared" si="75"/>
        <v>MERCK</v>
      </c>
      <c r="CG272" s="98">
        <f t="shared" si="76"/>
        <v>90</v>
      </c>
    </row>
    <row r="273" spans="1:85" ht="67.5" customHeight="1">
      <c r="A273" s="9">
        <f t="shared" si="67"/>
        <v>265</v>
      </c>
      <c r="B273" s="10" t="s">
        <v>1846</v>
      </c>
      <c r="C273" s="11">
        <v>50</v>
      </c>
      <c r="D273" s="11" t="s">
        <v>1328</v>
      </c>
      <c r="E273" s="10" t="s">
        <v>1803</v>
      </c>
      <c r="F273" s="43">
        <v>1</v>
      </c>
      <c r="G273" s="1"/>
      <c r="H273" s="1"/>
      <c r="I273" s="1"/>
      <c r="J273" s="1"/>
      <c r="K273" s="1"/>
      <c r="L273" s="1"/>
      <c r="M273" s="1"/>
      <c r="N273" s="1"/>
      <c r="O273" s="1"/>
      <c r="P273" s="1"/>
      <c r="Q273" s="1"/>
      <c r="R273" s="1"/>
      <c r="S273" s="1" t="s">
        <v>2406</v>
      </c>
      <c r="T273" s="1">
        <v>94076</v>
      </c>
      <c r="U273" s="1">
        <v>15</v>
      </c>
      <c r="V273" s="1"/>
      <c r="W273" s="1"/>
      <c r="X273" s="1"/>
      <c r="Y273" s="1"/>
      <c r="Z273" s="1"/>
      <c r="AA273" s="1"/>
      <c r="AB273" s="82">
        <f t="shared" si="68"/>
        <v>94076</v>
      </c>
      <c r="AC273" s="82" t="str">
        <f>IF(AB273=Z273,$Y$7,IF(AB273=W273,$V$7,IF(AB273=T273,$S$7,IF(AB273=Q273,$P$7,IF(AB273=N273,$M$7,IF(AB273=K273,$J$7,I(AB273=H273,$G$7,"")))))))</f>
        <v xml:space="preserve">ELEMENTOS QUIMICOS LTDA </v>
      </c>
      <c r="AD273" s="82" t="str">
        <f t="shared" si="69"/>
        <v>PANREAC</v>
      </c>
      <c r="AE273" s="82">
        <f t="shared" si="70"/>
        <v>15</v>
      </c>
      <c r="AF273" s="1"/>
      <c r="AG273" s="1"/>
      <c r="AH273" s="1"/>
      <c r="AI273" s="1"/>
      <c r="AJ273" s="1"/>
      <c r="AK273" s="1"/>
      <c r="AL273" s="1"/>
      <c r="AM273" s="1"/>
      <c r="AN273" s="1"/>
      <c r="AO273" s="1" t="s">
        <v>420</v>
      </c>
      <c r="AP273" s="1">
        <v>459359.99999999994</v>
      </c>
      <c r="AQ273" s="1">
        <v>90</v>
      </c>
      <c r="AR273" s="1"/>
      <c r="AS273" s="1"/>
      <c r="AT273" s="1"/>
      <c r="AU273" s="1"/>
      <c r="AV273" s="1"/>
      <c r="AW273" s="1"/>
      <c r="AX273" s="1" t="s">
        <v>420</v>
      </c>
      <c r="AY273" s="1">
        <v>289776.81599999999</v>
      </c>
      <c r="AZ273" s="1" t="s">
        <v>2526</v>
      </c>
      <c r="BA273" s="82">
        <f t="shared" si="79"/>
        <v>289776.81599999999</v>
      </c>
      <c r="BB273" s="82" t="str">
        <f t="shared" si="80"/>
        <v>PROFINAS SAS</v>
      </c>
      <c r="BC273" s="82" t="str">
        <f t="shared" si="81"/>
        <v>MERCK</v>
      </c>
      <c r="BD273" s="82" t="str">
        <f t="shared" si="82"/>
        <v>15-60 DIAS</v>
      </c>
      <c r="BE273" s="1" t="s">
        <v>1095</v>
      </c>
      <c r="BF273" s="1">
        <v>379320</v>
      </c>
      <c r="BG273" s="1" t="s">
        <v>2375</v>
      </c>
      <c r="BH273" s="1"/>
      <c r="BI273" s="1"/>
      <c r="BJ273" s="1"/>
      <c r="BK273" s="1"/>
      <c r="BL273" s="1"/>
      <c r="BM273" s="1"/>
      <c r="BN273" s="1" t="s">
        <v>2461</v>
      </c>
      <c r="BO273" s="1">
        <v>176610</v>
      </c>
      <c r="BP273" s="1" t="s">
        <v>2545</v>
      </c>
      <c r="BQ273" s="1"/>
      <c r="BR273" s="1"/>
      <c r="BS273" s="1"/>
      <c r="BT273" s="1"/>
      <c r="BU273" s="1"/>
      <c r="BV273" s="1"/>
      <c r="BW273" s="1" t="s">
        <v>2653</v>
      </c>
      <c r="BX273" s="1">
        <v>165599.28</v>
      </c>
      <c r="BY273" s="1" t="s">
        <v>2654</v>
      </c>
      <c r="BZ273" s="82">
        <f t="shared" si="77"/>
        <v>165599.28</v>
      </c>
      <c r="CA273" s="82" t="str">
        <f t="shared" si="78"/>
        <v xml:space="preserve">LABORATORIOS WACOL S.A </v>
      </c>
      <c r="CB273" s="82" t="str">
        <f t="shared" si="71"/>
        <v xml:space="preserve">JT BAKER </v>
      </c>
      <c r="CC273" s="82" t="str">
        <f t="shared" si="72"/>
        <v xml:space="preserve">90 DIAS </v>
      </c>
      <c r="CD273" s="98">
        <f t="shared" si="73"/>
        <v>94076</v>
      </c>
      <c r="CE273" s="98" t="str">
        <f t="shared" si="74"/>
        <v xml:space="preserve">ELEMENTOS QUIMICOS LTDA </v>
      </c>
      <c r="CF273" s="98" t="str">
        <f t="shared" si="75"/>
        <v>PANREAC</v>
      </c>
      <c r="CG273" s="98">
        <f t="shared" si="76"/>
        <v>15</v>
      </c>
    </row>
    <row r="274" spans="1:85" ht="77.25" customHeight="1">
      <c r="A274" s="9">
        <f t="shared" si="67"/>
        <v>266</v>
      </c>
      <c r="B274" s="10" t="s">
        <v>179</v>
      </c>
      <c r="C274" s="11">
        <v>250</v>
      </c>
      <c r="D274" s="11" t="s">
        <v>9</v>
      </c>
      <c r="E274" s="10" t="s">
        <v>1803</v>
      </c>
      <c r="F274" s="43">
        <v>1</v>
      </c>
      <c r="G274" s="1"/>
      <c r="H274" s="1"/>
      <c r="I274" s="1"/>
      <c r="J274" s="1"/>
      <c r="K274" s="1"/>
      <c r="L274" s="1"/>
      <c r="M274" s="1"/>
      <c r="N274" s="1"/>
      <c r="O274" s="1"/>
      <c r="P274" s="1" t="s">
        <v>420</v>
      </c>
      <c r="Q274" s="1">
        <v>299280</v>
      </c>
      <c r="R274" s="1" t="s">
        <v>2284</v>
      </c>
      <c r="S274" s="1" t="s">
        <v>2406</v>
      </c>
      <c r="T274" s="1">
        <v>94076</v>
      </c>
      <c r="U274" s="1">
        <v>15</v>
      </c>
      <c r="V274" s="1"/>
      <c r="W274" s="1"/>
      <c r="X274" s="1"/>
      <c r="Y274" s="1"/>
      <c r="Z274" s="1"/>
      <c r="AA274" s="1"/>
      <c r="AB274" s="82">
        <f t="shared" si="68"/>
        <v>94076</v>
      </c>
      <c r="AC274" s="82" t="str">
        <f>IF(AB274=Z274,$Y$7,IF(AB274=W274,$V$7,IF(AB274=T274,$S$7,IF(AB274=Q274,$P$7,IF(AB274=N274,$M$7,IF(AB274=K274,$J$7,I(AB274=H274,$G$7,"")))))))</f>
        <v xml:space="preserve">ELEMENTOS QUIMICOS LTDA </v>
      </c>
      <c r="AD274" s="82" t="str">
        <f t="shared" si="69"/>
        <v>PANREAC</v>
      </c>
      <c r="AE274" s="82">
        <f t="shared" si="70"/>
        <v>15</v>
      </c>
      <c r="AF274" s="1"/>
      <c r="AG274" s="1"/>
      <c r="AH274" s="1"/>
      <c r="AI274" s="1"/>
      <c r="AJ274" s="1"/>
      <c r="AK274" s="1"/>
      <c r="AL274" s="1"/>
      <c r="AM274" s="1"/>
      <c r="AN274" s="1"/>
      <c r="AO274" s="1" t="s">
        <v>420</v>
      </c>
      <c r="AP274" s="1">
        <v>143840</v>
      </c>
      <c r="AQ274" s="1">
        <v>90</v>
      </c>
      <c r="AR274" s="1"/>
      <c r="AS274" s="1"/>
      <c r="AT274" s="1"/>
      <c r="AU274" s="1"/>
      <c r="AV274" s="1"/>
      <c r="AW274" s="1"/>
      <c r="AX274" s="1" t="s">
        <v>420</v>
      </c>
      <c r="AY274" s="1">
        <v>289776.81599999999</v>
      </c>
      <c r="AZ274" s="1" t="s">
        <v>2526</v>
      </c>
      <c r="BA274" s="82">
        <f t="shared" si="79"/>
        <v>143840</v>
      </c>
      <c r="BB274" s="82" t="str">
        <f t="shared" si="80"/>
        <v>MERCK S.A.</v>
      </c>
      <c r="BC274" s="82" t="str">
        <f t="shared" si="81"/>
        <v>MERCK</v>
      </c>
      <c r="BD274" s="82">
        <f t="shared" si="82"/>
        <v>90</v>
      </c>
      <c r="BE274" s="1"/>
      <c r="BF274" s="1"/>
      <c r="BG274" s="1"/>
      <c r="BH274" s="1"/>
      <c r="BI274" s="1"/>
      <c r="BJ274" s="1"/>
      <c r="BK274" s="1"/>
      <c r="BL274" s="1"/>
      <c r="BM274" s="1"/>
      <c r="BN274" s="1" t="s">
        <v>2461</v>
      </c>
      <c r="BO274" s="1">
        <v>176610</v>
      </c>
      <c r="BP274" s="1" t="s">
        <v>2545</v>
      </c>
      <c r="BQ274" s="1"/>
      <c r="BR274" s="1"/>
      <c r="BS274" s="1"/>
      <c r="BT274" s="1"/>
      <c r="BU274" s="1"/>
      <c r="BV274" s="1"/>
      <c r="BW274" s="1" t="s">
        <v>2653</v>
      </c>
      <c r="BX274" s="1">
        <v>331198.56</v>
      </c>
      <c r="BY274" s="1" t="s">
        <v>2654</v>
      </c>
      <c r="BZ274" s="82">
        <f t="shared" si="77"/>
        <v>176610</v>
      </c>
      <c r="CA274" s="82" t="str">
        <f t="shared" si="78"/>
        <v>REACTIVOS EQUIPOS Y QUIMICOS LIMITADA</v>
      </c>
      <c r="CB274" s="82" t="str">
        <f t="shared" si="71"/>
        <v>SCHARLAU</v>
      </c>
      <c r="CC274" s="82" t="str">
        <f t="shared" si="72"/>
        <v>120 DIAS</v>
      </c>
      <c r="CD274" s="98">
        <f t="shared" si="73"/>
        <v>94076</v>
      </c>
      <c r="CE274" s="98" t="str">
        <f t="shared" si="74"/>
        <v xml:space="preserve">ELEMENTOS QUIMICOS LTDA </v>
      </c>
      <c r="CF274" s="98" t="str">
        <f t="shared" si="75"/>
        <v>PANREAC</v>
      </c>
      <c r="CG274" s="98">
        <f t="shared" si="76"/>
        <v>15</v>
      </c>
    </row>
    <row r="275" spans="1:85" ht="67.5" customHeight="1">
      <c r="A275" s="9">
        <f t="shared" si="67"/>
        <v>267</v>
      </c>
      <c r="B275" s="10" t="s">
        <v>180</v>
      </c>
      <c r="C275" s="11">
        <v>500</v>
      </c>
      <c r="D275" s="11" t="s">
        <v>9</v>
      </c>
      <c r="E275" s="10" t="s">
        <v>1803</v>
      </c>
      <c r="F275" s="43">
        <v>1</v>
      </c>
      <c r="G275" s="1"/>
      <c r="H275" s="1"/>
      <c r="I275" s="1"/>
      <c r="J275" s="1"/>
      <c r="K275" s="1"/>
      <c r="L275" s="1"/>
      <c r="M275" s="1"/>
      <c r="N275" s="1"/>
      <c r="O275" s="1"/>
      <c r="P275" s="1"/>
      <c r="Q275" s="1"/>
      <c r="R275" s="1"/>
      <c r="S275" s="1" t="s">
        <v>2406</v>
      </c>
      <c r="T275" s="1">
        <v>46400</v>
      </c>
      <c r="U275" s="1">
        <v>15</v>
      </c>
      <c r="V275" s="1"/>
      <c r="W275" s="1"/>
      <c r="X275" s="1"/>
      <c r="Y275" s="1"/>
      <c r="Z275" s="1"/>
      <c r="AA275" s="1"/>
      <c r="AB275" s="82">
        <f t="shared" si="68"/>
        <v>46400</v>
      </c>
      <c r="AC275" s="82" t="str">
        <f>IF(AB275=Z275,$Y$7,IF(AB275=W275,$V$7,IF(AB275=T275,$S$7,IF(AB275=Q275,$P$7,IF(AB275=N275,$M$7,IF(AB275=K275,$J$7,I(AB275=H275,$G$7,"")))))))</f>
        <v xml:space="preserve">ELEMENTOS QUIMICOS LTDA </v>
      </c>
      <c r="AD275" s="82" t="str">
        <f t="shared" si="69"/>
        <v>PANREAC</v>
      </c>
      <c r="AE275" s="82">
        <f t="shared" si="70"/>
        <v>15</v>
      </c>
      <c r="AF275" s="1"/>
      <c r="AG275" s="1"/>
      <c r="AH275" s="1"/>
      <c r="AI275" s="1"/>
      <c r="AJ275" s="1"/>
      <c r="AK275" s="1"/>
      <c r="AL275" s="1"/>
      <c r="AM275" s="1"/>
      <c r="AN275" s="1"/>
      <c r="AO275" s="1" t="s">
        <v>420</v>
      </c>
      <c r="AP275" s="1">
        <v>68000</v>
      </c>
      <c r="AQ275" s="1">
        <v>120</v>
      </c>
      <c r="AR275" s="1"/>
      <c r="AS275" s="1"/>
      <c r="AT275" s="1"/>
      <c r="AU275" s="1"/>
      <c r="AV275" s="1"/>
      <c r="AW275" s="1"/>
      <c r="AX275" s="1" t="s">
        <v>420</v>
      </c>
      <c r="AY275" s="1">
        <v>41151.599999999999</v>
      </c>
      <c r="AZ275" s="1" t="s">
        <v>2526</v>
      </c>
      <c r="BA275" s="82">
        <f t="shared" si="79"/>
        <v>41151.599999999999</v>
      </c>
      <c r="BB275" s="82" t="str">
        <f t="shared" si="80"/>
        <v>PROFINAS SAS</v>
      </c>
      <c r="BC275" s="82" t="str">
        <f t="shared" si="81"/>
        <v>MERCK</v>
      </c>
      <c r="BD275" s="82" t="str">
        <f t="shared" si="82"/>
        <v>15-60 DIAS</v>
      </c>
      <c r="BE275" s="1" t="s">
        <v>1095</v>
      </c>
      <c r="BF275" s="1">
        <v>96000</v>
      </c>
      <c r="BG275" s="1" t="s">
        <v>2375</v>
      </c>
      <c r="BH275" s="1"/>
      <c r="BI275" s="1"/>
      <c r="BJ275" s="1"/>
      <c r="BK275" s="1" t="s">
        <v>2570</v>
      </c>
      <c r="BL275" s="1">
        <v>72000</v>
      </c>
      <c r="BM275" s="1" t="s">
        <v>2569</v>
      </c>
      <c r="BN275" s="1" t="s">
        <v>2461</v>
      </c>
      <c r="BO275" s="1">
        <v>47705</v>
      </c>
      <c r="BP275" s="1" t="s">
        <v>2328</v>
      </c>
      <c r="BQ275" s="1" t="s">
        <v>888</v>
      </c>
      <c r="BR275" s="1">
        <v>64960</v>
      </c>
      <c r="BS275" s="1">
        <v>8</v>
      </c>
      <c r="BT275" s="1"/>
      <c r="BU275" s="1"/>
      <c r="BV275" s="1"/>
      <c r="BW275" s="1" t="s">
        <v>2653</v>
      </c>
      <c r="BX275" s="1">
        <v>35060.553846153845</v>
      </c>
      <c r="BY275" s="1" t="s">
        <v>2372</v>
      </c>
      <c r="BZ275" s="82">
        <f t="shared" si="77"/>
        <v>35060.553846153845</v>
      </c>
      <c r="CA275" s="82" t="str">
        <f t="shared" si="78"/>
        <v xml:space="preserve">LABORATORIOS WACOL S.A </v>
      </c>
      <c r="CB275" s="82" t="str">
        <f t="shared" si="71"/>
        <v xml:space="preserve">JT BAKER </v>
      </c>
      <c r="CC275" s="82" t="str">
        <f t="shared" si="72"/>
        <v>3 DIAS</v>
      </c>
      <c r="CD275" s="98">
        <f t="shared" si="73"/>
        <v>35060.553846153845</v>
      </c>
      <c r="CE275" s="98" t="str">
        <f t="shared" si="74"/>
        <v xml:space="preserve">LABORATORIOS WACOL S.A </v>
      </c>
      <c r="CF275" s="98" t="str">
        <f t="shared" si="75"/>
        <v xml:space="preserve">JT BAKER </v>
      </c>
      <c r="CG275" s="98" t="str">
        <f t="shared" si="76"/>
        <v>3 DIAS</v>
      </c>
    </row>
    <row r="276" spans="1:85" ht="67.5" customHeight="1">
      <c r="A276" s="9">
        <f t="shared" si="67"/>
        <v>268</v>
      </c>
      <c r="B276" s="10" t="s">
        <v>181</v>
      </c>
      <c r="C276" s="11">
        <v>500</v>
      </c>
      <c r="D276" s="11" t="s">
        <v>6</v>
      </c>
      <c r="E276" s="10" t="s">
        <v>1803</v>
      </c>
      <c r="F276" s="43">
        <v>1</v>
      </c>
      <c r="G276" s="1"/>
      <c r="H276" s="1"/>
      <c r="I276" s="1"/>
      <c r="J276" s="1"/>
      <c r="K276" s="1"/>
      <c r="L276" s="1"/>
      <c r="M276" s="1"/>
      <c r="N276" s="1"/>
      <c r="O276" s="1"/>
      <c r="P276" s="1"/>
      <c r="Q276" s="1"/>
      <c r="R276" s="1"/>
      <c r="S276" s="1" t="s">
        <v>2406</v>
      </c>
      <c r="T276" s="1">
        <v>241280</v>
      </c>
      <c r="U276" s="1">
        <v>120</v>
      </c>
      <c r="V276" s="1"/>
      <c r="W276" s="1"/>
      <c r="X276" s="1"/>
      <c r="Y276" s="1"/>
      <c r="Z276" s="1"/>
      <c r="AA276" s="1"/>
      <c r="AB276" s="82">
        <f t="shared" si="68"/>
        <v>241280</v>
      </c>
      <c r="AC276" s="82" t="str">
        <f>IF(AB276=Z276,$Y$7,IF(AB276=W276,$V$7,IF(AB276=T276,$S$7,IF(AB276=Q276,$P$7,IF(AB276=N276,$M$7,IF(AB276=K276,$J$7,I(AB276=H276,$G$7,"")))))))</f>
        <v xml:space="preserve">ELEMENTOS QUIMICOS LTDA </v>
      </c>
      <c r="AD276" s="82" t="str">
        <f t="shared" si="69"/>
        <v>PANREAC</v>
      </c>
      <c r="AE276" s="82">
        <f t="shared" si="70"/>
        <v>120</v>
      </c>
      <c r="AF276" s="1"/>
      <c r="AG276" s="1"/>
      <c r="AH276" s="1"/>
      <c r="AI276" s="1"/>
      <c r="AJ276" s="1"/>
      <c r="AK276" s="1"/>
      <c r="AL276" s="1"/>
      <c r="AM276" s="1"/>
      <c r="AN276" s="1"/>
      <c r="AO276" s="1" t="s">
        <v>420</v>
      </c>
      <c r="AP276" s="1">
        <v>83520</v>
      </c>
      <c r="AQ276" s="1">
        <v>90</v>
      </c>
      <c r="AR276" s="1"/>
      <c r="AS276" s="1"/>
      <c r="AT276" s="1"/>
      <c r="AU276" s="1"/>
      <c r="AV276" s="1"/>
      <c r="AW276" s="1"/>
      <c r="AX276" s="1" t="s">
        <v>420</v>
      </c>
      <c r="AY276" s="1">
        <v>205734.81599999999</v>
      </c>
      <c r="AZ276" s="1" t="s">
        <v>2526</v>
      </c>
      <c r="BA276" s="82">
        <f t="shared" si="79"/>
        <v>83520</v>
      </c>
      <c r="BB276" s="82" t="str">
        <f t="shared" si="80"/>
        <v>MERCK S.A.</v>
      </c>
      <c r="BC276" s="82" t="str">
        <f t="shared" si="81"/>
        <v>MERCK</v>
      </c>
      <c r="BD276" s="82">
        <f t="shared" si="82"/>
        <v>90</v>
      </c>
      <c r="BE276" s="1"/>
      <c r="BF276" s="1"/>
      <c r="BG276" s="1"/>
      <c r="BH276" s="1"/>
      <c r="BI276" s="1"/>
      <c r="BJ276" s="1"/>
      <c r="BK276" s="1"/>
      <c r="BL276" s="1"/>
      <c r="BM276" s="1"/>
      <c r="BN276" s="1"/>
      <c r="BO276" s="1"/>
      <c r="BP276" s="1"/>
      <c r="BQ276" s="1"/>
      <c r="BR276" s="1"/>
      <c r="BS276" s="1"/>
      <c r="BT276" s="1"/>
      <c r="BU276" s="1"/>
      <c r="BV276" s="1"/>
      <c r="BW276" s="1"/>
      <c r="BX276" s="1"/>
      <c r="BY276" s="1"/>
      <c r="BZ276" s="82"/>
      <c r="CA276" s="82"/>
      <c r="CB276" s="82">
        <f t="shared" si="71"/>
        <v>0</v>
      </c>
      <c r="CC276" s="82">
        <f t="shared" si="72"/>
        <v>0</v>
      </c>
      <c r="CD276" s="98">
        <f t="shared" si="73"/>
        <v>83520</v>
      </c>
      <c r="CE276" s="98" t="str">
        <f t="shared" si="74"/>
        <v>MERCK S.A.</v>
      </c>
      <c r="CF276" s="98" t="str">
        <f t="shared" si="75"/>
        <v>MERCK</v>
      </c>
      <c r="CG276" s="98">
        <f t="shared" si="76"/>
        <v>90</v>
      </c>
    </row>
    <row r="277" spans="1:85" ht="67.5" customHeight="1">
      <c r="A277" s="9">
        <f t="shared" si="67"/>
        <v>269</v>
      </c>
      <c r="B277" s="10" t="s">
        <v>1333</v>
      </c>
      <c r="C277" s="11">
        <v>1</v>
      </c>
      <c r="D277" s="11" t="s">
        <v>169</v>
      </c>
      <c r="E277" s="10" t="s">
        <v>377</v>
      </c>
      <c r="F277" s="43">
        <v>1</v>
      </c>
      <c r="G277" s="1"/>
      <c r="H277" s="1"/>
      <c r="I277" s="1"/>
      <c r="J277" s="1"/>
      <c r="K277" s="1"/>
      <c r="L277" s="1"/>
      <c r="M277" s="1"/>
      <c r="N277" s="1"/>
      <c r="O277" s="1"/>
      <c r="P277" s="1"/>
      <c r="Q277" s="1"/>
      <c r="R277" s="1"/>
      <c r="S277" s="1"/>
      <c r="T277" s="1"/>
      <c r="U277" s="1"/>
      <c r="V277" s="1"/>
      <c r="W277" s="1"/>
      <c r="X277" s="1"/>
      <c r="Y277" s="1"/>
      <c r="Z277" s="1"/>
      <c r="AA277" s="1"/>
      <c r="AB277" s="82"/>
      <c r="AC277" s="82"/>
      <c r="AD277" s="82"/>
      <c r="AE277" s="82"/>
      <c r="AF277" s="1"/>
      <c r="AG277" s="1"/>
      <c r="AH277" s="1"/>
      <c r="AI277" s="1"/>
      <c r="AJ277" s="1"/>
      <c r="AK277" s="1"/>
      <c r="AL277" s="1"/>
      <c r="AM277" s="1"/>
      <c r="AN277" s="1"/>
      <c r="AO277" s="1" t="s">
        <v>420</v>
      </c>
      <c r="AP277" s="1">
        <v>229679.99999999997</v>
      </c>
      <c r="AQ277" s="1">
        <v>90</v>
      </c>
      <c r="AR277" s="1"/>
      <c r="AS277" s="1"/>
      <c r="AT277" s="1"/>
      <c r="AU277" s="1"/>
      <c r="AV277" s="1"/>
      <c r="AW277" s="1"/>
      <c r="AX277" s="1" t="s">
        <v>420</v>
      </c>
      <c r="AY277" s="1">
        <v>186237.07200000001</v>
      </c>
      <c r="AZ277" s="1" t="s">
        <v>2526</v>
      </c>
      <c r="BA277" s="82">
        <f t="shared" si="79"/>
        <v>186237.07200000001</v>
      </c>
      <c r="BB277" s="82" t="str">
        <f t="shared" si="80"/>
        <v>PROFINAS SAS</v>
      </c>
      <c r="BC277" s="82" t="str">
        <f t="shared" si="81"/>
        <v>MERCK</v>
      </c>
      <c r="BD277" s="82" t="str">
        <f t="shared" si="82"/>
        <v>15-60 DIAS</v>
      </c>
      <c r="BE277" s="1"/>
      <c r="BF277" s="1"/>
      <c r="BG277" s="1"/>
      <c r="BH277" s="1"/>
      <c r="BI277" s="1"/>
      <c r="BJ277" s="1"/>
      <c r="BK277" s="1"/>
      <c r="BL277" s="1"/>
      <c r="BM277" s="1"/>
      <c r="BN277" s="1"/>
      <c r="BO277" s="1"/>
      <c r="BP277" s="1"/>
      <c r="BQ277" s="1"/>
      <c r="BR277" s="1"/>
      <c r="BS277" s="1"/>
      <c r="BT277" s="1"/>
      <c r="BU277" s="1"/>
      <c r="BV277" s="1"/>
      <c r="BW277" s="1"/>
      <c r="BX277" s="1"/>
      <c r="BY277" s="1"/>
      <c r="BZ277" s="82"/>
      <c r="CA277" s="82"/>
      <c r="CB277" s="82">
        <f t="shared" si="71"/>
        <v>0</v>
      </c>
      <c r="CC277" s="82">
        <f t="shared" si="72"/>
        <v>0</v>
      </c>
      <c r="CD277" s="98">
        <f t="shared" si="73"/>
        <v>186237.07200000001</v>
      </c>
      <c r="CE277" s="98" t="str">
        <f t="shared" si="74"/>
        <v>PROFINAS SAS</v>
      </c>
      <c r="CF277" s="98" t="str">
        <f t="shared" si="75"/>
        <v>MERCK</v>
      </c>
      <c r="CG277" s="98" t="str">
        <f t="shared" si="76"/>
        <v>15-60 DIAS</v>
      </c>
    </row>
    <row r="278" spans="1:85" ht="77.25" customHeight="1">
      <c r="A278" s="9">
        <f t="shared" si="67"/>
        <v>270</v>
      </c>
      <c r="B278" s="10" t="s">
        <v>1570</v>
      </c>
      <c r="C278" s="11" t="s">
        <v>84</v>
      </c>
      <c r="D278" s="11" t="s">
        <v>6</v>
      </c>
      <c r="E278" s="10" t="s">
        <v>1803</v>
      </c>
      <c r="F278" s="43">
        <v>1</v>
      </c>
      <c r="G278" s="1"/>
      <c r="H278" s="1"/>
      <c r="I278" s="1"/>
      <c r="J278" s="1"/>
      <c r="K278" s="1"/>
      <c r="L278" s="1"/>
      <c r="M278" s="1"/>
      <c r="N278" s="1"/>
      <c r="O278" s="1"/>
      <c r="P278" s="1"/>
      <c r="Q278" s="1"/>
      <c r="R278" s="1"/>
      <c r="S278" s="1"/>
      <c r="T278" s="1"/>
      <c r="U278" s="1"/>
      <c r="V278" s="1"/>
      <c r="W278" s="1"/>
      <c r="X278" s="1"/>
      <c r="Y278" s="1"/>
      <c r="Z278" s="1"/>
      <c r="AA278" s="1"/>
      <c r="AB278" s="82"/>
      <c r="AC278" s="82"/>
      <c r="AD278" s="82"/>
      <c r="AE278" s="82"/>
      <c r="AF278" s="1"/>
      <c r="AG278" s="1"/>
      <c r="AH278" s="1"/>
      <c r="AI278" s="1"/>
      <c r="AJ278" s="1"/>
      <c r="AK278" s="1"/>
      <c r="AL278" s="1"/>
      <c r="AM278" s="1"/>
      <c r="AN278" s="1"/>
      <c r="AO278" s="1" t="s">
        <v>420</v>
      </c>
      <c r="AP278" s="1">
        <v>646120</v>
      </c>
      <c r="AQ278" s="1">
        <v>90</v>
      </c>
      <c r="AR278" s="1"/>
      <c r="AS278" s="1"/>
      <c r="AT278" s="1"/>
      <c r="AU278" s="1"/>
      <c r="AV278" s="1"/>
      <c r="AW278" s="1"/>
      <c r="AX278" s="1" t="s">
        <v>420</v>
      </c>
      <c r="AY278" s="1">
        <v>781926.76800000004</v>
      </c>
      <c r="AZ278" s="1" t="s">
        <v>2526</v>
      </c>
      <c r="BA278" s="82">
        <f t="shared" si="79"/>
        <v>646120</v>
      </c>
      <c r="BB278" s="82" t="str">
        <f t="shared" si="80"/>
        <v>MERCK S.A.</v>
      </c>
      <c r="BC278" s="82" t="str">
        <f t="shared" si="81"/>
        <v>MERCK</v>
      </c>
      <c r="BD278" s="82">
        <f t="shared" si="82"/>
        <v>90</v>
      </c>
      <c r="BE278" s="1"/>
      <c r="BF278" s="1"/>
      <c r="BG278" s="1"/>
      <c r="BH278" s="1"/>
      <c r="BI278" s="1"/>
      <c r="BJ278" s="1"/>
      <c r="BK278" s="1"/>
      <c r="BL278" s="1"/>
      <c r="BM278" s="1"/>
      <c r="BN278" s="1"/>
      <c r="BO278" s="1"/>
      <c r="BP278" s="1"/>
      <c r="BQ278" s="1"/>
      <c r="BR278" s="1"/>
      <c r="BS278" s="1"/>
      <c r="BT278" s="1"/>
      <c r="BU278" s="1"/>
      <c r="BV278" s="1"/>
      <c r="BW278" s="1"/>
      <c r="BX278" s="1"/>
      <c r="BY278" s="1"/>
      <c r="BZ278" s="82"/>
      <c r="CA278" s="82"/>
      <c r="CB278" s="82">
        <f t="shared" si="71"/>
        <v>0</v>
      </c>
      <c r="CC278" s="82">
        <f t="shared" si="72"/>
        <v>0</v>
      </c>
      <c r="CD278" s="98">
        <f t="shared" si="73"/>
        <v>646120</v>
      </c>
      <c r="CE278" s="98" t="str">
        <f t="shared" si="74"/>
        <v>MERCK S.A.</v>
      </c>
      <c r="CF278" s="98" t="str">
        <f t="shared" si="75"/>
        <v>MERCK</v>
      </c>
      <c r="CG278" s="98">
        <f t="shared" si="76"/>
        <v>90</v>
      </c>
    </row>
    <row r="279" spans="1:85" ht="67.5" customHeight="1">
      <c r="A279" s="9">
        <f t="shared" si="67"/>
        <v>271</v>
      </c>
      <c r="B279" s="10" t="s">
        <v>182</v>
      </c>
      <c r="C279" s="11">
        <v>1000</v>
      </c>
      <c r="D279" s="11" t="s">
        <v>9</v>
      </c>
      <c r="E279" s="10" t="s">
        <v>35</v>
      </c>
      <c r="F279" s="43">
        <v>1</v>
      </c>
      <c r="G279" s="1"/>
      <c r="H279" s="1"/>
      <c r="I279" s="1"/>
      <c r="J279" s="1"/>
      <c r="K279" s="1"/>
      <c r="L279" s="1"/>
      <c r="M279" s="1"/>
      <c r="N279" s="1"/>
      <c r="O279" s="1"/>
      <c r="P279" s="1" t="s">
        <v>2370</v>
      </c>
      <c r="Q279" s="1">
        <v>60320</v>
      </c>
      <c r="R279" s="1" t="s">
        <v>2284</v>
      </c>
      <c r="S279" s="1"/>
      <c r="T279" s="1"/>
      <c r="U279" s="1"/>
      <c r="V279" s="1"/>
      <c r="W279" s="1"/>
      <c r="X279" s="1"/>
      <c r="Y279" s="1"/>
      <c r="Z279" s="1"/>
      <c r="AA279" s="1"/>
      <c r="AB279" s="82">
        <f t="shared" si="68"/>
        <v>60320</v>
      </c>
      <c r="AC279" s="82" t="str">
        <f>IF(AB279=Z279,$Y$7,IF(AB279=W279,$V$7,IF(AB279=T279,$S$7,IF(AB279=Q279,$P$7,IF(AB279=N279,$M$7,IF(AB279=K279,$J$7,I(AB279=H279,$G$7,"")))))))</f>
        <v>BLAMIS DOTACIONES LABORATORIO S.A.S</v>
      </c>
      <c r="AD279" s="82" t="str">
        <f t="shared" si="69"/>
        <v>MOLLABS</v>
      </c>
      <c r="AE279" s="82" t="str">
        <f t="shared" si="70"/>
        <v>90 DÍAS</v>
      </c>
      <c r="AF279" s="1"/>
      <c r="AG279" s="1"/>
      <c r="AH279" s="1"/>
      <c r="AI279" s="1"/>
      <c r="AJ279" s="1"/>
      <c r="AK279" s="1"/>
      <c r="AL279" s="1" t="s">
        <v>35</v>
      </c>
      <c r="AM279" s="1">
        <v>54055.999999999993</v>
      </c>
      <c r="AN279" s="1" t="s">
        <v>2475</v>
      </c>
      <c r="AO279" s="1" t="s">
        <v>420</v>
      </c>
      <c r="AP279" s="1">
        <v>25000</v>
      </c>
      <c r="AQ279" s="1">
        <v>45</v>
      </c>
      <c r="AR279" s="1"/>
      <c r="AS279" s="1"/>
      <c r="AT279" s="1"/>
      <c r="AU279" s="1"/>
      <c r="AV279" s="1"/>
      <c r="AW279" s="1"/>
      <c r="AX279" s="1" t="s">
        <v>35</v>
      </c>
      <c r="AY279" s="1">
        <v>10556</v>
      </c>
      <c r="AZ279" s="1" t="s">
        <v>2528</v>
      </c>
      <c r="BA279" s="82">
        <f t="shared" si="79"/>
        <v>10556</v>
      </c>
      <c r="BB279" s="82" t="str">
        <f t="shared" si="80"/>
        <v>PROFINAS SAS</v>
      </c>
      <c r="BC279" s="82" t="str">
        <f t="shared" si="81"/>
        <v>COMERCIAL</v>
      </c>
      <c r="BD279" s="82" t="str">
        <f t="shared" si="82"/>
        <v>8-30 DIAS</v>
      </c>
      <c r="BE279" s="1"/>
      <c r="BF279" s="1"/>
      <c r="BG279" s="1"/>
      <c r="BH279" s="1" t="s">
        <v>97</v>
      </c>
      <c r="BI279" s="1">
        <v>5500</v>
      </c>
      <c r="BJ279" s="1" t="s">
        <v>2548</v>
      </c>
      <c r="BK279" s="1"/>
      <c r="BL279" s="1"/>
      <c r="BM279" s="1"/>
      <c r="BN279" s="1" t="s">
        <v>35</v>
      </c>
      <c r="BO279" s="1">
        <v>8294</v>
      </c>
      <c r="BP279" s="1" t="s">
        <v>2328</v>
      </c>
      <c r="BQ279" s="1"/>
      <c r="BR279" s="1"/>
      <c r="BS279" s="1"/>
      <c r="BT279" s="1"/>
      <c r="BU279" s="1"/>
      <c r="BV279" s="1"/>
      <c r="BW279" s="1"/>
      <c r="BX279" s="1"/>
      <c r="BY279" s="1"/>
      <c r="BZ279" s="82">
        <f t="shared" si="77"/>
        <v>5500</v>
      </c>
      <c r="CA279" s="82" t="str">
        <f t="shared" si="78"/>
        <v>QUIMICOS FARADAY LTDA</v>
      </c>
      <c r="CB279" s="82" t="str">
        <f t="shared" si="71"/>
        <v xml:space="preserve">COMERCIAL </v>
      </c>
      <c r="CC279" s="82" t="str">
        <f t="shared" si="72"/>
        <v>20 DIAS</v>
      </c>
      <c r="CD279" s="98">
        <f t="shared" si="73"/>
        <v>5500</v>
      </c>
      <c r="CE279" s="98" t="str">
        <f t="shared" si="74"/>
        <v>QUIMICOS FARADAY LTDA</v>
      </c>
      <c r="CF279" s="98" t="str">
        <f t="shared" si="75"/>
        <v xml:space="preserve">COMERCIAL </v>
      </c>
      <c r="CG279" s="98" t="str">
        <f t="shared" si="76"/>
        <v>20 DIAS</v>
      </c>
    </row>
    <row r="280" spans="1:85" ht="67.5" customHeight="1">
      <c r="A280" s="9">
        <f t="shared" si="67"/>
        <v>272</v>
      </c>
      <c r="B280" s="10" t="s">
        <v>1663</v>
      </c>
      <c r="C280" s="11">
        <v>500</v>
      </c>
      <c r="D280" s="11" t="s">
        <v>6</v>
      </c>
      <c r="E280" s="10" t="s">
        <v>1803</v>
      </c>
      <c r="F280" s="43">
        <v>1</v>
      </c>
      <c r="G280" s="1"/>
      <c r="H280" s="1"/>
      <c r="I280" s="1"/>
      <c r="J280" s="1"/>
      <c r="K280" s="1"/>
      <c r="L280" s="1"/>
      <c r="M280" s="1"/>
      <c r="N280" s="1"/>
      <c r="O280" s="1"/>
      <c r="P280" s="1"/>
      <c r="Q280" s="1"/>
      <c r="R280" s="1"/>
      <c r="S280" s="1"/>
      <c r="T280" s="1"/>
      <c r="U280" s="1"/>
      <c r="V280" s="1"/>
      <c r="W280" s="1"/>
      <c r="X280" s="1"/>
      <c r="Y280" s="1"/>
      <c r="Z280" s="1"/>
      <c r="AA280" s="1"/>
      <c r="AB280" s="82"/>
      <c r="AC280" s="82"/>
      <c r="AD280" s="82"/>
      <c r="AE280" s="82"/>
      <c r="AF280" s="1"/>
      <c r="AG280" s="1"/>
      <c r="AH280" s="1"/>
      <c r="AI280" s="1"/>
      <c r="AJ280" s="1"/>
      <c r="AK280" s="1"/>
      <c r="AL280" s="1"/>
      <c r="AM280" s="1"/>
      <c r="AN280" s="1"/>
      <c r="AO280" s="1"/>
      <c r="AP280" s="1"/>
      <c r="AQ280" s="1"/>
      <c r="AR280" s="1"/>
      <c r="AS280" s="1"/>
      <c r="AT280" s="1"/>
      <c r="AU280" s="1"/>
      <c r="AV280" s="1"/>
      <c r="AW280" s="1"/>
      <c r="AX280" s="1"/>
      <c r="AY280" s="1"/>
      <c r="AZ280" s="1"/>
      <c r="BA280" s="82"/>
      <c r="BB280" s="82"/>
      <c r="BC280" s="82"/>
      <c r="BD280" s="82"/>
      <c r="BE280" s="1"/>
      <c r="BF280" s="1"/>
      <c r="BG280" s="1"/>
      <c r="BH280" s="1"/>
      <c r="BI280" s="1"/>
      <c r="BJ280" s="1"/>
      <c r="BK280" s="1"/>
      <c r="BL280" s="1"/>
      <c r="BM280" s="1"/>
      <c r="BN280" s="1"/>
      <c r="BO280" s="1"/>
      <c r="BP280" s="1"/>
      <c r="BQ280" s="1"/>
      <c r="BR280" s="1"/>
      <c r="BS280" s="1"/>
      <c r="BT280" s="1" t="s">
        <v>2105</v>
      </c>
      <c r="BU280" s="1">
        <v>195802.19999999998</v>
      </c>
      <c r="BV280" s="1" t="s">
        <v>2640</v>
      </c>
      <c r="BW280" s="1"/>
      <c r="BX280" s="1"/>
      <c r="BY280" s="1"/>
      <c r="BZ280" s="82">
        <f t="shared" si="77"/>
        <v>195802.19999999998</v>
      </c>
      <c r="CA280" s="82" t="str">
        <f t="shared" si="78"/>
        <v>VORTEX COMPANY SAS</v>
      </c>
      <c r="CB280" s="82" t="str">
        <f t="shared" si="71"/>
        <v>Alfa Aesar</v>
      </c>
      <c r="CC280" s="82" t="str">
        <f t="shared" si="72"/>
        <v>30-45 dias</v>
      </c>
      <c r="CD280" s="98">
        <f t="shared" si="73"/>
        <v>195802.19999999998</v>
      </c>
      <c r="CE280" s="98" t="str">
        <f t="shared" si="74"/>
        <v>VORTEX COMPANY SAS</v>
      </c>
      <c r="CF280" s="98" t="str">
        <f t="shared" si="75"/>
        <v>Alfa Aesar</v>
      </c>
      <c r="CG280" s="98" t="str">
        <f t="shared" si="76"/>
        <v>30-45 dias</v>
      </c>
    </row>
    <row r="281" spans="1:85" ht="67.5" customHeight="1">
      <c r="A281" s="9">
        <f t="shared" si="67"/>
        <v>273</v>
      </c>
      <c r="B281" s="10" t="s">
        <v>1847</v>
      </c>
      <c r="C281" s="11">
        <v>250</v>
      </c>
      <c r="D281" s="11" t="s">
        <v>9</v>
      </c>
      <c r="E281" s="10" t="s">
        <v>1803</v>
      </c>
      <c r="F281" s="43">
        <v>1</v>
      </c>
      <c r="G281" s="1"/>
      <c r="H281" s="1"/>
      <c r="I281" s="1"/>
      <c r="J281" s="1"/>
      <c r="K281" s="1"/>
      <c r="L281" s="1"/>
      <c r="M281" s="1"/>
      <c r="N281" s="1"/>
      <c r="O281" s="1"/>
      <c r="P281" s="1"/>
      <c r="Q281" s="1"/>
      <c r="R281" s="1"/>
      <c r="S281" s="1"/>
      <c r="T281" s="1"/>
      <c r="U281" s="1"/>
      <c r="V281" s="1"/>
      <c r="W281" s="1"/>
      <c r="X281" s="1"/>
      <c r="Y281" s="1"/>
      <c r="Z281" s="1"/>
      <c r="AA281" s="1"/>
      <c r="AB281" s="82"/>
      <c r="AC281" s="82"/>
      <c r="AD281" s="82"/>
      <c r="AE281" s="82"/>
      <c r="AF281" s="1"/>
      <c r="AG281" s="1"/>
      <c r="AH281" s="1"/>
      <c r="AI281" s="1"/>
      <c r="AJ281" s="1"/>
      <c r="AK281" s="1"/>
      <c r="AL281" s="1"/>
      <c r="AM281" s="1"/>
      <c r="AN281" s="1"/>
      <c r="AO281" s="1" t="s">
        <v>420</v>
      </c>
      <c r="AP281" s="1">
        <v>984839.99999999988</v>
      </c>
      <c r="AQ281" s="1">
        <v>90</v>
      </c>
      <c r="AR281" s="1"/>
      <c r="AS281" s="1"/>
      <c r="AT281" s="1"/>
      <c r="AU281" s="1"/>
      <c r="AV281" s="1"/>
      <c r="AW281" s="1"/>
      <c r="AX281" s="1" t="s">
        <v>420</v>
      </c>
      <c r="AY281" s="1">
        <v>1374927.12</v>
      </c>
      <c r="AZ281" s="1" t="s">
        <v>2526</v>
      </c>
      <c r="BA281" s="82">
        <f t="shared" si="79"/>
        <v>984839.99999999988</v>
      </c>
      <c r="BB281" s="82" t="str">
        <f t="shared" si="80"/>
        <v>MERCK S.A.</v>
      </c>
      <c r="BC281" s="82" t="str">
        <f t="shared" si="81"/>
        <v>MERCK</v>
      </c>
      <c r="BD281" s="82">
        <f t="shared" si="82"/>
        <v>90</v>
      </c>
      <c r="BE281" s="1"/>
      <c r="BF281" s="1"/>
      <c r="BG281" s="1"/>
      <c r="BH281" s="1"/>
      <c r="BI281" s="1"/>
      <c r="BJ281" s="1"/>
      <c r="BK281" s="1" t="s">
        <v>2570</v>
      </c>
      <c r="BL281" s="1">
        <v>433259.99999999994</v>
      </c>
      <c r="BM281" s="1" t="s">
        <v>2569</v>
      </c>
      <c r="BN281" s="1"/>
      <c r="BO281" s="1"/>
      <c r="BP281" s="1"/>
      <c r="BQ281" s="1"/>
      <c r="BR281" s="1"/>
      <c r="BS281" s="1"/>
      <c r="BT281" s="1"/>
      <c r="BU281" s="1"/>
      <c r="BV281" s="1"/>
      <c r="BW281" s="1"/>
      <c r="BX281" s="1"/>
      <c r="BY281" s="1"/>
      <c r="BZ281" s="82">
        <f t="shared" si="77"/>
        <v>433259.99999999994</v>
      </c>
      <c r="CA281" s="82" t="str">
        <f t="shared" si="78"/>
        <v>QUIMICOS Y REACTIVOS SAS "QUIMIREL SAS"</v>
      </c>
      <c r="CB281" s="82" t="str">
        <f t="shared" si="71"/>
        <v>CARLO ERBA</v>
      </c>
      <c r="CC281" s="82" t="str">
        <f t="shared" si="72"/>
        <v xml:space="preserve">5 dias calendario </v>
      </c>
      <c r="CD281" s="98">
        <f t="shared" si="73"/>
        <v>433259.99999999994</v>
      </c>
      <c r="CE281" s="98" t="str">
        <f t="shared" si="74"/>
        <v>QUIMICOS Y REACTIVOS SAS "QUIMIREL SAS"</v>
      </c>
      <c r="CF281" s="98" t="str">
        <f t="shared" si="75"/>
        <v>CARLO ERBA</v>
      </c>
      <c r="CG281" s="98" t="str">
        <f t="shared" si="76"/>
        <v xml:space="preserve">5 dias calendario </v>
      </c>
    </row>
    <row r="282" spans="1:85" ht="75.75" customHeight="1">
      <c r="A282" s="9">
        <f t="shared" si="67"/>
        <v>274</v>
      </c>
      <c r="B282" s="10" t="s">
        <v>184</v>
      </c>
      <c r="C282" s="11">
        <v>1000</v>
      </c>
      <c r="D282" s="11" t="s">
        <v>9</v>
      </c>
      <c r="E282" s="10" t="s">
        <v>1803</v>
      </c>
      <c r="F282" s="43">
        <v>1</v>
      </c>
      <c r="G282" s="1"/>
      <c r="H282" s="1"/>
      <c r="I282" s="1"/>
      <c r="J282" s="1"/>
      <c r="K282" s="1"/>
      <c r="L282" s="1"/>
      <c r="M282" s="1"/>
      <c r="N282" s="1"/>
      <c r="O282" s="1"/>
      <c r="P282" s="1" t="s">
        <v>420</v>
      </c>
      <c r="Q282" s="1">
        <v>132240</v>
      </c>
      <c r="R282" s="1" t="s">
        <v>2326</v>
      </c>
      <c r="S282" s="1" t="s">
        <v>2406</v>
      </c>
      <c r="T282" s="1">
        <v>89204</v>
      </c>
      <c r="U282" s="1">
        <v>15</v>
      </c>
      <c r="V282" s="1"/>
      <c r="W282" s="1"/>
      <c r="X282" s="1"/>
      <c r="Y282" s="1"/>
      <c r="Z282" s="1"/>
      <c r="AA282" s="1"/>
      <c r="AB282" s="82">
        <f t="shared" si="68"/>
        <v>89204</v>
      </c>
      <c r="AC282" s="82" t="str">
        <f>IF(AB282=Z282,$Y$7,IF(AB282=W282,$V$7,IF(AB282=T282,$S$7,IF(AB282=Q282,$P$7,IF(AB282=N282,$M$7,IF(AB282=K282,$J$7,I(AB282=H282,$G$7,"")))))))</f>
        <v xml:space="preserve">ELEMENTOS QUIMICOS LTDA </v>
      </c>
      <c r="AD282" s="82" t="str">
        <f t="shared" si="69"/>
        <v>PANREAC</v>
      </c>
      <c r="AE282" s="82">
        <f t="shared" si="70"/>
        <v>15</v>
      </c>
      <c r="AF282" s="1"/>
      <c r="AG282" s="1"/>
      <c r="AH282" s="1"/>
      <c r="AI282" s="1"/>
      <c r="AJ282" s="1"/>
      <c r="AK282" s="1"/>
      <c r="AL282" s="1"/>
      <c r="AM282" s="1"/>
      <c r="AN282" s="1"/>
      <c r="AO282" s="1" t="s">
        <v>420</v>
      </c>
      <c r="AP282" s="1">
        <v>78880</v>
      </c>
      <c r="AQ282" s="1">
        <v>45</v>
      </c>
      <c r="AR282" s="1"/>
      <c r="AS282" s="1"/>
      <c r="AT282" s="1"/>
      <c r="AU282" s="1"/>
      <c r="AV282" s="1"/>
      <c r="AW282" s="1"/>
      <c r="AX282" s="1" t="s">
        <v>420</v>
      </c>
      <c r="AY282" s="1">
        <v>128416.17600000001</v>
      </c>
      <c r="AZ282" s="1" t="s">
        <v>2526</v>
      </c>
      <c r="BA282" s="82">
        <f t="shared" si="79"/>
        <v>78880</v>
      </c>
      <c r="BB282" s="82" t="str">
        <f t="shared" si="80"/>
        <v>MERCK S.A.</v>
      </c>
      <c r="BC282" s="82" t="str">
        <f t="shared" si="81"/>
        <v>MERCK</v>
      </c>
      <c r="BD282" s="82">
        <f t="shared" si="82"/>
        <v>45</v>
      </c>
      <c r="BE282" s="1" t="s">
        <v>1095</v>
      </c>
      <c r="BF282" s="1">
        <v>617120</v>
      </c>
      <c r="BG282" s="1" t="s">
        <v>2375</v>
      </c>
      <c r="BH282" s="1"/>
      <c r="BI282" s="1"/>
      <c r="BJ282" s="1"/>
      <c r="BK282" s="1" t="s">
        <v>2570</v>
      </c>
      <c r="BL282" s="1">
        <v>104400</v>
      </c>
      <c r="BM282" s="1" t="s">
        <v>2571</v>
      </c>
      <c r="BN282" s="1" t="s">
        <v>2461</v>
      </c>
      <c r="BO282" s="1">
        <v>220255</v>
      </c>
      <c r="BP282" s="1" t="s">
        <v>2545</v>
      </c>
      <c r="BQ282" s="1" t="s">
        <v>888</v>
      </c>
      <c r="BR282" s="1">
        <v>178640</v>
      </c>
      <c r="BS282" s="1">
        <v>8</v>
      </c>
      <c r="BT282" s="1"/>
      <c r="BU282" s="1"/>
      <c r="BV282" s="1"/>
      <c r="BW282" s="1" t="s">
        <v>2653</v>
      </c>
      <c r="BX282" s="1">
        <v>176756.16</v>
      </c>
      <c r="BY282" s="1" t="s">
        <v>2654</v>
      </c>
      <c r="BZ282" s="82">
        <f t="shared" si="77"/>
        <v>104400</v>
      </c>
      <c r="CA282" s="82" t="str">
        <f t="shared" si="78"/>
        <v>QUIMICOS Y REACTIVOS SAS "QUIMIREL SAS"</v>
      </c>
      <c r="CB282" s="82" t="str">
        <f t="shared" si="71"/>
        <v>CARLO ERBA</v>
      </c>
      <c r="CC282" s="82" t="str">
        <f t="shared" si="72"/>
        <v>20 dias calendario</v>
      </c>
      <c r="CD282" s="98">
        <f t="shared" si="73"/>
        <v>78880</v>
      </c>
      <c r="CE282" s="98" t="str">
        <f t="shared" si="74"/>
        <v>MERCK S.A.</v>
      </c>
      <c r="CF282" s="98" t="str">
        <f t="shared" si="75"/>
        <v>MERCK</v>
      </c>
      <c r="CG282" s="98">
        <f t="shared" si="76"/>
        <v>45</v>
      </c>
    </row>
    <row r="283" spans="1:85" ht="75.75" customHeight="1">
      <c r="A283" s="9">
        <f t="shared" si="67"/>
        <v>275</v>
      </c>
      <c r="B283" s="10" t="s">
        <v>183</v>
      </c>
      <c r="C283" s="11">
        <v>100</v>
      </c>
      <c r="D283" s="11" t="s">
        <v>9</v>
      </c>
      <c r="E283" s="10" t="s">
        <v>44</v>
      </c>
      <c r="F283" s="43">
        <v>1</v>
      </c>
      <c r="G283" s="1"/>
      <c r="H283" s="1"/>
      <c r="I283" s="1"/>
      <c r="J283" s="1"/>
      <c r="K283" s="1"/>
      <c r="L283" s="1"/>
      <c r="M283" s="1"/>
      <c r="N283" s="1"/>
      <c r="O283" s="1"/>
      <c r="P283" s="1"/>
      <c r="Q283" s="1"/>
      <c r="R283" s="1"/>
      <c r="S283" s="1"/>
      <c r="T283" s="1"/>
      <c r="U283" s="1"/>
      <c r="V283" s="1"/>
      <c r="W283" s="1"/>
      <c r="X283" s="1"/>
      <c r="Y283" s="1"/>
      <c r="Z283" s="1"/>
      <c r="AA283" s="1"/>
      <c r="AB283" s="82"/>
      <c r="AC283" s="82"/>
      <c r="AD283" s="82"/>
      <c r="AE283" s="82"/>
      <c r="AF283" s="1"/>
      <c r="AG283" s="1"/>
      <c r="AH283" s="1"/>
      <c r="AI283" s="1"/>
      <c r="AJ283" s="1"/>
      <c r="AK283" s="1"/>
      <c r="AL283" s="1"/>
      <c r="AM283" s="1"/>
      <c r="AN283" s="1"/>
      <c r="AO283" s="1"/>
      <c r="AP283" s="1"/>
      <c r="AQ283" s="1"/>
      <c r="AR283" s="1"/>
      <c r="AS283" s="1"/>
      <c r="AT283" s="1"/>
      <c r="AU283" s="1"/>
      <c r="AV283" s="1"/>
      <c r="AW283" s="1"/>
      <c r="AX283" s="1"/>
      <c r="AY283" s="1"/>
      <c r="AZ283" s="1"/>
      <c r="BA283" s="82"/>
      <c r="BB283" s="82"/>
      <c r="BC283" s="82"/>
      <c r="BD283" s="82"/>
      <c r="BE283" s="1"/>
      <c r="BF283" s="1"/>
      <c r="BG283" s="1"/>
      <c r="BH283" s="1" t="s">
        <v>97</v>
      </c>
      <c r="BI283" s="1">
        <v>14500</v>
      </c>
      <c r="BJ283" s="1" t="s">
        <v>2548</v>
      </c>
      <c r="BK283" s="1"/>
      <c r="BL283" s="1"/>
      <c r="BM283" s="1"/>
      <c r="BN283" s="1" t="s">
        <v>35</v>
      </c>
      <c r="BO283" s="1">
        <v>34800</v>
      </c>
      <c r="BP283" s="1" t="s">
        <v>2328</v>
      </c>
      <c r="BQ283" s="1"/>
      <c r="BR283" s="1"/>
      <c r="BS283" s="1"/>
      <c r="BT283" s="1"/>
      <c r="BU283" s="1"/>
      <c r="BV283" s="1"/>
      <c r="BW283" s="1"/>
      <c r="BX283" s="1"/>
      <c r="BY283" s="1"/>
      <c r="BZ283" s="82">
        <f t="shared" si="77"/>
        <v>14500</v>
      </c>
      <c r="CA283" s="82" t="str">
        <f t="shared" si="78"/>
        <v>QUIMICOS FARADAY LTDA</v>
      </c>
      <c r="CB283" s="82" t="str">
        <f t="shared" si="71"/>
        <v xml:space="preserve">COMERCIAL </v>
      </c>
      <c r="CC283" s="82" t="str">
        <f t="shared" si="72"/>
        <v>20 DIAS</v>
      </c>
      <c r="CD283" s="98">
        <f t="shared" si="73"/>
        <v>14500</v>
      </c>
      <c r="CE283" s="98" t="str">
        <f t="shared" si="74"/>
        <v>QUIMICOS FARADAY LTDA</v>
      </c>
      <c r="CF283" s="98" t="str">
        <f t="shared" si="75"/>
        <v xml:space="preserve">COMERCIAL </v>
      </c>
      <c r="CG283" s="98" t="str">
        <f t="shared" si="76"/>
        <v>20 DIAS</v>
      </c>
    </row>
    <row r="284" spans="1:85" ht="67.5" customHeight="1">
      <c r="A284" s="9">
        <f t="shared" si="67"/>
        <v>276</v>
      </c>
      <c r="B284" s="10" t="s">
        <v>187</v>
      </c>
      <c r="C284" s="11">
        <v>250</v>
      </c>
      <c r="D284" s="11" t="s">
        <v>9</v>
      </c>
      <c r="E284" s="10" t="s">
        <v>1803</v>
      </c>
      <c r="F284" s="43">
        <v>1</v>
      </c>
      <c r="G284" s="1"/>
      <c r="H284" s="1"/>
      <c r="I284" s="1"/>
      <c r="J284" s="1"/>
      <c r="K284" s="1"/>
      <c r="L284" s="1"/>
      <c r="M284" s="1"/>
      <c r="N284" s="1"/>
      <c r="O284" s="1"/>
      <c r="P284" s="1"/>
      <c r="Q284" s="1"/>
      <c r="R284" s="1"/>
      <c r="S284" s="1" t="s">
        <v>2406</v>
      </c>
      <c r="T284" s="1">
        <v>102080</v>
      </c>
      <c r="U284" s="1">
        <v>15</v>
      </c>
      <c r="V284" s="1"/>
      <c r="W284" s="1"/>
      <c r="X284" s="1"/>
      <c r="Y284" s="1"/>
      <c r="Z284" s="1"/>
      <c r="AA284" s="1"/>
      <c r="AB284" s="82">
        <f t="shared" si="68"/>
        <v>102080</v>
      </c>
      <c r="AC284" s="82" t="str">
        <f>IF(AB284=Z284,$Y$7,IF(AB284=W284,$V$7,IF(AB284=T284,$S$7,IF(AB284=Q284,$P$7,IF(AB284=N284,$M$7,IF(AB284=K284,$J$7,I(AB284=H284,$G$7,"")))))))</f>
        <v xml:space="preserve">ELEMENTOS QUIMICOS LTDA </v>
      </c>
      <c r="AD284" s="82" t="str">
        <f t="shared" si="69"/>
        <v>PANREAC</v>
      </c>
      <c r="AE284" s="82">
        <f t="shared" si="70"/>
        <v>15</v>
      </c>
      <c r="AF284" s="1"/>
      <c r="AG284" s="1"/>
      <c r="AH284" s="1"/>
      <c r="AI284" s="1"/>
      <c r="AJ284" s="1"/>
      <c r="AK284" s="1"/>
      <c r="AL284" s="1"/>
      <c r="AM284" s="1"/>
      <c r="AN284" s="1"/>
      <c r="AO284" s="1" t="s">
        <v>420</v>
      </c>
      <c r="AP284" s="1">
        <v>98600</v>
      </c>
      <c r="AQ284" s="1">
        <v>150</v>
      </c>
      <c r="AR284" s="1"/>
      <c r="AS284" s="1"/>
      <c r="AT284" s="1"/>
      <c r="AU284" s="1"/>
      <c r="AV284" s="1"/>
      <c r="AW284" s="1"/>
      <c r="AX284" s="1" t="s">
        <v>420</v>
      </c>
      <c r="AY284" s="1">
        <v>111607.77600000001</v>
      </c>
      <c r="AZ284" s="1" t="s">
        <v>2526</v>
      </c>
      <c r="BA284" s="82">
        <f t="shared" si="79"/>
        <v>98600</v>
      </c>
      <c r="BB284" s="82" t="str">
        <f t="shared" si="80"/>
        <v>MERCK S.A.</v>
      </c>
      <c r="BC284" s="82" t="str">
        <f t="shared" si="81"/>
        <v>MERCK</v>
      </c>
      <c r="BD284" s="82">
        <f t="shared" si="82"/>
        <v>150</v>
      </c>
      <c r="BE284" s="1"/>
      <c r="BF284" s="1"/>
      <c r="BG284" s="1"/>
      <c r="BH284" s="1"/>
      <c r="BI284" s="1"/>
      <c r="BJ284" s="1"/>
      <c r="BK284" s="1"/>
      <c r="BL284" s="1"/>
      <c r="BM284" s="1"/>
      <c r="BN284" s="1" t="s">
        <v>2406</v>
      </c>
      <c r="BO284" s="1">
        <v>263900</v>
      </c>
      <c r="BP284" s="1" t="s">
        <v>2328</v>
      </c>
      <c r="BQ284" s="1"/>
      <c r="BR284" s="1"/>
      <c r="BS284" s="1"/>
      <c r="BT284" s="1"/>
      <c r="BU284" s="1"/>
      <c r="BV284" s="1"/>
      <c r="BW284" s="1"/>
      <c r="BX284" s="1"/>
      <c r="BY284" s="1"/>
      <c r="BZ284" s="82">
        <f t="shared" si="77"/>
        <v>263900</v>
      </c>
      <c r="CA284" s="82" t="str">
        <f t="shared" si="78"/>
        <v>REACTIVOS EQUIPOS Y QUIMICOS LIMITADA</v>
      </c>
      <c r="CB284" s="82" t="str">
        <f t="shared" si="71"/>
        <v>PANREAC</v>
      </c>
      <c r="CC284" s="82" t="str">
        <f t="shared" si="72"/>
        <v>30 DIAS</v>
      </c>
      <c r="CD284" s="98">
        <f t="shared" si="73"/>
        <v>98600</v>
      </c>
      <c r="CE284" s="98" t="str">
        <f t="shared" si="74"/>
        <v>MERCK S.A.</v>
      </c>
      <c r="CF284" s="98" t="str">
        <f t="shared" si="75"/>
        <v>MERCK</v>
      </c>
      <c r="CG284" s="98">
        <f t="shared" si="76"/>
        <v>150</v>
      </c>
    </row>
    <row r="285" spans="1:85" ht="67.5" customHeight="1">
      <c r="A285" s="9">
        <f t="shared" si="67"/>
        <v>277</v>
      </c>
      <c r="B285" s="10" t="s">
        <v>185</v>
      </c>
      <c r="C285" s="11">
        <v>500</v>
      </c>
      <c r="D285" s="11" t="s">
        <v>9</v>
      </c>
      <c r="E285" s="10" t="s">
        <v>1803</v>
      </c>
      <c r="F285" s="43">
        <v>1</v>
      </c>
      <c r="G285" s="1"/>
      <c r="H285" s="1"/>
      <c r="I285" s="1"/>
      <c r="J285" s="1"/>
      <c r="K285" s="1"/>
      <c r="L285" s="1"/>
      <c r="M285" s="1"/>
      <c r="N285" s="1"/>
      <c r="O285" s="1"/>
      <c r="P285" s="1"/>
      <c r="Q285" s="1"/>
      <c r="R285" s="1"/>
      <c r="S285" s="1" t="s">
        <v>2406</v>
      </c>
      <c r="T285" s="1">
        <v>84564</v>
      </c>
      <c r="U285" s="1">
        <v>15</v>
      </c>
      <c r="V285" s="1"/>
      <c r="W285" s="1"/>
      <c r="X285" s="1"/>
      <c r="Y285" s="1"/>
      <c r="Z285" s="1"/>
      <c r="AA285" s="1"/>
      <c r="AB285" s="82">
        <f t="shared" si="68"/>
        <v>84564</v>
      </c>
      <c r="AC285" s="82" t="str">
        <f>IF(AB285=Z285,$Y$7,IF(AB285=W285,$V$7,IF(AB285=T285,$S$7,IF(AB285=Q285,$P$7,IF(AB285=N285,$M$7,IF(AB285=K285,$J$7,I(AB285=H285,$G$7,"")))))))</f>
        <v xml:space="preserve">ELEMENTOS QUIMICOS LTDA </v>
      </c>
      <c r="AD285" s="82" t="str">
        <f t="shared" si="69"/>
        <v>PANREAC</v>
      </c>
      <c r="AE285" s="82">
        <f t="shared" si="70"/>
        <v>15</v>
      </c>
      <c r="AF285" s="1"/>
      <c r="AG285" s="1"/>
      <c r="AH285" s="1"/>
      <c r="AI285" s="1"/>
      <c r="AJ285" s="1"/>
      <c r="AK285" s="1"/>
      <c r="AL285" s="1"/>
      <c r="AM285" s="1"/>
      <c r="AN285" s="1"/>
      <c r="AO285" s="1" t="s">
        <v>420</v>
      </c>
      <c r="AP285" s="1">
        <v>382800</v>
      </c>
      <c r="AQ285" s="1">
        <v>60</v>
      </c>
      <c r="AR285" s="1"/>
      <c r="AS285" s="1"/>
      <c r="AT285" s="1"/>
      <c r="AU285" s="1"/>
      <c r="AV285" s="1"/>
      <c r="AW285" s="1"/>
      <c r="AX285" s="1" t="s">
        <v>420</v>
      </c>
      <c r="AY285" s="1">
        <v>369784.8</v>
      </c>
      <c r="AZ285" s="1" t="s">
        <v>2526</v>
      </c>
      <c r="BA285" s="82">
        <f t="shared" si="79"/>
        <v>369784.8</v>
      </c>
      <c r="BB285" s="82" t="str">
        <f t="shared" si="80"/>
        <v>PROFINAS SAS</v>
      </c>
      <c r="BC285" s="82" t="str">
        <f t="shared" si="81"/>
        <v>MERCK</v>
      </c>
      <c r="BD285" s="82" t="str">
        <f t="shared" si="82"/>
        <v>15-60 DIAS</v>
      </c>
      <c r="BE285" s="1" t="s">
        <v>1095</v>
      </c>
      <c r="BF285" s="1">
        <v>535920</v>
      </c>
      <c r="BG285" s="1" t="s">
        <v>2375</v>
      </c>
      <c r="BH285" s="1"/>
      <c r="BI285" s="1"/>
      <c r="BJ285" s="1"/>
      <c r="BK285" s="1" t="s">
        <v>2570</v>
      </c>
      <c r="BL285" s="1">
        <v>281880</v>
      </c>
      <c r="BM285" s="1" t="s">
        <v>2569</v>
      </c>
      <c r="BN285" s="1" t="s">
        <v>2461</v>
      </c>
      <c r="BO285" s="1">
        <v>309024</v>
      </c>
      <c r="BP285" s="1" t="s">
        <v>2545</v>
      </c>
      <c r="BQ285" s="1"/>
      <c r="BR285" s="1"/>
      <c r="BS285" s="1"/>
      <c r="BT285" s="1"/>
      <c r="BU285" s="1"/>
      <c r="BV285" s="1"/>
      <c r="BW285" s="1" t="s">
        <v>2653</v>
      </c>
      <c r="BX285" s="1">
        <v>238045.92000000004</v>
      </c>
      <c r="BY285" s="1" t="s">
        <v>2654</v>
      </c>
      <c r="BZ285" s="82">
        <f t="shared" si="77"/>
        <v>238045.92000000004</v>
      </c>
      <c r="CA285" s="82" t="str">
        <f t="shared" si="78"/>
        <v xml:space="preserve">LABORATORIOS WACOL S.A </v>
      </c>
      <c r="CB285" s="82" t="str">
        <f t="shared" si="71"/>
        <v xml:space="preserve">JT BAKER </v>
      </c>
      <c r="CC285" s="82" t="str">
        <f t="shared" si="72"/>
        <v xml:space="preserve">90 DIAS </v>
      </c>
      <c r="CD285" s="98">
        <f t="shared" si="73"/>
        <v>84564</v>
      </c>
      <c r="CE285" s="98" t="str">
        <f t="shared" si="74"/>
        <v xml:space="preserve">ELEMENTOS QUIMICOS LTDA </v>
      </c>
      <c r="CF285" s="98" t="str">
        <f t="shared" si="75"/>
        <v>PANREAC</v>
      </c>
      <c r="CG285" s="98">
        <f t="shared" si="76"/>
        <v>15</v>
      </c>
    </row>
    <row r="286" spans="1:85" ht="67.5" customHeight="1">
      <c r="A286" s="9">
        <f t="shared" si="67"/>
        <v>278</v>
      </c>
      <c r="B286" s="10" t="s">
        <v>186</v>
      </c>
      <c r="C286" s="11">
        <v>1000</v>
      </c>
      <c r="D286" s="11" t="s">
        <v>9</v>
      </c>
      <c r="E286" s="10" t="s">
        <v>544</v>
      </c>
      <c r="F286" s="43">
        <v>1</v>
      </c>
      <c r="G286" s="1"/>
      <c r="H286" s="1"/>
      <c r="I286" s="1"/>
      <c r="J286" s="1"/>
      <c r="K286" s="1"/>
      <c r="L286" s="1"/>
      <c r="M286" s="1"/>
      <c r="N286" s="1"/>
      <c r="O286" s="1"/>
      <c r="P286" s="1"/>
      <c r="Q286" s="1"/>
      <c r="R286" s="1"/>
      <c r="S286" s="1"/>
      <c r="T286" s="1"/>
      <c r="U286" s="1"/>
      <c r="V286" s="1"/>
      <c r="W286" s="1"/>
      <c r="X286" s="1"/>
      <c r="Y286" s="1"/>
      <c r="Z286" s="1"/>
      <c r="AA286" s="1"/>
      <c r="AB286" s="82"/>
      <c r="AC286" s="82"/>
      <c r="AD286" s="82"/>
      <c r="AE286" s="82"/>
      <c r="AF286" s="1"/>
      <c r="AG286" s="1"/>
      <c r="AH286" s="1"/>
      <c r="AI286" s="1"/>
      <c r="AJ286" s="1"/>
      <c r="AK286" s="1"/>
      <c r="AL286" s="1"/>
      <c r="AM286" s="1"/>
      <c r="AN286" s="1"/>
      <c r="AO286" s="1"/>
      <c r="AP286" s="1"/>
      <c r="AQ286" s="1"/>
      <c r="AR286" s="1"/>
      <c r="AS286" s="1"/>
      <c r="AT286" s="1"/>
      <c r="AU286" s="1"/>
      <c r="AV286" s="1"/>
      <c r="AW286" s="1"/>
      <c r="AX286" s="1" t="s">
        <v>35</v>
      </c>
      <c r="AY286" s="1">
        <v>9048</v>
      </c>
      <c r="AZ286" s="1" t="s">
        <v>2528</v>
      </c>
      <c r="BA286" s="82">
        <f t="shared" si="79"/>
        <v>9048</v>
      </c>
      <c r="BB286" s="82" t="str">
        <f t="shared" si="80"/>
        <v>PROFINAS SAS</v>
      </c>
      <c r="BC286" s="82" t="str">
        <f t="shared" si="81"/>
        <v>COMERCIAL</v>
      </c>
      <c r="BD286" s="82" t="str">
        <f t="shared" si="82"/>
        <v>8-30 DIAS</v>
      </c>
      <c r="BE286" s="1"/>
      <c r="BF286" s="1"/>
      <c r="BG286" s="1"/>
      <c r="BH286" s="1" t="s">
        <v>97</v>
      </c>
      <c r="BI286" s="1">
        <v>10200</v>
      </c>
      <c r="BJ286" s="1" t="s">
        <v>2548</v>
      </c>
      <c r="BK286" s="1"/>
      <c r="BL286" s="1"/>
      <c r="BM286" s="1"/>
      <c r="BN286" s="1"/>
      <c r="BO286" s="1"/>
      <c r="BP286" s="1"/>
      <c r="BQ286" s="1"/>
      <c r="BR286" s="1"/>
      <c r="BS286" s="1"/>
      <c r="BT286" s="1"/>
      <c r="BU286" s="1"/>
      <c r="BV286" s="1"/>
      <c r="BW286" s="1"/>
      <c r="BX286" s="1"/>
      <c r="BY286" s="1"/>
      <c r="BZ286" s="82">
        <f t="shared" si="77"/>
        <v>10200</v>
      </c>
      <c r="CA286" s="82" t="str">
        <f t="shared" si="78"/>
        <v>QUIMICOS FARADAY LTDA</v>
      </c>
      <c r="CB286" s="82" t="str">
        <f t="shared" si="71"/>
        <v xml:space="preserve">COMERCIAL </v>
      </c>
      <c r="CC286" s="82" t="str">
        <f t="shared" si="72"/>
        <v>20 DIAS</v>
      </c>
      <c r="CD286" s="98">
        <f t="shared" si="73"/>
        <v>9048</v>
      </c>
      <c r="CE286" s="98" t="str">
        <f t="shared" si="74"/>
        <v>PROFINAS SAS</v>
      </c>
      <c r="CF286" s="98" t="str">
        <f t="shared" si="75"/>
        <v>COMERCIAL</v>
      </c>
      <c r="CG286" s="98" t="str">
        <f t="shared" si="76"/>
        <v>8-30 DIAS</v>
      </c>
    </row>
    <row r="287" spans="1:85" ht="67.5" customHeight="1">
      <c r="A287" s="9">
        <f t="shared" si="67"/>
        <v>279</v>
      </c>
      <c r="B287" s="10" t="s">
        <v>1580</v>
      </c>
      <c r="C287" s="11">
        <v>100</v>
      </c>
      <c r="D287" s="11" t="s">
        <v>997</v>
      </c>
      <c r="E287" s="10" t="s">
        <v>1803</v>
      </c>
      <c r="F287" s="43">
        <v>1</v>
      </c>
      <c r="G287" s="1"/>
      <c r="H287" s="1"/>
      <c r="I287" s="1"/>
      <c r="J287" s="1"/>
      <c r="K287" s="1"/>
      <c r="L287" s="1"/>
      <c r="M287" s="1" t="s">
        <v>2296</v>
      </c>
      <c r="N287" s="1">
        <v>327584</v>
      </c>
      <c r="O287" s="1">
        <v>30</v>
      </c>
      <c r="P287" s="1"/>
      <c r="Q287" s="1"/>
      <c r="R287" s="1"/>
      <c r="S287" s="1" t="s">
        <v>2406</v>
      </c>
      <c r="T287" s="1">
        <v>449616</v>
      </c>
      <c r="U287" s="1">
        <v>15</v>
      </c>
      <c r="V287" s="1"/>
      <c r="W287" s="1"/>
      <c r="X287" s="1"/>
      <c r="Y287" s="1"/>
      <c r="Z287" s="1"/>
      <c r="AA287" s="1"/>
      <c r="AB287" s="82">
        <f t="shared" si="68"/>
        <v>327584</v>
      </c>
      <c r="AC287" s="82" t="str">
        <f>IF(AB287=Z287,$Y$7,IF(AB287=W287,$V$7,IF(AB287=T287,$S$7,IF(AB287=Q287,$P$7,IF(AB287=N287,$M$7,IF(AB287=K287,$J$7,I(AB287=H287,$G$7,"")))))))</f>
        <v>BIO-INSTRUMENTAL</v>
      </c>
      <c r="AD287" s="82" t="str">
        <f t="shared" si="69"/>
        <v>ALFA EASEAR</v>
      </c>
      <c r="AE287" s="82">
        <f t="shared" si="70"/>
        <v>30</v>
      </c>
      <c r="AF287" s="1"/>
      <c r="AG287" s="1"/>
      <c r="AH287" s="1"/>
      <c r="AI287" s="1"/>
      <c r="AJ287" s="1"/>
      <c r="AK287" s="1"/>
      <c r="AL287" s="1"/>
      <c r="AM287" s="1"/>
      <c r="AN287" s="1"/>
      <c r="AO287" s="1"/>
      <c r="AP287" s="1"/>
      <c r="AQ287" s="1"/>
      <c r="AR287" s="1"/>
      <c r="AS287" s="1"/>
      <c r="AT287" s="1"/>
      <c r="AU287" s="1"/>
      <c r="AV287" s="1"/>
      <c r="AW287" s="1"/>
      <c r="AX287" s="1"/>
      <c r="AY287" s="1"/>
      <c r="AZ287" s="1"/>
      <c r="BA287" s="82"/>
      <c r="BB287" s="82"/>
      <c r="BC287" s="82"/>
      <c r="BD287" s="82"/>
      <c r="BE287" s="1" t="s">
        <v>1095</v>
      </c>
      <c r="BF287" s="1">
        <v>2597704</v>
      </c>
      <c r="BG287" s="1" t="s">
        <v>2375</v>
      </c>
      <c r="BH287" s="1"/>
      <c r="BI287" s="1"/>
      <c r="BJ287" s="1"/>
      <c r="BK287" s="1"/>
      <c r="BL287" s="1"/>
      <c r="BM287" s="1"/>
      <c r="BN287" s="1"/>
      <c r="BO287" s="1"/>
      <c r="BP287" s="1"/>
      <c r="BQ287" s="1"/>
      <c r="BR287" s="1"/>
      <c r="BS287" s="1"/>
      <c r="BT287" s="1"/>
      <c r="BU287" s="1"/>
      <c r="BV287" s="1"/>
      <c r="BW287" s="1"/>
      <c r="BX287" s="1"/>
      <c r="BY287" s="1"/>
      <c r="BZ287" s="82">
        <f t="shared" si="77"/>
        <v>2597704</v>
      </c>
      <c r="CA287" s="82" t="str">
        <f t="shared" si="78"/>
        <v xml:space="preserve">QUIMICA  M.G.  S.A.S.   </v>
      </c>
      <c r="CB287" s="82" t="str">
        <f t="shared" si="71"/>
        <v>SIGMA</v>
      </c>
      <c r="CC287" s="82" t="str">
        <f t="shared" si="72"/>
        <v>60 DIAS</v>
      </c>
      <c r="CD287" s="98">
        <f t="shared" si="73"/>
        <v>327584</v>
      </c>
      <c r="CE287" s="98" t="str">
        <f t="shared" si="74"/>
        <v>BIO-INSTRUMENTAL</v>
      </c>
      <c r="CF287" s="98" t="str">
        <f t="shared" si="75"/>
        <v>ALFA EASEAR</v>
      </c>
      <c r="CG287" s="98">
        <f t="shared" si="76"/>
        <v>30</v>
      </c>
    </row>
    <row r="288" spans="1:85" ht="67.5" customHeight="1">
      <c r="A288" s="9">
        <f t="shared" si="67"/>
        <v>280</v>
      </c>
      <c r="B288" s="17" t="s">
        <v>188</v>
      </c>
      <c r="C288" s="14">
        <v>500</v>
      </c>
      <c r="D288" s="18" t="s">
        <v>6</v>
      </c>
      <c r="E288" s="10" t="s">
        <v>44</v>
      </c>
      <c r="F288" s="43">
        <v>1</v>
      </c>
      <c r="G288" s="1"/>
      <c r="H288" s="1"/>
      <c r="I288" s="1"/>
      <c r="J288" s="1"/>
      <c r="K288" s="1"/>
      <c r="L288" s="1"/>
      <c r="M288" s="1"/>
      <c r="N288" s="1"/>
      <c r="O288" s="1"/>
      <c r="P288" s="1" t="s">
        <v>2370</v>
      </c>
      <c r="Q288" s="1">
        <v>47560</v>
      </c>
      <c r="R288" s="1" t="s">
        <v>2279</v>
      </c>
      <c r="S288" s="1"/>
      <c r="T288" s="1"/>
      <c r="U288" s="1"/>
      <c r="V288" s="1"/>
      <c r="W288" s="1"/>
      <c r="X288" s="1"/>
      <c r="Y288" s="1"/>
      <c r="Z288" s="1"/>
      <c r="AA288" s="1"/>
      <c r="AB288" s="82">
        <f t="shared" si="68"/>
        <v>47560</v>
      </c>
      <c r="AC288" s="82" t="str">
        <f>IF(AB288=Z288,$Y$7,IF(AB288=W288,$V$7,IF(AB288=T288,$S$7,IF(AB288=Q288,$P$7,IF(AB288=N288,$M$7,IF(AB288=K288,$J$7,I(AB288=H288,$G$7,"")))))))</f>
        <v>BLAMIS DOTACIONES LABORATORIO S.A.S</v>
      </c>
      <c r="AD288" s="82" t="str">
        <f t="shared" si="69"/>
        <v>MOLLABS</v>
      </c>
      <c r="AE288" s="82" t="str">
        <f t="shared" si="70"/>
        <v>60 DÍAS</v>
      </c>
      <c r="AF288" s="1"/>
      <c r="AG288" s="1"/>
      <c r="AH288" s="1"/>
      <c r="AI288" s="1"/>
      <c r="AJ288" s="1"/>
      <c r="AK288" s="1"/>
      <c r="AL288" s="1" t="s">
        <v>35</v>
      </c>
      <c r="AM288" s="1">
        <v>45400</v>
      </c>
      <c r="AN288" s="1" t="s">
        <v>2475</v>
      </c>
      <c r="AO288" s="1"/>
      <c r="AP288" s="1"/>
      <c r="AQ288" s="1"/>
      <c r="AR288" s="1"/>
      <c r="AS288" s="1"/>
      <c r="AT288" s="1"/>
      <c r="AU288" s="1" t="s">
        <v>420</v>
      </c>
      <c r="AV288" s="1">
        <v>116348</v>
      </c>
      <c r="AW288" s="1">
        <v>45</v>
      </c>
      <c r="AX288" s="1"/>
      <c r="AY288" s="1"/>
      <c r="AZ288" s="1"/>
      <c r="BA288" s="82">
        <f t="shared" si="79"/>
        <v>45400</v>
      </c>
      <c r="BB288" s="82" t="str">
        <f t="shared" si="80"/>
        <v>LESNIAK E. U.</v>
      </c>
      <c r="BC288" s="82" t="str">
        <f t="shared" si="81"/>
        <v>COMERCIAL</v>
      </c>
      <c r="BD288" s="82" t="str">
        <f t="shared" si="82"/>
        <v>30 días</v>
      </c>
      <c r="BE288" s="1"/>
      <c r="BF288" s="1"/>
      <c r="BG288" s="1"/>
      <c r="BH288" s="1" t="s">
        <v>97</v>
      </c>
      <c r="BI288" s="1">
        <v>24500</v>
      </c>
      <c r="BJ288" s="1" t="s">
        <v>2548</v>
      </c>
      <c r="BK288" s="1"/>
      <c r="BL288" s="1"/>
      <c r="BM288" s="1"/>
      <c r="BN288" s="1" t="s">
        <v>35</v>
      </c>
      <c r="BO288" s="1">
        <v>34800</v>
      </c>
      <c r="BP288" s="1" t="s">
        <v>2328</v>
      </c>
      <c r="BQ288" s="1"/>
      <c r="BR288" s="1"/>
      <c r="BS288" s="1"/>
      <c r="BT288" s="1"/>
      <c r="BU288" s="1"/>
      <c r="BV288" s="1"/>
      <c r="BW288" s="1"/>
      <c r="BX288" s="1"/>
      <c r="BY288" s="1"/>
      <c r="BZ288" s="82">
        <f t="shared" si="77"/>
        <v>24500</v>
      </c>
      <c r="CA288" s="82" t="str">
        <f t="shared" si="78"/>
        <v>QUIMICOS FARADAY LTDA</v>
      </c>
      <c r="CB288" s="82" t="str">
        <f t="shared" si="71"/>
        <v xml:space="preserve">COMERCIAL </v>
      </c>
      <c r="CC288" s="82" t="str">
        <f t="shared" si="72"/>
        <v>20 DIAS</v>
      </c>
      <c r="CD288" s="98">
        <f t="shared" si="73"/>
        <v>24500</v>
      </c>
      <c r="CE288" s="98" t="str">
        <f t="shared" si="74"/>
        <v>QUIMICOS FARADAY LTDA</v>
      </c>
      <c r="CF288" s="98" t="str">
        <f t="shared" si="75"/>
        <v xml:space="preserve">COMERCIAL </v>
      </c>
      <c r="CG288" s="98" t="str">
        <f t="shared" si="76"/>
        <v>20 DIAS</v>
      </c>
    </row>
    <row r="289" spans="1:85" ht="67.5" customHeight="1">
      <c r="A289" s="9">
        <f t="shared" si="67"/>
        <v>281</v>
      </c>
      <c r="B289" s="10" t="s">
        <v>275</v>
      </c>
      <c r="C289" s="11" t="s">
        <v>276</v>
      </c>
      <c r="D289" s="11" t="s">
        <v>276</v>
      </c>
      <c r="E289" s="10" t="s">
        <v>277</v>
      </c>
      <c r="F289" s="43">
        <v>1</v>
      </c>
      <c r="G289" s="1"/>
      <c r="H289" s="1"/>
      <c r="I289" s="1"/>
      <c r="J289" s="1"/>
      <c r="K289" s="1"/>
      <c r="L289" s="1"/>
      <c r="M289" s="1"/>
      <c r="N289" s="1"/>
      <c r="O289" s="1"/>
      <c r="P289" s="1" t="s">
        <v>420</v>
      </c>
      <c r="Q289" s="1">
        <v>740000</v>
      </c>
      <c r="R289" s="1" t="s">
        <v>2284</v>
      </c>
      <c r="S289" s="1"/>
      <c r="T289" s="1"/>
      <c r="U289" s="1"/>
      <c r="V289" s="1"/>
      <c r="W289" s="1"/>
      <c r="X289" s="1"/>
      <c r="Y289" s="1"/>
      <c r="Z289" s="1"/>
      <c r="AA289" s="1"/>
      <c r="AB289" s="82">
        <f t="shared" si="68"/>
        <v>740000</v>
      </c>
      <c r="AC289" s="82" t="str">
        <f>IF(AB289=Z289,$Y$7,IF(AB289=W289,$V$7,IF(AB289=T289,$S$7,IF(AB289=Q289,$P$7,IF(AB289=N289,$M$7,IF(AB289=K289,$J$7,I(AB289=H289,$G$7,"")))))))</f>
        <v>BLAMIS DOTACIONES LABORATORIO S.A.S</v>
      </c>
      <c r="AD289" s="82" t="str">
        <f t="shared" si="69"/>
        <v>MERCK</v>
      </c>
      <c r="AE289" s="82" t="str">
        <f t="shared" si="70"/>
        <v>90 DÍAS</v>
      </c>
      <c r="AF289" s="1"/>
      <c r="AG289" s="1"/>
      <c r="AH289" s="1"/>
      <c r="AI289" s="1"/>
      <c r="AJ289" s="1"/>
      <c r="AK289" s="1"/>
      <c r="AL289" s="1"/>
      <c r="AM289" s="1"/>
      <c r="AN289" s="1"/>
      <c r="AO289" s="1" t="s">
        <v>420</v>
      </c>
      <c r="AP289" s="1">
        <v>619440</v>
      </c>
      <c r="AQ289" s="1">
        <v>90</v>
      </c>
      <c r="AR289" s="1"/>
      <c r="AS289" s="1"/>
      <c r="AT289" s="1"/>
      <c r="AU289" s="1"/>
      <c r="AV289" s="1"/>
      <c r="AW289" s="1"/>
      <c r="AX289" s="1" t="s">
        <v>420</v>
      </c>
      <c r="AY289" s="1">
        <v>829662.62400000007</v>
      </c>
      <c r="AZ289" s="1" t="s">
        <v>2526</v>
      </c>
      <c r="BA289" s="82">
        <f t="shared" si="79"/>
        <v>619440</v>
      </c>
      <c r="BB289" s="82" t="str">
        <f t="shared" si="80"/>
        <v>MERCK S.A.</v>
      </c>
      <c r="BC289" s="82" t="str">
        <f t="shared" si="81"/>
        <v>MERCK</v>
      </c>
      <c r="BD289" s="82">
        <f t="shared" si="82"/>
        <v>90</v>
      </c>
      <c r="BE289" s="1"/>
      <c r="BF289" s="1"/>
      <c r="BG289" s="1"/>
      <c r="BH289" s="1"/>
      <c r="BI289" s="1"/>
      <c r="BJ289" s="1"/>
      <c r="BK289" s="1"/>
      <c r="BL289" s="1"/>
      <c r="BM289" s="1"/>
      <c r="BN289" s="1" t="s">
        <v>420</v>
      </c>
      <c r="BO289" s="1">
        <v>1002008</v>
      </c>
      <c r="BP289" s="1" t="s">
        <v>2545</v>
      </c>
      <c r="BQ289" s="1"/>
      <c r="BR289" s="1"/>
      <c r="BS289" s="1"/>
      <c r="BT289" s="1"/>
      <c r="BU289" s="1"/>
      <c r="BV289" s="1"/>
      <c r="BW289" s="1" t="s">
        <v>2653</v>
      </c>
      <c r="BX289" s="1">
        <v>427956.47999999998</v>
      </c>
      <c r="BY289" s="1" t="s">
        <v>2654</v>
      </c>
      <c r="BZ289" s="82">
        <f t="shared" si="77"/>
        <v>427956.47999999998</v>
      </c>
      <c r="CA289" s="82" t="str">
        <f t="shared" si="78"/>
        <v xml:space="preserve">LABORATORIOS WACOL S.A </v>
      </c>
      <c r="CB289" s="82" t="str">
        <f t="shared" si="71"/>
        <v xml:space="preserve">JT BAKER </v>
      </c>
      <c r="CC289" s="82" t="str">
        <f t="shared" si="72"/>
        <v xml:space="preserve">90 DIAS </v>
      </c>
      <c r="CD289" s="98">
        <f t="shared" si="73"/>
        <v>427956.47999999998</v>
      </c>
      <c r="CE289" s="98" t="str">
        <f t="shared" si="74"/>
        <v xml:space="preserve">LABORATORIOS WACOL S.A </v>
      </c>
      <c r="CF289" s="98" t="str">
        <f t="shared" si="75"/>
        <v xml:space="preserve">JT BAKER </v>
      </c>
      <c r="CG289" s="98" t="str">
        <f t="shared" si="76"/>
        <v xml:space="preserve">90 DIAS </v>
      </c>
    </row>
    <row r="290" spans="1:85">
      <c r="A290" s="9">
        <f t="shared" si="67"/>
        <v>282</v>
      </c>
      <c r="B290" s="10" t="s">
        <v>189</v>
      </c>
      <c r="C290" s="11" t="s">
        <v>190</v>
      </c>
      <c r="D290" s="11" t="s">
        <v>191</v>
      </c>
      <c r="E290" s="10" t="s">
        <v>192</v>
      </c>
      <c r="F290" s="43">
        <v>1</v>
      </c>
      <c r="G290" s="1"/>
      <c r="H290" s="1"/>
      <c r="I290" s="1"/>
      <c r="J290" s="1"/>
      <c r="K290" s="1"/>
      <c r="L290" s="1"/>
      <c r="M290" s="1"/>
      <c r="N290" s="1"/>
      <c r="O290" s="1"/>
      <c r="P290" s="1"/>
      <c r="Q290" s="1"/>
      <c r="R290" s="1"/>
      <c r="S290" s="1"/>
      <c r="T290" s="1"/>
      <c r="U290" s="1"/>
      <c r="V290" s="1"/>
      <c r="W290" s="1"/>
      <c r="X290" s="1"/>
      <c r="Y290" s="1"/>
      <c r="Z290" s="1"/>
      <c r="AA290" s="1"/>
      <c r="AB290" s="82"/>
      <c r="AC290" s="82"/>
      <c r="AD290" s="82"/>
      <c r="AE290" s="82"/>
      <c r="AF290" s="1"/>
      <c r="AG290" s="1"/>
      <c r="AH290" s="1"/>
      <c r="AI290" s="1"/>
      <c r="AJ290" s="1"/>
      <c r="AK290" s="1"/>
      <c r="AL290" s="1"/>
      <c r="AM290" s="1"/>
      <c r="AN290" s="1"/>
      <c r="AO290" s="1"/>
      <c r="AP290" s="1"/>
      <c r="AQ290" s="1"/>
      <c r="AR290" s="1"/>
      <c r="AS290" s="1"/>
      <c r="AT290" s="1"/>
      <c r="AU290" s="1"/>
      <c r="AV290" s="1"/>
      <c r="AW290" s="1"/>
      <c r="AX290" s="1"/>
      <c r="AY290" s="1"/>
      <c r="AZ290" s="1"/>
      <c r="BA290" s="82"/>
      <c r="BB290" s="82"/>
      <c r="BC290" s="82"/>
      <c r="BD290" s="82"/>
      <c r="BE290" s="1"/>
      <c r="BF290" s="1"/>
      <c r="BG290" s="1"/>
      <c r="BH290" s="1"/>
      <c r="BI290" s="1"/>
      <c r="BJ290" s="1"/>
      <c r="BK290" s="1"/>
      <c r="BL290" s="1"/>
      <c r="BM290" s="1"/>
      <c r="BN290" s="1"/>
      <c r="BO290" s="1"/>
      <c r="BP290" s="1"/>
      <c r="BQ290" s="1"/>
      <c r="BR290" s="1"/>
      <c r="BS290" s="1"/>
      <c r="BT290" s="1"/>
      <c r="BU290" s="1"/>
      <c r="BV290" s="1"/>
      <c r="BW290" s="1"/>
      <c r="BX290" s="1"/>
      <c r="BY290" s="1"/>
      <c r="BZ290" s="82"/>
      <c r="CA290" s="82"/>
      <c r="CB290" s="82">
        <f t="shared" si="71"/>
        <v>0</v>
      </c>
      <c r="CC290" s="82">
        <f t="shared" si="72"/>
        <v>0</v>
      </c>
      <c r="CD290" s="98">
        <f t="shared" si="73"/>
        <v>0</v>
      </c>
      <c r="CE290" s="98">
        <f t="shared" si="74"/>
        <v>0</v>
      </c>
      <c r="CF290" s="98">
        <f t="shared" si="75"/>
        <v>0</v>
      </c>
      <c r="CG290" s="98">
        <f t="shared" si="76"/>
        <v>0</v>
      </c>
    </row>
    <row r="291" spans="1:85" ht="75" customHeight="1">
      <c r="A291" s="9">
        <f t="shared" si="67"/>
        <v>283</v>
      </c>
      <c r="B291" s="17" t="s">
        <v>545</v>
      </c>
      <c r="C291" s="14">
        <v>100</v>
      </c>
      <c r="D291" s="18" t="s">
        <v>538</v>
      </c>
      <c r="E291" s="10" t="s">
        <v>1804</v>
      </c>
      <c r="F291" s="43">
        <v>1</v>
      </c>
      <c r="G291" s="1"/>
      <c r="H291" s="1"/>
      <c r="I291" s="1"/>
      <c r="J291" s="1"/>
      <c r="K291" s="1"/>
      <c r="L291" s="1"/>
      <c r="M291" s="1"/>
      <c r="N291" s="1"/>
      <c r="O291" s="1"/>
      <c r="P291" s="1"/>
      <c r="Q291" s="1"/>
      <c r="R291" s="1"/>
      <c r="S291" s="1"/>
      <c r="T291" s="1"/>
      <c r="U291" s="1"/>
      <c r="V291" s="1"/>
      <c r="W291" s="1"/>
      <c r="X291" s="1"/>
      <c r="Y291" s="1"/>
      <c r="Z291" s="1"/>
      <c r="AA291" s="1"/>
      <c r="AB291" s="82"/>
      <c r="AC291" s="82"/>
      <c r="AD291" s="82"/>
      <c r="AE291" s="82"/>
      <c r="AF291" s="1"/>
      <c r="AG291" s="1"/>
      <c r="AH291" s="1"/>
      <c r="AI291" s="1"/>
      <c r="AJ291" s="1"/>
      <c r="AK291" s="1"/>
      <c r="AL291" s="1"/>
      <c r="AM291" s="1"/>
      <c r="AN291" s="1"/>
      <c r="AO291" s="1"/>
      <c r="AP291" s="1"/>
      <c r="AQ291" s="1"/>
      <c r="AR291" s="1"/>
      <c r="AS291" s="1"/>
      <c r="AT291" s="1"/>
      <c r="AU291" s="1"/>
      <c r="AV291" s="1"/>
      <c r="AW291" s="1"/>
      <c r="AX291" s="1"/>
      <c r="AY291" s="1"/>
      <c r="AZ291" s="1"/>
      <c r="BA291" s="82"/>
      <c r="BB291" s="82"/>
      <c r="BC291" s="82"/>
      <c r="BD291" s="82"/>
      <c r="BE291" s="1"/>
      <c r="BF291" s="1"/>
      <c r="BG291" s="1"/>
      <c r="BH291" s="1"/>
      <c r="BI291" s="1"/>
      <c r="BJ291" s="1"/>
      <c r="BK291" s="1"/>
      <c r="BL291" s="1"/>
      <c r="BM291" s="1"/>
      <c r="BN291" s="1"/>
      <c r="BO291" s="1"/>
      <c r="BP291" s="1"/>
      <c r="BQ291" s="1"/>
      <c r="BR291" s="1"/>
      <c r="BS291" s="1"/>
      <c r="BT291" s="1"/>
      <c r="BU291" s="1"/>
      <c r="BV291" s="1"/>
      <c r="BW291" s="1"/>
      <c r="BX291" s="1"/>
      <c r="BY291" s="1"/>
      <c r="BZ291" s="82"/>
      <c r="CA291" s="82"/>
      <c r="CB291" s="82">
        <f t="shared" si="71"/>
        <v>0</v>
      </c>
      <c r="CC291" s="82">
        <f t="shared" si="72"/>
        <v>0</v>
      </c>
      <c r="CD291" s="98">
        <f t="shared" si="73"/>
        <v>0</v>
      </c>
      <c r="CE291" s="98">
        <f t="shared" si="74"/>
        <v>0</v>
      </c>
      <c r="CF291" s="98">
        <f t="shared" si="75"/>
        <v>0</v>
      </c>
      <c r="CG291" s="98">
        <f t="shared" si="76"/>
        <v>0</v>
      </c>
    </row>
    <row r="292" spans="1:85" ht="65.25" customHeight="1">
      <c r="A292" s="9">
        <f t="shared" si="67"/>
        <v>284</v>
      </c>
      <c r="B292" s="10" t="s">
        <v>193</v>
      </c>
      <c r="C292" s="11" t="s">
        <v>194</v>
      </c>
      <c r="D292" s="11" t="s">
        <v>194</v>
      </c>
      <c r="E292" s="10" t="s">
        <v>1848</v>
      </c>
      <c r="F292" s="43">
        <v>1</v>
      </c>
      <c r="G292" s="1"/>
      <c r="H292" s="1"/>
      <c r="I292" s="1"/>
      <c r="J292" s="1"/>
      <c r="K292" s="1"/>
      <c r="L292" s="1"/>
      <c r="M292" s="1"/>
      <c r="N292" s="1"/>
      <c r="O292" s="1"/>
      <c r="P292" s="1" t="s">
        <v>420</v>
      </c>
      <c r="Q292" s="1">
        <v>361000</v>
      </c>
      <c r="R292" s="1" t="s">
        <v>2326</v>
      </c>
      <c r="S292" s="1"/>
      <c r="T292" s="1"/>
      <c r="U292" s="1"/>
      <c r="V292" s="1"/>
      <c r="W292" s="1"/>
      <c r="X292" s="1"/>
      <c r="Y292" s="1"/>
      <c r="Z292" s="1"/>
      <c r="AA292" s="1"/>
      <c r="AB292" s="82">
        <f t="shared" si="68"/>
        <v>361000</v>
      </c>
      <c r="AC292" s="82" t="str">
        <f>IF(AB292=Z292,$Y$7,IF(AB292=W292,$V$7,IF(AB292=T292,$S$7,IF(AB292=Q292,$P$7,IF(AB292=N292,$M$7,IF(AB292=K292,$J$7,I(AB292=H292,$G$7,"")))))))</f>
        <v>BLAMIS DOTACIONES LABORATORIO S.A.S</v>
      </c>
      <c r="AD292" s="82" t="str">
        <f t="shared" si="69"/>
        <v>MERCK</v>
      </c>
      <c r="AE292" s="82" t="str">
        <f t="shared" si="70"/>
        <v>INMEDIATA</v>
      </c>
      <c r="AF292" s="1"/>
      <c r="AG292" s="1"/>
      <c r="AH292" s="1"/>
      <c r="AI292" s="1"/>
      <c r="AJ292" s="1"/>
      <c r="AK292" s="1"/>
      <c r="AL292" s="1"/>
      <c r="AM292" s="1"/>
      <c r="AN292" s="1"/>
      <c r="AO292" s="1" t="s">
        <v>420</v>
      </c>
      <c r="AP292" s="1">
        <v>288840</v>
      </c>
      <c r="AQ292" s="1">
        <v>45</v>
      </c>
      <c r="AR292" s="1"/>
      <c r="AS292" s="1"/>
      <c r="AT292" s="1"/>
      <c r="AU292" s="1"/>
      <c r="AV292" s="1"/>
      <c r="AW292" s="1"/>
      <c r="AX292" s="1" t="s">
        <v>420</v>
      </c>
      <c r="AY292" s="1">
        <v>405418.60800000001</v>
      </c>
      <c r="AZ292" s="1" t="s">
        <v>2526</v>
      </c>
      <c r="BA292" s="82">
        <f t="shared" si="79"/>
        <v>288840</v>
      </c>
      <c r="BB292" s="82" t="str">
        <f t="shared" si="80"/>
        <v>MERCK S.A.</v>
      </c>
      <c r="BC292" s="82" t="str">
        <f t="shared" si="81"/>
        <v>MERCK</v>
      </c>
      <c r="BD292" s="82">
        <f t="shared" si="82"/>
        <v>45</v>
      </c>
      <c r="BE292" s="1" t="s">
        <v>1095</v>
      </c>
      <c r="BF292" s="1">
        <v>415280</v>
      </c>
      <c r="BG292" s="1" t="s">
        <v>2375</v>
      </c>
      <c r="BH292" s="1"/>
      <c r="BI292" s="1"/>
      <c r="BJ292" s="1"/>
      <c r="BK292" s="1"/>
      <c r="BL292" s="1"/>
      <c r="BM292" s="1"/>
      <c r="BN292" s="1" t="s">
        <v>420</v>
      </c>
      <c r="BO292" s="1">
        <v>489636</v>
      </c>
      <c r="BP292" s="1" t="s">
        <v>2545</v>
      </c>
      <c r="BQ292" s="1" t="s">
        <v>1095</v>
      </c>
      <c r="BR292" s="1">
        <v>568400</v>
      </c>
      <c r="BS292" s="1">
        <v>45</v>
      </c>
      <c r="BT292" s="1"/>
      <c r="BU292" s="1"/>
      <c r="BV292" s="1"/>
      <c r="BW292" s="1"/>
      <c r="BX292" s="1"/>
      <c r="BY292" s="1"/>
      <c r="BZ292" s="82">
        <f t="shared" si="77"/>
        <v>415280</v>
      </c>
      <c r="CA292" s="82" t="str">
        <f t="shared" si="78"/>
        <v xml:space="preserve">QUIMICA  M.G.  S.A.S.   </v>
      </c>
      <c r="CB292" s="82" t="str">
        <f t="shared" si="71"/>
        <v>SIGMA</v>
      </c>
      <c r="CC292" s="82" t="str">
        <f t="shared" si="72"/>
        <v>60 DIAS</v>
      </c>
      <c r="CD292" s="98">
        <f t="shared" si="73"/>
        <v>288840</v>
      </c>
      <c r="CE292" s="98" t="str">
        <f t="shared" si="74"/>
        <v>MERCK S.A.</v>
      </c>
      <c r="CF292" s="98" t="str">
        <f t="shared" si="75"/>
        <v>MERCK</v>
      </c>
      <c r="CG292" s="98">
        <f t="shared" si="76"/>
        <v>45</v>
      </c>
    </row>
    <row r="293" spans="1:85" ht="65.25" customHeight="1">
      <c r="A293" s="9">
        <f t="shared" si="67"/>
        <v>285</v>
      </c>
      <c r="B293" s="10" t="s">
        <v>195</v>
      </c>
      <c r="C293" s="11">
        <v>100</v>
      </c>
      <c r="D293" s="11" t="s">
        <v>6</v>
      </c>
      <c r="E293" s="10" t="s">
        <v>1803</v>
      </c>
      <c r="F293" s="43">
        <v>1</v>
      </c>
      <c r="G293" s="1"/>
      <c r="H293" s="1"/>
      <c r="I293" s="1"/>
      <c r="J293" s="1"/>
      <c r="K293" s="1"/>
      <c r="L293" s="1"/>
      <c r="M293" s="1"/>
      <c r="N293" s="1"/>
      <c r="O293" s="1"/>
      <c r="P293" s="1"/>
      <c r="Q293" s="1"/>
      <c r="R293" s="1"/>
      <c r="S293" s="1"/>
      <c r="T293" s="1"/>
      <c r="U293" s="1"/>
      <c r="V293" s="1"/>
      <c r="W293" s="1"/>
      <c r="X293" s="1"/>
      <c r="Y293" s="1"/>
      <c r="Z293" s="1"/>
      <c r="AA293" s="1"/>
      <c r="AB293" s="82"/>
      <c r="AC293" s="82"/>
      <c r="AD293" s="82"/>
      <c r="AE293" s="82"/>
      <c r="AF293" s="1"/>
      <c r="AG293" s="1"/>
      <c r="AH293" s="1"/>
      <c r="AI293" s="1"/>
      <c r="AJ293" s="1"/>
      <c r="AK293" s="1"/>
      <c r="AL293" s="1"/>
      <c r="AM293" s="1"/>
      <c r="AN293" s="1"/>
      <c r="AO293" s="1" t="s">
        <v>420</v>
      </c>
      <c r="AP293" s="1">
        <v>171680</v>
      </c>
      <c r="AQ293" s="1">
        <v>90</v>
      </c>
      <c r="AR293" s="1"/>
      <c r="AS293" s="1"/>
      <c r="AT293" s="1"/>
      <c r="AU293" s="1"/>
      <c r="AV293" s="1"/>
      <c r="AW293" s="1"/>
      <c r="AX293" s="1" t="s">
        <v>420</v>
      </c>
      <c r="AY293" s="1">
        <v>196994.44799999997</v>
      </c>
      <c r="AZ293" s="1" t="s">
        <v>2526</v>
      </c>
      <c r="BA293" s="82">
        <f t="shared" si="79"/>
        <v>171680</v>
      </c>
      <c r="BB293" s="82" t="str">
        <f t="shared" si="80"/>
        <v>MERCK S.A.</v>
      </c>
      <c r="BC293" s="82" t="str">
        <f t="shared" si="81"/>
        <v>MERCK</v>
      </c>
      <c r="BD293" s="82">
        <f t="shared" si="82"/>
        <v>90</v>
      </c>
      <c r="BE293" s="1"/>
      <c r="BF293" s="1"/>
      <c r="BG293" s="1"/>
      <c r="BH293" s="1"/>
      <c r="BI293" s="1"/>
      <c r="BJ293" s="1"/>
      <c r="BK293" s="1"/>
      <c r="BL293" s="1"/>
      <c r="BM293" s="1"/>
      <c r="BN293" s="1"/>
      <c r="BO293" s="1"/>
      <c r="BP293" s="1"/>
      <c r="BQ293" s="1"/>
      <c r="BR293" s="1"/>
      <c r="BS293" s="1"/>
      <c r="BT293" s="1"/>
      <c r="BU293" s="1"/>
      <c r="BV293" s="1"/>
      <c r="BW293" s="1"/>
      <c r="BX293" s="1"/>
      <c r="BY293" s="1"/>
      <c r="BZ293" s="82"/>
      <c r="CA293" s="82"/>
      <c r="CB293" s="82">
        <f t="shared" si="71"/>
        <v>0</v>
      </c>
      <c r="CC293" s="82">
        <f t="shared" si="72"/>
        <v>0</v>
      </c>
      <c r="CD293" s="98">
        <f t="shared" si="73"/>
        <v>171680</v>
      </c>
      <c r="CE293" s="98" t="str">
        <f t="shared" si="74"/>
        <v>MERCK S.A.</v>
      </c>
      <c r="CF293" s="98" t="str">
        <f t="shared" si="75"/>
        <v>MERCK</v>
      </c>
      <c r="CG293" s="98">
        <f t="shared" si="76"/>
        <v>90</v>
      </c>
    </row>
    <row r="294" spans="1:85" ht="65.25" customHeight="1">
      <c r="A294" s="9">
        <f t="shared" si="67"/>
        <v>286</v>
      </c>
      <c r="B294" s="10" t="s">
        <v>546</v>
      </c>
      <c r="C294" s="11">
        <v>100</v>
      </c>
      <c r="D294" s="11" t="s">
        <v>538</v>
      </c>
      <c r="E294" s="10" t="s">
        <v>1804</v>
      </c>
      <c r="F294" s="43">
        <v>1</v>
      </c>
      <c r="G294" s="1"/>
      <c r="H294" s="1"/>
      <c r="I294" s="1"/>
      <c r="J294" s="1"/>
      <c r="K294" s="1"/>
      <c r="L294" s="1"/>
      <c r="M294" s="1" t="s">
        <v>2296</v>
      </c>
      <c r="N294" s="1">
        <v>313084</v>
      </c>
      <c r="O294" s="1">
        <v>30</v>
      </c>
      <c r="P294" s="1"/>
      <c r="Q294" s="1"/>
      <c r="R294" s="1"/>
      <c r="S294" s="1"/>
      <c r="T294" s="1"/>
      <c r="U294" s="1"/>
      <c r="V294" s="1"/>
      <c r="W294" s="1"/>
      <c r="X294" s="1"/>
      <c r="Y294" s="1"/>
      <c r="Z294" s="1"/>
      <c r="AA294" s="1"/>
      <c r="AB294" s="82">
        <f t="shared" si="68"/>
        <v>313084</v>
      </c>
      <c r="AC294" s="82" t="str">
        <f>IF(AB294=Z294,$Y$7,IF(AB294=W294,$V$7,IF(AB294=T294,$S$7,IF(AB294=Q294,$P$7,IF(AB294=N294,$M$7,IF(AB294=K294,$J$7,I(AB294=H294,$G$7,"")))))))</f>
        <v>BIO-INSTRUMENTAL</v>
      </c>
      <c r="AD294" s="82" t="str">
        <f t="shared" si="69"/>
        <v>ALFA EASEAR</v>
      </c>
      <c r="AE294" s="82">
        <f t="shared" si="70"/>
        <v>30</v>
      </c>
      <c r="AF294" s="1"/>
      <c r="AG294" s="1"/>
      <c r="AH294" s="1"/>
      <c r="AI294" s="1"/>
      <c r="AJ294" s="1"/>
      <c r="AK294" s="1"/>
      <c r="AL294" s="1"/>
      <c r="AM294" s="1"/>
      <c r="AN294" s="1"/>
      <c r="AO294" s="1" t="s">
        <v>420</v>
      </c>
      <c r="AP294" s="1">
        <v>207872</v>
      </c>
      <c r="AQ294" s="1">
        <v>95</v>
      </c>
      <c r="AR294" s="1"/>
      <c r="AS294" s="1"/>
      <c r="AT294" s="1"/>
      <c r="AU294" s="1"/>
      <c r="AV294" s="1"/>
      <c r="AW294" s="1"/>
      <c r="AX294" s="1"/>
      <c r="AY294" s="1"/>
      <c r="AZ294" s="1"/>
      <c r="BA294" s="82">
        <f t="shared" si="79"/>
        <v>207872</v>
      </c>
      <c r="BB294" s="82" t="str">
        <f t="shared" si="80"/>
        <v>MERCK S.A.</v>
      </c>
      <c r="BC294" s="82" t="str">
        <f t="shared" si="81"/>
        <v>MERCK</v>
      </c>
      <c r="BD294" s="82">
        <f t="shared" si="82"/>
        <v>95</v>
      </c>
      <c r="BE294" s="1" t="s">
        <v>1095</v>
      </c>
      <c r="BF294" s="1">
        <v>415280</v>
      </c>
      <c r="BG294" s="1" t="s">
        <v>2375</v>
      </c>
      <c r="BH294" s="1"/>
      <c r="BI294" s="1"/>
      <c r="BJ294" s="1"/>
      <c r="BK294" s="1"/>
      <c r="BL294" s="1"/>
      <c r="BM294" s="1"/>
      <c r="BN294" s="1"/>
      <c r="BO294" s="1"/>
      <c r="BP294" s="1"/>
      <c r="BQ294" s="1"/>
      <c r="BR294" s="1"/>
      <c r="BS294" s="1"/>
      <c r="BT294" s="1" t="s">
        <v>2105</v>
      </c>
      <c r="BU294" s="1">
        <v>274340</v>
      </c>
      <c r="BV294" s="1" t="s">
        <v>2640</v>
      </c>
      <c r="BW294" s="1"/>
      <c r="BX294" s="1"/>
      <c r="BY294" s="1"/>
      <c r="BZ294" s="82">
        <f t="shared" si="77"/>
        <v>274340</v>
      </c>
      <c r="CA294" s="82" t="str">
        <f t="shared" si="78"/>
        <v>VORTEX COMPANY SAS</v>
      </c>
      <c r="CB294" s="82" t="str">
        <f t="shared" si="71"/>
        <v>Alfa Aesar</v>
      </c>
      <c r="CC294" s="82" t="str">
        <f t="shared" si="72"/>
        <v>30-45 dias</v>
      </c>
      <c r="CD294" s="98">
        <f t="shared" si="73"/>
        <v>207872</v>
      </c>
      <c r="CE294" s="98" t="str">
        <f t="shared" si="74"/>
        <v>MERCK S.A.</v>
      </c>
      <c r="CF294" s="98" t="str">
        <f t="shared" si="75"/>
        <v>MERCK</v>
      </c>
      <c r="CG294" s="98">
        <f t="shared" si="76"/>
        <v>95</v>
      </c>
    </row>
    <row r="295" spans="1:85" ht="65.25" customHeight="1">
      <c r="A295" s="9">
        <f t="shared" si="67"/>
        <v>287</v>
      </c>
      <c r="B295" s="17" t="s">
        <v>547</v>
      </c>
      <c r="C295" s="14">
        <v>50</v>
      </c>
      <c r="D295" s="18" t="s">
        <v>538</v>
      </c>
      <c r="E295" s="10" t="s">
        <v>1804</v>
      </c>
      <c r="F295" s="43">
        <v>1</v>
      </c>
      <c r="G295" s="1"/>
      <c r="H295" s="1"/>
      <c r="I295" s="1"/>
      <c r="J295" s="1"/>
      <c r="K295" s="1"/>
      <c r="L295" s="1"/>
      <c r="M295" s="1"/>
      <c r="N295" s="1"/>
      <c r="O295" s="1"/>
      <c r="P295" s="1"/>
      <c r="Q295" s="1"/>
      <c r="R295" s="1"/>
      <c r="S295" s="1"/>
      <c r="T295" s="1"/>
      <c r="U295" s="1"/>
      <c r="V295" s="1"/>
      <c r="W295" s="1"/>
      <c r="X295" s="1"/>
      <c r="Y295" s="1"/>
      <c r="Z295" s="1"/>
      <c r="AA295" s="1"/>
      <c r="AB295" s="82"/>
      <c r="AC295" s="82"/>
      <c r="AD295" s="82"/>
      <c r="AE295" s="82"/>
      <c r="AF295" s="1"/>
      <c r="AG295" s="1"/>
      <c r="AH295" s="1"/>
      <c r="AI295" s="1"/>
      <c r="AJ295" s="1"/>
      <c r="AK295" s="1"/>
      <c r="AL295" s="1"/>
      <c r="AM295" s="1"/>
      <c r="AN295" s="1"/>
      <c r="AO295" s="1"/>
      <c r="AP295" s="1"/>
      <c r="AQ295" s="1"/>
      <c r="AR295" s="1"/>
      <c r="AS295" s="1"/>
      <c r="AT295" s="1"/>
      <c r="AU295" s="1"/>
      <c r="AV295" s="1"/>
      <c r="AW295" s="1"/>
      <c r="AX295" s="1"/>
      <c r="AY295" s="1"/>
      <c r="AZ295" s="1"/>
      <c r="BA295" s="82"/>
      <c r="BB295" s="82"/>
      <c r="BC295" s="82"/>
      <c r="BD295" s="82"/>
      <c r="BE295" s="1"/>
      <c r="BF295" s="1"/>
      <c r="BG295" s="1"/>
      <c r="BH295" s="1"/>
      <c r="BI295" s="1"/>
      <c r="BJ295" s="1"/>
      <c r="BK295" s="1"/>
      <c r="BL295" s="1"/>
      <c r="BM295" s="1"/>
      <c r="BN295" s="1"/>
      <c r="BO295" s="1"/>
      <c r="BP295" s="1"/>
      <c r="BQ295" s="1"/>
      <c r="BR295" s="1"/>
      <c r="BS295" s="1"/>
      <c r="BT295" s="1" t="s">
        <v>2105</v>
      </c>
      <c r="BU295" s="1">
        <v>717750</v>
      </c>
      <c r="BV295" s="1" t="s">
        <v>2640</v>
      </c>
      <c r="BW295" s="1"/>
      <c r="BX295" s="1"/>
      <c r="BY295" s="1"/>
      <c r="BZ295" s="82">
        <f t="shared" si="77"/>
        <v>717750</v>
      </c>
      <c r="CA295" s="82" t="str">
        <f t="shared" si="78"/>
        <v>VORTEX COMPANY SAS</v>
      </c>
      <c r="CB295" s="82" t="str">
        <f t="shared" si="71"/>
        <v>Alfa Aesar</v>
      </c>
      <c r="CC295" s="82" t="str">
        <f t="shared" si="72"/>
        <v>30-45 dias</v>
      </c>
      <c r="CD295" s="98">
        <f t="shared" si="73"/>
        <v>717750</v>
      </c>
      <c r="CE295" s="98" t="str">
        <f t="shared" si="74"/>
        <v>VORTEX COMPANY SAS</v>
      </c>
      <c r="CF295" s="98" t="str">
        <f t="shared" si="75"/>
        <v>Alfa Aesar</v>
      </c>
      <c r="CG295" s="98" t="str">
        <f t="shared" si="76"/>
        <v>30-45 dias</v>
      </c>
    </row>
    <row r="296" spans="1:85" ht="65.25" customHeight="1">
      <c r="A296" s="9">
        <f t="shared" si="67"/>
        <v>288</v>
      </c>
      <c r="B296" s="10" t="s">
        <v>1849</v>
      </c>
      <c r="C296" s="11">
        <v>10</v>
      </c>
      <c r="D296" s="11" t="s">
        <v>538</v>
      </c>
      <c r="E296" s="10" t="s">
        <v>1850</v>
      </c>
      <c r="F296" s="43">
        <v>1</v>
      </c>
      <c r="G296" s="1"/>
      <c r="H296" s="1"/>
      <c r="I296" s="1"/>
      <c r="J296" s="1"/>
      <c r="K296" s="1"/>
      <c r="L296" s="1"/>
      <c r="M296" s="1"/>
      <c r="N296" s="1"/>
      <c r="O296" s="1"/>
      <c r="P296" s="1"/>
      <c r="Q296" s="1"/>
      <c r="R296" s="1"/>
      <c r="S296" s="1" t="s">
        <v>2406</v>
      </c>
      <c r="T296" s="1">
        <v>100340</v>
      </c>
      <c r="U296" s="1">
        <v>15</v>
      </c>
      <c r="V296" s="1"/>
      <c r="W296" s="1"/>
      <c r="X296" s="1"/>
      <c r="Y296" s="1"/>
      <c r="Z296" s="1"/>
      <c r="AA296" s="1"/>
      <c r="AB296" s="82">
        <f t="shared" si="68"/>
        <v>100340</v>
      </c>
      <c r="AC296" s="82" t="str">
        <f>IF(AB296=Z296,$Y$7,IF(AB296=W296,$V$7,IF(AB296=T296,$S$7,IF(AB296=Q296,$P$7,IF(AB296=N296,$M$7,IF(AB296=K296,$J$7,I(AB296=H296,$G$7,"")))))))</f>
        <v xml:space="preserve">ELEMENTOS QUIMICOS LTDA </v>
      </c>
      <c r="AD296" s="82" t="str">
        <f t="shared" si="69"/>
        <v>PANREAC</v>
      </c>
      <c r="AE296" s="82">
        <f t="shared" si="70"/>
        <v>15</v>
      </c>
      <c r="AF296" s="1"/>
      <c r="AG296" s="1"/>
      <c r="AH296" s="1"/>
      <c r="AI296" s="1"/>
      <c r="AJ296" s="1"/>
      <c r="AK296" s="1"/>
      <c r="AL296" s="1"/>
      <c r="AM296" s="1"/>
      <c r="AN296" s="1"/>
      <c r="AO296" s="1" t="s">
        <v>420</v>
      </c>
      <c r="AP296" s="1">
        <v>112519.99999999999</v>
      </c>
      <c r="AQ296" s="1">
        <v>90</v>
      </c>
      <c r="AR296" s="1"/>
      <c r="AS296" s="1"/>
      <c r="AT296" s="1"/>
      <c r="AU296" s="1"/>
      <c r="AV296" s="1"/>
      <c r="AW296" s="1"/>
      <c r="AX296" s="1" t="s">
        <v>420</v>
      </c>
      <c r="AY296" s="1">
        <v>197666.78399999999</v>
      </c>
      <c r="AZ296" s="1" t="s">
        <v>2526</v>
      </c>
      <c r="BA296" s="82">
        <f t="shared" si="79"/>
        <v>112519.99999999999</v>
      </c>
      <c r="BB296" s="82" t="str">
        <f t="shared" si="80"/>
        <v>MERCK S.A.</v>
      </c>
      <c r="BC296" s="82" t="str">
        <f t="shared" si="81"/>
        <v>MERCK</v>
      </c>
      <c r="BD296" s="82">
        <f t="shared" si="82"/>
        <v>90</v>
      </c>
      <c r="BE296" s="1" t="s">
        <v>1095</v>
      </c>
      <c r="BF296" s="1">
        <v>37120</v>
      </c>
      <c r="BG296" s="1" t="s">
        <v>2375</v>
      </c>
      <c r="BH296" s="1"/>
      <c r="BI296" s="1"/>
      <c r="BJ296" s="1"/>
      <c r="BK296" s="1" t="s">
        <v>2570</v>
      </c>
      <c r="BL296" s="1">
        <v>1018480</v>
      </c>
      <c r="BM296" s="1" t="s">
        <v>2569</v>
      </c>
      <c r="BN296" s="1"/>
      <c r="BO296" s="1"/>
      <c r="BP296" s="1"/>
      <c r="BQ296" s="1" t="s">
        <v>1095</v>
      </c>
      <c r="BR296" s="1">
        <v>34800</v>
      </c>
      <c r="BS296" s="1">
        <v>60</v>
      </c>
      <c r="BT296" s="1" t="s">
        <v>2105</v>
      </c>
      <c r="BU296" s="1">
        <v>156182.39999999999</v>
      </c>
      <c r="BV296" s="1" t="s">
        <v>2640</v>
      </c>
      <c r="BW296" s="1"/>
      <c r="BX296" s="1"/>
      <c r="BY296" s="1"/>
      <c r="BZ296" s="82">
        <f t="shared" si="77"/>
        <v>34800</v>
      </c>
      <c r="CA296" s="82" t="str">
        <f t="shared" si="78"/>
        <v>SCIENTIFIC PRODUCTS LTDA.</v>
      </c>
      <c r="CB296" s="82" t="str">
        <f t="shared" si="71"/>
        <v>SIGMA</v>
      </c>
      <c r="CC296" s="82">
        <f t="shared" si="72"/>
        <v>60</v>
      </c>
      <c r="CD296" s="98">
        <f t="shared" si="73"/>
        <v>34800</v>
      </c>
      <c r="CE296" s="98" t="str">
        <f t="shared" si="74"/>
        <v>SCIENTIFIC PRODUCTS LTDA.</v>
      </c>
      <c r="CF296" s="98" t="str">
        <f t="shared" si="75"/>
        <v>SIGMA</v>
      </c>
      <c r="CG296" s="98">
        <f t="shared" si="76"/>
        <v>60</v>
      </c>
    </row>
    <row r="297" spans="1:85" ht="65.25" customHeight="1">
      <c r="A297" s="9">
        <f t="shared" si="67"/>
        <v>289</v>
      </c>
      <c r="B297" s="10" t="s">
        <v>196</v>
      </c>
      <c r="C297" s="11">
        <v>250</v>
      </c>
      <c r="D297" s="11" t="s">
        <v>9</v>
      </c>
      <c r="E297" s="10" t="s">
        <v>1803</v>
      </c>
      <c r="F297" s="43">
        <v>1</v>
      </c>
      <c r="G297" s="1"/>
      <c r="H297" s="1"/>
      <c r="I297" s="1"/>
      <c r="J297" s="1"/>
      <c r="K297" s="1"/>
      <c r="L297" s="1"/>
      <c r="M297" s="1"/>
      <c r="N297" s="1"/>
      <c r="O297" s="1"/>
      <c r="P297" s="1"/>
      <c r="Q297" s="1"/>
      <c r="R297" s="1"/>
      <c r="S297" s="1"/>
      <c r="T297" s="1"/>
      <c r="U297" s="1"/>
      <c r="V297" s="1"/>
      <c r="W297" s="1"/>
      <c r="X297" s="1"/>
      <c r="Y297" s="1"/>
      <c r="Z297" s="1"/>
      <c r="AA297" s="1"/>
      <c r="AB297" s="82"/>
      <c r="AC297" s="82"/>
      <c r="AD297" s="82"/>
      <c r="AE297" s="82"/>
      <c r="AF297" s="1"/>
      <c r="AG297" s="1"/>
      <c r="AH297" s="1"/>
      <c r="AI297" s="1"/>
      <c r="AJ297" s="1"/>
      <c r="AK297" s="1"/>
      <c r="AL297" s="1"/>
      <c r="AM297" s="1"/>
      <c r="AN297" s="1"/>
      <c r="AO297" s="1" t="s">
        <v>420</v>
      </c>
      <c r="AP297" s="1">
        <v>47560</v>
      </c>
      <c r="AQ297" s="1">
        <v>75</v>
      </c>
      <c r="AR297" s="1"/>
      <c r="AS297" s="1"/>
      <c r="AT297" s="1"/>
      <c r="AU297" s="1"/>
      <c r="AV297" s="1"/>
      <c r="AW297" s="1"/>
      <c r="AX297" s="1" t="s">
        <v>420</v>
      </c>
      <c r="AY297" s="1">
        <v>111607.77600000001</v>
      </c>
      <c r="AZ297" s="1" t="s">
        <v>2526</v>
      </c>
      <c r="BA297" s="82">
        <f t="shared" si="79"/>
        <v>47560</v>
      </c>
      <c r="BB297" s="82" t="str">
        <f t="shared" si="80"/>
        <v>MERCK S.A.</v>
      </c>
      <c r="BC297" s="82" t="str">
        <f t="shared" si="81"/>
        <v>MERCK</v>
      </c>
      <c r="BD297" s="82">
        <f t="shared" si="82"/>
        <v>75</v>
      </c>
      <c r="BE297" s="1"/>
      <c r="BF297" s="1"/>
      <c r="BG297" s="1"/>
      <c r="BH297" s="1"/>
      <c r="BI297" s="1"/>
      <c r="BJ297" s="1"/>
      <c r="BK297" s="1" t="s">
        <v>2361</v>
      </c>
      <c r="BL297" s="1">
        <v>60320</v>
      </c>
      <c r="BM297" s="1" t="s">
        <v>2569</v>
      </c>
      <c r="BN297" s="1"/>
      <c r="BO297" s="1"/>
      <c r="BP297" s="1"/>
      <c r="BQ297" s="1"/>
      <c r="BR297" s="1"/>
      <c r="BS297" s="1"/>
      <c r="BT297" s="1"/>
      <c r="BU297" s="1"/>
      <c r="BV297" s="1"/>
      <c r="BW297" s="1"/>
      <c r="BX297" s="1"/>
      <c r="BY297" s="1"/>
      <c r="BZ297" s="82">
        <f t="shared" si="77"/>
        <v>60320</v>
      </c>
      <c r="CA297" s="82" t="str">
        <f t="shared" si="78"/>
        <v>QUIMICOS Y REACTIVOS SAS "QUIMIREL SAS"</v>
      </c>
      <c r="CB297" s="82" t="str">
        <f t="shared" si="71"/>
        <v>HONEYWELL</v>
      </c>
      <c r="CC297" s="82" t="str">
        <f t="shared" si="72"/>
        <v xml:space="preserve">5 dias calendario </v>
      </c>
      <c r="CD297" s="98">
        <f t="shared" si="73"/>
        <v>47560</v>
      </c>
      <c r="CE297" s="98" t="str">
        <f t="shared" si="74"/>
        <v>MERCK S.A.</v>
      </c>
      <c r="CF297" s="98" t="str">
        <f t="shared" si="75"/>
        <v>MERCK</v>
      </c>
      <c r="CG297" s="98">
        <f t="shared" si="76"/>
        <v>75</v>
      </c>
    </row>
    <row r="298" spans="1:85" ht="57.6">
      <c r="A298" s="9">
        <f t="shared" si="67"/>
        <v>290</v>
      </c>
      <c r="B298" s="10" t="s">
        <v>1537</v>
      </c>
      <c r="C298" s="11">
        <v>25</v>
      </c>
      <c r="D298" s="11" t="s">
        <v>9</v>
      </c>
      <c r="E298" s="10" t="s">
        <v>1803</v>
      </c>
      <c r="F298" s="43">
        <v>1</v>
      </c>
      <c r="G298" s="1"/>
      <c r="H298" s="1"/>
      <c r="I298" s="1"/>
      <c r="J298" s="1" t="s">
        <v>2274</v>
      </c>
      <c r="K298" s="1">
        <v>135587.76</v>
      </c>
      <c r="L298" s="1" t="s">
        <v>2269</v>
      </c>
      <c r="M298" s="1"/>
      <c r="N298" s="1"/>
      <c r="O298" s="1"/>
      <c r="P298" s="1"/>
      <c r="Q298" s="1"/>
      <c r="R298" s="1"/>
      <c r="S298" s="1" t="s">
        <v>2406</v>
      </c>
      <c r="T298" s="1">
        <v>137228</v>
      </c>
      <c r="U298" s="1">
        <v>15</v>
      </c>
      <c r="V298" s="1"/>
      <c r="W298" s="1"/>
      <c r="X298" s="1"/>
      <c r="Y298" s="1"/>
      <c r="Z298" s="1"/>
      <c r="AA298" s="1"/>
      <c r="AB298" s="82">
        <f t="shared" si="68"/>
        <v>135587.76</v>
      </c>
      <c r="AC298" s="82" t="str">
        <f>IF(AB298=Z298,$Y$7,IF(AB298=W298,$V$7,IF(AB298=T298,$S$7,IF(AB298=Q298,$P$7,IF(AB298=N298,$M$7,IF(AB298=K298,$J$7,I(AB298=H298,$G$7,"")))))))</f>
        <v>AVÁNTIKA COLOMBIA S.A.</v>
      </c>
      <c r="AD298" s="82" t="str">
        <f t="shared" si="69"/>
        <v>Mallinckrot</v>
      </c>
      <c r="AE298" s="82" t="str">
        <f t="shared" si="70"/>
        <v xml:space="preserve">120 Días </v>
      </c>
      <c r="AF298" s="1"/>
      <c r="AG298" s="1"/>
      <c r="AH298" s="1"/>
      <c r="AI298" s="1"/>
      <c r="AJ298" s="1"/>
      <c r="AK298" s="1"/>
      <c r="AL298" s="1"/>
      <c r="AM298" s="1"/>
      <c r="AN298" s="1"/>
      <c r="AO298" s="1" t="s">
        <v>420</v>
      </c>
      <c r="AP298" s="1">
        <v>51040</v>
      </c>
      <c r="AQ298" s="1">
        <v>90</v>
      </c>
      <c r="AR298" s="1"/>
      <c r="AS298" s="1"/>
      <c r="AT298" s="1"/>
      <c r="AU298" s="1"/>
      <c r="AV298" s="1"/>
      <c r="AW298" s="1"/>
      <c r="AX298" s="1" t="s">
        <v>420</v>
      </c>
      <c r="AY298" s="1">
        <v>151275.59999999998</v>
      </c>
      <c r="AZ298" s="1" t="s">
        <v>2526</v>
      </c>
      <c r="BA298" s="82">
        <f t="shared" si="79"/>
        <v>51040</v>
      </c>
      <c r="BB298" s="82" t="str">
        <f t="shared" si="80"/>
        <v>MERCK S.A.</v>
      </c>
      <c r="BC298" s="82" t="str">
        <f t="shared" si="81"/>
        <v>MERCK</v>
      </c>
      <c r="BD298" s="82">
        <f t="shared" si="82"/>
        <v>90</v>
      </c>
      <c r="BE298" s="1"/>
      <c r="BF298" s="1"/>
      <c r="BG298" s="1"/>
      <c r="BH298" s="1"/>
      <c r="BI298" s="1"/>
      <c r="BJ298" s="1"/>
      <c r="BK298" s="1"/>
      <c r="BL298" s="1"/>
      <c r="BM298" s="1"/>
      <c r="BN298" s="1" t="s">
        <v>2461</v>
      </c>
      <c r="BO298" s="1">
        <v>82476</v>
      </c>
      <c r="BP298" s="1" t="s">
        <v>2545</v>
      </c>
      <c r="BQ298" s="1"/>
      <c r="BR298" s="1"/>
      <c r="BS298" s="1"/>
      <c r="BT298" s="1"/>
      <c r="BU298" s="1"/>
      <c r="BV298" s="1"/>
      <c r="BW298" s="1"/>
      <c r="BX298" s="1"/>
      <c r="BY298" s="1"/>
      <c r="BZ298" s="82">
        <f t="shared" si="77"/>
        <v>82476</v>
      </c>
      <c r="CA298" s="82" t="str">
        <f t="shared" si="78"/>
        <v>REACTIVOS EQUIPOS Y QUIMICOS LIMITADA</v>
      </c>
      <c r="CB298" s="82" t="str">
        <f t="shared" si="71"/>
        <v>SCHARLAU</v>
      </c>
      <c r="CC298" s="82" t="str">
        <f t="shared" si="72"/>
        <v>120 DIAS</v>
      </c>
      <c r="CD298" s="98">
        <f t="shared" si="73"/>
        <v>51040</v>
      </c>
      <c r="CE298" s="98" t="str">
        <f t="shared" si="74"/>
        <v>MERCK S.A.</v>
      </c>
      <c r="CF298" s="98" t="str">
        <f t="shared" si="75"/>
        <v>MERCK</v>
      </c>
      <c r="CG298" s="98">
        <f t="shared" si="76"/>
        <v>90</v>
      </c>
    </row>
    <row r="299" spans="1:85" ht="79.5" customHeight="1">
      <c r="A299" s="9">
        <f t="shared" si="67"/>
        <v>291</v>
      </c>
      <c r="B299" s="10" t="s">
        <v>548</v>
      </c>
      <c r="C299" s="11">
        <v>100</v>
      </c>
      <c r="D299" s="11" t="s">
        <v>538</v>
      </c>
      <c r="E299" s="10" t="s">
        <v>1804</v>
      </c>
      <c r="F299" s="43">
        <v>1</v>
      </c>
      <c r="G299" s="1"/>
      <c r="H299" s="1"/>
      <c r="I299" s="1"/>
      <c r="J299" s="1"/>
      <c r="K299" s="1"/>
      <c r="L299" s="1"/>
      <c r="M299" s="1"/>
      <c r="N299" s="1"/>
      <c r="O299" s="1"/>
      <c r="P299" s="1"/>
      <c r="Q299" s="1"/>
      <c r="R299" s="1"/>
      <c r="S299" s="1"/>
      <c r="T299" s="1"/>
      <c r="U299" s="1"/>
      <c r="V299" s="1"/>
      <c r="W299" s="1"/>
      <c r="X299" s="1"/>
      <c r="Y299" s="1"/>
      <c r="Z299" s="1"/>
      <c r="AA299" s="1"/>
      <c r="AB299" s="82"/>
      <c r="AC299" s="82"/>
      <c r="AD299" s="82"/>
      <c r="AE299" s="82"/>
      <c r="AF299" s="1"/>
      <c r="AG299" s="1"/>
      <c r="AH299" s="1"/>
      <c r="AI299" s="1"/>
      <c r="AJ299" s="1"/>
      <c r="AK299" s="1"/>
      <c r="AL299" s="1"/>
      <c r="AM299" s="1"/>
      <c r="AN299" s="1"/>
      <c r="AO299" s="1"/>
      <c r="AP299" s="1"/>
      <c r="AQ299" s="1"/>
      <c r="AR299" s="1"/>
      <c r="AS299" s="1"/>
      <c r="AT299" s="1"/>
      <c r="AU299" s="1"/>
      <c r="AV299" s="1"/>
      <c r="AW299" s="1"/>
      <c r="AX299" s="1"/>
      <c r="AY299" s="1"/>
      <c r="AZ299" s="1"/>
      <c r="BA299" s="82"/>
      <c r="BB299" s="82"/>
      <c r="BC299" s="82"/>
      <c r="BD299" s="82"/>
      <c r="BE299" s="1"/>
      <c r="BF299" s="1"/>
      <c r="BG299" s="1"/>
      <c r="BH299" s="1"/>
      <c r="BI299" s="1"/>
      <c r="BJ299" s="1"/>
      <c r="BK299" s="1"/>
      <c r="BL299" s="1"/>
      <c r="BM299" s="1"/>
      <c r="BN299" s="1"/>
      <c r="BO299" s="1"/>
      <c r="BP299" s="1"/>
      <c r="BQ299" s="1"/>
      <c r="BR299" s="1"/>
      <c r="BS299" s="1"/>
      <c r="BT299" s="1"/>
      <c r="BU299" s="1"/>
      <c r="BV299" s="1"/>
      <c r="BW299" s="1"/>
      <c r="BX299" s="1"/>
      <c r="BY299" s="1"/>
      <c r="BZ299" s="82"/>
      <c r="CA299" s="82"/>
      <c r="CB299" s="82">
        <f t="shared" si="71"/>
        <v>0</v>
      </c>
      <c r="CC299" s="82">
        <f t="shared" si="72"/>
        <v>0</v>
      </c>
      <c r="CD299" s="98">
        <f t="shared" si="73"/>
        <v>0</v>
      </c>
      <c r="CE299" s="98">
        <f t="shared" si="74"/>
        <v>0</v>
      </c>
      <c r="CF299" s="98">
        <f t="shared" si="75"/>
        <v>0</v>
      </c>
      <c r="CG299" s="98">
        <f t="shared" si="76"/>
        <v>0</v>
      </c>
    </row>
    <row r="300" spans="1:85" ht="63.75" customHeight="1">
      <c r="A300" s="9">
        <f t="shared" si="67"/>
        <v>292</v>
      </c>
      <c r="B300" s="10" t="s">
        <v>1851</v>
      </c>
      <c r="C300" s="11">
        <v>250</v>
      </c>
      <c r="D300" s="11" t="s">
        <v>538</v>
      </c>
      <c r="E300" s="10" t="s">
        <v>1804</v>
      </c>
      <c r="F300" s="43">
        <v>1</v>
      </c>
      <c r="G300" s="1"/>
      <c r="H300" s="1"/>
      <c r="I300" s="1"/>
      <c r="J300" s="1"/>
      <c r="K300" s="1"/>
      <c r="L300" s="1"/>
      <c r="M300" s="1"/>
      <c r="N300" s="1"/>
      <c r="O300" s="1"/>
      <c r="P300" s="1"/>
      <c r="Q300" s="1"/>
      <c r="R300" s="1"/>
      <c r="S300" s="1"/>
      <c r="T300" s="1"/>
      <c r="U300" s="1"/>
      <c r="V300" s="1"/>
      <c r="W300" s="1"/>
      <c r="X300" s="1"/>
      <c r="Y300" s="1"/>
      <c r="Z300" s="1"/>
      <c r="AA300" s="1"/>
      <c r="AB300" s="82"/>
      <c r="AC300" s="82"/>
      <c r="AD300" s="82"/>
      <c r="AE300" s="82"/>
      <c r="AF300" s="1"/>
      <c r="AG300" s="1"/>
      <c r="AH300" s="1"/>
      <c r="AI300" s="1"/>
      <c r="AJ300" s="1"/>
      <c r="AK300" s="1"/>
      <c r="AL300" s="1"/>
      <c r="AM300" s="1"/>
      <c r="AN300" s="1"/>
      <c r="AO300" s="1"/>
      <c r="AP300" s="1"/>
      <c r="AQ300" s="1"/>
      <c r="AR300" s="1"/>
      <c r="AS300" s="1"/>
      <c r="AT300" s="1"/>
      <c r="AU300" s="1"/>
      <c r="AV300" s="1"/>
      <c r="AW300" s="1"/>
      <c r="AX300" s="1"/>
      <c r="AY300" s="1"/>
      <c r="AZ300" s="1"/>
      <c r="BA300" s="82"/>
      <c r="BB300" s="82"/>
      <c r="BC300" s="82"/>
      <c r="BD300" s="82"/>
      <c r="BE300" s="1" t="s">
        <v>1095</v>
      </c>
      <c r="BF300" s="1">
        <v>570720</v>
      </c>
      <c r="BG300" s="1" t="s">
        <v>2375</v>
      </c>
      <c r="BH300" s="1"/>
      <c r="BI300" s="1"/>
      <c r="BJ300" s="1"/>
      <c r="BK300" s="1"/>
      <c r="BL300" s="1"/>
      <c r="BM300" s="1"/>
      <c r="BN300" s="1"/>
      <c r="BO300" s="1"/>
      <c r="BP300" s="1"/>
      <c r="BQ300" s="1"/>
      <c r="BR300" s="1"/>
      <c r="BS300" s="1"/>
      <c r="BT300" s="1" t="s">
        <v>2646</v>
      </c>
      <c r="BU300" s="1">
        <v>512952</v>
      </c>
      <c r="BV300" s="1" t="s">
        <v>2642</v>
      </c>
      <c r="BW300" s="1"/>
      <c r="BX300" s="1"/>
      <c r="BY300" s="1"/>
      <c r="BZ300" s="82">
        <f t="shared" si="77"/>
        <v>512952</v>
      </c>
      <c r="CA300" s="82" t="str">
        <f t="shared" si="78"/>
        <v>VORTEX COMPANY SAS</v>
      </c>
      <c r="CB300" s="82" t="str">
        <f t="shared" si="71"/>
        <v>Fluka</v>
      </c>
      <c r="CC300" s="82" t="str">
        <f t="shared" si="72"/>
        <v>75-90 dias</v>
      </c>
      <c r="CD300" s="98">
        <f t="shared" si="73"/>
        <v>512952</v>
      </c>
      <c r="CE300" s="98" t="str">
        <f t="shared" si="74"/>
        <v>VORTEX COMPANY SAS</v>
      </c>
      <c r="CF300" s="98" t="str">
        <f t="shared" si="75"/>
        <v>Fluka</v>
      </c>
      <c r="CG300" s="98" t="str">
        <f t="shared" si="76"/>
        <v>75-90 dias</v>
      </c>
    </row>
    <row r="301" spans="1:85" ht="54" customHeight="1">
      <c r="A301" s="9">
        <f t="shared" si="67"/>
        <v>293</v>
      </c>
      <c r="B301" s="10" t="s">
        <v>1852</v>
      </c>
      <c r="C301" s="11">
        <v>2500</v>
      </c>
      <c r="D301" s="11" t="s">
        <v>6</v>
      </c>
      <c r="E301" s="10" t="s">
        <v>377</v>
      </c>
      <c r="F301" s="43">
        <v>1</v>
      </c>
      <c r="G301" s="1"/>
      <c r="H301" s="1"/>
      <c r="I301" s="1"/>
      <c r="J301" s="1"/>
      <c r="K301" s="1"/>
      <c r="L301" s="1"/>
      <c r="M301" s="1"/>
      <c r="N301" s="1"/>
      <c r="O301" s="1"/>
      <c r="P301" s="1"/>
      <c r="Q301" s="1"/>
      <c r="R301" s="1"/>
      <c r="S301" s="1"/>
      <c r="T301" s="1"/>
      <c r="U301" s="1"/>
      <c r="V301" s="1"/>
      <c r="W301" s="1"/>
      <c r="X301" s="1"/>
      <c r="Y301" s="1"/>
      <c r="Z301" s="1"/>
      <c r="AA301" s="1"/>
      <c r="AB301" s="82"/>
      <c r="AC301" s="82"/>
      <c r="AD301" s="82"/>
      <c r="AE301" s="82"/>
      <c r="AF301" s="1"/>
      <c r="AG301" s="1"/>
      <c r="AH301" s="1"/>
      <c r="AI301" s="1"/>
      <c r="AJ301" s="1"/>
      <c r="AK301" s="1"/>
      <c r="AL301" s="1"/>
      <c r="AM301" s="1"/>
      <c r="AN301" s="1"/>
      <c r="AO301" s="1" t="s">
        <v>420</v>
      </c>
      <c r="AP301" s="1">
        <v>237335.99999999997</v>
      </c>
      <c r="AQ301" s="1">
        <v>90</v>
      </c>
      <c r="AR301" s="1"/>
      <c r="AS301" s="1"/>
      <c r="AT301" s="1"/>
      <c r="AU301" s="1"/>
      <c r="AV301" s="1"/>
      <c r="AW301" s="1"/>
      <c r="AX301" s="1" t="s">
        <v>420</v>
      </c>
      <c r="AY301" s="1">
        <v>229266.576</v>
      </c>
      <c r="AZ301" s="1" t="s">
        <v>2526</v>
      </c>
      <c r="BA301" s="82">
        <f t="shared" si="79"/>
        <v>229266.576</v>
      </c>
      <c r="BB301" s="82" t="str">
        <f t="shared" si="80"/>
        <v>PROFINAS SAS</v>
      </c>
      <c r="BC301" s="82" t="str">
        <f t="shared" si="81"/>
        <v>MERCK</v>
      </c>
      <c r="BD301" s="82" t="str">
        <f t="shared" si="82"/>
        <v>15-60 DIAS</v>
      </c>
      <c r="BE301" s="1"/>
      <c r="BF301" s="1"/>
      <c r="BG301" s="1"/>
      <c r="BH301" s="1"/>
      <c r="BI301" s="1"/>
      <c r="BJ301" s="1"/>
      <c r="BK301" s="1"/>
      <c r="BL301" s="1"/>
      <c r="BM301" s="1"/>
      <c r="BN301" s="1" t="s">
        <v>420</v>
      </c>
      <c r="BO301" s="1">
        <v>276892</v>
      </c>
      <c r="BP301" s="1" t="s">
        <v>2545</v>
      </c>
      <c r="BQ301" s="1"/>
      <c r="BR301" s="1"/>
      <c r="BS301" s="1"/>
      <c r="BT301" s="1"/>
      <c r="BU301" s="1"/>
      <c r="BV301" s="1"/>
      <c r="BW301" s="1"/>
      <c r="BX301" s="1"/>
      <c r="BY301" s="1"/>
      <c r="BZ301" s="82">
        <f t="shared" si="77"/>
        <v>276892</v>
      </c>
      <c r="CA301" s="82" t="str">
        <f t="shared" si="78"/>
        <v>REACTIVOS EQUIPOS Y QUIMICOS LIMITADA</v>
      </c>
      <c r="CB301" s="82" t="str">
        <f t="shared" si="71"/>
        <v>MERCK</v>
      </c>
      <c r="CC301" s="82" t="str">
        <f t="shared" si="72"/>
        <v>120 DIAS</v>
      </c>
      <c r="CD301" s="98">
        <f t="shared" si="73"/>
        <v>229266.576</v>
      </c>
      <c r="CE301" s="98" t="str">
        <f t="shared" si="74"/>
        <v>PROFINAS SAS</v>
      </c>
      <c r="CF301" s="98" t="str">
        <f t="shared" si="75"/>
        <v>MERCK</v>
      </c>
      <c r="CG301" s="98" t="str">
        <f t="shared" si="76"/>
        <v>120 DIAS</v>
      </c>
    </row>
    <row r="302" spans="1:85" ht="57.6">
      <c r="A302" s="9">
        <f t="shared" si="67"/>
        <v>294</v>
      </c>
      <c r="B302" s="10" t="s">
        <v>197</v>
      </c>
      <c r="C302" s="11">
        <v>4000</v>
      </c>
      <c r="D302" s="11" t="s">
        <v>6</v>
      </c>
      <c r="E302" s="10" t="s">
        <v>1803</v>
      </c>
      <c r="F302" s="43">
        <v>1</v>
      </c>
      <c r="G302" s="1"/>
      <c r="H302" s="1"/>
      <c r="I302" s="1"/>
      <c r="J302" s="1"/>
      <c r="K302" s="1"/>
      <c r="L302" s="1"/>
      <c r="M302" s="1"/>
      <c r="N302" s="1"/>
      <c r="O302" s="1"/>
      <c r="P302" s="1"/>
      <c r="Q302" s="1"/>
      <c r="R302" s="1"/>
      <c r="S302" s="1"/>
      <c r="T302" s="1"/>
      <c r="U302" s="1"/>
      <c r="V302" s="1"/>
      <c r="W302" s="1"/>
      <c r="X302" s="1"/>
      <c r="Y302" s="1"/>
      <c r="Z302" s="1"/>
      <c r="AA302" s="1"/>
      <c r="AB302" s="82"/>
      <c r="AC302" s="82"/>
      <c r="AD302" s="82"/>
      <c r="AE302" s="82"/>
      <c r="AF302" s="1"/>
      <c r="AG302" s="1"/>
      <c r="AH302" s="1"/>
      <c r="AI302" s="1"/>
      <c r="AJ302" s="1"/>
      <c r="AK302" s="1"/>
      <c r="AL302" s="1"/>
      <c r="AM302" s="1"/>
      <c r="AN302" s="1"/>
      <c r="AO302" s="1" t="s">
        <v>420</v>
      </c>
      <c r="AP302" s="1">
        <v>67280</v>
      </c>
      <c r="AQ302" s="1">
        <v>45</v>
      </c>
      <c r="AR302" s="1"/>
      <c r="AS302" s="1"/>
      <c r="AT302" s="1"/>
      <c r="AU302" s="1"/>
      <c r="AV302" s="1"/>
      <c r="AW302" s="1"/>
      <c r="AX302" s="1" t="s">
        <v>420</v>
      </c>
      <c r="AY302" s="1">
        <v>123709.82399999999</v>
      </c>
      <c r="AZ302" s="1" t="s">
        <v>2526</v>
      </c>
      <c r="BA302" s="82">
        <f t="shared" si="79"/>
        <v>67280</v>
      </c>
      <c r="BB302" s="82" t="str">
        <f t="shared" si="80"/>
        <v>MERCK S.A.</v>
      </c>
      <c r="BC302" s="82" t="str">
        <f t="shared" si="81"/>
        <v>MERCK</v>
      </c>
      <c r="BD302" s="82">
        <f t="shared" si="82"/>
        <v>45</v>
      </c>
      <c r="BE302" s="1"/>
      <c r="BF302" s="1"/>
      <c r="BG302" s="1"/>
      <c r="BH302" s="1"/>
      <c r="BI302" s="1"/>
      <c r="BJ302" s="1"/>
      <c r="BK302" s="1"/>
      <c r="BL302" s="1"/>
      <c r="BM302" s="1"/>
      <c r="BN302" s="1" t="s">
        <v>420</v>
      </c>
      <c r="BO302" s="1">
        <v>149408</v>
      </c>
      <c r="BP302" s="1" t="s">
        <v>2328</v>
      </c>
      <c r="BQ302" s="1"/>
      <c r="BR302" s="1"/>
      <c r="BS302" s="1"/>
      <c r="BT302" s="1"/>
      <c r="BU302" s="1"/>
      <c r="BV302" s="1"/>
      <c r="BW302" s="1"/>
      <c r="BX302" s="1"/>
      <c r="BY302" s="1"/>
      <c r="BZ302" s="82">
        <f t="shared" si="77"/>
        <v>149408</v>
      </c>
      <c r="CA302" s="82" t="str">
        <f t="shared" si="78"/>
        <v>REACTIVOS EQUIPOS Y QUIMICOS LIMITADA</v>
      </c>
      <c r="CB302" s="82" t="str">
        <f t="shared" si="71"/>
        <v>MERCK</v>
      </c>
      <c r="CC302" s="82" t="str">
        <f t="shared" si="72"/>
        <v>30 DIAS</v>
      </c>
      <c r="CD302" s="98">
        <f t="shared" si="73"/>
        <v>67280</v>
      </c>
      <c r="CE302" s="98" t="str">
        <f t="shared" si="74"/>
        <v>MERCK S.A.</v>
      </c>
      <c r="CF302" s="98" t="str">
        <f t="shared" si="75"/>
        <v>MERCK</v>
      </c>
      <c r="CG302" s="98" t="str">
        <f t="shared" si="76"/>
        <v>30 DIAS</v>
      </c>
    </row>
    <row r="303" spans="1:85" ht="75" customHeight="1">
      <c r="A303" s="9">
        <f t="shared" si="67"/>
        <v>295</v>
      </c>
      <c r="B303" s="17" t="s">
        <v>549</v>
      </c>
      <c r="C303" s="14">
        <v>4000</v>
      </c>
      <c r="D303" s="18" t="s">
        <v>6</v>
      </c>
      <c r="E303" s="10" t="s">
        <v>1803</v>
      </c>
      <c r="F303" s="43">
        <v>1</v>
      </c>
      <c r="G303" s="1"/>
      <c r="H303" s="1"/>
      <c r="I303" s="1"/>
      <c r="J303" s="1"/>
      <c r="K303" s="1"/>
      <c r="L303" s="1"/>
      <c r="M303" s="1"/>
      <c r="N303" s="1"/>
      <c r="O303" s="1"/>
      <c r="P303" s="1"/>
      <c r="Q303" s="1"/>
      <c r="R303" s="1"/>
      <c r="S303" s="1"/>
      <c r="T303" s="1"/>
      <c r="U303" s="1"/>
      <c r="V303" s="1"/>
      <c r="W303" s="1"/>
      <c r="X303" s="1"/>
      <c r="Y303" s="1"/>
      <c r="Z303" s="1"/>
      <c r="AA303" s="1"/>
      <c r="AB303" s="82"/>
      <c r="AC303" s="82"/>
      <c r="AD303" s="82"/>
      <c r="AE303" s="82"/>
      <c r="AF303" s="1"/>
      <c r="AG303" s="1"/>
      <c r="AH303" s="1"/>
      <c r="AI303" s="1"/>
      <c r="AJ303" s="1"/>
      <c r="AK303" s="1"/>
      <c r="AL303" s="1"/>
      <c r="AM303" s="1"/>
      <c r="AN303" s="1"/>
      <c r="AO303" s="1"/>
      <c r="AP303" s="1"/>
      <c r="AQ303" s="1"/>
      <c r="AR303" s="1"/>
      <c r="AS303" s="1"/>
      <c r="AT303" s="1"/>
      <c r="AU303" s="1"/>
      <c r="AV303" s="1"/>
      <c r="AW303" s="1"/>
      <c r="AX303" s="1"/>
      <c r="AY303" s="1"/>
      <c r="AZ303" s="1"/>
      <c r="BA303" s="82"/>
      <c r="BB303" s="82"/>
      <c r="BC303" s="82"/>
      <c r="BD303" s="82"/>
      <c r="BE303" s="1"/>
      <c r="BF303" s="1"/>
      <c r="BG303" s="1"/>
      <c r="BH303" s="1"/>
      <c r="BI303" s="1"/>
      <c r="BJ303" s="1"/>
      <c r="BK303" s="1"/>
      <c r="BL303" s="1"/>
      <c r="BM303" s="1"/>
      <c r="BN303" s="1"/>
      <c r="BO303" s="1"/>
      <c r="BP303" s="1"/>
      <c r="BQ303" s="1"/>
      <c r="BR303" s="1"/>
      <c r="BS303" s="1"/>
      <c r="BT303" s="1"/>
      <c r="BU303" s="1"/>
      <c r="BV303" s="1"/>
      <c r="BW303" s="1"/>
      <c r="BX303" s="1"/>
      <c r="BY303" s="1"/>
      <c r="BZ303" s="82"/>
      <c r="CA303" s="82"/>
      <c r="CB303" s="82">
        <f t="shared" si="71"/>
        <v>0</v>
      </c>
      <c r="CC303" s="82">
        <f t="shared" si="72"/>
        <v>0</v>
      </c>
      <c r="CD303" s="98">
        <f t="shared" si="73"/>
        <v>0</v>
      </c>
      <c r="CE303" s="98">
        <f t="shared" si="74"/>
        <v>0</v>
      </c>
      <c r="CF303" s="98">
        <f t="shared" si="75"/>
        <v>0</v>
      </c>
      <c r="CG303" s="98">
        <f t="shared" si="76"/>
        <v>0</v>
      </c>
    </row>
    <row r="304" spans="1:85" ht="62.4">
      <c r="A304" s="9">
        <f t="shared" si="67"/>
        <v>296</v>
      </c>
      <c r="B304" s="10" t="s">
        <v>552</v>
      </c>
      <c r="C304" s="11">
        <v>100</v>
      </c>
      <c r="D304" s="11" t="s">
        <v>538</v>
      </c>
      <c r="E304" s="10" t="s">
        <v>1804</v>
      </c>
      <c r="F304" s="43">
        <v>1</v>
      </c>
      <c r="G304" s="1"/>
      <c r="H304" s="1"/>
      <c r="I304" s="1"/>
      <c r="J304" s="1"/>
      <c r="K304" s="1"/>
      <c r="L304" s="1"/>
      <c r="M304" s="1"/>
      <c r="N304" s="1"/>
      <c r="O304" s="1"/>
      <c r="P304" s="1"/>
      <c r="Q304" s="1"/>
      <c r="R304" s="1"/>
      <c r="S304" s="1"/>
      <c r="T304" s="1"/>
      <c r="U304" s="1"/>
      <c r="V304" s="1"/>
      <c r="W304" s="1"/>
      <c r="X304" s="1"/>
      <c r="Y304" s="1"/>
      <c r="Z304" s="1"/>
      <c r="AA304" s="1"/>
      <c r="AB304" s="82"/>
      <c r="AC304" s="82"/>
      <c r="AD304" s="82"/>
      <c r="AE304" s="82"/>
      <c r="AF304" s="1"/>
      <c r="AG304" s="1"/>
      <c r="AH304" s="1"/>
      <c r="AI304" s="1"/>
      <c r="AJ304" s="1"/>
      <c r="AK304" s="1"/>
      <c r="AL304" s="1"/>
      <c r="AM304" s="1"/>
      <c r="AN304" s="1"/>
      <c r="AO304" s="1"/>
      <c r="AP304" s="1"/>
      <c r="AQ304" s="1"/>
      <c r="AR304" s="1"/>
      <c r="AS304" s="1"/>
      <c r="AT304" s="1"/>
      <c r="AU304" s="1"/>
      <c r="AV304" s="1"/>
      <c r="AW304" s="1"/>
      <c r="AX304" s="1"/>
      <c r="AY304" s="1"/>
      <c r="AZ304" s="1"/>
      <c r="BA304" s="82"/>
      <c r="BB304" s="82"/>
      <c r="BC304" s="82"/>
      <c r="BD304" s="82"/>
      <c r="BE304" s="1" t="s">
        <v>1095</v>
      </c>
      <c r="BF304" s="1">
        <v>169360</v>
      </c>
      <c r="BG304" s="1" t="s">
        <v>2375</v>
      </c>
      <c r="BH304" s="1"/>
      <c r="BI304" s="1"/>
      <c r="BJ304" s="1"/>
      <c r="BK304" s="1"/>
      <c r="BL304" s="1"/>
      <c r="BM304" s="1"/>
      <c r="BN304" s="1"/>
      <c r="BO304" s="1"/>
      <c r="BP304" s="1"/>
      <c r="BQ304" s="1"/>
      <c r="BR304" s="1"/>
      <c r="BS304" s="1"/>
      <c r="BT304" s="1" t="s">
        <v>2646</v>
      </c>
      <c r="BU304" s="1">
        <v>237336</v>
      </c>
      <c r="BV304" s="1" t="s">
        <v>2642</v>
      </c>
      <c r="BW304" s="1"/>
      <c r="BX304" s="1"/>
      <c r="BY304" s="1"/>
      <c r="BZ304" s="82">
        <f t="shared" si="77"/>
        <v>169360</v>
      </c>
      <c r="CA304" s="82" t="str">
        <f t="shared" si="78"/>
        <v xml:space="preserve">QUIMICA  M.G.  S.A.S.   </v>
      </c>
      <c r="CB304" s="82" t="str">
        <f t="shared" si="71"/>
        <v>SIGMA</v>
      </c>
      <c r="CC304" s="82" t="str">
        <f t="shared" si="72"/>
        <v>60 DIAS</v>
      </c>
      <c r="CD304" s="98">
        <f t="shared" si="73"/>
        <v>169360</v>
      </c>
      <c r="CE304" s="98" t="str">
        <f t="shared" si="74"/>
        <v xml:space="preserve">QUIMICA  M.G.  S.A.S.   </v>
      </c>
      <c r="CF304" s="98" t="str">
        <f t="shared" si="75"/>
        <v>SIGMA</v>
      </c>
      <c r="CG304" s="98" t="str">
        <f t="shared" si="76"/>
        <v>60 DIAS</v>
      </c>
    </row>
    <row r="305" spans="1:85" ht="62.4">
      <c r="A305" s="9">
        <f t="shared" si="67"/>
        <v>297</v>
      </c>
      <c r="B305" s="10" t="s">
        <v>1853</v>
      </c>
      <c r="C305" s="11">
        <v>5</v>
      </c>
      <c r="D305" s="11" t="s">
        <v>9</v>
      </c>
      <c r="E305" s="10" t="s">
        <v>1850</v>
      </c>
      <c r="F305" s="43">
        <v>1</v>
      </c>
      <c r="G305" s="1"/>
      <c r="H305" s="1"/>
      <c r="I305" s="1"/>
      <c r="J305" s="1"/>
      <c r="K305" s="1"/>
      <c r="L305" s="1"/>
      <c r="M305" s="1"/>
      <c r="N305" s="1"/>
      <c r="O305" s="1"/>
      <c r="P305" s="1"/>
      <c r="Q305" s="1"/>
      <c r="R305" s="1"/>
      <c r="S305" s="1"/>
      <c r="T305" s="1"/>
      <c r="U305" s="1"/>
      <c r="V305" s="1"/>
      <c r="W305" s="1"/>
      <c r="X305" s="1"/>
      <c r="Y305" s="1"/>
      <c r="Z305" s="1"/>
      <c r="AA305" s="1"/>
      <c r="AB305" s="82"/>
      <c r="AC305" s="82"/>
      <c r="AD305" s="82"/>
      <c r="AE305" s="82"/>
      <c r="AF305" s="1"/>
      <c r="AG305" s="1"/>
      <c r="AH305" s="1"/>
      <c r="AI305" s="1"/>
      <c r="AJ305" s="1"/>
      <c r="AK305" s="1"/>
      <c r="AL305" s="1"/>
      <c r="AM305" s="1"/>
      <c r="AN305" s="1"/>
      <c r="AO305" s="1"/>
      <c r="AP305" s="1"/>
      <c r="AQ305" s="1"/>
      <c r="AR305" s="1"/>
      <c r="AS305" s="1"/>
      <c r="AT305" s="1"/>
      <c r="AU305" s="1"/>
      <c r="AV305" s="1"/>
      <c r="AW305" s="1"/>
      <c r="AX305" s="1"/>
      <c r="AY305" s="1"/>
      <c r="AZ305" s="1"/>
      <c r="BA305" s="82"/>
      <c r="BB305" s="82"/>
      <c r="BC305" s="82"/>
      <c r="BD305" s="82"/>
      <c r="BE305" s="1" t="s">
        <v>1095</v>
      </c>
      <c r="BF305" s="1">
        <v>168200</v>
      </c>
      <c r="BG305" s="1" t="s">
        <v>2375</v>
      </c>
      <c r="BH305" s="1"/>
      <c r="BI305" s="1"/>
      <c r="BJ305" s="1"/>
      <c r="BK305" s="1"/>
      <c r="BL305" s="1"/>
      <c r="BM305" s="1"/>
      <c r="BN305" s="1"/>
      <c r="BO305" s="1"/>
      <c r="BP305" s="1"/>
      <c r="BQ305" s="1"/>
      <c r="BR305" s="1"/>
      <c r="BS305" s="1"/>
      <c r="BT305" s="1"/>
      <c r="BU305" s="1"/>
      <c r="BV305" s="1"/>
      <c r="BW305" s="1"/>
      <c r="BX305" s="1"/>
      <c r="BY305" s="1"/>
      <c r="BZ305" s="82">
        <f t="shared" si="77"/>
        <v>168200</v>
      </c>
      <c r="CA305" s="82" t="str">
        <f t="shared" si="78"/>
        <v xml:space="preserve">QUIMICA  M.G.  S.A.S.   </v>
      </c>
      <c r="CB305" s="82" t="str">
        <f t="shared" si="71"/>
        <v>SIGMA</v>
      </c>
      <c r="CC305" s="82" t="str">
        <f t="shared" si="72"/>
        <v>60 DIAS</v>
      </c>
      <c r="CD305" s="98">
        <f t="shared" si="73"/>
        <v>168200</v>
      </c>
      <c r="CE305" s="98" t="str">
        <f t="shared" si="74"/>
        <v xml:space="preserve">QUIMICA  M.G.  S.A.S.   </v>
      </c>
      <c r="CF305" s="98" t="str">
        <f t="shared" si="75"/>
        <v>SIGMA</v>
      </c>
      <c r="CG305" s="98" t="str">
        <f t="shared" si="76"/>
        <v>60 DIAS</v>
      </c>
    </row>
    <row r="306" spans="1:85" ht="52.2">
      <c r="A306" s="9">
        <f t="shared" si="67"/>
        <v>298</v>
      </c>
      <c r="B306" s="10" t="s">
        <v>198</v>
      </c>
      <c r="C306" s="11">
        <v>250</v>
      </c>
      <c r="D306" s="11" t="s">
        <v>9</v>
      </c>
      <c r="E306" s="10" t="s">
        <v>1803</v>
      </c>
      <c r="F306" s="43">
        <v>1</v>
      </c>
      <c r="G306" s="1"/>
      <c r="H306" s="1"/>
      <c r="I306" s="1"/>
      <c r="J306" s="1"/>
      <c r="K306" s="1"/>
      <c r="L306" s="1"/>
      <c r="M306" s="1"/>
      <c r="N306" s="1"/>
      <c r="O306" s="1"/>
      <c r="P306" s="1"/>
      <c r="Q306" s="1"/>
      <c r="R306" s="1"/>
      <c r="S306" s="1"/>
      <c r="T306" s="1"/>
      <c r="U306" s="1"/>
      <c r="V306" s="1"/>
      <c r="W306" s="1"/>
      <c r="X306" s="1"/>
      <c r="Y306" s="1"/>
      <c r="Z306" s="1"/>
      <c r="AA306" s="1"/>
      <c r="AB306" s="82"/>
      <c r="AC306" s="82"/>
      <c r="AD306" s="82"/>
      <c r="AE306" s="82"/>
      <c r="AF306" s="1"/>
      <c r="AG306" s="1"/>
      <c r="AH306" s="1"/>
      <c r="AI306" s="1"/>
      <c r="AJ306" s="1"/>
      <c r="AK306" s="1"/>
      <c r="AL306" s="1"/>
      <c r="AM306" s="1"/>
      <c r="AN306" s="1"/>
      <c r="AO306" s="1" t="s">
        <v>420</v>
      </c>
      <c r="AP306" s="1">
        <v>191400</v>
      </c>
      <c r="AQ306" s="1">
        <v>90</v>
      </c>
      <c r="AR306" s="1"/>
      <c r="AS306" s="1"/>
      <c r="AT306" s="1"/>
      <c r="AU306" s="1"/>
      <c r="AV306" s="1"/>
      <c r="AW306" s="1"/>
      <c r="AX306" s="1"/>
      <c r="AY306" s="1"/>
      <c r="AZ306" s="1"/>
      <c r="BA306" s="82">
        <f t="shared" si="79"/>
        <v>191400</v>
      </c>
      <c r="BB306" s="82" t="str">
        <f t="shared" si="80"/>
        <v>MERCK S.A.</v>
      </c>
      <c r="BC306" s="82" t="str">
        <f t="shared" si="81"/>
        <v>MERCK</v>
      </c>
      <c r="BD306" s="82">
        <f t="shared" si="82"/>
        <v>90</v>
      </c>
      <c r="BE306" s="1"/>
      <c r="BF306" s="1"/>
      <c r="BG306" s="1"/>
      <c r="BH306" s="1"/>
      <c r="BI306" s="1"/>
      <c r="BJ306" s="1"/>
      <c r="BK306" s="1"/>
      <c r="BL306" s="1"/>
      <c r="BM306" s="1"/>
      <c r="BN306" s="1"/>
      <c r="BO306" s="1"/>
      <c r="BP306" s="1"/>
      <c r="BQ306" s="1"/>
      <c r="BR306" s="1"/>
      <c r="BS306" s="1"/>
      <c r="BT306" s="1"/>
      <c r="BU306" s="1"/>
      <c r="BV306" s="1"/>
      <c r="BW306" s="1"/>
      <c r="BX306" s="1"/>
      <c r="BY306" s="1"/>
      <c r="BZ306" s="82"/>
      <c r="CA306" s="82"/>
      <c r="CB306" s="82">
        <f t="shared" si="71"/>
        <v>0</v>
      </c>
      <c r="CC306" s="82">
        <f t="shared" si="72"/>
        <v>0</v>
      </c>
      <c r="CD306" s="98">
        <f t="shared" si="73"/>
        <v>191400</v>
      </c>
      <c r="CE306" s="98" t="str">
        <f t="shared" si="74"/>
        <v>MERCK S.A.</v>
      </c>
      <c r="CF306" s="98" t="str">
        <f t="shared" si="75"/>
        <v>MERCK</v>
      </c>
      <c r="CG306" s="98">
        <f t="shared" si="76"/>
        <v>90</v>
      </c>
    </row>
    <row r="307" spans="1:85" ht="66.75" customHeight="1">
      <c r="A307" s="9">
        <f t="shared" si="67"/>
        <v>299</v>
      </c>
      <c r="B307" s="10" t="s">
        <v>1665</v>
      </c>
      <c r="C307" s="11">
        <v>100</v>
      </c>
      <c r="D307" s="11" t="s">
        <v>997</v>
      </c>
      <c r="E307" s="10" t="s">
        <v>1803</v>
      </c>
      <c r="F307" s="43">
        <v>1</v>
      </c>
      <c r="G307" s="1"/>
      <c r="H307" s="1"/>
      <c r="I307" s="1"/>
      <c r="J307" s="1"/>
      <c r="K307" s="1"/>
      <c r="L307" s="1"/>
      <c r="M307" s="1"/>
      <c r="N307" s="1"/>
      <c r="O307" s="1"/>
      <c r="P307" s="1"/>
      <c r="Q307" s="1"/>
      <c r="R307" s="1"/>
      <c r="S307" s="1"/>
      <c r="T307" s="1"/>
      <c r="U307" s="1"/>
      <c r="V307" s="1"/>
      <c r="W307" s="1"/>
      <c r="X307" s="1"/>
      <c r="Y307" s="1"/>
      <c r="Z307" s="1"/>
      <c r="AA307" s="1"/>
      <c r="AB307" s="82"/>
      <c r="AC307" s="82"/>
      <c r="AD307" s="82"/>
      <c r="AE307" s="82"/>
      <c r="AF307" s="1"/>
      <c r="AG307" s="1"/>
      <c r="AH307" s="1"/>
      <c r="AI307" s="1"/>
      <c r="AJ307" s="1"/>
      <c r="AK307" s="1"/>
      <c r="AL307" s="1"/>
      <c r="AM307" s="1"/>
      <c r="AN307" s="1"/>
      <c r="AO307" s="1"/>
      <c r="AP307" s="1"/>
      <c r="AQ307" s="1"/>
      <c r="AR307" s="1"/>
      <c r="AS307" s="1"/>
      <c r="AT307" s="1"/>
      <c r="AU307" s="1"/>
      <c r="AV307" s="1"/>
      <c r="AW307" s="1"/>
      <c r="AX307" s="1"/>
      <c r="AY307" s="1"/>
      <c r="AZ307" s="1"/>
      <c r="BA307" s="82"/>
      <c r="BB307" s="82"/>
      <c r="BC307" s="82"/>
      <c r="BD307" s="82"/>
      <c r="BE307" s="1"/>
      <c r="BF307" s="1"/>
      <c r="BG307" s="1"/>
      <c r="BH307" s="1"/>
      <c r="BI307" s="1"/>
      <c r="BJ307" s="1"/>
      <c r="BK307" s="1"/>
      <c r="BL307" s="1"/>
      <c r="BM307" s="1"/>
      <c r="BN307" s="1"/>
      <c r="BO307" s="1"/>
      <c r="BP307" s="1"/>
      <c r="BQ307" s="1"/>
      <c r="BR307" s="1"/>
      <c r="BS307" s="1"/>
      <c r="BT307" s="1"/>
      <c r="BU307" s="1"/>
      <c r="BV307" s="1"/>
      <c r="BW307" s="1"/>
      <c r="BX307" s="1"/>
      <c r="BY307" s="1"/>
      <c r="BZ307" s="82"/>
      <c r="CA307" s="82"/>
      <c r="CB307" s="82">
        <f t="shared" si="71"/>
        <v>0</v>
      </c>
      <c r="CC307" s="82">
        <f t="shared" si="72"/>
        <v>0</v>
      </c>
      <c r="CD307" s="98">
        <f t="shared" si="73"/>
        <v>0</v>
      </c>
      <c r="CE307" s="98">
        <f t="shared" si="74"/>
        <v>0</v>
      </c>
      <c r="CF307" s="98">
        <f t="shared" si="75"/>
        <v>0</v>
      </c>
      <c r="CG307" s="98">
        <f t="shared" si="76"/>
        <v>0</v>
      </c>
    </row>
    <row r="308" spans="1:85" ht="31.5" customHeight="1">
      <c r="A308" s="9">
        <f t="shared" si="67"/>
        <v>300</v>
      </c>
      <c r="B308" s="10" t="s">
        <v>1664</v>
      </c>
      <c r="C308" s="11">
        <v>50</v>
      </c>
      <c r="D308" s="11" t="s">
        <v>6</v>
      </c>
      <c r="E308" s="10" t="s">
        <v>1803</v>
      </c>
      <c r="F308" s="43">
        <v>1</v>
      </c>
      <c r="G308" s="1"/>
      <c r="H308" s="1"/>
      <c r="I308" s="1"/>
      <c r="J308" s="1"/>
      <c r="K308" s="1"/>
      <c r="L308" s="1"/>
      <c r="M308" s="1"/>
      <c r="N308" s="1"/>
      <c r="O308" s="1"/>
      <c r="P308" s="1"/>
      <c r="Q308" s="1"/>
      <c r="R308" s="1"/>
      <c r="S308" s="1"/>
      <c r="T308" s="1"/>
      <c r="U308" s="1"/>
      <c r="V308" s="1"/>
      <c r="W308" s="1"/>
      <c r="X308" s="1"/>
      <c r="Y308" s="1"/>
      <c r="Z308" s="1"/>
      <c r="AA308" s="1"/>
      <c r="AB308" s="82"/>
      <c r="AC308" s="82"/>
      <c r="AD308" s="82"/>
      <c r="AE308" s="82"/>
      <c r="AF308" s="1"/>
      <c r="AG308" s="1"/>
      <c r="AH308" s="1"/>
      <c r="AI308" s="1"/>
      <c r="AJ308" s="1"/>
      <c r="AK308" s="1"/>
      <c r="AL308" s="1"/>
      <c r="AM308" s="1"/>
      <c r="AN308" s="1"/>
      <c r="AO308" s="1" t="s">
        <v>420</v>
      </c>
      <c r="AP308" s="1">
        <v>182120</v>
      </c>
      <c r="AQ308" s="1">
        <v>90</v>
      </c>
      <c r="AR308" s="1"/>
      <c r="AS308" s="1"/>
      <c r="AT308" s="1"/>
      <c r="AU308" s="1"/>
      <c r="AV308" s="1"/>
      <c r="AW308" s="1"/>
      <c r="AX308" s="1"/>
      <c r="AY308" s="1"/>
      <c r="AZ308" s="1"/>
      <c r="BA308" s="82">
        <f t="shared" si="79"/>
        <v>182120</v>
      </c>
      <c r="BB308" s="82" t="str">
        <f t="shared" si="80"/>
        <v>MERCK S.A.</v>
      </c>
      <c r="BC308" s="82" t="str">
        <f t="shared" si="81"/>
        <v>MERCK</v>
      </c>
      <c r="BD308" s="82">
        <f t="shared" si="82"/>
        <v>90</v>
      </c>
      <c r="BE308" s="1"/>
      <c r="BF308" s="1"/>
      <c r="BG308" s="1"/>
      <c r="BH308" s="1"/>
      <c r="BI308" s="1"/>
      <c r="BJ308" s="1"/>
      <c r="BK308" s="1"/>
      <c r="BL308" s="1"/>
      <c r="BM308" s="1"/>
      <c r="BN308" s="1"/>
      <c r="BO308" s="1"/>
      <c r="BP308" s="1"/>
      <c r="BQ308" s="1"/>
      <c r="BR308" s="1"/>
      <c r="BS308" s="1"/>
      <c r="BT308" s="1"/>
      <c r="BU308" s="1"/>
      <c r="BV308" s="1"/>
      <c r="BW308" s="1"/>
      <c r="BX308" s="1"/>
      <c r="BY308" s="1"/>
      <c r="BZ308" s="82"/>
      <c r="CA308" s="82"/>
      <c r="CB308" s="82">
        <f t="shared" si="71"/>
        <v>0</v>
      </c>
      <c r="CC308" s="82">
        <f t="shared" si="72"/>
        <v>0</v>
      </c>
      <c r="CD308" s="98">
        <f t="shared" si="73"/>
        <v>182120</v>
      </c>
      <c r="CE308" s="98" t="str">
        <f t="shared" si="74"/>
        <v>MERCK S.A.</v>
      </c>
      <c r="CF308" s="98" t="str">
        <f t="shared" si="75"/>
        <v>MERCK</v>
      </c>
      <c r="CG308" s="98">
        <f t="shared" si="76"/>
        <v>90</v>
      </c>
    </row>
    <row r="309" spans="1:85" ht="29.25" customHeight="1">
      <c r="A309" s="9">
        <f t="shared" si="67"/>
        <v>301</v>
      </c>
      <c r="B309" s="10" t="s">
        <v>551</v>
      </c>
      <c r="C309" s="11">
        <v>100</v>
      </c>
      <c r="D309" s="11" t="s">
        <v>538</v>
      </c>
      <c r="E309" s="10" t="s">
        <v>1804</v>
      </c>
      <c r="F309" s="43">
        <v>1</v>
      </c>
      <c r="G309" s="1"/>
      <c r="H309" s="1"/>
      <c r="I309" s="1"/>
      <c r="J309" s="1"/>
      <c r="K309" s="1"/>
      <c r="L309" s="1"/>
      <c r="M309" s="1"/>
      <c r="N309" s="1"/>
      <c r="O309" s="1"/>
      <c r="P309" s="1"/>
      <c r="Q309" s="1"/>
      <c r="R309" s="1"/>
      <c r="S309" s="1"/>
      <c r="T309" s="1"/>
      <c r="U309" s="1"/>
      <c r="V309" s="1"/>
      <c r="W309" s="1"/>
      <c r="X309" s="1"/>
      <c r="Y309" s="1"/>
      <c r="Z309" s="1"/>
      <c r="AA309" s="1"/>
      <c r="AB309" s="82"/>
      <c r="AC309" s="82"/>
      <c r="AD309" s="82"/>
      <c r="AE309" s="82"/>
      <c r="AF309" s="1"/>
      <c r="AG309" s="1"/>
      <c r="AH309" s="1"/>
      <c r="AI309" s="1"/>
      <c r="AJ309" s="1"/>
      <c r="AK309" s="1"/>
      <c r="AL309" s="1"/>
      <c r="AM309" s="1"/>
      <c r="AN309" s="1"/>
      <c r="AO309" s="1"/>
      <c r="AP309" s="1"/>
      <c r="AQ309" s="1"/>
      <c r="AR309" s="1"/>
      <c r="AS309" s="1"/>
      <c r="AT309" s="1"/>
      <c r="AU309" s="1"/>
      <c r="AV309" s="1"/>
      <c r="AW309" s="1"/>
      <c r="AX309" s="1"/>
      <c r="AY309" s="1"/>
      <c r="AZ309" s="1"/>
      <c r="BA309" s="82"/>
      <c r="BB309" s="82"/>
      <c r="BC309" s="82"/>
      <c r="BD309" s="82"/>
      <c r="BE309" s="1"/>
      <c r="BF309" s="1"/>
      <c r="BG309" s="1"/>
      <c r="BH309" s="1"/>
      <c r="BI309" s="1"/>
      <c r="BJ309" s="1"/>
      <c r="BK309" s="1"/>
      <c r="BL309" s="1"/>
      <c r="BM309" s="1"/>
      <c r="BN309" s="1"/>
      <c r="BO309" s="1"/>
      <c r="BP309" s="1"/>
      <c r="BQ309" s="1"/>
      <c r="BR309" s="1"/>
      <c r="BS309" s="1"/>
      <c r="BT309" s="1" t="s">
        <v>2646</v>
      </c>
      <c r="BU309" s="1">
        <v>170984</v>
      </c>
      <c r="BV309" s="1" t="s">
        <v>2642</v>
      </c>
      <c r="BW309" s="1"/>
      <c r="BX309" s="1"/>
      <c r="BY309" s="1"/>
      <c r="BZ309" s="82">
        <f t="shared" si="77"/>
        <v>170984</v>
      </c>
      <c r="CA309" s="82" t="str">
        <f t="shared" si="78"/>
        <v>VORTEX COMPANY SAS</v>
      </c>
      <c r="CB309" s="82" t="str">
        <f t="shared" si="71"/>
        <v>Fluka</v>
      </c>
      <c r="CC309" s="82" t="str">
        <f t="shared" si="72"/>
        <v>75-90 dias</v>
      </c>
      <c r="CD309" s="98">
        <f t="shared" si="73"/>
        <v>170984</v>
      </c>
      <c r="CE309" s="98" t="str">
        <f t="shared" si="74"/>
        <v>VORTEX COMPANY SAS</v>
      </c>
      <c r="CF309" s="98" t="str">
        <f t="shared" si="75"/>
        <v>Fluka</v>
      </c>
      <c r="CG309" s="98" t="str">
        <f t="shared" si="76"/>
        <v>75-90 dias</v>
      </c>
    </row>
    <row r="310" spans="1:85" ht="81" customHeight="1">
      <c r="A310" s="9">
        <f t="shared" si="67"/>
        <v>302</v>
      </c>
      <c r="B310" s="10" t="s">
        <v>550</v>
      </c>
      <c r="C310" s="11">
        <v>100</v>
      </c>
      <c r="D310" s="11" t="s">
        <v>538</v>
      </c>
      <c r="E310" s="10" t="s">
        <v>1804</v>
      </c>
      <c r="F310" s="43">
        <v>1</v>
      </c>
      <c r="G310" s="1"/>
      <c r="H310" s="1"/>
      <c r="I310" s="1"/>
      <c r="J310" s="1"/>
      <c r="K310" s="1"/>
      <c r="L310" s="1"/>
      <c r="M310" s="1"/>
      <c r="N310" s="1"/>
      <c r="O310" s="1"/>
      <c r="P310" s="1"/>
      <c r="Q310" s="1"/>
      <c r="R310" s="1"/>
      <c r="S310" s="1"/>
      <c r="T310" s="1"/>
      <c r="U310" s="1"/>
      <c r="V310" s="1"/>
      <c r="W310" s="1"/>
      <c r="X310" s="1"/>
      <c r="Y310" s="1"/>
      <c r="Z310" s="1"/>
      <c r="AA310" s="1"/>
      <c r="AB310" s="82"/>
      <c r="AC310" s="82"/>
      <c r="AD310" s="82"/>
      <c r="AE310" s="82"/>
      <c r="AF310" s="1"/>
      <c r="AG310" s="1"/>
      <c r="AH310" s="1"/>
      <c r="AI310" s="1"/>
      <c r="AJ310" s="1"/>
      <c r="AK310" s="1"/>
      <c r="AL310" s="1"/>
      <c r="AM310" s="1"/>
      <c r="AN310" s="1"/>
      <c r="AO310" s="1"/>
      <c r="AP310" s="1"/>
      <c r="AQ310" s="1"/>
      <c r="AR310" s="1"/>
      <c r="AS310" s="1"/>
      <c r="AT310" s="1"/>
      <c r="AU310" s="1"/>
      <c r="AV310" s="1"/>
      <c r="AW310" s="1"/>
      <c r="AX310" s="1"/>
      <c r="AY310" s="1"/>
      <c r="AZ310" s="1"/>
      <c r="BA310" s="82"/>
      <c r="BB310" s="82"/>
      <c r="BC310" s="82"/>
      <c r="BD310" s="82"/>
      <c r="BE310" s="1"/>
      <c r="BF310" s="1"/>
      <c r="BG310" s="1"/>
      <c r="BH310" s="1"/>
      <c r="BI310" s="1"/>
      <c r="BJ310" s="1"/>
      <c r="BK310" s="1"/>
      <c r="BL310" s="1"/>
      <c r="BM310" s="1"/>
      <c r="BN310" s="1"/>
      <c r="BO310" s="1"/>
      <c r="BP310" s="1"/>
      <c r="BQ310" s="1"/>
      <c r="BR310" s="1"/>
      <c r="BS310" s="1"/>
      <c r="BT310" s="1" t="s">
        <v>2646</v>
      </c>
      <c r="BU310" s="1">
        <v>229680</v>
      </c>
      <c r="BV310" s="1" t="s">
        <v>2642</v>
      </c>
      <c r="BW310" s="1"/>
      <c r="BX310" s="1"/>
      <c r="BY310" s="1"/>
      <c r="BZ310" s="82">
        <f t="shared" si="77"/>
        <v>229680</v>
      </c>
      <c r="CA310" s="82" t="str">
        <f t="shared" si="78"/>
        <v>VORTEX COMPANY SAS</v>
      </c>
      <c r="CB310" s="82" t="str">
        <f t="shared" si="71"/>
        <v>Fluka</v>
      </c>
      <c r="CC310" s="82" t="str">
        <f t="shared" si="72"/>
        <v>75-90 dias</v>
      </c>
      <c r="CD310" s="98">
        <f t="shared" si="73"/>
        <v>229680</v>
      </c>
      <c r="CE310" s="98" t="str">
        <f t="shared" si="74"/>
        <v>VORTEX COMPANY SAS</v>
      </c>
      <c r="CF310" s="98" t="str">
        <f t="shared" si="75"/>
        <v>Fluka</v>
      </c>
      <c r="CG310" s="98" t="str">
        <f t="shared" si="76"/>
        <v>75-90 dias</v>
      </c>
    </row>
    <row r="311" spans="1:85" ht="51" customHeight="1">
      <c r="A311" s="9">
        <f t="shared" si="67"/>
        <v>303</v>
      </c>
      <c r="B311" s="10" t="s">
        <v>199</v>
      </c>
      <c r="C311" s="11">
        <v>1000</v>
      </c>
      <c r="D311" s="11" t="s">
        <v>6</v>
      </c>
      <c r="E311" s="10" t="s">
        <v>1803</v>
      </c>
      <c r="F311" s="43">
        <v>1</v>
      </c>
      <c r="G311" s="1"/>
      <c r="H311" s="1"/>
      <c r="I311" s="1"/>
      <c r="J311" s="1"/>
      <c r="K311" s="1"/>
      <c r="L311" s="1"/>
      <c r="M311" s="1"/>
      <c r="N311" s="1"/>
      <c r="O311" s="1"/>
      <c r="P311" s="1"/>
      <c r="Q311" s="1"/>
      <c r="R311" s="1"/>
      <c r="S311" s="1" t="s">
        <v>2406</v>
      </c>
      <c r="T311" s="1">
        <v>276428</v>
      </c>
      <c r="U311" s="1">
        <v>15</v>
      </c>
      <c r="V311" s="1"/>
      <c r="W311" s="1"/>
      <c r="X311" s="1"/>
      <c r="Y311" s="1"/>
      <c r="Z311" s="1"/>
      <c r="AA311" s="1"/>
      <c r="AB311" s="82">
        <f t="shared" si="68"/>
        <v>276428</v>
      </c>
      <c r="AC311" s="82" t="str">
        <f>IF(AB311=Z311,$Y$7,IF(AB311=W311,$V$7,IF(AB311=T311,$S$7,IF(AB311=Q311,$P$7,IF(AB311=N311,$M$7,IF(AB311=K311,$J$7,I(AB311=H311,$G$7,"")))))))</f>
        <v xml:space="preserve">ELEMENTOS QUIMICOS LTDA </v>
      </c>
      <c r="AD311" s="82" t="str">
        <f t="shared" si="69"/>
        <v>PANREAC</v>
      </c>
      <c r="AE311" s="82">
        <f t="shared" si="70"/>
        <v>15</v>
      </c>
      <c r="AF311" s="1"/>
      <c r="AG311" s="1"/>
      <c r="AH311" s="1"/>
      <c r="AI311" s="1"/>
      <c r="AJ311" s="1"/>
      <c r="AK311" s="1"/>
      <c r="AL311" s="1"/>
      <c r="AM311" s="1"/>
      <c r="AN311" s="1"/>
      <c r="AO311" s="1" t="s">
        <v>420</v>
      </c>
      <c r="AP311" s="1">
        <v>97440</v>
      </c>
      <c r="AQ311" s="1">
        <v>90</v>
      </c>
      <c r="AR311" s="1"/>
      <c r="AS311" s="1"/>
      <c r="AT311" s="1"/>
      <c r="AU311" s="1"/>
      <c r="AV311" s="1"/>
      <c r="AW311" s="1"/>
      <c r="AX311" s="1" t="s">
        <v>420</v>
      </c>
      <c r="AY311" s="1">
        <v>110935.44</v>
      </c>
      <c r="AZ311" s="1" t="s">
        <v>2526</v>
      </c>
      <c r="BA311" s="82">
        <f t="shared" si="79"/>
        <v>97440</v>
      </c>
      <c r="BB311" s="82" t="str">
        <f t="shared" si="80"/>
        <v>MERCK S.A.</v>
      </c>
      <c r="BC311" s="82" t="str">
        <f t="shared" si="81"/>
        <v>MERCK</v>
      </c>
      <c r="BD311" s="82">
        <f t="shared" si="82"/>
        <v>90</v>
      </c>
      <c r="BE311" s="1"/>
      <c r="BF311" s="1"/>
      <c r="BG311" s="1"/>
      <c r="BH311" s="1"/>
      <c r="BI311" s="1"/>
      <c r="BJ311" s="1"/>
      <c r="BK311" s="1"/>
      <c r="BL311" s="1"/>
      <c r="BM311" s="1"/>
      <c r="BN311" s="1" t="s">
        <v>420</v>
      </c>
      <c r="BO311" s="1">
        <v>191400</v>
      </c>
      <c r="BP311" s="1" t="s">
        <v>2545</v>
      </c>
      <c r="BQ311" s="1"/>
      <c r="BR311" s="1"/>
      <c r="BS311" s="1"/>
      <c r="BT311" s="1"/>
      <c r="BU311" s="1"/>
      <c r="BV311" s="1"/>
      <c r="BW311" s="1"/>
      <c r="BX311" s="1"/>
      <c r="BY311" s="1"/>
      <c r="BZ311" s="82">
        <f t="shared" si="77"/>
        <v>191400</v>
      </c>
      <c r="CA311" s="82" t="str">
        <f t="shared" si="78"/>
        <v>REACTIVOS EQUIPOS Y QUIMICOS LIMITADA</v>
      </c>
      <c r="CB311" s="82" t="str">
        <f t="shared" si="71"/>
        <v>MERCK</v>
      </c>
      <c r="CC311" s="82" t="str">
        <f t="shared" si="72"/>
        <v>120 DIAS</v>
      </c>
      <c r="CD311" s="98">
        <f t="shared" si="73"/>
        <v>97440</v>
      </c>
      <c r="CE311" s="98" t="str">
        <f t="shared" si="74"/>
        <v>MERCK S.A.</v>
      </c>
      <c r="CF311" s="98" t="str">
        <f t="shared" si="75"/>
        <v>MERCK</v>
      </c>
      <c r="CG311" s="98" t="str">
        <f t="shared" si="76"/>
        <v>120 DIAS</v>
      </c>
    </row>
    <row r="312" spans="1:85" ht="28.5" customHeight="1">
      <c r="A312" s="9">
        <f t="shared" si="67"/>
        <v>304</v>
      </c>
      <c r="B312" s="10" t="s">
        <v>200</v>
      </c>
      <c r="C312" s="11">
        <v>4000</v>
      </c>
      <c r="D312" s="11" t="s">
        <v>6</v>
      </c>
      <c r="E312" s="10" t="s">
        <v>1803</v>
      </c>
      <c r="F312" s="43">
        <v>1</v>
      </c>
      <c r="G312" s="1"/>
      <c r="H312" s="1"/>
      <c r="I312" s="1"/>
      <c r="J312" s="1" t="s">
        <v>2267</v>
      </c>
      <c r="K312" s="1">
        <v>167304.48000000001</v>
      </c>
      <c r="L312" s="1" t="s">
        <v>2271</v>
      </c>
      <c r="M312" s="1"/>
      <c r="N312" s="1"/>
      <c r="O312" s="1"/>
      <c r="P312" s="1"/>
      <c r="Q312" s="1"/>
      <c r="R312" s="1"/>
      <c r="S312" s="1" t="s">
        <v>2406</v>
      </c>
      <c r="T312" s="1">
        <v>165184</v>
      </c>
      <c r="U312" s="1">
        <v>15</v>
      </c>
      <c r="V312" s="1"/>
      <c r="W312" s="1"/>
      <c r="X312" s="1"/>
      <c r="Y312" s="1"/>
      <c r="Z312" s="1"/>
      <c r="AA312" s="1"/>
      <c r="AB312" s="82">
        <f t="shared" si="68"/>
        <v>165184</v>
      </c>
      <c r="AC312" s="82" t="str">
        <f>IF(AB312=Z312,$Y$7,IF(AB312=W312,$V$7,IF(AB312=T312,$S$7,IF(AB312=Q312,$P$7,IF(AB312=N312,$M$7,IF(AB312=K312,$J$7,I(AB312=H312,$G$7,"")))))))</f>
        <v xml:space="preserve">ELEMENTOS QUIMICOS LTDA </v>
      </c>
      <c r="AD312" s="82" t="str">
        <f t="shared" si="69"/>
        <v>PANREAC</v>
      </c>
      <c r="AE312" s="82">
        <f t="shared" si="70"/>
        <v>15</v>
      </c>
      <c r="AF312" s="1"/>
      <c r="AG312" s="1"/>
      <c r="AH312" s="1"/>
      <c r="AI312" s="1"/>
      <c r="AJ312" s="1"/>
      <c r="AK312" s="1"/>
      <c r="AL312" s="1"/>
      <c r="AM312" s="1"/>
      <c r="AN312" s="1"/>
      <c r="AO312" s="1" t="s">
        <v>420</v>
      </c>
      <c r="AP312" s="1">
        <v>122959.99999999999</v>
      </c>
      <c r="AQ312" s="1">
        <v>60</v>
      </c>
      <c r="AR312" s="1"/>
      <c r="AS312" s="1"/>
      <c r="AT312" s="1"/>
      <c r="AU312" s="1"/>
      <c r="AV312" s="1"/>
      <c r="AW312" s="1"/>
      <c r="AX312" s="1" t="s">
        <v>420</v>
      </c>
      <c r="AY312" s="1">
        <v>201028.46399999998</v>
      </c>
      <c r="AZ312" s="1" t="s">
        <v>2526</v>
      </c>
      <c r="BA312" s="82">
        <f t="shared" si="79"/>
        <v>122959.99999999999</v>
      </c>
      <c r="BB312" s="82" t="str">
        <f t="shared" si="80"/>
        <v>MERCK S.A.</v>
      </c>
      <c r="BC312" s="82" t="str">
        <f t="shared" si="81"/>
        <v>MERCK</v>
      </c>
      <c r="BD312" s="82">
        <f t="shared" si="82"/>
        <v>60</v>
      </c>
      <c r="BE312" s="1"/>
      <c r="BF312" s="1"/>
      <c r="BG312" s="1"/>
      <c r="BH312" s="1"/>
      <c r="BI312" s="1"/>
      <c r="BJ312" s="1"/>
      <c r="BK312" s="1" t="s">
        <v>2361</v>
      </c>
      <c r="BL312" s="1">
        <v>126440</v>
      </c>
      <c r="BM312" s="1" t="s">
        <v>2572</v>
      </c>
      <c r="BN312" s="1" t="s">
        <v>2461</v>
      </c>
      <c r="BO312" s="1">
        <v>156310</v>
      </c>
      <c r="BP312" s="1" t="s">
        <v>2328</v>
      </c>
      <c r="BQ312" s="1" t="s">
        <v>888</v>
      </c>
      <c r="BR312" s="1">
        <v>116000</v>
      </c>
      <c r="BS312" s="1">
        <v>8</v>
      </c>
      <c r="BT312" s="1"/>
      <c r="BU312" s="1"/>
      <c r="BV312" s="1"/>
      <c r="BW312" s="1" t="s">
        <v>2653</v>
      </c>
      <c r="BX312" s="1">
        <v>141828.56000000003</v>
      </c>
      <c r="BY312" s="1" t="s">
        <v>2372</v>
      </c>
      <c r="BZ312" s="82">
        <f t="shared" si="77"/>
        <v>116000</v>
      </c>
      <c r="CA312" s="82" t="str">
        <f t="shared" si="78"/>
        <v>SCIENTIFIC PRODUCTS LTDA.</v>
      </c>
      <c r="CB312" s="82" t="str">
        <f t="shared" si="71"/>
        <v>FISHER</v>
      </c>
      <c r="CC312" s="82">
        <f t="shared" si="72"/>
        <v>8</v>
      </c>
      <c r="CD312" s="98">
        <f t="shared" si="73"/>
        <v>116000</v>
      </c>
      <c r="CE312" s="98" t="str">
        <f t="shared" si="74"/>
        <v>SCIENTIFIC PRODUCTS LTDA.</v>
      </c>
      <c r="CF312" s="98" t="str">
        <f t="shared" si="75"/>
        <v>FISHER</v>
      </c>
      <c r="CG312" s="98">
        <f t="shared" si="76"/>
        <v>8</v>
      </c>
    </row>
    <row r="313" spans="1:85" ht="26.25" customHeight="1">
      <c r="A313" s="9">
        <f t="shared" si="67"/>
        <v>305</v>
      </c>
      <c r="B313" s="10" t="s">
        <v>201</v>
      </c>
      <c r="C313" s="11">
        <v>1000</v>
      </c>
      <c r="D313" s="11" t="s">
        <v>6</v>
      </c>
      <c r="E313" s="10" t="s">
        <v>44</v>
      </c>
      <c r="F313" s="43">
        <v>1</v>
      </c>
      <c r="G313" s="1"/>
      <c r="H313" s="1"/>
      <c r="I313" s="1"/>
      <c r="J313" s="1"/>
      <c r="K313" s="1"/>
      <c r="L313" s="1"/>
      <c r="M313" s="1"/>
      <c r="N313" s="1"/>
      <c r="O313" s="1"/>
      <c r="P313" s="1"/>
      <c r="Q313" s="1"/>
      <c r="R313" s="1"/>
      <c r="S313" s="1"/>
      <c r="T313" s="1"/>
      <c r="U313" s="1"/>
      <c r="V313" s="1"/>
      <c r="W313" s="1"/>
      <c r="X313" s="1"/>
      <c r="Y313" s="1"/>
      <c r="Z313" s="1"/>
      <c r="AA313" s="1"/>
      <c r="AB313" s="82"/>
      <c r="AC313" s="82"/>
      <c r="AD313" s="82"/>
      <c r="AE313" s="82"/>
      <c r="AF313" s="1"/>
      <c r="AG313" s="1"/>
      <c r="AH313" s="1"/>
      <c r="AI313" s="1"/>
      <c r="AJ313" s="1"/>
      <c r="AK313" s="1"/>
      <c r="AL313" s="1"/>
      <c r="AM313" s="1"/>
      <c r="AN313" s="1"/>
      <c r="AO313" s="1"/>
      <c r="AP313" s="1"/>
      <c r="AQ313" s="1"/>
      <c r="AR313" s="1"/>
      <c r="AS313" s="1"/>
      <c r="AT313" s="1"/>
      <c r="AU313" s="1"/>
      <c r="AV313" s="1"/>
      <c r="AW313" s="1"/>
      <c r="AX313" s="1"/>
      <c r="AY313" s="1"/>
      <c r="AZ313" s="1"/>
      <c r="BA313" s="82"/>
      <c r="BB313" s="82"/>
      <c r="BC313" s="82"/>
      <c r="BD313" s="82"/>
      <c r="BE313" s="1"/>
      <c r="BF313" s="1"/>
      <c r="BG313" s="1"/>
      <c r="BH313" s="1"/>
      <c r="BI313" s="1"/>
      <c r="BJ313" s="1"/>
      <c r="BK313" s="1"/>
      <c r="BL313" s="1"/>
      <c r="BM313" s="1"/>
      <c r="BN313" s="1" t="s">
        <v>35</v>
      </c>
      <c r="BO313" s="1">
        <v>13920</v>
      </c>
      <c r="BP313" s="1" t="s">
        <v>2328</v>
      </c>
      <c r="BQ313" s="1"/>
      <c r="BR313" s="1"/>
      <c r="BS313" s="1"/>
      <c r="BT313" s="1"/>
      <c r="BU313" s="1"/>
      <c r="BV313" s="1"/>
      <c r="BW313" s="1"/>
      <c r="BX313" s="1"/>
      <c r="BY313" s="1"/>
      <c r="BZ313" s="82">
        <f t="shared" si="77"/>
        <v>13920</v>
      </c>
      <c r="CA313" s="82" t="str">
        <f t="shared" si="78"/>
        <v>REACTIVOS EQUIPOS Y QUIMICOS LIMITADA</v>
      </c>
      <c r="CB313" s="82" t="str">
        <f t="shared" si="71"/>
        <v>COMERCIAL</v>
      </c>
      <c r="CC313" s="82" t="str">
        <f t="shared" si="72"/>
        <v>30 DIAS</v>
      </c>
      <c r="CD313" s="98">
        <f t="shared" si="73"/>
        <v>13920</v>
      </c>
      <c r="CE313" s="98" t="str">
        <f t="shared" si="74"/>
        <v>REACTIVOS EQUIPOS Y QUIMICOS LIMITADA</v>
      </c>
      <c r="CF313" s="98" t="str">
        <f t="shared" si="75"/>
        <v>COMERCIAL</v>
      </c>
      <c r="CG313" s="98" t="str">
        <f t="shared" si="76"/>
        <v>30 DIAS</v>
      </c>
    </row>
    <row r="314" spans="1:85" ht="61.5" customHeight="1">
      <c r="A314" s="9">
        <f t="shared" si="67"/>
        <v>306</v>
      </c>
      <c r="B314" s="10" t="s">
        <v>553</v>
      </c>
      <c r="C314" s="11">
        <v>100</v>
      </c>
      <c r="D314" s="11" t="s">
        <v>538</v>
      </c>
      <c r="E314" s="10" t="s">
        <v>1804</v>
      </c>
      <c r="F314" s="43">
        <v>1</v>
      </c>
      <c r="G314" s="1"/>
      <c r="H314" s="1"/>
      <c r="I314" s="1"/>
      <c r="J314" s="1"/>
      <c r="K314" s="1"/>
      <c r="L314" s="1"/>
      <c r="M314" s="1"/>
      <c r="N314" s="1"/>
      <c r="O314" s="1"/>
      <c r="P314" s="1"/>
      <c r="Q314" s="1"/>
      <c r="R314" s="1"/>
      <c r="S314" s="1"/>
      <c r="T314" s="1"/>
      <c r="U314" s="1"/>
      <c r="V314" s="1"/>
      <c r="W314" s="1"/>
      <c r="X314" s="1"/>
      <c r="Y314" s="1"/>
      <c r="Z314" s="1"/>
      <c r="AA314" s="1"/>
      <c r="AB314" s="82"/>
      <c r="AC314" s="82"/>
      <c r="AD314" s="82"/>
      <c r="AE314" s="82"/>
      <c r="AF314" s="1" t="s">
        <v>1222</v>
      </c>
      <c r="AG314" s="1">
        <v>83520</v>
      </c>
      <c r="AH314" s="1" t="s">
        <v>2454</v>
      </c>
      <c r="AI314" s="1"/>
      <c r="AJ314" s="1"/>
      <c r="AK314" s="1"/>
      <c r="AL314" s="1"/>
      <c r="AM314" s="1"/>
      <c r="AN314" s="1"/>
      <c r="AO314" s="1"/>
      <c r="AP314" s="1"/>
      <c r="AQ314" s="1"/>
      <c r="AR314" s="1"/>
      <c r="AS314" s="1"/>
      <c r="AT314" s="1"/>
      <c r="AU314" s="1"/>
      <c r="AV314" s="1"/>
      <c r="AW314" s="1"/>
      <c r="AX314" s="1"/>
      <c r="AY314" s="1"/>
      <c r="AZ314" s="1"/>
      <c r="BA314" s="82">
        <f t="shared" si="79"/>
        <v>83520</v>
      </c>
      <c r="BB314" s="82" t="str">
        <f t="shared" si="80"/>
        <v>INNOVACION TECNOLOGICA LTDA - INNOVATEK LTDA.</v>
      </c>
      <c r="BC314" s="82" t="str">
        <f t="shared" si="81"/>
        <v>RESTEK</v>
      </c>
      <c r="BD314" s="82" t="str">
        <f t="shared" si="82"/>
        <v>30 dias</v>
      </c>
      <c r="BE314" s="1" t="s">
        <v>1095</v>
      </c>
      <c r="BF314" s="1">
        <v>382800</v>
      </c>
      <c r="BG314" s="1" t="s">
        <v>2375</v>
      </c>
      <c r="BH314" s="1"/>
      <c r="BI314" s="1"/>
      <c r="BJ314" s="1"/>
      <c r="BK314" s="1"/>
      <c r="BL314" s="1"/>
      <c r="BM314" s="1"/>
      <c r="BN314" s="1"/>
      <c r="BO314" s="1"/>
      <c r="BP314" s="1"/>
      <c r="BQ314" s="1"/>
      <c r="BR314" s="1"/>
      <c r="BS314" s="1"/>
      <c r="BT314" s="1" t="s">
        <v>2646</v>
      </c>
      <c r="BU314" s="1">
        <v>224576</v>
      </c>
      <c r="BV314" s="1" t="s">
        <v>2642</v>
      </c>
      <c r="BW314" s="1"/>
      <c r="BX314" s="1"/>
      <c r="BY314" s="1"/>
      <c r="BZ314" s="82">
        <f t="shared" si="77"/>
        <v>224576</v>
      </c>
      <c r="CA314" s="82" t="str">
        <f t="shared" si="78"/>
        <v>VORTEX COMPANY SAS</v>
      </c>
      <c r="CB314" s="82" t="str">
        <f t="shared" si="71"/>
        <v>Fluka</v>
      </c>
      <c r="CC314" s="82" t="str">
        <f t="shared" si="72"/>
        <v>75-90 dias</v>
      </c>
      <c r="CD314" s="98">
        <f t="shared" si="73"/>
        <v>83520</v>
      </c>
      <c r="CE314" s="98" t="str">
        <f t="shared" si="74"/>
        <v>INNOVACION TECNOLOGICA LTDA - INNOVATEK LTDA.</v>
      </c>
      <c r="CF314" s="98" t="str">
        <f t="shared" si="75"/>
        <v>RESTEK</v>
      </c>
      <c r="CG314" s="98" t="str">
        <f t="shared" si="76"/>
        <v>30 dias</v>
      </c>
    </row>
    <row r="315" spans="1:85" ht="61.5" customHeight="1">
      <c r="A315" s="9">
        <f t="shared" si="67"/>
        <v>307</v>
      </c>
      <c r="B315" s="10" t="s">
        <v>1480</v>
      </c>
      <c r="C315" s="11">
        <v>1000</v>
      </c>
      <c r="D315" s="11" t="s">
        <v>6</v>
      </c>
      <c r="E315" s="10" t="s">
        <v>1803</v>
      </c>
      <c r="F315" s="43">
        <v>1</v>
      </c>
      <c r="G315" s="1"/>
      <c r="H315" s="1"/>
      <c r="I315" s="1"/>
      <c r="J315" s="1"/>
      <c r="K315" s="1"/>
      <c r="L315" s="1"/>
      <c r="M315" s="1"/>
      <c r="N315" s="1"/>
      <c r="O315" s="1"/>
      <c r="P315" s="1"/>
      <c r="Q315" s="1"/>
      <c r="R315" s="1"/>
      <c r="S315" s="1" t="s">
        <v>2406</v>
      </c>
      <c r="T315" s="1">
        <v>72848</v>
      </c>
      <c r="U315" s="1">
        <v>15</v>
      </c>
      <c r="V315" s="1"/>
      <c r="W315" s="1"/>
      <c r="X315" s="1"/>
      <c r="Y315" s="1"/>
      <c r="Z315" s="1"/>
      <c r="AA315" s="1"/>
      <c r="AB315" s="82">
        <f t="shared" si="68"/>
        <v>72848</v>
      </c>
      <c r="AC315" s="82" t="str">
        <f>IF(AB315=Z315,$Y$7,IF(AB315=W315,$V$7,IF(AB315=T315,$S$7,IF(AB315=Q315,$P$7,IF(AB315=N315,$M$7,IF(AB315=K315,$J$7,I(AB315=H315,$G$7,"")))))))</f>
        <v xml:space="preserve">ELEMENTOS QUIMICOS LTDA </v>
      </c>
      <c r="AD315" s="82" t="str">
        <f t="shared" si="69"/>
        <v>PANREAC</v>
      </c>
      <c r="AE315" s="82">
        <f t="shared" si="70"/>
        <v>15</v>
      </c>
      <c r="AF315" s="1"/>
      <c r="AG315" s="1"/>
      <c r="AH315" s="1"/>
      <c r="AI315" s="1"/>
      <c r="AJ315" s="1"/>
      <c r="AK315" s="1"/>
      <c r="AL315" s="1"/>
      <c r="AM315" s="1"/>
      <c r="AN315" s="1"/>
      <c r="AO315" s="1" t="s">
        <v>420</v>
      </c>
      <c r="AP315" s="1">
        <v>212279.99999999997</v>
      </c>
      <c r="AQ315" s="1">
        <v>90</v>
      </c>
      <c r="AR315" s="1"/>
      <c r="AS315" s="1"/>
      <c r="AT315" s="1"/>
      <c r="AU315" s="1"/>
      <c r="AV315" s="1"/>
      <c r="AW315" s="1"/>
      <c r="AX315" s="1" t="s">
        <v>420</v>
      </c>
      <c r="AY315" s="1">
        <v>205734.81599999999</v>
      </c>
      <c r="AZ315" s="1" t="s">
        <v>2526</v>
      </c>
      <c r="BA315" s="82">
        <f t="shared" si="79"/>
        <v>205734.81599999999</v>
      </c>
      <c r="BB315" s="82" t="str">
        <f t="shared" si="80"/>
        <v>PROFINAS SAS</v>
      </c>
      <c r="BC315" s="82" t="str">
        <f t="shared" si="81"/>
        <v>MERCK</v>
      </c>
      <c r="BD315" s="82" t="str">
        <f t="shared" si="82"/>
        <v>15-60 DIAS</v>
      </c>
      <c r="BE315" s="1"/>
      <c r="BF315" s="1"/>
      <c r="BG315" s="1"/>
      <c r="BH315" s="1"/>
      <c r="BI315" s="1"/>
      <c r="BJ315" s="1"/>
      <c r="BK315" s="1"/>
      <c r="BL315" s="1"/>
      <c r="BM315" s="1"/>
      <c r="BN315" s="1" t="s">
        <v>2461</v>
      </c>
      <c r="BO315" s="1">
        <v>95120</v>
      </c>
      <c r="BP315" s="1" t="s">
        <v>2545</v>
      </c>
      <c r="BQ315" s="1"/>
      <c r="BR315" s="1"/>
      <c r="BS315" s="1"/>
      <c r="BT315" s="1"/>
      <c r="BU315" s="1"/>
      <c r="BV315" s="1"/>
      <c r="BW315" s="1" t="s">
        <v>2653</v>
      </c>
      <c r="BX315" s="1">
        <v>313269.59999999998</v>
      </c>
      <c r="BY315" s="1" t="s">
        <v>2545</v>
      </c>
      <c r="BZ315" s="82">
        <f t="shared" si="77"/>
        <v>95120</v>
      </c>
      <c r="CA315" s="82" t="str">
        <f t="shared" si="78"/>
        <v>REACTIVOS EQUIPOS Y QUIMICOS LIMITADA</v>
      </c>
      <c r="CB315" s="82" t="str">
        <f t="shared" si="71"/>
        <v>SCHARLAU</v>
      </c>
      <c r="CC315" s="82" t="str">
        <f t="shared" si="72"/>
        <v>120 DIAS</v>
      </c>
      <c r="CD315" s="98">
        <f t="shared" si="73"/>
        <v>72848</v>
      </c>
      <c r="CE315" s="98" t="str">
        <f t="shared" si="74"/>
        <v xml:space="preserve">ELEMENTOS QUIMICOS LTDA </v>
      </c>
      <c r="CF315" s="98" t="str">
        <f t="shared" si="75"/>
        <v>PANREAC</v>
      </c>
      <c r="CG315" s="98">
        <f t="shared" si="76"/>
        <v>15</v>
      </c>
    </row>
    <row r="316" spans="1:85" ht="61.5" customHeight="1">
      <c r="A316" s="9">
        <f t="shared" si="67"/>
        <v>308</v>
      </c>
      <c r="B316" s="19" t="s">
        <v>202</v>
      </c>
      <c r="C316" s="14">
        <v>100</v>
      </c>
      <c r="D316" s="18" t="s">
        <v>203</v>
      </c>
      <c r="E316" s="10" t="s">
        <v>1803</v>
      </c>
      <c r="F316" s="43">
        <v>1</v>
      </c>
      <c r="G316" s="1"/>
      <c r="H316" s="1"/>
      <c r="I316" s="1"/>
      <c r="J316" s="1" t="s">
        <v>2267</v>
      </c>
      <c r="K316" s="1">
        <v>220847.76</v>
      </c>
      <c r="L316" s="1" t="s">
        <v>2269</v>
      </c>
      <c r="M316" s="1" t="s">
        <v>2296</v>
      </c>
      <c r="N316" s="1">
        <v>254040</v>
      </c>
      <c r="O316" s="1">
        <v>30</v>
      </c>
      <c r="P316" s="1"/>
      <c r="Q316" s="1"/>
      <c r="R316" s="1"/>
      <c r="S316" s="1" t="s">
        <v>2406</v>
      </c>
      <c r="T316" s="1">
        <v>146508</v>
      </c>
      <c r="U316" s="1">
        <v>15</v>
      </c>
      <c r="V316" s="1"/>
      <c r="W316" s="1"/>
      <c r="X316" s="1"/>
      <c r="Y316" s="1"/>
      <c r="Z316" s="1"/>
      <c r="AA316" s="1"/>
      <c r="AB316" s="82">
        <f t="shared" si="68"/>
        <v>146508</v>
      </c>
      <c r="AC316" s="82" t="str">
        <f>IF(AB316=Z316,$Y$7,IF(AB316=W316,$V$7,IF(AB316=T316,$S$7,IF(AB316=Q316,$P$7,IF(AB316=N316,$M$7,IF(AB316=K316,$J$7,I(AB316=H316,$G$7,"")))))))</f>
        <v xml:space="preserve">ELEMENTOS QUIMICOS LTDA </v>
      </c>
      <c r="AD316" s="82" t="str">
        <f t="shared" si="69"/>
        <v>PANREAC</v>
      </c>
      <c r="AE316" s="82">
        <f t="shared" si="70"/>
        <v>15</v>
      </c>
      <c r="AF316" s="1"/>
      <c r="AG316" s="1"/>
      <c r="AH316" s="1"/>
      <c r="AI316" s="1"/>
      <c r="AJ316" s="1"/>
      <c r="AK316" s="1"/>
      <c r="AL316" s="1"/>
      <c r="AM316" s="1"/>
      <c r="AN316" s="1"/>
      <c r="AO316" s="1" t="s">
        <v>420</v>
      </c>
      <c r="AP316" s="1">
        <v>41760</v>
      </c>
      <c r="AQ316" s="1">
        <v>60</v>
      </c>
      <c r="AR316" s="1"/>
      <c r="AS316" s="1"/>
      <c r="AT316" s="1"/>
      <c r="AU316" s="1"/>
      <c r="AV316" s="1"/>
      <c r="AW316" s="1"/>
      <c r="AX316" s="1" t="s">
        <v>420</v>
      </c>
      <c r="AY316" s="1">
        <v>152620.27199999997</v>
      </c>
      <c r="AZ316" s="1" t="s">
        <v>2526</v>
      </c>
      <c r="BA316" s="82">
        <f t="shared" si="79"/>
        <v>41760</v>
      </c>
      <c r="BB316" s="82" t="str">
        <f t="shared" si="80"/>
        <v>MERCK S.A.</v>
      </c>
      <c r="BC316" s="82" t="str">
        <f t="shared" si="81"/>
        <v>MERCK</v>
      </c>
      <c r="BD316" s="82">
        <f t="shared" si="82"/>
        <v>60</v>
      </c>
      <c r="BE316" s="1" t="s">
        <v>1095</v>
      </c>
      <c r="BF316" s="1">
        <v>428040</v>
      </c>
      <c r="BG316" s="1" t="s">
        <v>2375</v>
      </c>
      <c r="BH316" s="1"/>
      <c r="BI316" s="1"/>
      <c r="BJ316" s="1"/>
      <c r="BK316" s="1"/>
      <c r="BL316" s="1"/>
      <c r="BM316" s="1"/>
      <c r="BN316" s="1" t="s">
        <v>2461</v>
      </c>
      <c r="BO316" s="1">
        <v>390456</v>
      </c>
      <c r="BP316" s="1" t="s">
        <v>2545</v>
      </c>
      <c r="BQ316" s="1"/>
      <c r="BR316" s="1"/>
      <c r="BS316" s="1"/>
      <c r="BT316" s="1" t="s">
        <v>2105</v>
      </c>
      <c r="BU316" s="1">
        <v>137808</v>
      </c>
      <c r="BV316" s="1" t="s">
        <v>2640</v>
      </c>
      <c r="BW316" s="1" t="s">
        <v>2653</v>
      </c>
      <c r="BX316" s="1">
        <v>203600.88</v>
      </c>
      <c r="BY316" s="1" t="s">
        <v>2545</v>
      </c>
      <c r="BZ316" s="82">
        <f t="shared" si="77"/>
        <v>137808</v>
      </c>
      <c r="CA316" s="82" t="str">
        <f t="shared" si="78"/>
        <v>VORTEX COMPANY SAS</v>
      </c>
      <c r="CB316" s="82" t="str">
        <f t="shared" si="71"/>
        <v>Alfa Aesar</v>
      </c>
      <c r="CC316" s="82" t="str">
        <f t="shared" si="72"/>
        <v>30-45 dias</v>
      </c>
      <c r="CD316" s="98">
        <f t="shared" si="73"/>
        <v>41760</v>
      </c>
      <c r="CE316" s="98" t="str">
        <f t="shared" si="74"/>
        <v>MERCK S.A.</v>
      </c>
      <c r="CF316" s="98" t="str">
        <f t="shared" si="75"/>
        <v>MERCK</v>
      </c>
      <c r="CG316" s="98">
        <f t="shared" si="76"/>
        <v>60</v>
      </c>
    </row>
    <row r="317" spans="1:85" ht="61.5" customHeight="1">
      <c r="A317" s="9">
        <f t="shared" si="67"/>
        <v>309</v>
      </c>
      <c r="B317" s="10" t="s">
        <v>1667</v>
      </c>
      <c r="C317" s="11">
        <v>5</v>
      </c>
      <c r="D317" s="11" t="s">
        <v>997</v>
      </c>
      <c r="E317" s="10" t="s">
        <v>1803</v>
      </c>
      <c r="F317" s="43">
        <v>1</v>
      </c>
      <c r="G317" s="1"/>
      <c r="H317" s="1"/>
      <c r="I317" s="1"/>
      <c r="J317" s="1"/>
      <c r="K317" s="1"/>
      <c r="L317" s="1"/>
      <c r="M317" s="1"/>
      <c r="N317" s="1"/>
      <c r="O317" s="1"/>
      <c r="P317" s="1"/>
      <c r="Q317" s="1"/>
      <c r="R317" s="1"/>
      <c r="S317" s="1" t="s">
        <v>2406</v>
      </c>
      <c r="T317" s="1">
        <v>130152</v>
      </c>
      <c r="U317" s="1">
        <v>15</v>
      </c>
      <c r="V317" s="1"/>
      <c r="W317" s="1"/>
      <c r="X317" s="1"/>
      <c r="Y317" s="1"/>
      <c r="Z317" s="1"/>
      <c r="AA317" s="1"/>
      <c r="AB317" s="82">
        <f t="shared" si="68"/>
        <v>130152</v>
      </c>
      <c r="AC317" s="82" t="str">
        <f>IF(AB317=Z317,$Y$7,IF(AB317=W317,$V$7,IF(AB317=T317,$S$7,IF(AB317=Q317,$P$7,IF(AB317=N317,$M$7,IF(AB317=K317,$J$7,I(AB317=H317,$G$7,"")))))))</f>
        <v xml:space="preserve">ELEMENTOS QUIMICOS LTDA </v>
      </c>
      <c r="AD317" s="82" t="str">
        <f t="shared" si="69"/>
        <v>PANREAC</v>
      </c>
      <c r="AE317" s="82">
        <f t="shared" si="70"/>
        <v>15</v>
      </c>
      <c r="AF317" s="1"/>
      <c r="AG317" s="1"/>
      <c r="AH317" s="1"/>
      <c r="AI317" s="1"/>
      <c r="AJ317" s="1"/>
      <c r="AK317" s="1"/>
      <c r="AL317" s="1"/>
      <c r="AM317" s="1"/>
      <c r="AN317" s="1"/>
      <c r="AO317" s="1"/>
      <c r="AP317" s="1"/>
      <c r="AQ317" s="1"/>
      <c r="AR317" s="1"/>
      <c r="AS317" s="1"/>
      <c r="AT317" s="1"/>
      <c r="AU317" s="1"/>
      <c r="AV317" s="1"/>
      <c r="AW317" s="1"/>
      <c r="AX317" s="1"/>
      <c r="AY317" s="1"/>
      <c r="AZ317" s="1"/>
      <c r="BA317" s="82"/>
      <c r="BB317" s="82"/>
      <c r="BC317" s="82"/>
      <c r="BD317" s="82"/>
      <c r="BE317" s="1"/>
      <c r="BF317" s="1"/>
      <c r="BG317" s="1"/>
      <c r="BH317" s="1"/>
      <c r="BI317" s="1"/>
      <c r="BJ317" s="1"/>
      <c r="BK317" s="1"/>
      <c r="BL317" s="1"/>
      <c r="BM317" s="1"/>
      <c r="BN317" s="1" t="s">
        <v>2293</v>
      </c>
      <c r="BO317" s="1" t="s">
        <v>2293</v>
      </c>
      <c r="BP317" s="1" t="s">
        <v>2293</v>
      </c>
      <c r="BQ317" s="1"/>
      <c r="BR317" s="1"/>
      <c r="BS317" s="1"/>
      <c r="BT317" s="1"/>
      <c r="BU317" s="1"/>
      <c r="BV317" s="1"/>
      <c r="BW317" s="1" t="s">
        <v>2653</v>
      </c>
      <c r="BX317" s="1">
        <v>387908.64</v>
      </c>
      <c r="BY317" s="1" t="s">
        <v>2545</v>
      </c>
      <c r="BZ317" s="82">
        <f t="shared" si="77"/>
        <v>387908.64</v>
      </c>
      <c r="CA317" s="82" t="str">
        <f t="shared" si="78"/>
        <v xml:space="preserve">LABORATORIOS WACOL S.A </v>
      </c>
      <c r="CB317" s="82" t="str">
        <f t="shared" si="71"/>
        <v xml:space="preserve">JT BAKER </v>
      </c>
      <c r="CC317" s="82" t="str">
        <f t="shared" si="72"/>
        <v>120 DIAS</v>
      </c>
      <c r="CD317" s="98">
        <f t="shared" si="73"/>
        <v>130152</v>
      </c>
      <c r="CE317" s="98" t="str">
        <f t="shared" si="74"/>
        <v xml:space="preserve">ELEMENTOS QUIMICOS LTDA </v>
      </c>
      <c r="CF317" s="98" t="str">
        <f t="shared" si="75"/>
        <v>PANREAC</v>
      </c>
      <c r="CG317" s="98">
        <f t="shared" si="76"/>
        <v>15</v>
      </c>
    </row>
    <row r="318" spans="1:85" ht="61.5" customHeight="1">
      <c r="A318" s="9">
        <f t="shared" si="67"/>
        <v>310</v>
      </c>
      <c r="B318" s="19" t="s">
        <v>204</v>
      </c>
      <c r="C318" s="14">
        <v>25</v>
      </c>
      <c r="D318" s="18" t="s">
        <v>9</v>
      </c>
      <c r="E318" s="10" t="s">
        <v>1803</v>
      </c>
      <c r="F318" s="43">
        <v>1</v>
      </c>
      <c r="G318" s="1"/>
      <c r="H318" s="1"/>
      <c r="I318" s="1"/>
      <c r="J318" s="1"/>
      <c r="K318" s="1"/>
      <c r="L318" s="1"/>
      <c r="M318" s="1"/>
      <c r="N318" s="1"/>
      <c r="O318" s="1"/>
      <c r="P318" s="1"/>
      <c r="Q318" s="1"/>
      <c r="R318" s="1"/>
      <c r="S318" s="1" t="s">
        <v>2408</v>
      </c>
      <c r="T318" s="1">
        <v>779520</v>
      </c>
      <c r="U318" s="1">
        <v>15</v>
      </c>
      <c r="V318" s="1"/>
      <c r="W318" s="1"/>
      <c r="X318" s="1"/>
      <c r="Y318" s="1"/>
      <c r="Z318" s="1"/>
      <c r="AA318" s="1"/>
      <c r="AB318" s="82">
        <f t="shared" si="68"/>
        <v>779520</v>
      </c>
      <c r="AC318" s="82" t="str">
        <f>IF(AB318=Z318,$Y$7,IF(AB318=W318,$V$7,IF(AB318=T318,$S$7,IF(AB318=Q318,$P$7,IF(AB318=N318,$M$7,IF(AB318=K318,$J$7,I(AB318=H318,$G$7,"")))))))</f>
        <v xml:space="preserve">ELEMENTOS QUIMICOS LTDA </v>
      </c>
      <c r="AD318" s="82" t="str">
        <f t="shared" si="69"/>
        <v>ALFA (USA)</v>
      </c>
      <c r="AE318" s="82">
        <f t="shared" si="70"/>
        <v>15</v>
      </c>
      <c r="AF318" s="1"/>
      <c r="AG318" s="1"/>
      <c r="AH318" s="1"/>
      <c r="AI318" s="1"/>
      <c r="AJ318" s="1"/>
      <c r="AK318" s="1"/>
      <c r="AL318" s="1"/>
      <c r="AM318" s="1"/>
      <c r="AN318" s="1"/>
      <c r="AO318" s="1" t="s">
        <v>420</v>
      </c>
      <c r="AP318" s="1">
        <v>377000</v>
      </c>
      <c r="AQ318" s="1">
        <v>90</v>
      </c>
      <c r="AR318" s="1"/>
      <c r="AS318" s="1"/>
      <c r="AT318" s="1"/>
      <c r="AU318" s="1"/>
      <c r="AV318" s="1"/>
      <c r="AW318" s="1"/>
      <c r="AX318" s="1" t="s">
        <v>420</v>
      </c>
      <c r="AY318" s="1">
        <v>816888.24</v>
      </c>
      <c r="AZ318" s="1" t="s">
        <v>2526</v>
      </c>
      <c r="BA318" s="82">
        <f t="shared" si="79"/>
        <v>377000</v>
      </c>
      <c r="BB318" s="82" t="str">
        <f t="shared" si="80"/>
        <v>MERCK S.A.</v>
      </c>
      <c r="BC318" s="82" t="str">
        <f t="shared" si="81"/>
        <v>MERCK</v>
      </c>
      <c r="BD318" s="82">
        <f t="shared" si="82"/>
        <v>90</v>
      </c>
      <c r="BE318" s="1"/>
      <c r="BF318" s="1"/>
      <c r="BG318" s="1"/>
      <c r="BH318" s="1"/>
      <c r="BI318" s="1"/>
      <c r="BJ318" s="1"/>
      <c r="BK318" s="1" t="s">
        <v>2570</v>
      </c>
      <c r="BL318" s="1">
        <v>870696</v>
      </c>
      <c r="BM318" s="1" t="s">
        <v>2569</v>
      </c>
      <c r="BN318" s="1" t="s">
        <v>2461</v>
      </c>
      <c r="BO318" s="1">
        <v>1063836</v>
      </c>
      <c r="BP318" s="1" t="s">
        <v>2545</v>
      </c>
      <c r="BQ318" s="1"/>
      <c r="BR318" s="1"/>
      <c r="BS318" s="1"/>
      <c r="BT318" s="1"/>
      <c r="BU318" s="1"/>
      <c r="BV318" s="1"/>
      <c r="BW318" s="1" t="s">
        <v>2653</v>
      </c>
      <c r="BX318" s="1">
        <v>592727.5199999999</v>
      </c>
      <c r="BY318" s="1" t="s">
        <v>2545</v>
      </c>
      <c r="BZ318" s="82">
        <f t="shared" si="77"/>
        <v>592727.5199999999</v>
      </c>
      <c r="CA318" s="82" t="str">
        <f t="shared" si="78"/>
        <v xml:space="preserve">LABORATORIOS WACOL S.A </v>
      </c>
      <c r="CB318" s="82" t="str">
        <f t="shared" si="71"/>
        <v xml:space="preserve">JT BAKER </v>
      </c>
      <c r="CC318" s="82" t="str">
        <f t="shared" si="72"/>
        <v>120 DIAS</v>
      </c>
      <c r="CD318" s="98">
        <f t="shared" si="73"/>
        <v>377000</v>
      </c>
      <c r="CE318" s="98" t="str">
        <f t="shared" si="74"/>
        <v>MERCK S.A.</v>
      </c>
      <c r="CF318" s="98" t="str">
        <f t="shared" si="75"/>
        <v>MERCK</v>
      </c>
      <c r="CG318" s="98">
        <f t="shared" si="76"/>
        <v>90</v>
      </c>
    </row>
    <row r="319" spans="1:85" ht="61.5" customHeight="1">
      <c r="A319" s="9">
        <f t="shared" si="67"/>
        <v>311</v>
      </c>
      <c r="B319" s="10" t="s">
        <v>205</v>
      </c>
      <c r="C319" s="11">
        <v>50</v>
      </c>
      <c r="D319" s="11" t="s">
        <v>9</v>
      </c>
      <c r="E319" s="10" t="s">
        <v>1803</v>
      </c>
      <c r="F319" s="43">
        <v>1</v>
      </c>
      <c r="G319" s="1"/>
      <c r="H319" s="1"/>
      <c r="I319" s="1"/>
      <c r="J319" s="1"/>
      <c r="K319" s="1"/>
      <c r="L319" s="1"/>
      <c r="M319" s="1"/>
      <c r="N319" s="1"/>
      <c r="O319" s="1"/>
      <c r="P319" s="1"/>
      <c r="Q319" s="1"/>
      <c r="R319" s="1"/>
      <c r="S319" s="1"/>
      <c r="T319" s="1"/>
      <c r="U319" s="1"/>
      <c r="V319" s="1"/>
      <c r="W319" s="1"/>
      <c r="X319" s="1"/>
      <c r="Y319" s="1"/>
      <c r="Z319" s="1"/>
      <c r="AA319" s="1"/>
      <c r="AB319" s="82"/>
      <c r="AC319" s="82"/>
      <c r="AD319" s="82"/>
      <c r="AE319" s="82"/>
      <c r="AF319" s="1"/>
      <c r="AG319" s="1"/>
      <c r="AH319" s="1"/>
      <c r="AI319" s="1"/>
      <c r="AJ319" s="1"/>
      <c r="AK319" s="1"/>
      <c r="AL319" s="1"/>
      <c r="AM319" s="1"/>
      <c r="AN319" s="1"/>
      <c r="AO319" s="1" t="s">
        <v>420</v>
      </c>
      <c r="AP319" s="1">
        <v>453559.99999999994</v>
      </c>
      <c r="AQ319" s="1">
        <v>90</v>
      </c>
      <c r="AR319" s="1"/>
      <c r="AS319" s="1"/>
      <c r="AT319" s="1"/>
      <c r="AU319" s="1"/>
      <c r="AV319" s="1"/>
      <c r="AW319" s="1"/>
      <c r="AX319" s="1" t="s">
        <v>420</v>
      </c>
      <c r="AY319" s="1">
        <v>437690.73599999998</v>
      </c>
      <c r="AZ319" s="1" t="s">
        <v>2526</v>
      </c>
      <c r="BA319" s="82">
        <f t="shared" si="79"/>
        <v>437690.73599999998</v>
      </c>
      <c r="BB319" s="82" t="str">
        <f t="shared" si="80"/>
        <v>PROFINAS SAS</v>
      </c>
      <c r="BC319" s="82" t="str">
        <f t="shared" si="81"/>
        <v>MERCK</v>
      </c>
      <c r="BD319" s="82" t="str">
        <f t="shared" si="82"/>
        <v>15-60 DIAS</v>
      </c>
      <c r="BE319" s="1"/>
      <c r="BF319" s="1"/>
      <c r="BG319" s="1"/>
      <c r="BH319" s="1"/>
      <c r="BI319" s="1"/>
      <c r="BJ319" s="1"/>
      <c r="BK319" s="1"/>
      <c r="BL319" s="1"/>
      <c r="BM319" s="1"/>
      <c r="BN319" s="1"/>
      <c r="BO319" s="1"/>
      <c r="BP319" s="1"/>
      <c r="BQ319" s="1"/>
      <c r="BR319" s="1"/>
      <c r="BS319" s="1"/>
      <c r="BT319" s="1"/>
      <c r="BU319" s="1"/>
      <c r="BV319" s="1"/>
      <c r="BW319" s="1"/>
      <c r="BX319" s="1"/>
      <c r="BY319" s="1"/>
      <c r="BZ319" s="82"/>
      <c r="CA319" s="82"/>
      <c r="CB319" s="82">
        <f t="shared" si="71"/>
        <v>0</v>
      </c>
      <c r="CC319" s="82">
        <f t="shared" si="72"/>
        <v>0</v>
      </c>
      <c r="CD319" s="98">
        <f t="shared" si="73"/>
        <v>437690.73599999998</v>
      </c>
      <c r="CE319" s="98" t="str">
        <f t="shared" si="74"/>
        <v>PROFINAS SAS</v>
      </c>
      <c r="CF319" s="98" t="str">
        <f t="shared" si="75"/>
        <v>MERCK</v>
      </c>
      <c r="CG319" s="98" t="str">
        <f t="shared" si="76"/>
        <v>15-60 DIAS</v>
      </c>
    </row>
    <row r="320" spans="1:85" ht="61.5" customHeight="1">
      <c r="A320" s="9">
        <f t="shared" si="67"/>
        <v>312</v>
      </c>
      <c r="B320" s="10" t="s">
        <v>554</v>
      </c>
      <c r="C320" s="11">
        <v>100</v>
      </c>
      <c r="D320" s="11" t="s">
        <v>538</v>
      </c>
      <c r="E320" s="10" t="s">
        <v>1804</v>
      </c>
      <c r="F320" s="43">
        <v>1</v>
      </c>
      <c r="G320" s="1"/>
      <c r="H320" s="1"/>
      <c r="I320" s="1"/>
      <c r="J320" s="1"/>
      <c r="K320" s="1"/>
      <c r="L320" s="1"/>
      <c r="M320" s="1"/>
      <c r="N320" s="1"/>
      <c r="O320" s="1"/>
      <c r="P320" s="1"/>
      <c r="Q320" s="1"/>
      <c r="R320" s="1"/>
      <c r="S320" s="1"/>
      <c r="T320" s="1"/>
      <c r="U320" s="1"/>
      <c r="V320" s="1"/>
      <c r="W320" s="1"/>
      <c r="X320" s="1"/>
      <c r="Y320" s="1"/>
      <c r="Z320" s="1"/>
      <c r="AA320" s="1"/>
      <c r="AB320" s="82"/>
      <c r="AC320" s="82"/>
      <c r="AD320" s="82"/>
      <c r="AE320" s="82"/>
      <c r="AF320" s="1"/>
      <c r="AG320" s="1"/>
      <c r="AH320" s="1"/>
      <c r="AI320" s="1"/>
      <c r="AJ320" s="1"/>
      <c r="AK320" s="1"/>
      <c r="AL320" s="1"/>
      <c r="AM320" s="1"/>
      <c r="AN320" s="1"/>
      <c r="AO320" s="1"/>
      <c r="AP320" s="1"/>
      <c r="AQ320" s="1"/>
      <c r="AR320" s="1"/>
      <c r="AS320" s="1"/>
      <c r="AT320" s="1"/>
      <c r="AU320" s="1"/>
      <c r="AV320" s="1"/>
      <c r="AW320" s="1"/>
      <c r="AX320" s="1"/>
      <c r="AY320" s="1"/>
      <c r="AZ320" s="1"/>
      <c r="BA320" s="82"/>
      <c r="BB320" s="82"/>
      <c r="BC320" s="82"/>
      <c r="BD320" s="82"/>
      <c r="BE320" s="1" t="s">
        <v>1095</v>
      </c>
      <c r="BF320" s="1">
        <v>374680</v>
      </c>
      <c r="BG320" s="1" t="s">
        <v>2375</v>
      </c>
      <c r="BH320" s="1"/>
      <c r="BI320" s="1"/>
      <c r="BJ320" s="1"/>
      <c r="BK320" s="1"/>
      <c r="BL320" s="1"/>
      <c r="BM320" s="1"/>
      <c r="BN320" s="1"/>
      <c r="BO320" s="1"/>
      <c r="BP320" s="1"/>
      <c r="BQ320" s="1"/>
      <c r="BR320" s="1"/>
      <c r="BS320" s="1"/>
      <c r="BT320" s="1" t="s">
        <v>2646</v>
      </c>
      <c r="BU320" s="1">
        <v>213092</v>
      </c>
      <c r="BV320" s="1" t="s">
        <v>2642</v>
      </c>
      <c r="BW320" s="1"/>
      <c r="BX320" s="1"/>
      <c r="BY320" s="1"/>
      <c r="BZ320" s="82">
        <f t="shared" si="77"/>
        <v>213092</v>
      </c>
      <c r="CA320" s="82" t="str">
        <f t="shared" si="78"/>
        <v>VORTEX COMPANY SAS</v>
      </c>
      <c r="CB320" s="82" t="str">
        <f t="shared" si="71"/>
        <v>Fluka</v>
      </c>
      <c r="CC320" s="82" t="str">
        <f t="shared" si="72"/>
        <v>75-90 dias</v>
      </c>
      <c r="CD320" s="98">
        <f t="shared" si="73"/>
        <v>213092</v>
      </c>
      <c r="CE320" s="98" t="str">
        <f t="shared" si="74"/>
        <v>VORTEX COMPANY SAS</v>
      </c>
      <c r="CF320" s="98" t="str">
        <f t="shared" si="75"/>
        <v>Fluka</v>
      </c>
      <c r="CG320" s="98" t="str">
        <f t="shared" si="76"/>
        <v>75-90 dias</v>
      </c>
    </row>
    <row r="321" spans="1:85" ht="61.5" customHeight="1">
      <c r="A321" s="9">
        <f t="shared" si="67"/>
        <v>313</v>
      </c>
      <c r="B321" s="10" t="s">
        <v>206</v>
      </c>
      <c r="C321" s="11">
        <v>1000</v>
      </c>
      <c r="D321" s="11" t="s">
        <v>6</v>
      </c>
      <c r="E321" s="10" t="s">
        <v>1803</v>
      </c>
      <c r="F321" s="43">
        <v>1</v>
      </c>
      <c r="G321" s="1"/>
      <c r="H321" s="1"/>
      <c r="I321" s="1"/>
      <c r="J321" s="1"/>
      <c r="K321" s="1"/>
      <c r="L321" s="1"/>
      <c r="M321" s="1"/>
      <c r="N321" s="1"/>
      <c r="O321" s="1"/>
      <c r="P321" s="1"/>
      <c r="Q321" s="1"/>
      <c r="R321" s="1"/>
      <c r="S321" s="1" t="s">
        <v>2406</v>
      </c>
      <c r="T321" s="1">
        <v>139200</v>
      </c>
      <c r="U321" s="1">
        <v>15</v>
      </c>
      <c r="V321" s="1"/>
      <c r="W321" s="1"/>
      <c r="X321" s="1"/>
      <c r="Y321" s="1"/>
      <c r="Z321" s="1"/>
      <c r="AA321" s="1"/>
      <c r="AB321" s="82">
        <f t="shared" si="68"/>
        <v>139200</v>
      </c>
      <c r="AC321" s="82" t="str">
        <f>IF(AB321=Z321,$Y$7,IF(AB321=W321,$V$7,IF(AB321=T321,$S$7,IF(AB321=Q321,$P$7,IF(AB321=N321,$M$7,IF(AB321=K321,$J$7,I(AB321=H321,$G$7,"")))))))</f>
        <v xml:space="preserve">ELEMENTOS QUIMICOS LTDA </v>
      </c>
      <c r="AD321" s="82" t="str">
        <f t="shared" si="69"/>
        <v>PANREAC</v>
      </c>
      <c r="AE321" s="82">
        <f t="shared" si="70"/>
        <v>15</v>
      </c>
      <c r="AF321" s="1"/>
      <c r="AG321" s="1"/>
      <c r="AH321" s="1"/>
      <c r="AI321" s="1"/>
      <c r="AJ321" s="1"/>
      <c r="AK321" s="1"/>
      <c r="AL321" s="1"/>
      <c r="AM321" s="1"/>
      <c r="AN321" s="1"/>
      <c r="AO321" s="1" t="s">
        <v>420</v>
      </c>
      <c r="AP321" s="1">
        <v>100920</v>
      </c>
      <c r="AQ321" s="1">
        <v>75</v>
      </c>
      <c r="AR321" s="1"/>
      <c r="AS321" s="1"/>
      <c r="AT321" s="1"/>
      <c r="AU321" s="1"/>
      <c r="AV321" s="1"/>
      <c r="AW321" s="1"/>
      <c r="AX321" s="1" t="s">
        <v>420</v>
      </c>
      <c r="AY321" s="1">
        <v>358355.08799999999</v>
      </c>
      <c r="AZ321" s="1" t="s">
        <v>2526</v>
      </c>
      <c r="BA321" s="82">
        <f t="shared" si="79"/>
        <v>100920</v>
      </c>
      <c r="BB321" s="82" t="str">
        <f t="shared" si="80"/>
        <v>MERCK S.A.</v>
      </c>
      <c r="BC321" s="82" t="str">
        <f t="shared" si="81"/>
        <v>MERCK</v>
      </c>
      <c r="BD321" s="82">
        <f t="shared" si="82"/>
        <v>75</v>
      </c>
      <c r="BE321" s="1" t="s">
        <v>1095</v>
      </c>
      <c r="BF321" s="1">
        <v>240120</v>
      </c>
      <c r="BG321" s="1" t="s">
        <v>2375</v>
      </c>
      <c r="BH321" s="1"/>
      <c r="BI321" s="1"/>
      <c r="BJ321" s="1"/>
      <c r="BK321" s="1" t="s">
        <v>2361</v>
      </c>
      <c r="BL321" s="1">
        <v>78880</v>
      </c>
      <c r="BM321" s="1" t="s">
        <v>2569</v>
      </c>
      <c r="BN321" s="1" t="s">
        <v>2461</v>
      </c>
      <c r="BO321" s="1">
        <v>276080</v>
      </c>
      <c r="BP321" s="1" t="s">
        <v>2328</v>
      </c>
      <c r="BQ321" s="1" t="s">
        <v>888</v>
      </c>
      <c r="BR321" s="1">
        <v>97440</v>
      </c>
      <c r="BS321" s="1">
        <v>8</v>
      </c>
      <c r="BT321" s="1" t="s">
        <v>2641</v>
      </c>
      <c r="BU321" s="1">
        <v>95700</v>
      </c>
      <c r="BV321" s="1" t="s">
        <v>2454</v>
      </c>
      <c r="BW321" s="1" t="s">
        <v>2653</v>
      </c>
      <c r="BX321" s="1">
        <v>202188</v>
      </c>
      <c r="BY321" s="1" t="s">
        <v>2654</v>
      </c>
      <c r="BZ321" s="82">
        <f t="shared" si="77"/>
        <v>78880</v>
      </c>
      <c r="CA321" s="82" t="str">
        <f t="shared" si="78"/>
        <v>QUIMICOS Y REACTIVOS SAS "QUIMIREL SAS"</v>
      </c>
      <c r="CB321" s="82" t="str">
        <f t="shared" si="71"/>
        <v>HONEYWELL</v>
      </c>
      <c r="CC321" s="82" t="str">
        <f t="shared" si="72"/>
        <v xml:space="preserve">5 dias calendario </v>
      </c>
      <c r="CD321" s="98">
        <f t="shared" si="73"/>
        <v>78880</v>
      </c>
      <c r="CE321" s="98" t="str">
        <f t="shared" si="74"/>
        <v>QUIMICOS Y REACTIVOS SAS "QUIMIREL SAS"</v>
      </c>
      <c r="CF321" s="98" t="str">
        <f t="shared" si="75"/>
        <v>HONEYWELL</v>
      </c>
      <c r="CG321" s="98" t="str">
        <f t="shared" si="76"/>
        <v xml:space="preserve">5 dias calendario </v>
      </c>
    </row>
    <row r="322" spans="1:85" ht="61.5" customHeight="1">
      <c r="A322" s="9">
        <f t="shared" si="67"/>
        <v>314</v>
      </c>
      <c r="B322" s="17" t="s">
        <v>475</v>
      </c>
      <c r="C322" s="14">
        <v>100</v>
      </c>
      <c r="D322" s="18" t="s">
        <v>6</v>
      </c>
      <c r="E322" s="10" t="s">
        <v>1803</v>
      </c>
      <c r="F322" s="43">
        <v>1</v>
      </c>
      <c r="G322" s="1"/>
      <c r="H322" s="1"/>
      <c r="I322" s="1"/>
      <c r="J322" s="1"/>
      <c r="K322" s="1"/>
      <c r="L322" s="1"/>
      <c r="M322" s="1"/>
      <c r="N322" s="1"/>
      <c r="O322" s="1"/>
      <c r="P322" s="1"/>
      <c r="Q322" s="1"/>
      <c r="R322" s="1"/>
      <c r="S322" s="1" t="s">
        <v>2407</v>
      </c>
      <c r="T322" s="1">
        <v>138040</v>
      </c>
      <c r="U322" s="1">
        <v>120</v>
      </c>
      <c r="V322" s="1"/>
      <c r="W322" s="1"/>
      <c r="X322" s="1"/>
      <c r="Y322" s="1"/>
      <c r="Z322" s="1"/>
      <c r="AA322" s="1"/>
      <c r="AB322" s="82">
        <f t="shared" si="68"/>
        <v>138040</v>
      </c>
      <c r="AC322" s="82" t="str">
        <f>IF(AB322=Z322,$Y$7,IF(AB322=W322,$V$7,IF(AB322=T322,$S$7,IF(AB322=Q322,$P$7,IF(AB322=N322,$M$7,IF(AB322=K322,$J$7,I(AB322=H322,$G$7,"")))))))</f>
        <v xml:space="preserve">ELEMENTOS QUIMICOS LTDA </v>
      </c>
      <c r="AD322" s="82" t="str">
        <f t="shared" si="69"/>
        <v xml:space="preserve">PANREAC </v>
      </c>
      <c r="AE322" s="82">
        <f t="shared" si="70"/>
        <v>120</v>
      </c>
      <c r="AF322" s="1"/>
      <c r="AG322" s="1"/>
      <c r="AH322" s="1"/>
      <c r="AI322" s="1"/>
      <c r="AJ322" s="1"/>
      <c r="AK322" s="1"/>
      <c r="AL322" s="1"/>
      <c r="AM322" s="1"/>
      <c r="AN322" s="1"/>
      <c r="AO322" s="1" t="s">
        <v>420</v>
      </c>
      <c r="AP322" s="1">
        <v>116000</v>
      </c>
      <c r="AQ322" s="1">
        <v>90</v>
      </c>
      <c r="AR322" s="1"/>
      <c r="AS322" s="1"/>
      <c r="AT322" s="1"/>
      <c r="AU322" s="1" t="s">
        <v>2511</v>
      </c>
      <c r="AV322" s="1">
        <v>82824</v>
      </c>
      <c r="AW322" s="1">
        <v>45</v>
      </c>
      <c r="AX322" s="1"/>
      <c r="AY322" s="1"/>
      <c r="AZ322" s="1"/>
      <c r="BA322" s="82">
        <f t="shared" si="79"/>
        <v>82824</v>
      </c>
      <c r="BB322" s="82" t="str">
        <f t="shared" si="80"/>
        <v xml:space="preserve">PURIFICACION Y ANALISIS DE FLUIDOS LTDA. </v>
      </c>
      <c r="BC322" s="82" t="str">
        <f t="shared" si="81"/>
        <v>MERCK-CALBIOCHEM</v>
      </c>
      <c r="BD322" s="82">
        <f t="shared" si="82"/>
        <v>45</v>
      </c>
      <c r="BE322" s="1" t="s">
        <v>1095</v>
      </c>
      <c r="BF322" s="1">
        <v>227360</v>
      </c>
      <c r="BG322" s="1" t="s">
        <v>2375</v>
      </c>
      <c r="BH322" s="1"/>
      <c r="BI322" s="1"/>
      <c r="BJ322" s="1"/>
      <c r="BK322" s="1"/>
      <c r="BL322" s="1"/>
      <c r="BM322" s="1"/>
      <c r="BN322" s="1"/>
      <c r="BO322" s="1"/>
      <c r="BP322" s="1"/>
      <c r="BQ322" s="1" t="s">
        <v>888</v>
      </c>
      <c r="BR322" s="1">
        <v>127600</v>
      </c>
      <c r="BS322" s="1">
        <v>60</v>
      </c>
      <c r="BT322" s="1" t="s">
        <v>2649</v>
      </c>
      <c r="BU322" s="1">
        <v>331760</v>
      </c>
      <c r="BV322" s="1" t="s">
        <v>2642</v>
      </c>
      <c r="BW322" s="1"/>
      <c r="BX322" s="1"/>
      <c r="BY322" s="1"/>
      <c r="BZ322" s="82">
        <f t="shared" si="77"/>
        <v>127600</v>
      </c>
      <c r="CA322" s="82" t="str">
        <f t="shared" si="78"/>
        <v>SCIENTIFIC PRODUCTS LTDA.</v>
      </c>
      <c r="CB322" s="82" t="str">
        <f t="shared" si="71"/>
        <v>FISHER</v>
      </c>
      <c r="CC322" s="82">
        <f t="shared" si="72"/>
        <v>60</v>
      </c>
      <c r="CD322" s="98">
        <f t="shared" si="73"/>
        <v>82824</v>
      </c>
      <c r="CE322" s="98" t="str">
        <f t="shared" si="74"/>
        <v xml:space="preserve">PURIFICACION Y ANALISIS DE FLUIDOS LTDA. </v>
      </c>
      <c r="CF322" s="98" t="str">
        <f t="shared" si="75"/>
        <v>MERCK-CALBIOCHEM</v>
      </c>
      <c r="CG322" s="98">
        <f t="shared" si="76"/>
        <v>45</v>
      </c>
    </row>
    <row r="323" spans="1:85" ht="61.5" customHeight="1">
      <c r="A323" s="9">
        <f t="shared" si="67"/>
        <v>315</v>
      </c>
      <c r="B323" s="10" t="s">
        <v>555</v>
      </c>
      <c r="C323" s="11">
        <v>100</v>
      </c>
      <c r="D323" s="11" t="s">
        <v>538</v>
      </c>
      <c r="E323" s="10" t="s">
        <v>1804</v>
      </c>
      <c r="F323" s="43">
        <v>1</v>
      </c>
      <c r="G323" s="1"/>
      <c r="H323" s="1"/>
      <c r="I323" s="1"/>
      <c r="J323" s="1"/>
      <c r="K323" s="1"/>
      <c r="L323" s="1"/>
      <c r="M323" s="1"/>
      <c r="N323" s="1"/>
      <c r="O323" s="1"/>
      <c r="P323" s="1"/>
      <c r="Q323" s="1"/>
      <c r="R323" s="1"/>
      <c r="S323" s="1"/>
      <c r="T323" s="1"/>
      <c r="U323" s="1"/>
      <c r="V323" s="1"/>
      <c r="W323" s="1"/>
      <c r="X323" s="1"/>
      <c r="Y323" s="1"/>
      <c r="Z323" s="1"/>
      <c r="AA323" s="1"/>
      <c r="AB323" s="82"/>
      <c r="AC323" s="82"/>
      <c r="AD323" s="82"/>
      <c r="AE323" s="82"/>
      <c r="AF323" s="1"/>
      <c r="AG323" s="1"/>
      <c r="AH323" s="1"/>
      <c r="AI323" s="1"/>
      <c r="AJ323" s="1"/>
      <c r="AK323" s="1"/>
      <c r="AL323" s="1"/>
      <c r="AM323" s="1"/>
      <c r="AN323" s="1"/>
      <c r="AO323" s="1"/>
      <c r="AP323" s="1"/>
      <c r="AQ323" s="1"/>
      <c r="AR323" s="1"/>
      <c r="AS323" s="1"/>
      <c r="AT323" s="1"/>
      <c r="AU323" s="1"/>
      <c r="AV323" s="1"/>
      <c r="AW323" s="1"/>
      <c r="AX323" s="1"/>
      <c r="AY323" s="1"/>
      <c r="AZ323" s="1"/>
      <c r="BA323" s="82"/>
      <c r="BB323" s="82"/>
      <c r="BC323" s="82"/>
      <c r="BD323" s="82"/>
      <c r="BE323" s="1"/>
      <c r="BF323" s="1"/>
      <c r="BG323" s="1"/>
      <c r="BH323" s="1"/>
      <c r="BI323" s="1"/>
      <c r="BJ323" s="1"/>
      <c r="BK323" s="1"/>
      <c r="BL323" s="1"/>
      <c r="BM323" s="1"/>
      <c r="BN323" s="1"/>
      <c r="BO323" s="1"/>
      <c r="BP323" s="1"/>
      <c r="BQ323" s="1"/>
      <c r="BR323" s="1"/>
      <c r="BS323" s="1"/>
      <c r="BT323" s="1" t="s">
        <v>2646</v>
      </c>
      <c r="BU323" s="1">
        <v>220748</v>
      </c>
      <c r="BV323" s="1" t="s">
        <v>2642</v>
      </c>
      <c r="BW323" s="1"/>
      <c r="BX323" s="1"/>
      <c r="BY323" s="1"/>
      <c r="BZ323" s="82">
        <f t="shared" si="77"/>
        <v>220748</v>
      </c>
      <c r="CA323" s="82" t="str">
        <f t="shared" si="78"/>
        <v>VORTEX COMPANY SAS</v>
      </c>
      <c r="CB323" s="82" t="str">
        <f t="shared" si="71"/>
        <v>Fluka</v>
      </c>
      <c r="CC323" s="82" t="str">
        <f t="shared" si="72"/>
        <v>75-90 dias</v>
      </c>
      <c r="CD323" s="98">
        <f t="shared" si="73"/>
        <v>220748</v>
      </c>
      <c r="CE323" s="98" t="str">
        <f t="shared" si="74"/>
        <v>VORTEX COMPANY SAS</v>
      </c>
      <c r="CF323" s="98" t="str">
        <f t="shared" si="75"/>
        <v>Fluka</v>
      </c>
      <c r="CG323" s="98" t="str">
        <f t="shared" si="76"/>
        <v>75-90 dias</v>
      </c>
    </row>
    <row r="324" spans="1:85" ht="27.75" customHeight="1">
      <c r="A324" s="9">
        <f t="shared" si="67"/>
        <v>316</v>
      </c>
      <c r="B324" s="10" t="s">
        <v>214</v>
      </c>
      <c r="C324" s="11">
        <v>500</v>
      </c>
      <c r="D324" s="11" t="s">
        <v>9</v>
      </c>
      <c r="E324" s="10" t="s">
        <v>1803</v>
      </c>
      <c r="F324" s="43">
        <v>1</v>
      </c>
      <c r="G324" s="1"/>
      <c r="H324" s="1"/>
      <c r="I324" s="1"/>
      <c r="J324" s="1" t="s">
        <v>2267</v>
      </c>
      <c r="K324" s="1">
        <v>79961.119999999995</v>
      </c>
      <c r="L324" s="1" t="s">
        <v>2268</v>
      </c>
      <c r="M324" s="1" t="s">
        <v>2296</v>
      </c>
      <c r="N324" s="1">
        <v>250444</v>
      </c>
      <c r="O324" s="1">
        <v>30</v>
      </c>
      <c r="P324" s="1"/>
      <c r="Q324" s="1"/>
      <c r="R324" s="1"/>
      <c r="S324" s="1" t="s">
        <v>2406</v>
      </c>
      <c r="T324" s="1">
        <v>105560</v>
      </c>
      <c r="U324" s="1">
        <v>15</v>
      </c>
      <c r="V324" s="1"/>
      <c r="W324" s="1"/>
      <c r="X324" s="1"/>
      <c r="Y324" s="1"/>
      <c r="Z324" s="1"/>
      <c r="AA324" s="1"/>
      <c r="AB324" s="82">
        <f t="shared" si="68"/>
        <v>79961.119999999995</v>
      </c>
      <c r="AC324" s="82" t="str">
        <f>IF(AB324=Z324,$Y$7,IF(AB324=W324,$V$7,IF(AB324=T324,$S$7,IF(AB324=Q324,$P$7,IF(AB324=N324,$M$7,IF(AB324=K324,$J$7,I(AB324=H324,$G$7,"")))))))</f>
        <v>AVÁNTIKA COLOMBIA S.A.</v>
      </c>
      <c r="AD324" s="82" t="str">
        <f t="shared" si="69"/>
        <v>JT BAKER</v>
      </c>
      <c r="AE324" s="82" t="str">
        <f t="shared" si="70"/>
        <v>10 Días</v>
      </c>
      <c r="AF324" s="1"/>
      <c r="AG324" s="1"/>
      <c r="AH324" s="1"/>
      <c r="AI324" s="1"/>
      <c r="AJ324" s="1"/>
      <c r="AK324" s="1"/>
      <c r="AL324" s="1"/>
      <c r="AM324" s="1"/>
      <c r="AN324" s="1"/>
      <c r="AO324" s="1" t="s">
        <v>420</v>
      </c>
      <c r="AP324" s="1">
        <v>153120</v>
      </c>
      <c r="AQ324" s="1">
        <v>45</v>
      </c>
      <c r="AR324" s="1"/>
      <c r="AS324" s="1"/>
      <c r="AT324" s="1"/>
      <c r="AU324" s="1"/>
      <c r="AV324" s="1"/>
      <c r="AW324" s="1"/>
      <c r="AX324" s="1" t="s">
        <v>420</v>
      </c>
      <c r="AY324" s="1">
        <v>709314.48</v>
      </c>
      <c r="AZ324" s="1" t="s">
        <v>2526</v>
      </c>
      <c r="BA324" s="82">
        <f t="shared" si="79"/>
        <v>153120</v>
      </c>
      <c r="BB324" s="82" t="str">
        <f t="shared" si="80"/>
        <v>MERCK S.A.</v>
      </c>
      <c r="BC324" s="82" t="str">
        <f t="shared" si="81"/>
        <v>MERCK</v>
      </c>
      <c r="BD324" s="82">
        <f t="shared" si="82"/>
        <v>45</v>
      </c>
      <c r="BE324" s="1" t="s">
        <v>1095</v>
      </c>
      <c r="BF324" s="1">
        <v>290000</v>
      </c>
      <c r="BG324" s="1" t="s">
        <v>2375</v>
      </c>
      <c r="BH324" s="1"/>
      <c r="BI324" s="1"/>
      <c r="BJ324" s="1"/>
      <c r="BK324" s="1" t="s">
        <v>2361</v>
      </c>
      <c r="BL324" s="1">
        <v>155440</v>
      </c>
      <c r="BM324" s="1" t="s">
        <v>2569</v>
      </c>
      <c r="BN324" s="1" t="s">
        <v>2461</v>
      </c>
      <c r="BO324" s="1">
        <v>139055</v>
      </c>
      <c r="BP324" s="1" t="s">
        <v>2328</v>
      </c>
      <c r="BQ324" s="1" t="s">
        <v>888</v>
      </c>
      <c r="BR324" s="1">
        <v>97440</v>
      </c>
      <c r="BS324" s="1">
        <v>8</v>
      </c>
      <c r="BT324" s="1" t="s">
        <v>2646</v>
      </c>
      <c r="BU324" s="1">
        <v>102080</v>
      </c>
      <c r="BV324" s="1" t="s">
        <v>2454</v>
      </c>
      <c r="BW324" s="1" t="s">
        <v>2653</v>
      </c>
      <c r="BX324" s="1">
        <v>76963.679999999993</v>
      </c>
      <c r="BY324" s="1" t="s">
        <v>2372</v>
      </c>
      <c r="BZ324" s="82">
        <f t="shared" si="77"/>
        <v>76963.679999999993</v>
      </c>
      <c r="CA324" s="82" t="str">
        <f t="shared" si="78"/>
        <v xml:space="preserve">LABORATORIOS WACOL S.A </v>
      </c>
      <c r="CB324" s="82" t="str">
        <f t="shared" si="71"/>
        <v xml:space="preserve">JT BAKER </v>
      </c>
      <c r="CC324" s="82" t="str">
        <f t="shared" si="72"/>
        <v>3 DIAS</v>
      </c>
      <c r="CD324" s="98">
        <f t="shared" si="73"/>
        <v>76963.679999999993</v>
      </c>
      <c r="CE324" s="98" t="str">
        <f t="shared" si="74"/>
        <v xml:space="preserve">LABORATORIOS WACOL S.A </v>
      </c>
      <c r="CF324" s="98" t="str">
        <f t="shared" si="75"/>
        <v xml:space="preserve">JT BAKER </v>
      </c>
      <c r="CG324" s="98" t="str">
        <f t="shared" si="76"/>
        <v>3 DIAS</v>
      </c>
    </row>
    <row r="325" spans="1:85" ht="28.5" customHeight="1">
      <c r="A325" s="9">
        <f t="shared" si="67"/>
        <v>317</v>
      </c>
      <c r="B325" s="10" t="s">
        <v>215</v>
      </c>
      <c r="C325" s="11">
        <v>100</v>
      </c>
      <c r="D325" s="11" t="s">
        <v>6</v>
      </c>
      <c r="E325" s="10" t="s">
        <v>216</v>
      </c>
      <c r="F325" s="43">
        <v>1</v>
      </c>
      <c r="G325" s="1"/>
      <c r="H325" s="1"/>
      <c r="I325" s="1"/>
      <c r="J325" s="1"/>
      <c r="K325" s="1"/>
      <c r="L325" s="1"/>
      <c r="M325" s="1"/>
      <c r="N325" s="1"/>
      <c r="O325" s="1"/>
      <c r="P325" s="1" t="s">
        <v>420</v>
      </c>
      <c r="Q325" s="1">
        <v>161240</v>
      </c>
      <c r="R325" s="1" t="s">
        <v>2326</v>
      </c>
      <c r="S325" s="1"/>
      <c r="T325" s="1"/>
      <c r="U325" s="1"/>
      <c r="V325" s="1"/>
      <c r="W325" s="1"/>
      <c r="X325" s="1"/>
      <c r="Y325" s="1"/>
      <c r="Z325" s="1"/>
      <c r="AA325" s="1"/>
      <c r="AB325" s="82">
        <f t="shared" si="68"/>
        <v>161240</v>
      </c>
      <c r="AC325" s="82" t="str">
        <f>IF(AB325=Z325,$Y$7,IF(AB325=W325,$V$7,IF(AB325=T325,$S$7,IF(AB325=Q325,$P$7,IF(AB325=N325,$M$7,IF(AB325=K325,$J$7,I(AB325=H325,$G$7,"")))))))</f>
        <v>BLAMIS DOTACIONES LABORATORIO S.A.S</v>
      </c>
      <c r="AD325" s="82" t="str">
        <f t="shared" si="69"/>
        <v>MERCK</v>
      </c>
      <c r="AE325" s="82" t="str">
        <f t="shared" si="70"/>
        <v>INMEDIATA</v>
      </c>
      <c r="AF325" s="1"/>
      <c r="AG325" s="1"/>
      <c r="AH325" s="1"/>
      <c r="AI325" s="1"/>
      <c r="AJ325" s="1"/>
      <c r="AK325" s="1"/>
      <c r="AL325" s="1"/>
      <c r="AM325" s="1"/>
      <c r="AN325" s="1"/>
      <c r="AO325" s="1" t="s">
        <v>420</v>
      </c>
      <c r="AP325" s="1">
        <v>91640</v>
      </c>
      <c r="AQ325" s="1">
        <v>90</v>
      </c>
      <c r="AR325" s="1"/>
      <c r="AS325" s="1"/>
      <c r="AT325" s="1"/>
      <c r="AU325" s="1"/>
      <c r="AV325" s="1"/>
      <c r="AW325" s="1"/>
      <c r="AX325" s="1" t="s">
        <v>420</v>
      </c>
      <c r="AY325" s="1">
        <v>155981.95199999999</v>
      </c>
      <c r="AZ325" s="1" t="s">
        <v>2526</v>
      </c>
      <c r="BA325" s="82">
        <f t="shared" si="79"/>
        <v>91640</v>
      </c>
      <c r="BB325" s="82" t="str">
        <f t="shared" si="80"/>
        <v>MERCK S.A.</v>
      </c>
      <c r="BC325" s="82" t="str">
        <f t="shared" si="81"/>
        <v>MERCK</v>
      </c>
      <c r="BD325" s="82">
        <f t="shared" si="82"/>
        <v>90</v>
      </c>
      <c r="BE325" s="1"/>
      <c r="BF325" s="1"/>
      <c r="BG325" s="1"/>
      <c r="BH325" s="1"/>
      <c r="BI325" s="1"/>
      <c r="BJ325" s="1"/>
      <c r="BK325" s="1" t="s">
        <v>1066</v>
      </c>
      <c r="BL325" s="1">
        <v>98600</v>
      </c>
      <c r="BM325" s="1" t="s">
        <v>2572</v>
      </c>
      <c r="BN325" s="1" t="s">
        <v>2461</v>
      </c>
      <c r="BO325" s="1">
        <v>109620</v>
      </c>
      <c r="BP325" s="1" t="s">
        <v>2328</v>
      </c>
      <c r="BQ325" s="1"/>
      <c r="BR325" s="1"/>
      <c r="BS325" s="1"/>
      <c r="BT325" s="1"/>
      <c r="BU325" s="1"/>
      <c r="BV325" s="1"/>
      <c r="BW325" s="1"/>
      <c r="BX325" s="1"/>
      <c r="BY325" s="1"/>
      <c r="BZ325" s="82">
        <f t="shared" si="77"/>
        <v>98600</v>
      </c>
      <c r="CA325" s="82" t="str">
        <f t="shared" si="78"/>
        <v>QUIMICOS Y REACTIVOS SAS "QUIMIREL SAS"</v>
      </c>
      <c r="CB325" s="82" t="str">
        <f t="shared" si="71"/>
        <v>OXOID</v>
      </c>
      <c r="CC325" s="82" t="str">
        <f t="shared" si="72"/>
        <v>30 dias calendario</v>
      </c>
      <c r="CD325" s="98">
        <f t="shared" si="73"/>
        <v>91640</v>
      </c>
      <c r="CE325" s="98" t="str">
        <f t="shared" si="74"/>
        <v>MERCK S.A.</v>
      </c>
      <c r="CF325" s="98" t="str">
        <f t="shared" si="75"/>
        <v>MERCK</v>
      </c>
      <c r="CG325" s="98">
        <f t="shared" si="76"/>
        <v>90</v>
      </c>
    </row>
    <row r="326" spans="1:85" ht="41.25" customHeight="1">
      <c r="A326" s="9">
        <f t="shared" si="67"/>
        <v>318</v>
      </c>
      <c r="B326" s="10" t="s">
        <v>217</v>
      </c>
      <c r="C326" s="11">
        <v>100</v>
      </c>
      <c r="D326" s="11" t="s">
        <v>6</v>
      </c>
      <c r="E326" s="10" t="s">
        <v>216</v>
      </c>
      <c r="F326" s="43">
        <v>1</v>
      </c>
      <c r="G326" s="1"/>
      <c r="H326" s="1"/>
      <c r="I326" s="1"/>
      <c r="J326" s="1"/>
      <c r="K326" s="1"/>
      <c r="L326" s="1"/>
      <c r="M326" s="1"/>
      <c r="N326" s="1"/>
      <c r="O326" s="1"/>
      <c r="P326" s="1"/>
      <c r="Q326" s="1"/>
      <c r="R326" s="1"/>
      <c r="S326" s="1" t="s">
        <v>2410</v>
      </c>
      <c r="T326" s="1">
        <v>168000</v>
      </c>
      <c r="U326" s="1">
        <v>15</v>
      </c>
      <c r="V326" s="1"/>
      <c r="W326" s="1"/>
      <c r="X326" s="1"/>
      <c r="Y326" s="1"/>
      <c r="Z326" s="1"/>
      <c r="AA326" s="1"/>
      <c r="AB326" s="82">
        <f t="shared" si="68"/>
        <v>168000</v>
      </c>
      <c r="AC326" s="82" t="str">
        <f>IF(AB326=Z326,$Y$7,IF(AB326=W326,$V$7,IF(AB326=T326,$S$7,IF(AB326=Q326,$P$7,IF(AB326=N326,$M$7,IF(AB326=K326,$J$7,I(AB326=H326,$G$7,"")))))))</f>
        <v xml:space="preserve">ELEMENTOS QUIMICOS LTDA </v>
      </c>
      <c r="AD326" s="82" t="str">
        <f t="shared" si="69"/>
        <v>DIFCO</v>
      </c>
      <c r="AE326" s="82">
        <f t="shared" si="70"/>
        <v>15</v>
      </c>
      <c r="AF326" s="1"/>
      <c r="AG326" s="1"/>
      <c r="AH326" s="1"/>
      <c r="AI326" s="1"/>
      <c r="AJ326" s="1"/>
      <c r="AK326" s="1"/>
      <c r="AL326" s="1"/>
      <c r="AM326" s="1"/>
      <c r="AN326" s="1"/>
      <c r="AO326" s="1" t="s">
        <v>420</v>
      </c>
      <c r="AP326" s="1">
        <v>139200</v>
      </c>
      <c r="AQ326" s="1">
        <v>90</v>
      </c>
      <c r="AR326" s="1" t="s">
        <v>2411</v>
      </c>
      <c r="AS326" s="1">
        <v>180790.24390243902</v>
      </c>
      <c r="AT326" s="1">
        <v>10</v>
      </c>
      <c r="AU326" s="1"/>
      <c r="AV326" s="1"/>
      <c r="AW326" s="1"/>
      <c r="AX326" s="1" t="s">
        <v>420</v>
      </c>
      <c r="AY326" s="1">
        <v>172118.016</v>
      </c>
      <c r="AZ326" s="1" t="s">
        <v>2526</v>
      </c>
      <c r="BA326" s="82">
        <f t="shared" si="79"/>
        <v>139200</v>
      </c>
      <c r="BB326" s="82" t="str">
        <f t="shared" si="80"/>
        <v>MERCK S.A.</v>
      </c>
      <c r="BC326" s="82" t="str">
        <f t="shared" si="81"/>
        <v>MERCK</v>
      </c>
      <c r="BD326" s="82">
        <f t="shared" si="82"/>
        <v>90</v>
      </c>
      <c r="BE326" s="1"/>
      <c r="BF326" s="1"/>
      <c r="BG326" s="1"/>
      <c r="BH326" s="1"/>
      <c r="BI326" s="1"/>
      <c r="BJ326" s="1"/>
      <c r="BK326" s="1" t="s">
        <v>1066</v>
      </c>
      <c r="BL326" s="1">
        <v>98600</v>
      </c>
      <c r="BM326" s="1" t="s">
        <v>2572</v>
      </c>
      <c r="BN326" s="1" t="s">
        <v>2461</v>
      </c>
      <c r="BO326" s="1">
        <v>117740</v>
      </c>
      <c r="BP326" s="1" t="s">
        <v>2328</v>
      </c>
      <c r="BQ326" s="1"/>
      <c r="BR326" s="1"/>
      <c r="BS326" s="1"/>
      <c r="BT326" s="1"/>
      <c r="BU326" s="1"/>
      <c r="BV326" s="1"/>
      <c r="BW326" s="1"/>
      <c r="BX326" s="1"/>
      <c r="BY326" s="1"/>
      <c r="BZ326" s="82">
        <f t="shared" si="77"/>
        <v>98600</v>
      </c>
      <c r="CA326" s="82" t="str">
        <f t="shared" si="78"/>
        <v>QUIMICOS Y REACTIVOS SAS "QUIMIREL SAS"</v>
      </c>
      <c r="CB326" s="82" t="str">
        <f t="shared" si="71"/>
        <v>OXOID</v>
      </c>
      <c r="CC326" s="82" t="str">
        <f t="shared" si="72"/>
        <v>30 dias calendario</v>
      </c>
      <c r="CD326" s="98">
        <f t="shared" si="73"/>
        <v>98600</v>
      </c>
      <c r="CE326" s="98" t="str">
        <f t="shared" si="74"/>
        <v>QUIMICOS Y REACTIVOS SAS "QUIMIREL SAS"</v>
      </c>
      <c r="CF326" s="98" t="str">
        <f t="shared" si="75"/>
        <v>OXOID</v>
      </c>
      <c r="CG326" s="98" t="str">
        <f t="shared" si="76"/>
        <v>30 dias calendario</v>
      </c>
    </row>
    <row r="327" spans="1:85" ht="62.4">
      <c r="A327" s="9">
        <f t="shared" si="67"/>
        <v>319</v>
      </c>
      <c r="B327" s="10" t="s">
        <v>556</v>
      </c>
      <c r="C327" s="11">
        <v>100</v>
      </c>
      <c r="D327" s="11" t="s">
        <v>538</v>
      </c>
      <c r="E327" s="10" t="s">
        <v>1804</v>
      </c>
      <c r="F327" s="43">
        <v>1</v>
      </c>
      <c r="G327" s="1"/>
      <c r="H327" s="1"/>
      <c r="I327" s="1"/>
      <c r="J327" s="1"/>
      <c r="K327" s="1"/>
      <c r="L327" s="1"/>
      <c r="M327" s="1"/>
      <c r="N327" s="1"/>
      <c r="O327" s="1"/>
      <c r="P327" s="1"/>
      <c r="Q327" s="1"/>
      <c r="R327" s="1"/>
      <c r="S327" s="1"/>
      <c r="T327" s="1"/>
      <c r="U327" s="1"/>
      <c r="V327" s="1"/>
      <c r="W327" s="1"/>
      <c r="X327" s="1"/>
      <c r="Y327" s="1"/>
      <c r="Z327" s="1"/>
      <c r="AA327" s="1"/>
      <c r="AB327" s="82"/>
      <c r="AC327" s="82"/>
      <c r="AD327" s="82"/>
      <c r="AE327" s="82"/>
      <c r="AF327" s="1"/>
      <c r="AG327" s="1"/>
      <c r="AH327" s="1"/>
      <c r="AI327" s="1"/>
      <c r="AJ327" s="1"/>
      <c r="AK327" s="1"/>
      <c r="AL327" s="1"/>
      <c r="AM327" s="1"/>
      <c r="AN327" s="1"/>
      <c r="AO327" s="1"/>
      <c r="AP327" s="1"/>
      <c r="AQ327" s="1"/>
      <c r="AR327" s="1"/>
      <c r="AS327" s="1"/>
      <c r="AT327" s="1"/>
      <c r="AU327" s="1"/>
      <c r="AV327" s="1"/>
      <c r="AW327" s="1"/>
      <c r="AX327" s="1"/>
      <c r="AY327" s="1"/>
      <c r="AZ327" s="1"/>
      <c r="BA327" s="82"/>
      <c r="BB327" s="82"/>
      <c r="BC327" s="82"/>
      <c r="BD327" s="82"/>
      <c r="BE327" s="1"/>
      <c r="BF327" s="1"/>
      <c r="BG327" s="1"/>
      <c r="BH327" s="1"/>
      <c r="BI327" s="1"/>
      <c r="BJ327" s="1"/>
      <c r="BK327" s="1"/>
      <c r="BL327" s="1"/>
      <c r="BM327" s="1"/>
      <c r="BN327" s="1"/>
      <c r="BO327" s="1"/>
      <c r="BP327" s="1"/>
      <c r="BQ327" s="1"/>
      <c r="BR327" s="1"/>
      <c r="BS327" s="1"/>
      <c r="BT327" s="1" t="s">
        <v>2646</v>
      </c>
      <c r="BU327" s="1">
        <v>239888</v>
      </c>
      <c r="BV327" s="1" t="s">
        <v>2642</v>
      </c>
      <c r="BW327" s="1"/>
      <c r="BX327" s="1"/>
      <c r="BY327" s="1"/>
      <c r="BZ327" s="82">
        <f t="shared" si="77"/>
        <v>239888</v>
      </c>
      <c r="CA327" s="82" t="str">
        <f t="shared" si="78"/>
        <v>VORTEX COMPANY SAS</v>
      </c>
      <c r="CB327" s="82" t="str">
        <f t="shared" si="71"/>
        <v>Fluka</v>
      </c>
      <c r="CC327" s="82" t="str">
        <f t="shared" si="72"/>
        <v>75-90 dias</v>
      </c>
      <c r="CD327" s="98">
        <f t="shared" si="73"/>
        <v>239888</v>
      </c>
      <c r="CE327" s="98" t="str">
        <f t="shared" si="74"/>
        <v>VORTEX COMPANY SAS</v>
      </c>
      <c r="CF327" s="98" t="str">
        <f t="shared" si="75"/>
        <v>Fluka</v>
      </c>
      <c r="CG327" s="98" t="str">
        <f t="shared" si="76"/>
        <v>75-90 dias</v>
      </c>
    </row>
    <row r="328" spans="1:85" ht="72.599999999999994" customHeight="1">
      <c r="A328" s="9">
        <f t="shared" si="67"/>
        <v>320</v>
      </c>
      <c r="B328" s="17" t="s">
        <v>505</v>
      </c>
      <c r="C328" s="14">
        <v>25</v>
      </c>
      <c r="D328" s="18" t="s">
        <v>9</v>
      </c>
      <c r="E328" s="10" t="s">
        <v>486</v>
      </c>
      <c r="F328" s="43">
        <v>1</v>
      </c>
      <c r="G328" s="1"/>
      <c r="H328" s="1"/>
      <c r="I328" s="1"/>
      <c r="J328" s="1"/>
      <c r="K328" s="1"/>
      <c r="L328" s="1"/>
      <c r="M328" s="1"/>
      <c r="N328" s="1"/>
      <c r="O328" s="1"/>
      <c r="P328" s="1" t="s">
        <v>420</v>
      </c>
      <c r="Q328" s="1">
        <v>197200</v>
      </c>
      <c r="R328" s="1" t="s">
        <v>2364</v>
      </c>
      <c r="S328" s="1" t="s">
        <v>2406</v>
      </c>
      <c r="T328" s="1">
        <v>124236</v>
      </c>
      <c r="U328" s="1">
        <v>15</v>
      </c>
      <c r="V328" s="1"/>
      <c r="W328" s="1"/>
      <c r="X328" s="1"/>
      <c r="Y328" s="1"/>
      <c r="Z328" s="1"/>
      <c r="AA328" s="1"/>
      <c r="AB328" s="82">
        <f t="shared" si="68"/>
        <v>124236</v>
      </c>
      <c r="AC328" s="82" t="str">
        <f>IF(AB328=Z328,$Y$7,IF(AB328=W328,$V$7,IF(AB328=T328,$S$7,IF(AB328=Q328,$P$7,IF(AB328=N328,$M$7,IF(AB328=K328,$J$7,I(AB328=H328,$G$7,"")))))))</f>
        <v xml:space="preserve">ELEMENTOS QUIMICOS LTDA </v>
      </c>
      <c r="AD328" s="82" t="str">
        <f t="shared" si="69"/>
        <v>PANREAC</v>
      </c>
      <c r="AE328" s="82">
        <f t="shared" si="70"/>
        <v>15</v>
      </c>
      <c r="AF328" s="1"/>
      <c r="AG328" s="1"/>
      <c r="AH328" s="1"/>
      <c r="AI328" s="1"/>
      <c r="AJ328" s="1"/>
      <c r="AK328" s="1"/>
      <c r="AL328" s="1"/>
      <c r="AM328" s="1"/>
      <c r="AN328" s="1"/>
      <c r="AO328" s="1" t="s">
        <v>420</v>
      </c>
      <c r="AP328" s="1">
        <v>117159.99999999999</v>
      </c>
      <c r="AQ328" s="1">
        <v>60</v>
      </c>
      <c r="AR328" s="1"/>
      <c r="AS328" s="1"/>
      <c r="AT328" s="1"/>
      <c r="AU328" s="1"/>
      <c r="AV328" s="1"/>
      <c r="AW328" s="1"/>
      <c r="AX328" s="1" t="s">
        <v>420</v>
      </c>
      <c r="AY328" s="1">
        <v>190943.424</v>
      </c>
      <c r="AZ328" s="1" t="s">
        <v>2526</v>
      </c>
      <c r="BA328" s="82">
        <f t="shared" si="79"/>
        <v>117159.99999999999</v>
      </c>
      <c r="BB328" s="82" t="str">
        <f t="shared" si="80"/>
        <v>MERCK S.A.</v>
      </c>
      <c r="BC328" s="82" t="str">
        <f t="shared" si="81"/>
        <v>MERCK</v>
      </c>
      <c r="BD328" s="82">
        <f t="shared" si="82"/>
        <v>60</v>
      </c>
      <c r="BE328" s="1"/>
      <c r="BF328" s="1"/>
      <c r="BG328" s="1"/>
      <c r="BH328" s="1"/>
      <c r="BI328" s="1"/>
      <c r="BJ328" s="1"/>
      <c r="BK328" s="1"/>
      <c r="BL328" s="1"/>
      <c r="BM328" s="1"/>
      <c r="BN328" s="1" t="s">
        <v>420</v>
      </c>
      <c r="BO328" s="1">
        <v>230608</v>
      </c>
      <c r="BP328" s="1" t="s">
        <v>2545</v>
      </c>
      <c r="BQ328" s="1"/>
      <c r="BR328" s="1"/>
      <c r="BS328" s="1"/>
      <c r="BT328" s="1"/>
      <c r="BU328" s="1"/>
      <c r="BV328" s="1"/>
      <c r="BW328" s="1"/>
      <c r="BX328" s="1"/>
      <c r="BY328" s="1"/>
      <c r="BZ328" s="82">
        <f t="shared" si="77"/>
        <v>230608</v>
      </c>
      <c r="CA328" s="82" t="str">
        <f t="shared" si="78"/>
        <v>REACTIVOS EQUIPOS Y QUIMICOS LIMITADA</v>
      </c>
      <c r="CB328" s="82" t="str">
        <f t="shared" si="71"/>
        <v>MERCK</v>
      </c>
      <c r="CC328" s="82" t="str">
        <f t="shared" si="72"/>
        <v>120 DIAS</v>
      </c>
      <c r="CD328" s="98">
        <f t="shared" si="73"/>
        <v>117159.99999999999</v>
      </c>
      <c r="CE328" s="98" t="str">
        <f t="shared" si="74"/>
        <v>MERCK S.A.</v>
      </c>
      <c r="CF328" s="98" t="str">
        <f t="shared" si="75"/>
        <v>MERCK</v>
      </c>
      <c r="CG328" s="98" t="str">
        <f t="shared" si="76"/>
        <v>120 DIAS</v>
      </c>
    </row>
    <row r="329" spans="1:85" ht="62.25" customHeight="1">
      <c r="A329" s="9">
        <f t="shared" si="67"/>
        <v>321</v>
      </c>
      <c r="B329" s="10" t="s">
        <v>1606</v>
      </c>
      <c r="C329" s="11">
        <v>1</v>
      </c>
      <c r="D329" s="11" t="s">
        <v>6</v>
      </c>
      <c r="E329" s="10" t="s">
        <v>1804</v>
      </c>
      <c r="F329" s="43">
        <v>1</v>
      </c>
      <c r="G329" s="1"/>
      <c r="H329" s="1"/>
      <c r="I329" s="1"/>
      <c r="J329" s="1"/>
      <c r="K329" s="1"/>
      <c r="L329" s="1"/>
      <c r="M329" s="1"/>
      <c r="N329" s="1"/>
      <c r="O329" s="1"/>
      <c r="P329" s="1"/>
      <c r="Q329" s="1"/>
      <c r="R329" s="1"/>
      <c r="S329" s="1"/>
      <c r="T329" s="1"/>
      <c r="U329" s="1"/>
      <c r="V329" s="1"/>
      <c r="W329" s="1"/>
      <c r="X329" s="1"/>
      <c r="Y329" s="1"/>
      <c r="Z329" s="1"/>
      <c r="AA329" s="1"/>
      <c r="AB329" s="82"/>
      <c r="AC329" s="82"/>
      <c r="AD329" s="82"/>
      <c r="AE329" s="82"/>
      <c r="AF329" s="1" t="s">
        <v>1222</v>
      </c>
      <c r="AG329" s="1">
        <v>93960</v>
      </c>
      <c r="AH329" s="1" t="s">
        <v>2454</v>
      </c>
      <c r="AI329" s="1"/>
      <c r="AJ329" s="1"/>
      <c r="AK329" s="1"/>
      <c r="AL329" s="1"/>
      <c r="AM329" s="1"/>
      <c r="AN329" s="1"/>
      <c r="AO329" s="1"/>
      <c r="AP329" s="1"/>
      <c r="AQ329" s="1"/>
      <c r="AR329" s="1"/>
      <c r="AS329" s="1"/>
      <c r="AT329" s="1"/>
      <c r="AU329" s="1" t="s">
        <v>1222</v>
      </c>
      <c r="AV329" s="1">
        <v>94934.399999999994</v>
      </c>
      <c r="AW329" s="1">
        <v>45</v>
      </c>
      <c r="AX329" s="1"/>
      <c r="AY329" s="1"/>
      <c r="AZ329" s="1"/>
      <c r="BA329" s="82">
        <f t="shared" si="79"/>
        <v>93960</v>
      </c>
      <c r="BB329" s="82" t="str">
        <f t="shared" si="80"/>
        <v>INNOVACION TECNOLOGICA LTDA - INNOVATEK LTDA.</v>
      </c>
      <c r="BC329" s="82" t="str">
        <f t="shared" si="81"/>
        <v>RESTEK</v>
      </c>
      <c r="BD329" s="82" t="str">
        <f t="shared" si="82"/>
        <v>30 dias</v>
      </c>
      <c r="BE329" s="1"/>
      <c r="BF329" s="1"/>
      <c r="BG329" s="1"/>
      <c r="BH329" s="1"/>
      <c r="BI329" s="1"/>
      <c r="BJ329" s="1"/>
      <c r="BK329" s="1"/>
      <c r="BL329" s="1"/>
      <c r="BM329" s="1"/>
      <c r="BN329" s="1"/>
      <c r="BO329" s="1"/>
      <c r="BP329" s="1"/>
      <c r="BQ329" s="1"/>
      <c r="BR329" s="1"/>
      <c r="BS329" s="1"/>
      <c r="BT329" s="1"/>
      <c r="BU329" s="1"/>
      <c r="BV329" s="1"/>
      <c r="BW329" s="1"/>
      <c r="BX329" s="1"/>
      <c r="BY329" s="1"/>
      <c r="BZ329" s="82"/>
      <c r="CA329" s="82"/>
      <c r="CB329" s="82">
        <f t="shared" si="71"/>
        <v>0</v>
      </c>
      <c r="CC329" s="82">
        <f t="shared" si="72"/>
        <v>0</v>
      </c>
      <c r="CD329" s="98">
        <f t="shared" si="73"/>
        <v>93960</v>
      </c>
      <c r="CE329" s="98" t="str">
        <f t="shared" si="74"/>
        <v>INNOVACION TECNOLOGICA LTDA - INNOVATEK LTDA.</v>
      </c>
      <c r="CF329" s="98" t="str">
        <f t="shared" si="75"/>
        <v>RESTEK</v>
      </c>
      <c r="CG329" s="98" t="str">
        <f t="shared" si="76"/>
        <v>30 dias</v>
      </c>
    </row>
    <row r="330" spans="1:85" ht="62.25" customHeight="1">
      <c r="A330" s="9">
        <f t="shared" ref="A330:A393" si="83">A329+1</f>
        <v>322</v>
      </c>
      <c r="B330" s="10" t="s">
        <v>1854</v>
      </c>
      <c r="C330" s="11">
        <v>1</v>
      </c>
      <c r="D330" s="11" t="s">
        <v>6</v>
      </c>
      <c r="E330" s="10" t="s">
        <v>1804</v>
      </c>
      <c r="F330" s="43">
        <v>1</v>
      </c>
      <c r="G330" s="1"/>
      <c r="H330" s="1"/>
      <c r="I330" s="1"/>
      <c r="J330" s="1"/>
      <c r="K330" s="1"/>
      <c r="L330" s="1"/>
      <c r="M330" s="1"/>
      <c r="N330" s="1"/>
      <c r="O330" s="1"/>
      <c r="P330" s="1"/>
      <c r="Q330" s="1"/>
      <c r="R330" s="1"/>
      <c r="S330" s="1"/>
      <c r="T330" s="1"/>
      <c r="U330" s="1"/>
      <c r="V330" s="1"/>
      <c r="W330" s="1"/>
      <c r="X330" s="1"/>
      <c r="Y330" s="1"/>
      <c r="Z330" s="1"/>
      <c r="AA330" s="1"/>
      <c r="AB330" s="82"/>
      <c r="AC330" s="82"/>
      <c r="AD330" s="82"/>
      <c r="AE330" s="82"/>
      <c r="AF330" s="1" t="s">
        <v>1222</v>
      </c>
      <c r="AG330" s="1">
        <v>140488.76</v>
      </c>
      <c r="AH330" s="1" t="s">
        <v>2454</v>
      </c>
      <c r="AI330" s="1"/>
      <c r="AJ330" s="1"/>
      <c r="AK330" s="1"/>
      <c r="AL330" s="1"/>
      <c r="AM330" s="1"/>
      <c r="AN330" s="1"/>
      <c r="AO330" s="1"/>
      <c r="AP330" s="1"/>
      <c r="AQ330" s="1"/>
      <c r="AR330" s="1"/>
      <c r="AS330" s="1"/>
      <c r="AT330" s="1"/>
      <c r="AU330" s="1" t="s">
        <v>1222</v>
      </c>
      <c r="AV330" s="1">
        <v>140615.20000000001</v>
      </c>
      <c r="AW330" s="1">
        <v>45</v>
      </c>
      <c r="AX330" s="1"/>
      <c r="AY330" s="1"/>
      <c r="AZ330" s="1"/>
      <c r="BA330" s="82">
        <f t="shared" ref="BA330:BA391" si="84">MIN(AY330,AV330,AS330,AP330,AM330,AJ330,AG330)</f>
        <v>140488.76</v>
      </c>
      <c r="BB330" s="82" t="str">
        <f t="shared" ref="BB330:BB391" si="85">IF(BA330=AY330,$AX$7,IF(BA330=AV330,$AU$7,IF(BA330=AS330,$AR$7,IF(BA330=AP330,$AO$7,IF(BA330=AM330,$AL$7,IF(BA330=AJ330,$AI$7,IF(BA330=AG330,$AF$7,"")))))))</f>
        <v>INNOVACION TECNOLOGICA LTDA - INNOVATEK LTDA.</v>
      </c>
      <c r="BC330" s="82" t="str">
        <f t="shared" ref="BC330:BC391" si="86">IF(BA330=AY330,AX330,IF(BA330=AV330,AU330,IF(BA330=AS330,AR330,IF(BA330=AP330,AO330,IF(BA330=AM330,AL330,IF(BA330=AJ330,AI330,IF(BA330=AG330,AF330,"")))))))</f>
        <v>RESTEK</v>
      </c>
      <c r="BD330" s="82" t="str">
        <f t="shared" ref="BD330:BD391" si="87">IF(BA330=AY330,AZ330,IF(BA330=AV330,AW330,IF(BA330=AS330,AT330,IF(BA330=AP330,AQ330,IF(BA330=AM330,AN330,IF(BA330=AJ330,AK330,IF(BA330=AG330,AH330,"")))))))</f>
        <v>30 dias</v>
      </c>
      <c r="BE330" s="1"/>
      <c r="BF330" s="1"/>
      <c r="BG330" s="1"/>
      <c r="BH330" s="1"/>
      <c r="BI330" s="1"/>
      <c r="BJ330" s="1"/>
      <c r="BK330" s="1"/>
      <c r="BL330" s="1"/>
      <c r="BM330" s="1"/>
      <c r="BN330" s="1"/>
      <c r="BO330" s="1"/>
      <c r="BP330" s="1"/>
      <c r="BQ330" s="1"/>
      <c r="BR330" s="1"/>
      <c r="BS330" s="1"/>
      <c r="BT330" s="1"/>
      <c r="BU330" s="1"/>
      <c r="BV330" s="1"/>
      <c r="BW330" s="1"/>
      <c r="BX330" s="1"/>
      <c r="BY330" s="1"/>
      <c r="BZ330" s="82"/>
      <c r="CA330" s="82"/>
      <c r="CB330" s="82">
        <f t="shared" si="71"/>
        <v>0</v>
      </c>
      <c r="CC330" s="82">
        <f t="shared" si="72"/>
        <v>0</v>
      </c>
      <c r="CD330" s="98">
        <f t="shared" si="73"/>
        <v>140488.76</v>
      </c>
      <c r="CE330" s="98" t="str">
        <f t="shared" si="74"/>
        <v>INNOVACION TECNOLOGICA LTDA - INNOVATEK LTDA.</v>
      </c>
      <c r="CF330" s="98" t="str">
        <f t="shared" si="75"/>
        <v>RESTEK</v>
      </c>
      <c r="CG330" s="98" t="str">
        <f t="shared" si="76"/>
        <v>30 dias</v>
      </c>
    </row>
    <row r="331" spans="1:85" ht="62.25" customHeight="1">
      <c r="A331" s="9">
        <f t="shared" si="83"/>
        <v>323</v>
      </c>
      <c r="B331" s="10" t="s">
        <v>1855</v>
      </c>
      <c r="C331" s="11">
        <v>100</v>
      </c>
      <c r="D331" s="11" t="s">
        <v>6</v>
      </c>
      <c r="E331" s="10" t="s">
        <v>1836</v>
      </c>
      <c r="F331" s="43">
        <v>1</v>
      </c>
      <c r="G331" s="1"/>
      <c r="H331" s="1"/>
      <c r="I331" s="1"/>
      <c r="J331" s="1"/>
      <c r="K331" s="1"/>
      <c r="L331" s="1"/>
      <c r="M331" s="1"/>
      <c r="N331" s="1"/>
      <c r="O331" s="1"/>
      <c r="P331" s="1"/>
      <c r="Q331" s="1"/>
      <c r="R331" s="1"/>
      <c r="S331" s="1"/>
      <c r="T331" s="1"/>
      <c r="U331" s="1"/>
      <c r="V331" s="1"/>
      <c r="W331" s="1"/>
      <c r="X331" s="1"/>
      <c r="Y331" s="1"/>
      <c r="Z331" s="1"/>
      <c r="AA331" s="1"/>
      <c r="AB331" s="82"/>
      <c r="AC331" s="82"/>
      <c r="AD331" s="82"/>
      <c r="AE331" s="82"/>
      <c r="AF331" s="1"/>
      <c r="AG331" s="1"/>
      <c r="AH331" s="1"/>
      <c r="AI331" s="1"/>
      <c r="AJ331" s="1"/>
      <c r="AK331" s="1"/>
      <c r="AL331" s="1"/>
      <c r="AM331" s="1"/>
      <c r="AN331" s="1"/>
      <c r="AO331" s="1"/>
      <c r="AP331" s="1"/>
      <c r="AQ331" s="1"/>
      <c r="AR331" s="1"/>
      <c r="AS331" s="1"/>
      <c r="AT331" s="1"/>
      <c r="AU331" s="1"/>
      <c r="AV331" s="1"/>
      <c r="AW331" s="1"/>
      <c r="AX331" s="1"/>
      <c r="AY331" s="1"/>
      <c r="AZ331" s="1"/>
      <c r="BA331" s="82"/>
      <c r="BB331" s="82"/>
      <c r="BC331" s="82"/>
      <c r="BD331" s="82"/>
      <c r="BE331" s="1"/>
      <c r="BF331" s="1"/>
      <c r="BG331" s="1"/>
      <c r="BH331" s="1"/>
      <c r="BI331" s="1"/>
      <c r="BJ331" s="1"/>
      <c r="BK331" s="1"/>
      <c r="BL331" s="1"/>
      <c r="BM331" s="1"/>
      <c r="BN331" s="1"/>
      <c r="BO331" s="1"/>
      <c r="BP331" s="1"/>
      <c r="BQ331" s="1" t="s">
        <v>2618</v>
      </c>
      <c r="BR331" s="1">
        <v>510400</v>
      </c>
      <c r="BS331" s="1">
        <v>60</v>
      </c>
      <c r="BT331" s="1"/>
      <c r="BU331" s="1"/>
      <c r="BV331" s="1"/>
      <c r="BW331" s="1"/>
      <c r="BX331" s="1"/>
      <c r="BY331" s="1"/>
      <c r="BZ331" s="82">
        <f t="shared" ref="BZ331:BZ393" si="88">MIN(BX331,BU331,BR331,BO331,BL331,BI331,BF331)</f>
        <v>510400</v>
      </c>
      <c r="CA331" s="82" t="str">
        <f t="shared" ref="CA331:CA393" si="89">IF(BZ331=BX331,$BW$7,IF(BZ331=BU331,$BT$7,IF(BZ331=BR331,$BQ$7,IF(BZ331=BO331,$BN$7,IF(BZ331=BL331,$BK$7,IF(BZ331=BI331,$BH$7,IF(BZ331=BF331,$BE$7,"")))))))</f>
        <v>SCIENTIFIC PRODUCTS LTDA.</v>
      </c>
      <c r="CB331" s="82" t="str">
        <f t="shared" ref="CB331:CB394" si="90">IF(BZ331=BX331,BW331,IF(BZ331=BU331,BT331,IF(BZ331=BR331,BQ331,IF(BZ331=BO331,BN331,IF(BZ331=BL331,BK331,IF(BZ331=BI331,BH331,IF(BZ331=BF331,BE331,"")))))))</f>
        <v>FLUKA</v>
      </c>
      <c r="CC331" s="82">
        <f t="shared" ref="CC331:CC394" si="91">IF(BZ331=BX331,BY331,IF(BZ331=BU331,BV331,IF(BZ331=BR331,BS331,IF(BZ331=BO331,BP331,IF(BZ331=BL331,BM331,IF(BZ331=BI331,BJ331,IF(BZ331=BF331,BG331,"")))))))</f>
        <v>60</v>
      </c>
      <c r="CD331" s="98">
        <f t="shared" ref="CD331:CD394" si="92">MIN(BZ331,BA331,AB331)</f>
        <v>510400</v>
      </c>
      <c r="CE331" s="98" t="str">
        <f t="shared" ref="CE331:CE394" si="93">IF(CD331=BZ331,CA331,IF(CD331=BA331,BB331,IF(CD331=AB331,AC331,"")))</f>
        <v>SCIENTIFIC PRODUCTS LTDA.</v>
      </c>
      <c r="CF331" s="98" t="str">
        <f t="shared" ref="CF331:CF394" si="94">IF(CE331=CA331,CB331,IF(CE331=BB331,BC331,IF(CE331=AC331,AD331,"")))</f>
        <v>FLUKA</v>
      </c>
      <c r="CG331" s="98">
        <f t="shared" ref="CG331:CG394" si="95">IF(CF331=CB331,CC331,IF(CF331=BC331,BD331,IF(CF331=AD331,AE331,"")))</f>
        <v>60</v>
      </c>
    </row>
    <row r="332" spans="1:85" ht="62.25" customHeight="1">
      <c r="A332" s="9">
        <f t="shared" si="83"/>
        <v>324</v>
      </c>
      <c r="B332" s="10" t="s">
        <v>1856</v>
      </c>
      <c r="C332" s="11">
        <v>100</v>
      </c>
      <c r="D332" s="11" t="s">
        <v>6</v>
      </c>
      <c r="E332" s="10" t="s">
        <v>1836</v>
      </c>
      <c r="F332" s="43">
        <v>1</v>
      </c>
      <c r="G332" s="1"/>
      <c r="H332" s="1"/>
      <c r="I332" s="1"/>
      <c r="J332" s="1"/>
      <c r="K332" s="1"/>
      <c r="L332" s="1"/>
      <c r="M332" s="1"/>
      <c r="N332" s="1"/>
      <c r="O332" s="1"/>
      <c r="P332" s="1"/>
      <c r="Q332" s="1"/>
      <c r="R332" s="1"/>
      <c r="S332" s="1"/>
      <c r="T332" s="1"/>
      <c r="U332" s="1"/>
      <c r="V332" s="1"/>
      <c r="W332" s="1"/>
      <c r="X332" s="1"/>
      <c r="Y332" s="1"/>
      <c r="Z332" s="1"/>
      <c r="AA332" s="1"/>
      <c r="AB332" s="82"/>
      <c r="AC332" s="82"/>
      <c r="AD332" s="82"/>
      <c r="AE332" s="82"/>
      <c r="AF332" s="1"/>
      <c r="AG332" s="1"/>
      <c r="AH332" s="1"/>
      <c r="AI332" s="1"/>
      <c r="AJ332" s="1"/>
      <c r="AK332" s="1"/>
      <c r="AL332" s="1"/>
      <c r="AM332" s="1"/>
      <c r="AN332" s="1"/>
      <c r="AO332" s="1"/>
      <c r="AP332" s="1"/>
      <c r="AQ332" s="1"/>
      <c r="AR332" s="1"/>
      <c r="AS332" s="1"/>
      <c r="AT332" s="1"/>
      <c r="AU332" s="1"/>
      <c r="AV332" s="1"/>
      <c r="AW332" s="1"/>
      <c r="AX332" s="1"/>
      <c r="AY332" s="1"/>
      <c r="AZ332" s="1"/>
      <c r="BA332" s="82"/>
      <c r="BB332" s="82"/>
      <c r="BC332" s="82"/>
      <c r="BD332" s="82"/>
      <c r="BE332" s="1"/>
      <c r="BF332" s="1"/>
      <c r="BG332" s="1"/>
      <c r="BH332" s="1"/>
      <c r="BI332" s="1"/>
      <c r="BJ332" s="1"/>
      <c r="BK332" s="1"/>
      <c r="BL332" s="1"/>
      <c r="BM332" s="1"/>
      <c r="BN332" s="1"/>
      <c r="BO332" s="1"/>
      <c r="BP332" s="1"/>
      <c r="BQ332" s="1" t="s">
        <v>2618</v>
      </c>
      <c r="BR332" s="1">
        <v>510400</v>
      </c>
      <c r="BS332" s="1">
        <v>60</v>
      </c>
      <c r="BT332" s="1"/>
      <c r="BU332" s="1"/>
      <c r="BV332" s="1"/>
      <c r="BW332" s="1"/>
      <c r="BX332" s="1"/>
      <c r="BY332" s="1"/>
      <c r="BZ332" s="82">
        <f t="shared" si="88"/>
        <v>510400</v>
      </c>
      <c r="CA332" s="82" t="str">
        <f t="shared" si="89"/>
        <v>SCIENTIFIC PRODUCTS LTDA.</v>
      </c>
      <c r="CB332" s="82" t="str">
        <f t="shared" si="90"/>
        <v>FLUKA</v>
      </c>
      <c r="CC332" s="82">
        <f t="shared" si="91"/>
        <v>60</v>
      </c>
      <c r="CD332" s="98">
        <f t="shared" si="92"/>
        <v>510400</v>
      </c>
      <c r="CE332" s="98" t="str">
        <f t="shared" si="93"/>
        <v>SCIENTIFIC PRODUCTS LTDA.</v>
      </c>
      <c r="CF332" s="98" t="str">
        <f t="shared" si="94"/>
        <v>FLUKA</v>
      </c>
      <c r="CG332" s="98">
        <f t="shared" si="95"/>
        <v>60</v>
      </c>
    </row>
    <row r="333" spans="1:85" ht="62.25" customHeight="1">
      <c r="A333" s="9">
        <f t="shared" si="83"/>
        <v>325</v>
      </c>
      <c r="B333" s="10" t="s">
        <v>1857</v>
      </c>
      <c r="C333" s="11">
        <v>100</v>
      </c>
      <c r="D333" s="11" t="s">
        <v>6</v>
      </c>
      <c r="E333" s="10" t="s">
        <v>1836</v>
      </c>
      <c r="F333" s="43">
        <v>1</v>
      </c>
      <c r="G333" s="1"/>
      <c r="H333" s="1"/>
      <c r="I333" s="1"/>
      <c r="J333" s="1"/>
      <c r="K333" s="1"/>
      <c r="L333" s="1"/>
      <c r="M333" s="1"/>
      <c r="N333" s="1"/>
      <c r="O333" s="1"/>
      <c r="P333" s="1"/>
      <c r="Q333" s="1"/>
      <c r="R333" s="1"/>
      <c r="S333" s="1"/>
      <c r="T333" s="1"/>
      <c r="U333" s="1"/>
      <c r="V333" s="1"/>
      <c r="W333" s="1"/>
      <c r="X333" s="1"/>
      <c r="Y333" s="1"/>
      <c r="Z333" s="1"/>
      <c r="AA333" s="1"/>
      <c r="AB333" s="82"/>
      <c r="AC333" s="82"/>
      <c r="AD333" s="82"/>
      <c r="AE333" s="82"/>
      <c r="AF333" s="1"/>
      <c r="AG333" s="1"/>
      <c r="AH333" s="1"/>
      <c r="AI333" s="1"/>
      <c r="AJ333" s="1"/>
      <c r="AK333" s="1"/>
      <c r="AL333" s="1"/>
      <c r="AM333" s="1"/>
      <c r="AN333" s="1"/>
      <c r="AO333" s="1"/>
      <c r="AP333" s="1"/>
      <c r="AQ333" s="1"/>
      <c r="AR333" s="1"/>
      <c r="AS333" s="1"/>
      <c r="AT333" s="1"/>
      <c r="AU333" s="1"/>
      <c r="AV333" s="1"/>
      <c r="AW333" s="1"/>
      <c r="AX333" s="1"/>
      <c r="AY333" s="1"/>
      <c r="AZ333" s="1"/>
      <c r="BA333" s="82"/>
      <c r="BB333" s="82"/>
      <c r="BC333" s="82"/>
      <c r="BD333" s="82"/>
      <c r="BE333" s="1"/>
      <c r="BF333" s="1"/>
      <c r="BG333" s="1"/>
      <c r="BH333" s="1"/>
      <c r="BI333" s="1"/>
      <c r="BJ333" s="1"/>
      <c r="BK333" s="1"/>
      <c r="BL333" s="1"/>
      <c r="BM333" s="1"/>
      <c r="BN333" s="1"/>
      <c r="BO333" s="1"/>
      <c r="BP333" s="1"/>
      <c r="BQ333" s="1" t="s">
        <v>2618</v>
      </c>
      <c r="BR333" s="1">
        <v>510400</v>
      </c>
      <c r="BS333" s="1">
        <v>60</v>
      </c>
      <c r="BT333" s="1"/>
      <c r="BU333" s="1"/>
      <c r="BV333" s="1"/>
      <c r="BW333" s="1"/>
      <c r="BX333" s="1"/>
      <c r="BY333" s="1"/>
      <c r="BZ333" s="82">
        <f t="shared" si="88"/>
        <v>510400</v>
      </c>
      <c r="CA333" s="82" t="str">
        <f t="shared" si="89"/>
        <v>SCIENTIFIC PRODUCTS LTDA.</v>
      </c>
      <c r="CB333" s="82" t="str">
        <f t="shared" si="90"/>
        <v>FLUKA</v>
      </c>
      <c r="CC333" s="82">
        <f t="shared" si="91"/>
        <v>60</v>
      </c>
      <c r="CD333" s="98">
        <f t="shared" si="92"/>
        <v>510400</v>
      </c>
      <c r="CE333" s="98" t="str">
        <f t="shared" si="93"/>
        <v>SCIENTIFIC PRODUCTS LTDA.</v>
      </c>
      <c r="CF333" s="98" t="str">
        <f t="shared" si="94"/>
        <v>FLUKA</v>
      </c>
      <c r="CG333" s="98">
        <f t="shared" si="95"/>
        <v>60</v>
      </c>
    </row>
    <row r="334" spans="1:85" ht="62.25" customHeight="1">
      <c r="A334" s="9">
        <f t="shared" si="83"/>
        <v>326</v>
      </c>
      <c r="B334" s="10" t="s">
        <v>1858</v>
      </c>
      <c r="C334" s="11">
        <v>100</v>
      </c>
      <c r="D334" s="11" t="s">
        <v>6</v>
      </c>
      <c r="E334" s="10" t="s">
        <v>1836</v>
      </c>
      <c r="F334" s="43">
        <v>1</v>
      </c>
      <c r="G334" s="1"/>
      <c r="H334" s="1"/>
      <c r="I334" s="1"/>
      <c r="J334" s="1"/>
      <c r="K334" s="1"/>
      <c r="L334" s="1"/>
      <c r="M334" s="1"/>
      <c r="N334" s="1"/>
      <c r="O334" s="1"/>
      <c r="P334" s="1"/>
      <c r="Q334" s="1"/>
      <c r="R334" s="1"/>
      <c r="S334" s="1"/>
      <c r="T334" s="1"/>
      <c r="U334" s="1"/>
      <c r="V334" s="1"/>
      <c r="W334" s="1"/>
      <c r="X334" s="1"/>
      <c r="Y334" s="1"/>
      <c r="Z334" s="1"/>
      <c r="AA334" s="1"/>
      <c r="AB334" s="82"/>
      <c r="AC334" s="82"/>
      <c r="AD334" s="82"/>
      <c r="AE334" s="82"/>
      <c r="AF334" s="1"/>
      <c r="AG334" s="1"/>
      <c r="AH334" s="1"/>
      <c r="AI334" s="1"/>
      <c r="AJ334" s="1"/>
      <c r="AK334" s="1"/>
      <c r="AL334" s="1"/>
      <c r="AM334" s="1"/>
      <c r="AN334" s="1"/>
      <c r="AO334" s="1"/>
      <c r="AP334" s="1"/>
      <c r="AQ334" s="1"/>
      <c r="AR334" s="1"/>
      <c r="AS334" s="1"/>
      <c r="AT334" s="1"/>
      <c r="AU334" s="1"/>
      <c r="AV334" s="1"/>
      <c r="AW334" s="1"/>
      <c r="AX334" s="1"/>
      <c r="AY334" s="1"/>
      <c r="AZ334" s="1"/>
      <c r="BA334" s="82"/>
      <c r="BB334" s="82"/>
      <c r="BC334" s="82"/>
      <c r="BD334" s="82"/>
      <c r="BE334" s="1"/>
      <c r="BF334" s="1"/>
      <c r="BG334" s="1"/>
      <c r="BH334" s="1"/>
      <c r="BI334" s="1"/>
      <c r="BJ334" s="1"/>
      <c r="BK334" s="1"/>
      <c r="BL334" s="1"/>
      <c r="BM334" s="1"/>
      <c r="BN334" s="1"/>
      <c r="BO334" s="1"/>
      <c r="BP334" s="1"/>
      <c r="BQ334" s="1" t="s">
        <v>2618</v>
      </c>
      <c r="BR334" s="1">
        <v>510400</v>
      </c>
      <c r="BS334" s="1">
        <v>60</v>
      </c>
      <c r="BT334" s="1"/>
      <c r="BU334" s="1"/>
      <c r="BV334" s="1"/>
      <c r="BW334" s="1"/>
      <c r="BX334" s="1"/>
      <c r="BY334" s="1"/>
      <c r="BZ334" s="82">
        <f t="shared" si="88"/>
        <v>510400</v>
      </c>
      <c r="CA334" s="82" t="str">
        <f t="shared" si="89"/>
        <v>SCIENTIFIC PRODUCTS LTDA.</v>
      </c>
      <c r="CB334" s="82" t="str">
        <f t="shared" si="90"/>
        <v>FLUKA</v>
      </c>
      <c r="CC334" s="82">
        <f t="shared" si="91"/>
        <v>60</v>
      </c>
      <c r="CD334" s="98">
        <f t="shared" si="92"/>
        <v>510400</v>
      </c>
      <c r="CE334" s="98" t="str">
        <f t="shared" si="93"/>
        <v>SCIENTIFIC PRODUCTS LTDA.</v>
      </c>
      <c r="CF334" s="98" t="str">
        <f t="shared" si="94"/>
        <v>FLUKA</v>
      </c>
      <c r="CG334" s="98">
        <f t="shared" si="95"/>
        <v>60</v>
      </c>
    </row>
    <row r="335" spans="1:85" ht="43.2">
      <c r="A335" s="9">
        <f t="shared" si="83"/>
        <v>327</v>
      </c>
      <c r="B335" s="10" t="s">
        <v>1859</v>
      </c>
      <c r="C335" s="11">
        <v>100</v>
      </c>
      <c r="D335" s="11" t="s">
        <v>6</v>
      </c>
      <c r="E335" s="10" t="s">
        <v>1836</v>
      </c>
      <c r="F335" s="43">
        <v>1</v>
      </c>
      <c r="G335" s="1"/>
      <c r="H335" s="1"/>
      <c r="I335" s="1"/>
      <c r="J335" s="1"/>
      <c r="K335" s="1"/>
      <c r="L335" s="1"/>
      <c r="M335" s="1"/>
      <c r="N335" s="1"/>
      <c r="O335" s="1"/>
      <c r="P335" s="1"/>
      <c r="Q335" s="1"/>
      <c r="R335" s="1"/>
      <c r="S335" s="1"/>
      <c r="T335" s="1"/>
      <c r="U335" s="1"/>
      <c r="V335" s="1"/>
      <c r="W335" s="1"/>
      <c r="X335" s="1"/>
      <c r="Y335" s="1"/>
      <c r="Z335" s="1"/>
      <c r="AA335" s="1"/>
      <c r="AB335" s="82"/>
      <c r="AC335" s="82"/>
      <c r="AD335" s="82"/>
      <c r="AE335" s="82"/>
      <c r="AF335" s="1"/>
      <c r="AG335" s="1"/>
      <c r="AH335" s="1"/>
      <c r="AI335" s="1"/>
      <c r="AJ335" s="1"/>
      <c r="AK335" s="1"/>
      <c r="AL335" s="1"/>
      <c r="AM335" s="1"/>
      <c r="AN335" s="1"/>
      <c r="AO335" s="1"/>
      <c r="AP335" s="1"/>
      <c r="AQ335" s="1"/>
      <c r="AR335" s="1"/>
      <c r="AS335" s="1"/>
      <c r="AT335" s="1"/>
      <c r="AU335" s="1"/>
      <c r="AV335" s="1"/>
      <c r="AW335" s="1"/>
      <c r="AX335" s="1"/>
      <c r="AY335" s="1"/>
      <c r="AZ335" s="1"/>
      <c r="BA335" s="82"/>
      <c r="BB335" s="82"/>
      <c r="BC335" s="82"/>
      <c r="BD335" s="82"/>
      <c r="BE335" s="1"/>
      <c r="BF335" s="1"/>
      <c r="BG335" s="1"/>
      <c r="BH335" s="1"/>
      <c r="BI335" s="1"/>
      <c r="BJ335" s="1"/>
      <c r="BK335" s="1"/>
      <c r="BL335" s="1"/>
      <c r="BM335" s="1"/>
      <c r="BN335" s="1"/>
      <c r="BO335" s="1"/>
      <c r="BP335" s="1"/>
      <c r="BQ335" s="1" t="s">
        <v>2618</v>
      </c>
      <c r="BR335" s="1">
        <v>510400</v>
      </c>
      <c r="BS335" s="1">
        <v>60</v>
      </c>
      <c r="BT335" s="1"/>
      <c r="BU335" s="1"/>
      <c r="BV335" s="1"/>
      <c r="BW335" s="1"/>
      <c r="BX335" s="1"/>
      <c r="BY335" s="1"/>
      <c r="BZ335" s="82">
        <f t="shared" si="88"/>
        <v>510400</v>
      </c>
      <c r="CA335" s="82" t="str">
        <f t="shared" si="89"/>
        <v>SCIENTIFIC PRODUCTS LTDA.</v>
      </c>
      <c r="CB335" s="82" t="str">
        <f t="shared" si="90"/>
        <v>FLUKA</v>
      </c>
      <c r="CC335" s="82">
        <f t="shared" si="91"/>
        <v>60</v>
      </c>
      <c r="CD335" s="98">
        <f t="shared" si="92"/>
        <v>510400</v>
      </c>
      <c r="CE335" s="98" t="str">
        <f t="shared" si="93"/>
        <v>SCIENTIFIC PRODUCTS LTDA.</v>
      </c>
      <c r="CF335" s="98" t="str">
        <f t="shared" si="94"/>
        <v>FLUKA</v>
      </c>
      <c r="CG335" s="98">
        <f t="shared" si="95"/>
        <v>60</v>
      </c>
    </row>
    <row r="336" spans="1:85" ht="43.2">
      <c r="A336" s="9">
        <f t="shared" si="83"/>
        <v>328</v>
      </c>
      <c r="B336" s="10" t="s">
        <v>1860</v>
      </c>
      <c r="C336" s="11">
        <v>100</v>
      </c>
      <c r="D336" s="11" t="s">
        <v>6</v>
      </c>
      <c r="E336" s="10" t="s">
        <v>1836</v>
      </c>
      <c r="F336" s="43">
        <v>1</v>
      </c>
      <c r="G336" s="1"/>
      <c r="H336" s="1"/>
      <c r="I336" s="1"/>
      <c r="J336" s="1"/>
      <c r="K336" s="1"/>
      <c r="L336" s="1"/>
      <c r="M336" s="1"/>
      <c r="N336" s="1"/>
      <c r="O336" s="1"/>
      <c r="P336" s="1"/>
      <c r="Q336" s="1"/>
      <c r="R336" s="1"/>
      <c r="S336" s="1"/>
      <c r="T336" s="1"/>
      <c r="U336" s="1"/>
      <c r="V336" s="1"/>
      <c r="W336" s="1"/>
      <c r="X336" s="1"/>
      <c r="Y336" s="1"/>
      <c r="Z336" s="1"/>
      <c r="AA336" s="1"/>
      <c r="AB336" s="82"/>
      <c r="AC336" s="82"/>
      <c r="AD336" s="82"/>
      <c r="AE336" s="82"/>
      <c r="AF336" s="1"/>
      <c r="AG336" s="1"/>
      <c r="AH336" s="1"/>
      <c r="AI336" s="1"/>
      <c r="AJ336" s="1"/>
      <c r="AK336" s="1"/>
      <c r="AL336" s="1"/>
      <c r="AM336" s="1"/>
      <c r="AN336" s="1"/>
      <c r="AO336" s="1"/>
      <c r="AP336" s="1"/>
      <c r="AQ336" s="1"/>
      <c r="AR336" s="1"/>
      <c r="AS336" s="1"/>
      <c r="AT336" s="1"/>
      <c r="AU336" s="1"/>
      <c r="AV336" s="1"/>
      <c r="AW336" s="1"/>
      <c r="AX336" s="1"/>
      <c r="AY336" s="1"/>
      <c r="AZ336" s="1"/>
      <c r="BA336" s="82"/>
      <c r="BB336" s="82"/>
      <c r="BC336" s="82"/>
      <c r="BD336" s="82"/>
      <c r="BE336" s="1"/>
      <c r="BF336" s="1"/>
      <c r="BG336" s="1"/>
      <c r="BH336" s="1"/>
      <c r="BI336" s="1"/>
      <c r="BJ336" s="1"/>
      <c r="BK336" s="1"/>
      <c r="BL336" s="1"/>
      <c r="BM336" s="1"/>
      <c r="BN336" s="1"/>
      <c r="BO336" s="1"/>
      <c r="BP336" s="1"/>
      <c r="BQ336" s="1" t="s">
        <v>2618</v>
      </c>
      <c r="BR336" s="1">
        <v>510400</v>
      </c>
      <c r="BS336" s="1">
        <v>60</v>
      </c>
      <c r="BT336" s="1"/>
      <c r="BU336" s="1"/>
      <c r="BV336" s="1"/>
      <c r="BW336" s="1"/>
      <c r="BX336" s="1"/>
      <c r="BY336" s="1"/>
      <c r="BZ336" s="82">
        <f t="shared" si="88"/>
        <v>510400</v>
      </c>
      <c r="CA336" s="82" t="str">
        <f t="shared" si="89"/>
        <v>SCIENTIFIC PRODUCTS LTDA.</v>
      </c>
      <c r="CB336" s="82" t="str">
        <f t="shared" si="90"/>
        <v>FLUKA</v>
      </c>
      <c r="CC336" s="82">
        <f t="shared" si="91"/>
        <v>60</v>
      </c>
      <c r="CD336" s="98">
        <f t="shared" si="92"/>
        <v>510400</v>
      </c>
      <c r="CE336" s="98" t="str">
        <f t="shared" si="93"/>
        <v>SCIENTIFIC PRODUCTS LTDA.</v>
      </c>
      <c r="CF336" s="98" t="str">
        <f t="shared" si="94"/>
        <v>FLUKA</v>
      </c>
      <c r="CG336" s="98">
        <f t="shared" si="95"/>
        <v>60</v>
      </c>
    </row>
    <row r="337" spans="1:85" ht="43.2">
      <c r="A337" s="9">
        <f t="shared" si="83"/>
        <v>329</v>
      </c>
      <c r="B337" s="10" t="s">
        <v>1861</v>
      </c>
      <c r="C337" s="11">
        <v>100</v>
      </c>
      <c r="D337" s="11" t="s">
        <v>6</v>
      </c>
      <c r="E337" s="10" t="s">
        <v>1836</v>
      </c>
      <c r="F337" s="43">
        <v>1</v>
      </c>
      <c r="G337" s="1"/>
      <c r="H337" s="1"/>
      <c r="I337" s="1"/>
      <c r="J337" s="1"/>
      <c r="K337" s="1"/>
      <c r="L337" s="1"/>
      <c r="M337" s="1"/>
      <c r="N337" s="1"/>
      <c r="O337" s="1"/>
      <c r="P337" s="1"/>
      <c r="Q337" s="1"/>
      <c r="R337" s="1"/>
      <c r="S337" s="1"/>
      <c r="T337" s="1"/>
      <c r="U337" s="1"/>
      <c r="V337" s="1"/>
      <c r="W337" s="1"/>
      <c r="X337" s="1"/>
      <c r="Y337" s="1"/>
      <c r="Z337" s="1"/>
      <c r="AA337" s="1"/>
      <c r="AB337" s="82"/>
      <c r="AC337" s="82"/>
      <c r="AD337" s="82"/>
      <c r="AE337" s="82"/>
      <c r="AF337" s="1"/>
      <c r="AG337" s="1"/>
      <c r="AH337" s="1"/>
      <c r="AI337" s="1"/>
      <c r="AJ337" s="1"/>
      <c r="AK337" s="1"/>
      <c r="AL337" s="1"/>
      <c r="AM337" s="1"/>
      <c r="AN337" s="1"/>
      <c r="AO337" s="1"/>
      <c r="AP337" s="1"/>
      <c r="AQ337" s="1"/>
      <c r="AR337" s="1"/>
      <c r="AS337" s="1"/>
      <c r="AT337" s="1"/>
      <c r="AU337" s="1"/>
      <c r="AV337" s="1"/>
      <c r="AW337" s="1"/>
      <c r="AX337" s="1"/>
      <c r="AY337" s="1"/>
      <c r="AZ337" s="1"/>
      <c r="BA337" s="82"/>
      <c r="BB337" s="82"/>
      <c r="BC337" s="82"/>
      <c r="BD337" s="82"/>
      <c r="BE337" s="1"/>
      <c r="BF337" s="1"/>
      <c r="BG337" s="1"/>
      <c r="BH337" s="1"/>
      <c r="BI337" s="1"/>
      <c r="BJ337" s="1"/>
      <c r="BK337" s="1"/>
      <c r="BL337" s="1"/>
      <c r="BM337" s="1"/>
      <c r="BN337" s="1"/>
      <c r="BO337" s="1"/>
      <c r="BP337" s="1"/>
      <c r="BQ337" s="1" t="s">
        <v>2618</v>
      </c>
      <c r="BR337" s="1">
        <v>510400</v>
      </c>
      <c r="BS337" s="1">
        <v>60</v>
      </c>
      <c r="BT337" s="1"/>
      <c r="BU337" s="1"/>
      <c r="BV337" s="1"/>
      <c r="BW337" s="1"/>
      <c r="BX337" s="1"/>
      <c r="BY337" s="1"/>
      <c r="BZ337" s="82">
        <f t="shared" si="88"/>
        <v>510400</v>
      </c>
      <c r="CA337" s="82" t="str">
        <f t="shared" si="89"/>
        <v>SCIENTIFIC PRODUCTS LTDA.</v>
      </c>
      <c r="CB337" s="82" t="str">
        <f t="shared" si="90"/>
        <v>FLUKA</v>
      </c>
      <c r="CC337" s="82">
        <f t="shared" si="91"/>
        <v>60</v>
      </c>
      <c r="CD337" s="98">
        <f t="shared" si="92"/>
        <v>510400</v>
      </c>
      <c r="CE337" s="98" t="str">
        <f t="shared" si="93"/>
        <v>SCIENTIFIC PRODUCTS LTDA.</v>
      </c>
      <c r="CF337" s="98" t="str">
        <f t="shared" si="94"/>
        <v>FLUKA</v>
      </c>
      <c r="CG337" s="98">
        <f t="shared" si="95"/>
        <v>60</v>
      </c>
    </row>
    <row r="338" spans="1:85" ht="43.2">
      <c r="A338" s="9">
        <f t="shared" si="83"/>
        <v>330</v>
      </c>
      <c r="B338" s="10" t="s">
        <v>1862</v>
      </c>
      <c r="C338" s="11">
        <v>100</v>
      </c>
      <c r="D338" s="11" t="s">
        <v>6</v>
      </c>
      <c r="E338" s="10" t="s">
        <v>1836</v>
      </c>
      <c r="F338" s="43">
        <v>1</v>
      </c>
      <c r="G338" s="1"/>
      <c r="H338" s="1"/>
      <c r="I338" s="1"/>
      <c r="J338" s="1"/>
      <c r="K338" s="1"/>
      <c r="L338" s="1"/>
      <c r="M338" s="1"/>
      <c r="N338" s="1"/>
      <c r="O338" s="1"/>
      <c r="P338" s="1"/>
      <c r="Q338" s="1"/>
      <c r="R338" s="1"/>
      <c r="S338" s="1"/>
      <c r="T338" s="1"/>
      <c r="U338" s="1"/>
      <c r="V338" s="1"/>
      <c r="W338" s="1"/>
      <c r="X338" s="1"/>
      <c r="Y338" s="1"/>
      <c r="Z338" s="1"/>
      <c r="AA338" s="1"/>
      <c r="AB338" s="82"/>
      <c r="AC338" s="82"/>
      <c r="AD338" s="82"/>
      <c r="AE338" s="82"/>
      <c r="AF338" s="1"/>
      <c r="AG338" s="1"/>
      <c r="AH338" s="1"/>
      <c r="AI338" s="1"/>
      <c r="AJ338" s="1"/>
      <c r="AK338" s="1"/>
      <c r="AL338" s="1"/>
      <c r="AM338" s="1"/>
      <c r="AN338" s="1"/>
      <c r="AO338" s="1"/>
      <c r="AP338" s="1"/>
      <c r="AQ338" s="1"/>
      <c r="AR338" s="1"/>
      <c r="AS338" s="1"/>
      <c r="AT338" s="1"/>
      <c r="AU338" s="1"/>
      <c r="AV338" s="1"/>
      <c r="AW338" s="1"/>
      <c r="AX338" s="1"/>
      <c r="AY338" s="1"/>
      <c r="AZ338" s="1"/>
      <c r="BA338" s="82"/>
      <c r="BB338" s="82"/>
      <c r="BC338" s="82"/>
      <c r="BD338" s="82"/>
      <c r="BE338" s="1"/>
      <c r="BF338" s="1"/>
      <c r="BG338" s="1"/>
      <c r="BH338" s="1"/>
      <c r="BI338" s="1"/>
      <c r="BJ338" s="1"/>
      <c r="BK338" s="1"/>
      <c r="BL338" s="1"/>
      <c r="BM338" s="1"/>
      <c r="BN338" s="1"/>
      <c r="BO338" s="1"/>
      <c r="BP338" s="1"/>
      <c r="BQ338" s="1" t="s">
        <v>2618</v>
      </c>
      <c r="BR338" s="1">
        <v>510400</v>
      </c>
      <c r="BS338" s="1">
        <v>60</v>
      </c>
      <c r="BT338" s="1"/>
      <c r="BU338" s="1"/>
      <c r="BV338" s="1"/>
      <c r="BW338" s="1"/>
      <c r="BX338" s="1"/>
      <c r="BY338" s="1"/>
      <c r="BZ338" s="82">
        <f t="shared" si="88"/>
        <v>510400</v>
      </c>
      <c r="CA338" s="82" t="str">
        <f t="shared" si="89"/>
        <v>SCIENTIFIC PRODUCTS LTDA.</v>
      </c>
      <c r="CB338" s="82" t="str">
        <f t="shared" si="90"/>
        <v>FLUKA</v>
      </c>
      <c r="CC338" s="82">
        <f t="shared" si="91"/>
        <v>60</v>
      </c>
      <c r="CD338" s="98">
        <f t="shared" si="92"/>
        <v>510400</v>
      </c>
      <c r="CE338" s="98" t="str">
        <f t="shared" si="93"/>
        <v>SCIENTIFIC PRODUCTS LTDA.</v>
      </c>
      <c r="CF338" s="98" t="str">
        <f t="shared" si="94"/>
        <v>FLUKA</v>
      </c>
      <c r="CG338" s="98">
        <f t="shared" si="95"/>
        <v>60</v>
      </c>
    </row>
    <row r="339" spans="1:85" ht="43.2">
      <c r="A339" s="9">
        <f t="shared" si="83"/>
        <v>331</v>
      </c>
      <c r="B339" s="10" t="s">
        <v>1863</v>
      </c>
      <c r="C339" s="11">
        <v>100</v>
      </c>
      <c r="D339" s="11" t="s">
        <v>6</v>
      </c>
      <c r="E339" s="10" t="s">
        <v>1836</v>
      </c>
      <c r="F339" s="43">
        <v>1</v>
      </c>
      <c r="G339" s="1"/>
      <c r="H339" s="1"/>
      <c r="I339" s="1"/>
      <c r="J339" s="1"/>
      <c r="K339" s="1"/>
      <c r="L339" s="1"/>
      <c r="M339" s="1"/>
      <c r="N339" s="1"/>
      <c r="O339" s="1"/>
      <c r="P339" s="1"/>
      <c r="Q339" s="1"/>
      <c r="R339" s="1"/>
      <c r="S339" s="1"/>
      <c r="T339" s="1"/>
      <c r="U339" s="1"/>
      <c r="V339" s="1"/>
      <c r="W339" s="1"/>
      <c r="X339" s="1"/>
      <c r="Y339" s="1"/>
      <c r="Z339" s="1"/>
      <c r="AA339" s="1"/>
      <c r="AB339" s="82"/>
      <c r="AC339" s="82"/>
      <c r="AD339" s="82"/>
      <c r="AE339" s="82"/>
      <c r="AF339" s="1"/>
      <c r="AG339" s="1"/>
      <c r="AH339" s="1"/>
      <c r="AI339" s="1"/>
      <c r="AJ339" s="1"/>
      <c r="AK339" s="1"/>
      <c r="AL339" s="1"/>
      <c r="AM339" s="1"/>
      <c r="AN339" s="1"/>
      <c r="AO339" s="1"/>
      <c r="AP339" s="1"/>
      <c r="AQ339" s="1"/>
      <c r="AR339" s="1"/>
      <c r="AS339" s="1"/>
      <c r="AT339" s="1"/>
      <c r="AU339" s="1"/>
      <c r="AV339" s="1"/>
      <c r="AW339" s="1"/>
      <c r="AX339" s="1"/>
      <c r="AY339" s="1"/>
      <c r="AZ339" s="1"/>
      <c r="BA339" s="82"/>
      <c r="BB339" s="82"/>
      <c r="BC339" s="82"/>
      <c r="BD339" s="82"/>
      <c r="BE339" s="1"/>
      <c r="BF339" s="1"/>
      <c r="BG339" s="1"/>
      <c r="BH339" s="1"/>
      <c r="BI339" s="1"/>
      <c r="BJ339" s="1"/>
      <c r="BK339" s="1"/>
      <c r="BL339" s="1"/>
      <c r="BM339" s="1"/>
      <c r="BN339" s="1"/>
      <c r="BO339" s="1"/>
      <c r="BP339" s="1"/>
      <c r="BQ339" s="1" t="s">
        <v>2618</v>
      </c>
      <c r="BR339" s="1">
        <v>510400</v>
      </c>
      <c r="BS339" s="1">
        <v>60</v>
      </c>
      <c r="BT339" s="1"/>
      <c r="BU339" s="1"/>
      <c r="BV339" s="1"/>
      <c r="BW339" s="1"/>
      <c r="BX339" s="1"/>
      <c r="BY339" s="1"/>
      <c r="BZ339" s="82">
        <f t="shared" si="88"/>
        <v>510400</v>
      </c>
      <c r="CA339" s="82" t="str">
        <f t="shared" si="89"/>
        <v>SCIENTIFIC PRODUCTS LTDA.</v>
      </c>
      <c r="CB339" s="82" t="str">
        <f t="shared" si="90"/>
        <v>FLUKA</v>
      </c>
      <c r="CC339" s="82">
        <f t="shared" si="91"/>
        <v>60</v>
      </c>
      <c r="CD339" s="98">
        <f t="shared" si="92"/>
        <v>510400</v>
      </c>
      <c r="CE339" s="98" t="str">
        <f t="shared" si="93"/>
        <v>SCIENTIFIC PRODUCTS LTDA.</v>
      </c>
      <c r="CF339" s="98" t="str">
        <f t="shared" si="94"/>
        <v>FLUKA</v>
      </c>
      <c r="CG339" s="98">
        <f t="shared" si="95"/>
        <v>60</v>
      </c>
    </row>
    <row r="340" spans="1:85" ht="62.4">
      <c r="A340" s="9">
        <f t="shared" si="83"/>
        <v>332</v>
      </c>
      <c r="B340" s="10" t="s">
        <v>1723</v>
      </c>
      <c r="C340" s="11">
        <v>250</v>
      </c>
      <c r="D340" s="11" t="s">
        <v>538</v>
      </c>
      <c r="E340" s="10" t="s">
        <v>1804</v>
      </c>
      <c r="F340" s="43">
        <v>1</v>
      </c>
      <c r="G340" s="1"/>
      <c r="H340" s="1"/>
      <c r="I340" s="1"/>
      <c r="J340" s="1"/>
      <c r="K340" s="1"/>
      <c r="L340" s="1"/>
      <c r="M340" s="1"/>
      <c r="N340" s="1"/>
      <c r="O340" s="1"/>
      <c r="P340" s="1"/>
      <c r="Q340" s="1"/>
      <c r="R340" s="1"/>
      <c r="S340" s="1"/>
      <c r="T340" s="1"/>
      <c r="U340" s="1"/>
      <c r="V340" s="1"/>
      <c r="W340" s="1"/>
      <c r="X340" s="1"/>
      <c r="Y340" s="1"/>
      <c r="Z340" s="1"/>
      <c r="AA340" s="1"/>
      <c r="AB340" s="82"/>
      <c r="AC340" s="82"/>
      <c r="AD340" s="82"/>
      <c r="AE340" s="82"/>
      <c r="AF340" s="1"/>
      <c r="AG340" s="1"/>
      <c r="AH340" s="1"/>
      <c r="AI340" s="1"/>
      <c r="AJ340" s="1"/>
      <c r="AK340" s="1"/>
      <c r="AL340" s="1"/>
      <c r="AM340" s="1"/>
      <c r="AN340" s="1"/>
      <c r="AO340" s="1"/>
      <c r="AP340" s="1"/>
      <c r="AQ340" s="1"/>
      <c r="AR340" s="1"/>
      <c r="AS340" s="1"/>
      <c r="AT340" s="1"/>
      <c r="AU340" s="1"/>
      <c r="AV340" s="1"/>
      <c r="AW340" s="1"/>
      <c r="AX340" s="1"/>
      <c r="AY340" s="1"/>
      <c r="AZ340" s="1"/>
      <c r="BA340" s="82"/>
      <c r="BB340" s="82"/>
      <c r="BC340" s="82"/>
      <c r="BD340" s="82"/>
      <c r="BE340" s="1"/>
      <c r="BF340" s="1"/>
      <c r="BG340" s="1"/>
      <c r="BH340" s="1"/>
      <c r="BI340" s="1"/>
      <c r="BJ340" s="1"/>
      <c r="BK340" s="1"/>
      <c r="BL340" s="1"/>
      <c r="BM340" s="1"/>
      <c r="BN340" s="1"/>
      <c r="BO340" s="1"/>
      <c r="BP340" s="1"/>
      <c r="BQ340" s="1"/>
      <c r="BR340" s="1"/>
      <c r="BS340" s="1">
        <v>60</v>
      </c>
      <c r="BT340" s="1"/>
      <c r="BU340" s="1"/>
      <c r="BV340" s="1"/>
      <c r="BW340" s="1"/>
      <c r="BX340" s="1"/>
      <c r="BY340" s="1"/>
      <c r="BZ340" s="82"/>
      <c r="CA340" s="82"/>
      <c r="CB340" s="82">
        <f t="shared" si="90"/>
        <v>0</v>
      </c>
      <c r="CC340" s="82">
        <f t="shared" si="91"/>
        <v>0</v>
      </c>
      <c r="CD340" s="98">
        <f t="shared" si="92"/>
        <v>0</v>
      </c>
      <c r="CE340" s="98">
        <f t="shared" si="93"/>
        <v>0</v>
      </c>
      <c r="CF340" s="98">
        <f t="shared" si="94"/>
        <v>0</v>
      </c>
      <c r="CG340" s="98">
        <f t="shared" si="95"/>
        <v>0</v>
      </c>
    </row>
    <row r="341" spans="1:85" ht="43.2">
      <c r="A341" s="9">
        <f t="shared" si="83"/>
        <v>333</v>
      </c>
      <c r="B341" s="10" t="s">
        <v>1604</v>
      </c>
      <c r="C341" s="11" t="s">
        <v>902</v>
      </c>
      <c r="D341" s="11">
        <v>1</v>
      </c>
      <c r="E341" s="10" t="s">
        <v>1864</v>
      </c>
      <c r="F341" s="43">
        <v>1</v>
      </c>
      <c r="G341" s="1"/>
      <c r="H341" s="1"/>
      <c r="I341" s="1"/>
      <c r="J341" s="1"/>
      <c r="K341" s="1"/>
      <c r="L341" s="1"/>
      <c r="M341" s="1"/>
      <c r="N341" s="1"/>
      <c r="O341" s="1"/>
      <c r="P341" s="1"/>
      <c r="Q341" s="1"/>
      <c r="R341" s="1"/>
      <c r="S341" s="1"/>
      <c r="T341" s="1"/>
      <c r="U341" s="1"/>
      <c r="V341" s="1"/>
      <c r="W341" s="1"/>
      <c r="X341" s="1"/>
      <c r="Y341" s="1"/>
      <c r="Z341" s="1"/>
      <c r="AA341" s="1"/>
      <c r="AB341" s="82"/>
      <c r="AC341" s="82"/>
      <c r="AD341" s="82"/>
      <c r="AE341" s="82"/>
      <c r="AF341" s="1"/>
      <c r="AG341" s="1"/>
      <c r="AH341" s="1"/>
      <c r="AI341" s="1"/>
      <c r="AJ341" s="1"/>
      <c r="AK341" s="1"/>
      <c r="AL341" s="1" t="s">
        <v>2435</v>
      </c>
      <c r="AM341" s="1">
        <v>477600</v>
      </c>
      <c r="AN341" s="1" t="s">
        <v>2475</v>
      </c>
      <c r="AO341" s="1"/>
      <c r="AP341" s="1"/>
      <c r="AQ341" s="1"/>
      <c r="AR341" s="1"/>
      <c r="AS341" s="1"/>
      <c r="AT341" s="1"/>
      <c r="AU341" s="1"/>
      <c r="AV341" s="1"/>
      <c r="AW341" s="1"/>
      <c r="AX341" s="1"/>
      <c r="AY341" s="1"/>
      <c r="AZ341" s="1"/>
      <c r="BA341" s="82">
        <f t="shared" si="84"/>
        <v>477600</v>
      </c>
      <c r="BB341" s="82" t="str">
        <f t="shared" si="85"/>
        <v>LESNIAK E. U.</v>
      </c>
      <c r="BC341" s="82" t="str">
        <f t="shared" si="86"/>
        <v>THERMO ORION</v>
      </c>
      <c r="BD341" s="82" t="str">
        <f t="shared" si="87"/>
        <v>30 días</v>
      </c>
      <c r="BE341" s="1"/>
      <c r="BF341" s="1"/>
      <c r="BG341" s="1"/>
      <c r="BH341" s="1"/>
      <c r="BI341" s="1"/>
      <c r="BJ341" s="1"/>
      <c r="BK341" s="1"/>
      <c r="BL341" s="1"/>
      <c r="BM341" s="1"/>
      <c r="BN341" s="1"/>
      <c r="BO341" s="1"/>
      <c r="BP341" s="1"/>
      <c r="BQ341" s="1" t="s">
        <v>1214</v>
      </c>
      <c r="BR341" s="1">
        <v>328280</v>
      </c>
      <c r="BS341" s="1">
        <v>60</v>
      </c>
      <c r="BT341" s="1"/>
      <c r="BU341" s="1"/>
      <c r="BV341" s="1"/>
      <c r="BW341" s="1"/>
      <c r="BX341" s="1"/>
      <c r="BY341" s="1"/>
      <c r="BZ341" s="82">
        <f t="shared" si="88"/>
        <v>328280</v>
      </c>
      <c r="CA341" s="82" t="str">
        <f t="shared" si="89"/>
        <v>SCIENTIFIC PRODUCTS LTDA.</v>
      </c>
      <c r="CB341" s="82" t="str">
        <f t="shared" si="90"/>
        <v>Thermo Orion</v>
      </c>
      <c r="CC341" s="82">
        <f t="shared" si="91"/>
        <v>60</v>
      </c>
      <c r="CD341" s="98">
        <f t="shared" si="92"/>
        <v>328280</v>
      </c>
      <c r="CE341" s="98" t="str">
        <f t="shared" si="93"/>
        <v>SCIENTIFIC PRODUCTS LTDA.</v>
      </c>
      <c r="CF341" s="98" t="str">
        <f t="shared" si="94"/>
        <v>Thermo Orion</v>
      </c>
      <c r="CG341" s="98">
        <f t="shared" si="95"/>
        <v>60</v>
      </c>
    </row>
    <row r="342" spans="1:85" ht="21.6">
      <c r="A342" s="9">
        <f t="shared" si="83"/>
        <v>334</v>
      </c>
      <c r="B342" s="10" t="s">
        <v>218</v>
      </c>
      <c r="C342" s="11">
        <v>500</v>
      </c>
      <c r="D342" s="11" t="s">
        <v>6</v>
      </c>
      <c r="E342" s="10" t="s">
        <v>1865</v>
      </c>
      <c r="F342" s="43">
        <v>1</v>
      </c>
      <c r="G342" s="1"/>
      <c r="H342" s="1"/>
      <c r="I342" s="1"/>
      <c r="J342" s="1"/>
      <c r="K342" s="1"/>
      <c r="L342" s="1"/>
      <c r="M342" s="1"/>
      <c r="N342" s="1"/>
      <c r="O342" s="1"/>
      <c r="P342" s="1"/>
      <c r="Q342" s="1"/>
      <c r="R342" s="1"/>
      <c r="S342" s="1"/>
      <c r="T342" s="1"/>
      <c r="U342" s="1"/>
      <c r="V342" s="1"/>
      <c r="W342" s="1"/>
      <c r="X342" s="1"/>
      <c r="Y342" s="1"/>
      <c r="Z342" s="1"/>
      <c r="AA342" s="1"/>
      <c r="AB342" s="82"/>
      <c r="AC342" s="82"/>
      <c r="AD342" s="82"/>
      <c r="AE342" s="82"/>
      <c r="AF342" s="1"/>
      <c r="AG342" s="1"/>
      <c r="AH342" s="1"/>
      <c r="AI342" s="1"/>
      <c r="AJ342" s="1"/>
      <c r="AK342" s="1"/>
      <c r="AL342" s="1"/>
      <c r="AM342" s="1"/>
      <c r="AN342" s="1"/>
      <c r="AO342" s="1" t="s">
        <v>420</v>
      </c>
      <c r="AP342" s="1">
        <v>809448</v>
      </c>
      <c r="AQ342" s="1">
        <v>120</v>
      </c>
      <c r="AR342" s="1"/>
      <c r="AS342" s="1"/>
      <c r="AT342" s="1"/>
      <c r="AU342" s="1"/>
      <c r="AV342" s="1"/>
      <c r="AW342" s="1"/>
      <c r="AX342" s="1" t="s">
        <v>420</v>
      </c>
      <c r="AY342" s="1">
        <v>781926.76800000004</v>
      </c>
      <c r="AZ342" s="1" t="s">
        <v>2526</v>
      </c>
      <c r="BA342" s="82">
        <f t="shared" si="84"/>
        <v>781926.76800000004</v>
      </c>
      <c r="BB342" s="82" t="str">
        <f t="shared" si="85"/>
        <v>PROFINAS SAS</v>
      </c>
      <c r="BC342" s="82" t="str">
        <f t="shared" si="86"/>
        <v>MERCK</v>
      </c>
      <c r="BD342" s="82" t="str">
        <f t="shared" si="87"/>
        <v>15-60 DIAS</v>
      </c>
      <c r="BE342" s="1"/>
      <c r="BF342" s="1"/>
      <c r="BG342" s="1"/>
      <c r="BH342" s="1"/>
      <c r="BI342" s="1"/>
      <c r="BJ342" s="1"/>
      <c r="BK342" s="1"/>
      <c r="BL342" s="1"/>
      <c r="BM342" s="1"/>
      <c r="BN342" s="1"/>
      <c r="BO342" s="1"/>
      <c r="BP342" s="1"/>
      <c r="BQ342" s="1"/>
      <c r="BR342" s="1"/>
      <c r="BS342" s="1"/>
      <c r="BT342" s="1"/>
      <c r="BU342" s="1"/>
      <c r="BV342" s="1"/>
      <c r="BW342" s="1"/>
      <c r="BX342" s="1"/>
      <c r="BY342" s="1"/>
      <c r="BZ342" s="82"/>
      <c r="CA342" s="82"/>
      <c r="CB342" s="82">
        <f t="shared" si="90"/>
        <v>0</v>
      </c>
      <c r="CC342" s="82">
        <f t="shared" si="91"/>
        <v>0</v>
      </c>
      <c r="CD342" s="98">
        <f t="shared" si="92"/>
        <v>781926.76800000004</v>
      </c>
      <c r="CE342" s="98" t="str">
        <f t="shared" si="93"/>
        <v>PROFINAS SAS</v>
      </c>
      <c r="CF342" s="98" t="str">
        <f t="shared" si="94"/>
        <v>MERCK</v>
      </c>
      <c r="CG342" s="98" t="str">
        <f t="shared" si="95"/>
        <v>15-60 DIAS</v>
      </c>
    </row>
    <row r="343" spans="1:85" ht="43.2">
      <c r="A343" s="9">
        <f t="shared" si="83"/>
        <v>335</v>
      </c>
      <c r="B343" s="10" t="s">
        <v>1866</v>
      </c>
      <c r="C343" s="11">
        <v>100</v>
      </c>
      <c r="D343" s="11" t="s">
        <v>6</v>
      </c>
      <c r="E343" s="10" t="s">
        <v>1836</v>
      </c>
      <c r="F343" s="43">
        <v>1</v>
      </c>
      <c r="G343" s="1"/>
      <c r="H343" s="1"/>
      <c r="I343" s="1"/>
      <c r="J343" s="1"/>
      <c r="K343" s="1"/>
      <c r="L343" s="1"/>
      <c r="M343" s="1"/>
      <c r="N343" s="1"/>
      <c r="O343" s="1"/>
      <c r="P343" s="1"/>
      <c r="Q343" s="1"/>
      <c r="R343" s="1"/>
      <c r="S343" s="1"/>
      <c r="T343" s="1"/>
      <c r="U343" s="1"/>
      <c r="V343" s="1"/>
      <c r="W343" s="1"/>
      <c r="X343" s="1"/>
      <c r="Y343" s="1"/>
      <c r="Z343" s="1"/>
      <c r="AA343" s="1"/>
      <c r="AB343" s="82"/>
      <c r="AC343" s="82"/>
      <c r="AD343" s="82"/>
      <c r="AE343" s="82"/>
      <c r="AF343" s="1"/>
      <c r="AG343" s="1"/>
      <c r="AH343" s="1"/>
      <c r="AI343" s="1"/>
      <c r="AJ343" s="1"/>
      <c r="AK343" s="1"/>
      <c r="AL343" s="1"/>
      <c r="AM343" s="1"/>
      <c r="AN343" s="1"/>
      <c r="AO343" s="1"/>
      <c r="AP343" s="1"/>
      <c r="AQ343" s="1"/>
      <c r="AR343" s="1"/>
      <c r="AS343" s="1"/>
      <c r="AT343" s="1"/>
      <c r="AU343" s="1"/>
      <c r="AV343" s="1"/>
      <c r="AW343" s="1"/>
      <c r="AX343" s="1"/>
      <c r="AY343" s="1"/>
      <c r="AZ343" s="1"/>
      <c r="BA343" s="82"/>
      <c r="BB343" s="82"/>
      <c r="BC343" s="82"/>
      <c r="BD343" s="82"/>
      <c r="BE343" s="1"/>
      <c r="BF343" s="1"/>
      <c r="BG343" s="1"/>
      <c r="BH343" s="1"/>
      <c r="BI343" s="1"/>
      <c r="BJ343" s="1"/>
      <c r="BK343" s="1"/>
      <c r="BL343" s="1"/>
      <c r="BM343" s="1"/>
      <c r="BN343" s="1"/>
      <c r="BO343" s="1"/>
      <c r="BP343" s="1"/>
      <c r="BQ343" s="1" t="s">
        <v>2618</v>
      </c>
      <c r="BR343" s="1">
        <v>510400</v>
      </c>
      <c r="BS343" s="1">
        <v>60</v>
      </c>
      <c r="BT343" s="1"/>
      <c r="BU343" s="1"/>
      <c r="BV343" s="1"/>
      <c r="BW343" s="1"/>
      <c r="BX343" s="1"/>
      <c r="BY343" s="1"/>
      <c r="BZ343" s="82">
        <f t="shared" si="88"/>
        <v>510400</v>
      </c>
      <c r="CA343" s="82" t="str">
        <f t="shared" si="89"/>
        <v>SCIENTIFIC PRODUCTS LTDA.</v>
      </c>
      <c r="CB343" s="82" t="str">
        <f t="shared" si="90"/>
        <v>FLUKA</v>
      </c>
      <c r="CC343" s="82">
        <f t="shared" si="91"/>
        <v>60</v>
      </c>
      <c r="CD343" s="98">
        <f t="shared" si="92"/>
        <v>510400</v>
      </c>
      <c r="CE343" s="98" t="str">
        <f t="shared" si="93"/>
        <v>SCIENTIFIC PRODUCTS LTDA.</v>
      </c>
      <c r="CF343" s="98" t="str">
        <f t="shared" si="94"/>
        <v>FLUKA</v>
      </c>
      <c r="CG343" s="98">
        <f t="shared" si="95"/>
        <v>60</v>
      </c>
    </row>
    <row r="344" spans="1:85" ht="62.25" customHeight="1">
      <c r="A344" s="9">
        <f t="shared" si="83"/>
        <v>336</v>
      </c>
      <c r="B344" s="10" t="s">
        <v>1867</v>
      </c>
      <c r="C344" s="11">
        <v>100</v>
      </c>
      <c r="D344" s="11" t="s">
        <v>6</v>
      </c>
      <c r="E344" s="10" t="s">
        <v>1836</v>
      </c>
      <c r="F344" s="43">
        <v>1</v>
      </c>
      <c r="G344" s="1"/>
      <c r="H344" s="1"/>
      <c r="I344" s="1"/>
      <c r="J344" s="1"/>
      <c r="K344" s="1"/>
      <c r="L344" s="1"/>
      <c r="M344" s="1"/>
      <c r="N344" s="1"/>
      <c r="O344" s="1"/>
      <c r="P344" s="1"/>
      <c r="Q344" s="1"/>
      <c r="R344" s="1"/>
      <c r="S344" s="1"/>
      <c r="T344" s="1"/>
      <c r="U344" s="1"/>
      <c r="V344" s="1"/>
      <c r="W344" s="1"/>
      <c r="X344" s="1"/>
      <c r="Y344" s="1"/>
      <c r="Z344" s="1"/>
      <c r="AA344" s="1"/>
      <c r="AB344" s="82"/>
      <c r="AC344" s="82"/>
      <c r="AD344" s="82"/>
      <c r="AE344" s="82"/>
      <c r="AF344" s="1"/>
      <c r="AG344" s="1"/>
      <c r="AH344" s="1"/>
      <c r="AI344" s="1"/>
      <c r="AJ344" s="1"/>
      <c r="AK344" s="1"/>
      <c r="AL344" s="1"/>
      <c r="AM344" s="1"/>
      <c r="AN344" s="1"/>
      <c r="AO344" s="1"/>
      <c r="AP344" s="1"/>
      <c r="AQ344" s="1"/>
      <c r="AR344" s="1"/>
      <c r="AS344" s="1"/>
      <c r="AT344" s="1"/>
      <c r="AU344" s="1"/>
      <c r="AV344" s="1"/>
      <c r="AW344" s="1"/>
      <c r="AX344" s="1"/>
      <c r="AY344" s="1"/>
      <c r="AZ344" s="1"/>
      <c r="BA344" s="82"/>
      <c r="BB344" s="82"/>
      <c r="BC344" s="82"/>
      <c r="BD344" s="82"/>
      <c r="BE344" s="1"/>
      <c r="BF344" s="1"/>
      <c r="BG344" s="1"/>
      <c r="BH344" s="1"/>
      <c r="BI344" s="1"/>
      <c r="BJ344" s="1"/>
      <c r="BK344" s="1"/>
      <c r="BL344" s="1"/>
      <c r="BM344" s="1"/>
      <c r="BN344" s="1"/>
      <c r="BO344" s="1"/>
      <c r="BP344" s="1"/>
      <c r="BQ344" s="1" t="s">
        <v>2618</v>
      </c>
      <c r="BR344" s="1">
        <v>510400</v>
      </c>
      <c r="BS344" s="1">
        <v>60</v>
      </c>
      <c r="BT344" s="1"/>
      <c r="BU344" s="1"/>
      <c r="BV344" s="1"/>
      <c r="BW344" s="1"/>
      <c r="BX344" s="1"/>
      <c r="BY344" s="1"/>
      <c r="BZ344" s="82">
        <f t="shared" si="88"/>
        <v>510400</v>
      </c>
      <c r="CA344" s="82" t="str">
        <f t="shared" si="89"/>
        <v>SCIENTIFIC PRODUCTS LTDA.</v>
      </c>
      <c r="CB344" s="82" t="str">
        <f t="shared" si="90"/>
        <v>FLUKA</v>
      </c>
      <c r="CC344" s="82">
        <f t="shared" si="91"/>
        <v>60</v>
      </c>
      <c r="CD344" s="98">
        <f t="shared" si="92"/>
        <v>510400</v>
      </c>
      <c r="CE344" s="98" t="str">
        <f t="shared" si="93"/>
        <v>SCIENTIFIC PRODUCTS LTDA.</v>
      </c>
      <c r="CF344" s="98" t="str">
        <f t="shared" si="94"/>
        <v>FLUKA</v>
      </c>
      <c r="CG344" s="98">
        <f t="shared" si="95"/>
        <v>60</v>
      </c>
    </row>
    <row r="345" spans="1:85" ht="62.25" customHeight="1">
      <c r="A345" s="9">
        <f t="shared" si="83"/>
        <v>337</v>
      </c>
      <c r="B345" s="17" t="s">
        <v>476</v>
      </c>
      <c r="C345" s="14" t="s">
        <v>91</v>
      </c>
      <c r="D345" s="18" t="s">
        <v>91</v>
      </c>
      <c r="E345" s="10" t="s">
        <v>477</v>
      </c>
      <c r="F345" s="43">
        <v>1</v>
      </c>
      <c r="G345" s="1"/>
      <c r="H345" s="1"/>
      <c r="I345" s="1"/>
      <c r="J345" s="1"/>
      <c r="K345" s="1"/>
      <c r="L345" s="1"/>
      <c r="M345" s="1"/>
      <c r="N345" s="1"/>
      <c r="O345" s="1"/>
      <c r="P345" s="1"/>
      <c r="Q345" s="1"/>
      <c r="R345" s="1"/>
      <c r="S345" s="1"/>
      <c r="T345" s="1"/>
      <c r="U345" s="1"/>
      <c r="V345" s="1"/>
      <c r="W345" s="1"/>
      <c r="X345" s="1"/>
      <c r="Y345" s="1"/>
      <c r="Z345" s="1"/>
      <c r="AA345" s="1"/>
      <c r="AB345" s="82"/>
      <c r="AC345" s="82"/>
      <c r="AD345" s="82"/>
      <c r="AE345" s="82"/>
      <c r="AF345" s="1"/>
      <c r="AG345" s="1"/>
      <c r="AH345" s="1"/>
      <c r="AI345" s="1" t="s">
        <v>2465</v>
      </c>
      <c r="AJ345" s="1">
        <v>16500</v>
      </c>
      <c r="AK345" s="1" t="s">
        <v>2463</v>
      </c>
      <c r="AL345" s="1"/>
      <c r="AM345" s="1"/>
      <c r="AN345" s="1"/>
      <c r="AO345" s="1"/>
      <c r="AP345" s="1"/>
      <c r="AQ345" s="1"/>
      <c r="AR345" s="1"/>
      <c r="AS345" s="1"/>
      <c r="AT345" s="1"/>
      <c r="AU345" s="1"/>
      <c r="AV345" s="1"/>
      <c r="AW345" s="1"/>
      <c r="AX345" s="1"/>
      <c r="AY345" s="1"/>
      <c r="AZ345" s="1"/>
      <c r="BA345" s="82">
        <f t="shared" si="84"/>
        <v>16500</v>
      </c>
      <c r="BB345" s="82" t="str">
        <f t="shared" si="85"/>
        <v>SUMINISTROS CLINICOS ISLA SAS</v>
      </c>
      <c r="BC345" s="82" t="str">
        <f t="shared" si="86"/>
        <v>SPINREACT</v>
      </c>
      <c r="BD345" s="82" t="str">
        <f t="shared" si="87"/>
        <v>5 DIAS HABILES HABILES</v>
      </c>
      <c r="BE345" s="1"/>
      <c r="BF345" s="1"/>
      <c r="BG345" s="1"/>
      <c r="BH345" s="1"/>
      <c r="BI345" s="1"/>
      <c r="BJ345" s="1"/>
      <c r="BK345" s="1"/>
      <c r="BL345" s="1"/>
      <c r="BM345" s="1"/>
      <c r="BN345" s="1"/>
      <c r="BO345" s="1"/>
      <c r="BP345" s="1"/>
      <c r="BQ345" s="1"/>
      <c r="BR345" s="1"/>
      <c r="BS345" s="1"/>
      <c r="BT345" s="1"/>
      <c r="BU345" s="1"/>
      <c r="BV345" s="1"/>
      <c r="BW345" s="1"/>
      <c r="BX345" s="1"/>
      <c r="BY345" s="1"/>
      <c r="BZ345" s="82"/>
      <c r="CA345" s="82"/>
      <c r="CB345" s="82">
        <f t="shared" si="90"/>
        <v>0</v>
      </c>
      <c r="CC345" s="82">
        <f t="shared" si="91"/>
        <v>0</v>
      </c>
      <c r="CD345" s="98">
        <f t="shared" si="92"/>
        <v>16500</v>
      </c>
      <c r="CE345" s="98" t="str">
        <f t="shared" si="93"/>
        <v>SUMINISTROS CLINICOS ISLA SAS</v>
      </c>
      <c r="CF345" s="98" t="str">
        <f t="shared" si="94"/>
        <v>SPINREACT</v>
      </c>
      <c r="CG345" s="98" t="str">
        <f t="shared" si="95"/>
        <v>5 DIAS HABILES HABILES</v>
      </c>
    </row>
    <row r="346" spans="1:85" ht="62.25" customHeight="1">
      <c r="A346" s="9">
        <f t="shared" si="83"/>
        <v>338</v>
      </c>
      <c r="B346" s="10" t="s">
        <v>1868</v>
      </c>
      <c r="C346" s="20" t="s">
        <v>161</v>
      </c>
      <c r="D346" s="11" t="s">
        <v>6</v>
      </c>
      <c r="E346" s="10" t="s">
        <v>1803</v>
      </c>
      <c r="F346" s="43">
        <v>1</v>
      </c>
      <c r="G346" s="1"/>
      <c r="H346" s="1"/>
      <c r="I346" s="1"/>
      <c r="J346" s="1"/>
      <c r="K346" s="1"/>
      <c r="L346" s="1"/>
      <c r="M346" s="1"/>
      <c r="N346" s="1"/>
      <c r="O346" s="1"/>
      <c r="P346" s="1"/>
      <c r="Q346" s="1"/>
      <c r="R346" s="1"/>
      <c r="S346" s="1"/>
      <c r="T346" s="1"/>
      <c r="U346" s="1"/>
      <c r="V346" s="1"/>
      <c r="W346" s="1"/>
      <c r="X346" s="1"/>
      <c r="Y346" s="1"/>
      <c r="Z346" s="1"/>
      <c r="AA346" s="1"/>
      <c r="AB346" s="82"/>
      <c r="AC346" s="82"/>
      <c r="AD346" s="82"/>
      <c r="AE346" s="82"/>
      <c r="AF346" s="1" t="s">
        <v>1222</v>
      </c>
      <c r="AG346" s="1">
        <v>120640</v>
      </c>
      <c r="AH346" s="1" t="s">
        <v>2454</v>
      </c>
      <c r="AI346" s="1"/>
      <c r="AJ346" s="1"/>
      <c r="AK346" s="1"/>
      <c r="AL346" s="1"/>
      <c r="AM346" s="1"/>
      <c r="AN346" s="1"/>
      <c r="AO346" s="1"/>
      <c r="AP346" s="1"/>
      <c r="AQ346" s="1"/>
      <c r="AR346" s="1"/>
      <c r="AS346" s="1"/>
      <c r="AT346" s="1"/>
      <c r="AU346" s="1" t="s">
        <v>1222</v>
      </c>
      <c r="AV346" s="1">
        <v>123057.44</v>
      </c>
      <c r="AW346" s="1">
        <v>45</v>
      </c>
      <c r="AX346" s="1"/>
      <c r="AY346" s="1"/>
      <c r="AZ346" s="1"/>
      <c r="BA346" s="82">
        <f t="shared" si="84"/>
        <v>120640</v>
      </c>
      <c r="BB346" s="82" t="str">
        <f t="shared" si="85"/>
        <v>INNOVACION TECNOLOGICA LTDA - INNOVATEK LTDA.</v>
      </c>
      <c r="BC346" s="82" t="str">
        <f t="shared" si="86"/>
        <v>RESTEK</v>
      </c>
      <c r="BD346" s="82" t="str">
        <f t="shared" si="87"/>
        <v>30 dias</v>
      </c>
      <c r="BE346" s="1"/>
      <c r="BF346" s="1"/>
      <c r="BG346" s="1"/>
      <c r="BH346" s="1"/>
      <c r="BI346" s="1"/>
      <c r="BJ346" s="1"/>
      <c r="BK346" s="1"/>
      <c r="BL346" s="1"/>
      <c r="BM346" s="1"/>
      <c r="BN346" s="1"/>
      <c r="BO346" s="1"/>
      <c r="BP346" s="1"/>
      <c r="BQ346" s="1"/>
      <c r="BR346" s="1"/>
      <c r="BS346" s="1"/>
      <c r="BT346" s="1"/>
      <c r="BU346" s="1"/>
      <c r="BV346" s="1"/>
      <c r="BW346" s="1"/>
      <c r="BX346" s="1"/>
      <c r="BY346" s="1"/>
      <c r="BZ346" s="82"/>
      <c r="CA346" s="82"/>
      <c r="CB346" s="82">
        <f t="shared" si="90"/>
        <v>0</v>
      </c>
      <c r="CC346" s="82">
        <f t="shared" si="91"/>
        <v>0</v>
      </c>
      <c r="CD346" s="98">
        <f t="shared" si="92"/>
        <v>120640</v>
      </c>
      <c r="CE346" s="98" t="str">
        <f t="shared" si="93"/>
        <v>INNOVACION TECNOLOGICA LTDA - INNOVATEK LTDA.</v>
      </c>
      <c r="CF346" s="98" t="str">
        <f t="shared" si="94"/>
        <v>RESTEK</v>
      </c>
      <c r="CG346" s="98" t="str">
        <f t="shared" si="95"/>
        <v>30 dias</v>
      </c>
    </row>
    <row r="347" spans="1:85" ht="62.25" customHeight="1">
      <c r="A347" s="9">
        <f t="shared" si="83"/>
        <v>339</v>
      </c>
      <c r="B347" s="10" t="s">
        <v>1869</v>
      </c>
      <c r="C347" s="11">
        <v>100</v>
      </c>
      <c r="D347" s="11" t="s">
        <v>6</v>
      </c>
      <c r="E347" s="10" t="s">
        <v>1836</v>
      </c>
      <c r="F347" s="43">
        <v>1</v>
      </c>
      <c r="G347" s="1"/>
      <c r="H347" s="1"/>
      <c r="I347" s="1"/>
      <c r="J347" s="1"/>
      <c r="K347" s="1"/>
      <c r="L347" s="1"/>
      <c r="M347" s="1"/>
      <c r="N347" s="1"/>
      <c r="O347" s="1"/>
      <c r="P347" s="1"/>
      <c r="Q347" s="1"/>
      <c r="R347" s="1"/>
      <c r="S347" s="1"/>
      <c r="T347" s="1"/>
      <c r="U347" s="1"/>
      <c r="V347" s="1"/>
      <c r="W347" s="1"/>
      <c r="X347" s="1"/>
      <c r="Y347" s="1"/>
      <c r="Z347" s="1"/>
      <c r="AA347" s="1"/>
      <c r="AB347" s="82"/>
      <c r="AC347" s="82"/>
      <c r="AD347" s="82"/>
      <c r="AE347" s="82"/>
      <c r="AF347" s="1"/>
      <c r="AG347" s="1"/>
      <c r="AH347" s="1"/>
      <c r="AI347" s="1"/>
      <c r="AJ347" s="1"/>
      <c r="AK347" s="1"/>
      <c r="AL347" s="1"/>
      <c r="AM347" s="1"/>
      <c r="AN347" s="1"/>
      <c r="AO347" s="1"/>
      <c r="AP347" s="1"/>
      <c r="AQ347" s="1"/>
      <c r="AR347" s="1"/>
      <c r="AS347" s="1"/>
      <c r="AT347" s="1"/>
      <c r="AU347" s="1"/>
      <c r="AV347" s="1"/>
      <c r="AW347" s="1"/>
      <c r="AX347" s="1"/>
      <c r="AY347" s="1"/>
      <c r="AZ347" s="1"/>
      <c r="BA347" s="82"/>
      <c r="BB347" s="82"/>
      <c r="BC347" s="82"/>
      <c r="BD347" s="82"/>
      <c r="BE347" s="1"/>
      <c r="BF347" s="1"/>
      <c r="BG347" s="1"/>
      <c r="BH347" s="1"/>
      <c r="BI347" s="1"/>
      <c r="BJ347" s="1"/>
      <c r="BK347" s="1"/>
      <c r="BL347" s="1"/>
      <c r="BM347" s="1"/>
      <c r="BN347" s="1"/>
      <c r="BO347" s="1"/>
      <c r="BP347" s="1"/>
      <c r="BQ347" s="1" t="s">
        <v>2618</v>
      </c>
      <c r="BR347" s="1">
        <v>510400</v>
      </c>
      <c r="BS347" s="1">
        <v>60</v>
      </c>
      <c r="BT347" s="1"/>
      <c r="BU347" s="1"/>
      <c r="BV347" s="1"/>
      <c r="BW347" s="1"/>
      <c r="BX347" s="1"/>
      <c r="BY347" s="1"/>
      <c r="BZ347" s="82">
        <f t="shared" si="88"/>
        <v>510400</v>
      </c>
      <c r="CA347" s="82" t="str">
        <f t="shared" si="89"/>
        <v>SCIENTIFIC PRODUCTS LTDA.</v>
      </c>
      <c r="CB347" s="82" t="str">
        <f t="shared" si="90"/>
        <v>FLUKA</v>
      </c>
      <c r="CC347" s="82">
        <f t="shared" si="91"/>
        <v>60</v>
      </c>
      <c r="CD347" s="98">
        <f t="shared" si="92"/>
        <v>510400</v>
      </c>
      <c r="CE347" s="98" t="str">
        <f t="shared" si="93"/>
        <v>SCIENTIFIC PRODUCTS LTDA.</v>
      </c>
      <c r="CF347" s="98" t="str">
        <f t="shared" si="94"/>
        <v>FLUKA</v>
      </c>
      <c r="CG347" s="98">
        <f t="shared" si="95"/>
        <v>60</v>
      </c>
    </row>
    <row r="348" spans="1:85" ht="62.25" customHeight="1">
      <c r="A348" s="9">
        <f t="shared" si="83"/>
        <v>340</v>
      </c>
      <c r="B348" s="10" t="s">
        <v>1870</v>
      </c>
      <c r="C348" s="11">
        <v>100</v>
      </c>
      <c r="D348" s="11" t="s">
        <v>6</v>
      </c>
      <c r="E348" s="10" t="s">
        <v>1836</v>
      </c>
      <c r="F348" s="43">
        <v>1</v>
      </c>
      <c r="G348" s="1"/>
      <c r="H348" s="1"/>
      <c r="I348" s="1"/>
      <c r="J348" s="1"/>
      <c r="K348" s="1"/>
      <c r="L348" s="1"/>
      <c r="M348" s="1"/>
      <c r="N348" s="1"/>
      <c r="O348" s="1"/>
      <c r="P348" s="1"/>
      <c r="Q348" s="1"/>
      <c r="R348" s="1"/>
      <c r="S348" s="1"/>
      <c r="T348" s="1"/>
      <c r="U348" s="1"/>
      <c r="V348" s="1"/>
      <c r="W348" s="1"/>
      <c r="X348" s="1"/>
      <c r="Y348" s="1"/>
      <c r="Z348" s="1"/>
      <c r="AA348" s="1"/>
      <c r="AB348" s="82"/>
      <c r="AC348" s="82"/>
      <c r="AD348" s="82"/>
      <c r="AE348" s="82"/>
      <c r="AF348" s="1"/>
      <c r="AG348" s="1"/>
      <c r="AH348" s="1"/>
      <c r="AI348" s="1"/>
      <c r="AJ348" s="1"/>
      <c r="AK348" s="1"/>
      <c r="AL348" s="1"/>
      <c r="AM348" s="1"/>
      <c r="AN348" s="1"/>
      <c r="AO348" s="1"/>
      <c r="AP348" s="1"/>
      <c r="AQ348" s="1"/>
      <c r="AR348" s="1"/>
      <c r="AS348" s="1"/>
      <c r="AT348" s="1"/>
      <c r="AU348" s="1"/>
      <c r="AV348" s="1"/>
      <c r="AW348" s="1"/>
      <c r="AX348" s="1"/>
      <c r="AY348" s="1"/>
      <c r="AZ348" s="1"/>
      <c r="BA348" s="82"/>
      <c r="BB348" s="82"/>
      <c r="BC348" s="82"/>
      <c r="BD348" s="82"/>
      <c r="BE348" s="1"/>
      <c r="BF348" s="1"/>
      <c r="BG348" s="1"/>
      <c r="BH348" s="1"/>
      <c r="BI348" s="1"/>
      <c r="BJ348" s="1"/>
      <c r="BK348" s="1"/>
      <c r="BL348" s="1"/>
      <c r="BM348" s="1"/>
      <c r="BN348" s="1"/>
      <c r="BO348" s="1"/>
      <c r="BP348" s="1"/>
      <c r="BQ348" s="1" t="s">
        <v>2618</v>
      </c>
      <c r="BR348" s="1">
        <v>510400</v>
      </c>
      <c r="BS348" s="1">
        <v>60</v>
      </c>
      <c r="BT348" s="1"/>
      <c r="BU348" s="1"/>
      <c r="BV348" s="1"/>
      <c r="BW348" s="1"/>
      <c r="BX348" s="1"/>
      <c r="BY348" s="1"/>
      <c r="BZ348" s="82">
        <f t="shared" si="88"/>
        <v>510400</v>
      </c>
      <c r="CA348" s="82" t="str">
        <f t="shared" si="89"/>
        <v>SCIENTIFIC PRODUCTS LTDA.</v>
      </c>
      <c r="CB348" s="82" t="str">
        <f t="shared" si="90"/>
        <v>FLUKA</v>
      </c>
      <c r="CC348" s="82">
        <f t="shared" si="91"/>
        <v>60</v>
      </c>
      <c r="CD348" s="98">
        <f t="shared" si="92"/>
        <v>510400</v>
      </c>
      <c r="CE348" s="98" t="str">
        <f t="shared" si="93"/>
        <v>SCIENTIFIC PRODUCTS LTDA.</v>
      </c>
      <c r="CF348" s="98" t="str">
        <f t="shared" si="94"/>
        <v>FLUKA</v>
      </c>
      <c r="CG348" s="98">
        <f t="shared" si="95"/>
        <v>60</v>
      </c>
    </row>
    <row r="349" spans="1:85" ht="62.25" customHeight="1">
      <c r="A349" s="9">
        <f t="shared" si="83"/>
        <v>341</v>
      </c>
      <c r="B349" s="10" t="s">
        <v>1871</v>
      </c>
      <c r="C349" s="11">
        <v>100</v>
      </c>
      <c r="D349" s="11" t="s">
        <v>6</v>
      </c>
      <c r="E349" s="10" t="s">
        <v>1836</v>
      </c>
      <c r="F349" s="43">
        <v>1</v>
      </c>
      <c r="G349" s="1"/>
      <c r="H349" s="1"/>
      <c r="I349" s="1"/>
      <c r="J349" s="1"/>
      <c r="K349" s="1"/>
      <c r="L349" s="1"/>
      <c r="M349" s="1"/>
      <c r="N349" s="1"/>
      <c r="O349" s="1"/>
      <c r="P349" s="1"/>
      <c r="Q349" s="1"/>
      <c r="R349" s="1"/>
      <c r="S349" s="1"/>
      <c r="T349" s="1"/>
      <c r="U349" s="1"/>
      <c r="V349" s="1"/>
      <c r="W349" s="1"/>
      <c r="X349" s="1"/>
      <c r="Y349" s="1"/>
      <c r="Z349" s="1"/>
      <c r="AA349" s="1"/>
      <c r="AB349" s="82"/>
      <c r="AC349" s="82"/>
      <c r="AD349" s="82"/>
      <c r="AE349" s="82"/>
      <c r="AF349" s="1"/>
      <c r="AG349" s="1"/>
      <c r="AH349" s="1"/>
      <c r="AI349" s="1"/>
      <c r="AJ349" s="1"/>
      <c r="AK349" s="1"/>
      <c r="AL349" s="1"/>
      <c r="AM349" s="1"/>
      <c r="AN349" s="1"/>
      <c r="AO349" s="1"/>
      <c r="AP349" s="1"/>
      <c r="AQ349" s="1"/>
      <c r="AR349" s="1"/>
      <c r="AS349" s="1"/>
      <c r="AT349" s="1"/>
      <c r="AU349" s="1"/>
      <c r="AV349" s="1"/>
      <c r="AW349" s="1"/>
      <c r="AX349" s="1"/>
      <c r="AY349" s="1"/>
      <c r="AZ349" s="1"/>
      <c r="BA349" s="82"/>
      <c r="BB349" s="82"/>
      <c r="BC349" s="82"/>
      <c r="BD349" s="82"/>
      <c r="BE349" s="1"/>
      <c r="BF349" s="1"/>
      <c r="BG349" s="1"/>
      <c r="BH349" s="1"/>
      <c r="BI349" s="1"/>
      <c r="BJ349" s="1"/>
      <c r="BK349" s="1"/>
      <c r="BL349" s="1"/>
      <c r="BM349" s="1"/>
      <c r="BN349" s="1"/>
      <c r="BO349" s="1"/>
      <c r="BP349" s="1"/>
      <c r="BQ349" s="1" t="s">
        <v>2618</v>
      </c>
      <c r="BR349" s="1">
        <v>510400</v>
      </c>
      <c r="BS349" s="1">
        <v>60</v>
      </c>
      <c r="BT349" s="1"/>
      <c r="BU349" s="1"/>
      <c r="BV349" s="1"/>
      <c r="BW349" s="1"/>
      <c r="BX349" s="1"/>
      <c r="BY349" s="1"/>
      <c r="BZ349" s="82">
        <f t="shared" si="88"/>
        <v>510400</v>
      </c>
      <c r="CA349" s="82" t="str">
        <f t="shared" si="89"/>
        <v>SCIENTIFIC PRODUCTS LTDA.</v>
      </c>
      <c r="CB349" s="82" t="str">
        <f t="shared" si="90"/>
        <v>FLUKA</v>
      </c>
      <c r="CC349" s="82">
        <f t="shared" si="91"/>
        <v>60</v>
      </c>
      <c r="CD349" s="98">
        <f t="shared" si="92"/>
        <v>510400</v>
      </c>
      <c r="CE349" s="98" t="str">
        <f t="shared" si="93"/>
        <v>SCIENTIFIC PRODUCTS LTDA.</v>
      </c>
      <c r="CF349" s="98" t="str">
        <f t="shared" si="94"/>
        <v>FLUKA</v>
      </c>
      <c r="CG349" s="98">
        <f t="shared" si="95"/>
        <v>60</v>
      </c>
    </row>
    <row r="350" spans="1:85" ht="62.25" customHeight="1">
      <c r="A350" s="9">
        <f t="shared" si="83"/>
        <v>342</v>
      </c>
      <c r="B350" s="10" t="s">
        <v>1872</v>
      </c>
      <c r="C350" s="11">
        <v>100</v>
      </c>
      <c r="D350" s="11" t="s">
        <v>6</v>
      </c>
      <c r="E350" s="10" t="s">
        <v>1836</v>
      </c>
      <c r="F350" s="43">
        <v>1</v>
      </c>
      <c r="G350" s="1"/>
      <c r="H350" s="1"/>
      <c r="I350" s="1"/>
      <c r="J350" s="1"/>
      <c r="K350" s="1"/>
      <c r="L350" s="1"/>
      <c r="M350" s="1"/>
      <c r="N350" s="1"/>
      <c r="O350" s="1"/>
      <c r="P350" s="1"/>
      <c r="Q350" s="1"/>
      <c r="R350" s="1"/>
      <c r="S350" s="1"/>
      <c r="T350" s="1"/>
      <c r="U350" s="1"/>
      <c r="V350" s="1"/>
      <c r="W350" s="1"/>
      <c r="X350" s="1"/>
      <c r="Y350" s="1"/>
      <c r="Z350" s="1"/>
      <c r="AA350" s="1"/>
      <c r="AB350" s="82"/>
      <c r="AC350" s="82"/>
      <c r="AD350" s="82"/>
      <c r="AE350" s="82"/>
      <c r="AF350" s="1"/>
      <c r="AG350" s="1"/>
      <c r="AH350" s="1"/>
      <c r="AI350" s="1"/>
      <c r="AJ350" s="1"/>
      <c r="AK350" s="1"/>
      <c r="AL350" s="1"/>
      <c r="AM350" s="1"/>
      <c r="AN350" s="1"/>
      <c r="AO350" s="1"/>
      <c r="AP350" s="1"/>
      <c r="AQ350" s="1"/>
      <c r="AR350" s="1"/>
      <c r="AS350" s="1"/>
      <c r="AT350" s="1"/>
      <c r="AU350" s="1"/>
      <c r="AV350" s="1"/>
      <c r="AW350" s="1"/>
      <c r="AX350" s="1"/>
      <c r="AY350" s="1"/>
      <c r="AZ350" s="1"/>
      <c r="BA350" s="82"/>
      <c r="BB350" s="82"/>
      <c r="BC350" s="82"/>
      <c r="BD350" s="82"/>
      <c r="BE350" s="1"/>
      <c r="BF350" s="1"/>
      <c r="BG350" s="1"/>
      <c r="BH350" s="1"/>
      <c r="BI350" s="1"/>
      <c r="BJ350" s="1"/>
      <c r="BK350" s="1"/>
      <c r="BL350" s="1"/>
      <c r="BM350" s="1"/>
      <c r="BN350" s="1"/>
      <c r="BO350" s="1"/>
      <c r="BP350" s="1"/>
      <c r="BQ350" s="1" t="s">
        <v>2618</v>
      </c>
      <c r="BR350" s="1">
        <v>510400</v>
      </c>
      <c r="BS350" s="1">
        <v>60</v>
      </c>
      <c r="BT350" s="1"/>
      <c r="BU350" s="1"/>
      <c r="BV350" s="1"/>
      <c r="BW350" s="1"/>
      <c r="BX350" s="1"/>
      <c r="BY350" s="1"/>
      <c r="BZ350" s="82">
        <f t="shared" si="88"/>
        <v>510400</v>
      </c>
      <c r="CA350" s="82" t="str">
        <f t="shared" si="89"/>
        <v>SCIENTIFIC PRODUCTS LTDA.</v>
      </c>
      <c r="CB350" s="82" t="str">
        <f t="shared" si="90"/>
        <v>FLUKA</v>
      </c>
      <c r="CC350" s="82">
        <f t="shared" si="91"/>
        <v>60</v>
      </c>
      <c r="CD350" s="98">
        <f t="shared" si="92"/>
        <v>510400</v>
      </c>
      <c r="CE350" s="98" t="str">
        <f t="shared" si="93"/>
        <v>SCIENTIFIC PRODUCTS LTDA.</v>
      </c>
      <c r="CF350" s="98" t="str">
        <f t="shared" si="94"/>
        <v>FLUKA</v>
      </c>
      <c r="CG350" s="98">
        <f t="shared" si="95"/>
        <v>60</v>
      </c>
    </row>
    <row r="351" spans="1:85" ht="43.2">
      <c r="A351" s="9">
        <f t="shared" si="83"/>
        <v>343</v>
      </c>
      <c r="B351" s="10" t="s">
        <v>1873</v>
      </c>
      <c r="C351" s="11">
        <v>100</v>
      </c>
      <c r="D351" s="11" t="s">
        <v>6</v>
      </c>
      <c r="E351" s="10" t="s">
        <v>1836</v>
      </c>
      <c r="F351" s="43">
        <v>1</v>
      </c>
      <c r="G351" s="1"/>
      <c r="H351" s="1"/>
      <c r="I351" s="1"/>
      <c r="J351" s="1"/>
      <c r="K351" s="1"/>
      <c r="L351" s="1"/>
      <c r="M351" s="1"/>
      <c r="N351" s="1"/>
      <c r="O351" s="1"/>
      <c r="P351" s="1"/>
      <c r="Q351" s="1"/>
      <c r="R351" s="1"/>
      <c r="S351" s="1"/>
      <c r="T351" s="1"/>
      <c r="U351" s="1"/>
      <c r="V351" s="1"/>
      <c r="W351" s="1"/>
      <c r="X351" s="1"/>
      <c r="Y351" s="1"/>
      <c r="Z351" s="1"/>
      <c r="AA351" s="1"/>
      <c r="AB351" s="82"/>
      <c r="AC351" s="82"/>
      <c r="AD351" s="82"/>
      <c r="AE351" s="82"/>
      <c r="AF351" s="1"/>
      <c r="AG351" s="1"/>
      <c r="AH351" s="1"/>
      <c r="AI351" s="1"/>
      <c r="AJ351" s="1"/>
      <c r="AK351" s="1"/>
      <c r="AL351" s="1"/>
      <c r="AM351" s="1"/>
      <c r="AN351" s="1"/>
      <c r="AO351" s="1"/>
      <c r="AP351" s="1"/>
      <c r="AQ351" s="1"/>
      <c r="AR351" s="1"/>
      <c r="AS351" s="1"/>
      <c r="AT351" s="1"/>
      <c r="AU351" s="1"/>
      <c r="AV351" s="1"/>
      <c r="AW351" s="1"/>
      <c r="AX351" s="1"/>
      <c r="AY351" s="1"/>
      <c r="AZ351" s="1"/>
      <c r="BA351" s="82"/>
      <c r="BB351" s="82"/>
      <c r="BC351" s="82"/>
      <c r="BD351" s="82"/>
      <c r="BE351" s="1"/>
      <c r="BF351" s="1"/>
      <c r="BG351" s="1"/>
      <c r="BH351" s="1"/>
      <c r="BI351" s="1"/>
      <c r="BJ351" s="1"/>
      <c r="BK351" s="1"/>
      <c r="BL351" s="1"/>
      <c r="BM351" s="1"/>
      <c r="BN351" s="1"/>
      <c r="BO351" s="1"/>
      <c r="BP351" s="1"/>
      <c r="BQ351" s="1" t="s">
        <v>2618</v>
      </c>
      <c r="BR351" s="1">
        <v>510400</v>
      </c>
      <c r="BS351" s="1">
        <v>60</v>
      </c>
      <c r="BT351" s="1"/>
      <c r="BU351" s="1"/>
      <c r="BV351" s="1"/>
      <c r="BW351" s="1"/>
      <c r="BX351" s="1"/>
      <c r="BY351" s="1"/>
      <c r="BZ351" s="82">
        <f t="shared" si="88"/>
        <v>510400</v>
      </c>
      <c r="CA351" s="82" t="str">
        <f t="shared" si="89"/>
        <v>SCIENTIFIC PRODUCTS LTDA.</v>
      </c>
      <c r="CB351" s="82" t="str">
        <f t="shared" si="90"/>
        <v>FLUKA</v>
      </c>
      <c r="CC351" s="82">
        <f t="shared" si="91"/>
        <v>60</v>
      </c>
      <c r="CD351" s="98">
        <f t="shared" si="92"/>
        <v>510400</v>
      </c>
      <c r="CE351" s="98" t="str">
        <f t="shared" si="93"/>
        <v>SCIENTIFIC PRODUCTS LTDA.</v>
      </c>
      <c r="CF351" s="98" t="str">
        <f t="shared" si="94"/>
        <v>FLUKA</v>
      </c>
      <c r="CG351" s="98">
        <f t="shared" si="95"/>
        <v>60</v>
      </c>
    </row>
    <row r="352" spans="1:85" ht="43.2">
      <c r="A352" s="9">
        <f t="shared" si="83"/>
        <v>344</v>
      </c>
      <c r="B352" s="10" t="s">
        <v>1874</v>
      </c>
      <c r="C352" s="11">
        <v>100</v>
      </c>
      <c r="D352" s="11" t="s">
        <v>6</v>
      </c>
      <c r="E352" s="10" t="s">
        <v>1836</v>
      </c>
      <c r="F352" s="43">
        <v>1</v>
      </c>
      <c r="G352" s="1"/>
      <c r="H352" s="1"/>
      <c r="I352" s="1"/>
      <c r="J352" s="1"/>
      <c r="K352" s="1"/>
      <c r="L352" s="1"/>
      <c r="M352" s="1"/>
      <c r="N352" s="1"/>
      <c r="O352" s="1"/>
      <c r="P352" s="1"/>
      <c r="Q352" s="1"/>
      <c r="R352" s="1"/>
      <c r="S352" s="1"/>
      <c r="T352" s="1"/>
      <c r="U352" s="1"/>
      <c r="V352" s="1"/>
      <c r="W352" s="1"/>
      <c r="X352" s="1"/>
      <c r="Y352" s="1"/>
      <c r="Z352" s="1"/>
      <c r="AA352" s="1"/>
      <c r="AB352" s="82"/>
      <c r="AC352" s="82"/>
      <c r="AD352" s="82"/>
      <c r="AE352" s="82"/>
      <c r="AF352" s="1"/>
      <c r="AG352" s="1"/>
      <c r="AH352" s="1"/>
      <c r="AI352" s="1"/>
      <c r="AJ352" s="1"/>
      <c r="AK352" s="1"/>
      <c r="AL352" s="1"/>
      <c r="AM352" s="1"/>
      <c r="AN352" s="1"/>
      <c r="AO352" s="1"/>
      <c r="AP352" s="1"/>
      <c r="AQ352" s="1"/>
      <c r="AR352" s="1"/>
      <c r="AS352" s="1"/>
      <c r="AT352" s="1"/>
      <c r="AU352" s="1"/>
      <c r="AV352" s="1"/>
      <c r="AW352" s="1"/>
      <c r="AX352" s="1"/>
      <c r="AY352" s="1"/>
      <c r="AZ352" s="1"/>
      <c r="BA352" s="82"/>
      <c r="BB352" s="82"/>
      <c r="BC352" s="82"/>
      <c r="BD352" s="82"/>
      <c r="BE352" s="1"/>
      <c r="BF352" s="1"/>
      <c r="BG352" s="1"/>
      <c r="BH352" s="1"/>
      <c r="BI352" s="1"/>
      <c r="BJ352" s="1"/>
      <c r="BK352" s="1"/>
      <c r="BL352" s="1"/>
      <c r="BM352" s="1"/>
      <c r="BN352" s="1"/>
      <c r="BO352" s="1"/>
      <c r="BP352" s="1"/>
      <c r="BQ352" s="1" t="s">
        <v>2618</v>
      </c>
      <c r="BR352" s="1">
        <v>510400</v>
      </c>
      <c r="BS352" s="1">
        <v>60</v>
      </c>
      <c r="BT352" s="1"/>
      <c r="BU352" s="1"/>
      <c r="BV352" s="1"/>
      <c r="BW352" s="1"/>
      <c r="BX352" s="1"/>
      <c r="BY352" s="1"/>
      <c r="BZ352" s="82">
        <f t="shared" si="88"/>
        <v>510400</v>
      </c>
      <c r="CA352" s="82" t="str">
        <f t="shared" si="89"/>
        <v>SCIENTIFIC PRODUCTS LTDA.</v>
      </c>
      <c r="CB352" s="82" t="str">
        <f t="shared" si="90"/>
        <v>FLUKA</v>
      </c>
      <c r="CC352" s="82">
        <f t="shared" si="91"/>
        <v>60</v>
      </c>
      <c r="CD352" s="98">
        <f t="shared" si="92"/>
        <v>510400</v>
      </c>
      <c r="CE352" s="98" t="str">
        <f t="shared" si="93"/>
        <v>SCIENTIFIC PRODUCTS LTDA.</v>
      </c>
      <c r="CF352" s="98" t="str">
        <f t="shared" si="94"/>
        <v>FLUKA</v>
      </c>
      <c r="CG352" s="98">
        <f t="shared" si="95"/>
        <v>60</v>
      </c>
    </row>
    <row r="353" spans="1:85" ht="63.75" customHeight="1">
      <c r="A353" s="9">
        <f t="shared" si="83"/>
        <v>345</v>
      </c>
      <c r="B353" s="10" t="s">
        <v>1875</v>
      </c>
      <c r="C353" s="11">
        <v>1</v>
      </c>
      <c r="D353" s="11" t="s">
        <v>6</v>
      </c>
      <c r="E353" s="10" t="s">
        <v>1850</v>
      </c>
      <c r="F353" s="43">
        <v>1</v>
      </c>
      <c r="G353" s="1"/>
      <c r="H353" s="1"/>
      <c r="I353" s="1"/>
      <c r="J353" s="1"/>
      <c r="K353" s="1"/>
      <c r="L353" s="1"/>
      <c r="M353" s="1"/>
      <c r="N353" s="1"/>
      <c r="O353" s="1"/>
      <c r="P353" s="1"/>
      <c r="Q353" s="1"/>
      <c r="R353" s="1"/>
      <c r="S353" s="1"/>
      <c r="T353" s="1"/>
      <c r="U353" s="1"/>
      <c r="V353" s="1"/>
      <c r="W353" s="1"/>
      <c r="X353" s="1"/>
      <c r="Y353" s="1"/>
      <c r="Z353" s="1"/>
      <c r="AA353" s="1"/>
      <c r="AB353" s="82"/>
      <c r="AC353" s="82"/>
      <c r="AD353" s="82"/>
      <c r="AE353" s="82"/>
      <c r="AF353" s="1" t="s">
        <v>1222</v>
      </c>
      <c r="AG353" s="1">
        <v>213440</v>
      </c>
      <c r="AH353" s="1" t="s">
        <v>2454</v>
      </c>
      <c r="AI353" s="1"/>
      <c r="AJ353" s="1"/>
      <c r="AK353" s="1"/>
      <c r="AL353" s="1"/>
      <c r="AM353" s="1"/>
      <c r="AN353" s="1"/>
      <c r="AO353" s="1"/>
      <c r="AP353" s="1"/>
      <c r="AQ353" s="1"/>
      <c r="AR353" s="1"/>
      <c r="AS353" s="1"/>
      <c r="AT353" s="1"/>
      <c r="AU353" s="1" t="s">
        <v>1222</v>
      </c>
      <c r="AV353" s="1">
        <v>217966.32</v>
      </c>
      <c r="AW353" s="1">
        <v>45</v>
      </c>
      <c r="AX353" s="1"/>
      <c r="AY353" s="1"/>
      <c r="AZ353" s="1"/>
      <c r="BA353" s="82">
        <f t="shared" si="84"/>
        <v>213440</v>
      </c>
      <c r="BB353" s="82" t="str">
        <f t="shared" si="85"/>
        <v>INNOVACION TECNOLOGICA LTDA - INNOVATEK LTDA.</v>
      </c>
      <c r="BC353" s="82" t="str">
        <f t="shared" si="86"/>
        <v>RESTEK</v>
      </c>
      <c r="BD353" s="82" t="str">
        <f t="shared" si="87"/>
        <v>30 dias</v>
      </c>
      <c r="BE353" s="1"/>
      <c r="BF353" s="1"/>
      <c r="BG353" s="1"/>
      <c r="BH353" s="1"/>
      <c r="BI353" s="1"/>
      <c r="BJ353" s="1"/>
      <c r="BK353" s="1"/>
      <c r="BL353" s="1"/>
      <c r="BM353" s="1"/>
      <c r="BN353" s="1"/>
      <c r="BO353" s="1"/>
      <c r="BP353" s="1"/>
      <c r="BQ353" s="1"/>
      <c r="BR353" s="1"/>
      <c r="BS353" s="1"/>
      <c r="BT353" s="1"/>
      <c r="BU353" s="1"/>
      <c r="BV353" s="1"/>
      <c r="BW353" s="1"/>
      <c r="BX353" s="1"/>
      <c r="BY353" s="1"/>
      <c r="BZ353" s="82"/>
      <c r="CA353" s="82"/>
      <c r="CB353" s="82">
        <f t="shared" si="90"/>
        <v>0</v>
      </c>
      <c r="CC353" s="82">
        <f t="shared" si="91"/>
        <v>0</v>
      </c>
      <c r="CD353" s="98">
        <f t="shared" si="92"/>
        <v>213440</v>
      </c>
      <c r="CE353" s="98" t="str">
        <f t="shared" si="93"/>
        <v>INNOVACION TECNOLOGICA LTDA - INNOVATEK LTDA.</v>
      </c>
      <c r="CF353" s="98" t="str">
        <f t="shared" si="94"/>
        <v>RESTEK</v>
      </c>
      <c r="CG353" s="98" t="str">
        <f t="shared" si="95"/>
        <v>30 dias</v>
      </c>
    </row>
    <row r="354" spans="1:85" ht="67.5" customHeight="1">
      <c r="A354" s="9">
        <f t="shared" si="83"/>
        <v>346</v>
      </c>
      <c r="B354" s="10" t="s">
        <v>1876</v>
      </c>
      <c r="C354" s="11">
        <v>1</v>
      </c>
      <c r="D354" s="11" t="s">
        <v>6</v>
      </c>
      <c r="E354" s="10" t="s">
        <v>1850</v>
      </c>
      <c r="F354" s="43">
        <v>1</v>
      </c>
      <c r="G354" s="1"/>
      <c r="H354" s="1"/>
      <c r="I354" s="1"/>
      <c r="J354" s="1"/>
      <c r="K354" s="1"/>
      <c r="L354" s="1"/>
      <c r="M354" s="1"/>
      <c r="N354" s="1"/>
      <c r="O354" s="1"/>
      <c r="P354" s="1"/>
      <c r="Q354" s="1"/>
      <c r="R354" s="1"/>
      <c r="S354" s="1"/>
      <c r="T354" s="1"/>
      <c r="U354" s="1"/>
      <c r="V354" s="1"/>
      <c r="W354" s="1"/>
      <c r="X354" s="1"/>
      <c r="Y354" s="1"/>
      <c r="Z354" s="1"/>
      <c r="AA354" s="1"/>
      <c r="AB354" s="82"/>
      <c r="AC354" s="82"/>
      <c r="AD354" s="82"/>
      <c r="AE354" s="82"/>
      <c r="AF354" s="1" t="s">
        <v>1222</v>
      </c>
      <c r="AG354" s="1">
        <v>377000</v>
      </c>
      <c r="AH354" s="1" t="s">
        <v>2454</v>
      </c>
      <c r="AI354" s="1"/>
      <c r="AJ354" s="1"/>
      <c r="AK354" s="1"/>
      <c r="AL354" s="1"/>
      <c r="AM354" s="1"/>
      <c r="AN354" s="1"/>
      <c r="AO354" s="1"/>
      <c r="AP354" s="1"/>
      <c r="AQ354" s="1"/>
      <c r="AR354" s="1"/>
      <c r="AS354" s="1"/>
      <c r="AT354" s="1"/>
      <c r="AU354" s="1" t="s">
        <v>1222</v>
      </c>
      <c r="AV354" s="1">
        <v>379686.56</v>
      </c>
      <c r="AW354" s="1">
        <v>45</v>
      </c>
      <c r="AX354" s="1"/>
      <c r="AY354" s="1"/>
      <c r="AZ354" s="1"/>
      <c r="BA354" s="82">
        <f t="shared" si="84"/>
        <v>377000</v>
      </c>
      <c r="BB354" s="82" t="str">
        <f t="shared" si="85"/>
        <v>INNOVACION TECNOLOGICA LTDA - INNOVATEK LTDA.</v>
      </c>
      <c r="BC354" s="82" t="str">
        <f t="shared" si="86"/>
        <v>RESTEK</v>
      </c>
      <c r="BD354" s="82" t="str">
        <f t="shared" si="87"/>
        <v>30 dias</v>
      </c>
      <c r="BE354" s="1"/>
      <c r="BF354" s="1"/>
      <c r="BG354" s="1"/>
      <c r="BH354" s="1"/>
      <c r="BI354" s="1"/>
      <c r="BJ354" s="1"/>
      <c r="BK354" s="1"/>
      <c r="BL354" s="1"/>
      <c r="BM354" s="1"/>
      <c r="BN354" s="1"/>
      <c r="BO354" s="1"/>
      <c r="BP354" s="1"/>
      <c r="BQ354" s="1"/>
      <c r="BR354" s="1"/>
      <c r="BS354" s="1"/>
      <c r="BT354" s="1"/>
      <c r="BU354" s="1"/>
      <c r="BV354" s="1"/>
      <c r="BW354" s="1"/>
      <c r="BX354" s="1"/>
      <c r="BY354" s="1"/>
      <c r="BZ354" s="82"/>
      <c r="CA354" s="82"/>
      <c r="CB354" s="82">
        <f t="shared" si="90"/>
        <v>0</v>
      </c>
      <c r="CC354" s="82">
        <f t="shared" si="91"/>
        <v>0</v>
      </c>
      <c r="CD354" s="98">
        <f t="shared" si="92"/>
        <v>377000</v>
      </c>
      <c r="CE354" s="98" t="str">
        <f t="shared" si="93"/>
        <v>INNOVACION TECNOLOGICA LTDA - INNOVATEK LTDA.</v>
      </c>
      <c r="CF354" s="98" t="str">
        <f t="shared" si="94"/>
        <v>RESTEK</v>
      </c>
      <c r="CG354" s="98" t="str">
        <f t="shared" si="95"/>
        <v>30 dias</v>
      </c>
    </row>
    <row r="355" spans="1:85" ht="67.5" customHeight="1">
      <c r="A355" s="9">
        <f t="shared" si="83"/>
        <v>347</v>
      </c>
      <c r="B355" s="10" t="s">
        <v>1877</v>
      </c>
      <c r="C355" s="11">
        <v>100</v>
      </c>
      <c r="D355" s="11" t="s">
        <v>6</v>
      </c>
      <c r="E355" s="10" t="s">
        <v>1836</v>
      </c>
      <c r="F355" s="43">
        <v>1</v>
      </c>
      <c r="G355" s="1"/>
      <c r="H355" s="1"/>
      <c r="I355" s="1"/>
      <c r="J355" s="1"/>
      <c r="K355" s="1"/>
      <c r="L355" s="1"/>
      <c r="M355" s="1"/>
      <c r="N355" s="1"/>
      <c r="O355" s="1"/>
      <c r="P355" s="1"/>
      <c r="Q355" s="1"/>
      <c r="R355" s="1"/>
      <c r="S355" s="1"/>
      <c r="T355" s="1"/>
      <c r="U355" s="1"/>
      <c r="V355" s="1"/>
      <c r="W355" s="1"/>
      <c r="X355" s="1"/>
      <c r="Y355" s="1"/>
      <c r="Z355" s="1"/>
      <c r="AA355" s="1"/>
      <c r="AB355" s="82"/>
      <c r="AC355" s="82"/>
      <c r="AD355" s="82"/>
      <c r="AE355" s="82"/>
      <c r="AF355" s="1"/>
      <c r="AG355" s="1"/>
      <c r="AH355" s="1"/>
      <c r="AI355" s="1"/>
      <c r="AJ355" s="1"/>
      <c r="AK355" s="1"/>
      <c r="AL355" s="1"/>
      <c r="AM355" s="1"/>
      <c r="AN355" s="1"/>
      <c r="AO355" s="1"/>
      <c r="AP355" s="1"/>
      <c r="AQ355" s="1"/>
      <c r="AR355" s="1"/>
      <c r="AS355" s="1"/>
      <c r="AT355" s="1"/>
      <c r="AU355" s="1"/>
      <c r="AV355" s="1"/>
      <c r="AW355" s="1"/>
      <c r="AX355" s="1"/>
      <c r="AY355" s="1"/>
      <c r="AZ355" s="1"/>
      <c r="BA355" s="82"/>
      <c r="BB355" s="82"/>
      <c r="BC355" s="82"/>
      <c r="BD355" s="82"/>
      <c r="BE355" s="1"/>
      <c r="BF355" s="1"/>
      <c r="BG355" s="1"/>
      <c r="BH355" s="1"/>
      <c r="BI355" s="1"/>
      <c r="BJ355" s="1"/>
      <c r="BK355" s="1"/>
      <c r="BL355" s="1"/>
      <c r="BM355" s="1"/>
      <c r="BN355" s="1"/>
      <c r="BO355" s="1"/>
      <c r="BP355" s="1"/>
      <c r="BQ355" s="1" t="s">
        <v>2618</v>
      </c>
      <c r="BR355" s="1">
        <v>510400</v>
      </c>
      <c r="BS355" s="1">
        <v>60</v>
      </c>
      <c r="BT355" s="1"/>
      <c r="BU355" s="1"/>
      <c r="BV355" s="1"/>
      <c r="BW355" s="1"/>
      <c r="BX355" s="1"/>
      <c r="BY355" s="1"/>
      <c r="BZ355" s="82">
        <f t="shared" si="88"/>
        <v>510400</v>
      </c>
      <c r="CA355" s="82" t="str">
        <f t="shared" si="89"/>
        <v>SCIENTIFIC PRODUCTS LTDA.</v>
      </c>
      <c r="CB355" s="82" t="str">
        <f t="shared" si="90"/>
        <v>FLUKA</v>
      </c>
      <c r="CC355" s="82">
        <f t="shared" si="91"/>
        <v>60</v>
      </c>
      <c r="CD355" s="98">
        <f t="shared" si="92"/>
        <v>510400</v>
      </c>
      <c r="CE355" s="98" t="str">
        <f t="shared" si="93"/>
        <v>SCIENTIFIC PRODUCTS LTDA.</v>
      </c>
      <c r="CF355" s="98" t="str">
        <f t="shared" si="94"/>
        <v>FLUKA</v>
      </c>
      <c r="CG355" s="98">
        <f t="shared" si="95"/>
        <v>60</v>
      </c>
    </row>
    <row r="356" spans="1:85" ht="67.5" customHeight="1">
      <c r="A356" s="9">
        <f t="shared" si="83"/>
        <v>348</v>
      </c>
      <c r="B356" s="10" t="s">
        <v>1878</v>
      </c>
      <c r="C356" s="11">
        <v>100</v>
      </c>
      <c r="D356" s="11" t="s">
        <v>6</v>
      </c>
      <c r="E356" s="10" t="s">
        <v>1836</v>
      </c>
      <c r="F356" s="43">
        <v>1</v>
      </c>
      <c r="G356" s="1"/>
      <c r="H356" s="1"/>
      <c r="I356" s="1"/>
      <c r="J356" s="1"/>
      <c r="K356" s="1"/>
      <c r="L356" s="1"/>
      <c r="M356" s="1"/>
      <c r="N356" s="1"/>
      <c r="O356" s="1"/>
      <c r="P356" s="1"/>
      <c r="Q356" s="1"/>
      <c r="R356" s="1"/>
      <c r="S356" s="1"/>
      <c r="T356" s="1"/>
      <c r="U356" s="1"/>
      <c r="V356" s="1"/>
      <c r="W356" s="1"/>
      <c r="X356" s="1"/>
      <c r="Y356" s="1"/>
      <c r="Z356" s="1"/>
      <c r="AA356" s="1"/>
      <c r="AB356" s="82"/>
      <c r="AC356" s="82"/>
      <c r="AD356" s="82"/>
      <c r="AE356" s="82"/>
      <c r="AF356" s="1"/>
      <c r="AG356" s="1"/>
      <c r="AH356" s="1"/>
      <c r="AI356" s="1"/>
      <c r="AJ356" s="1"/>
      <c r="AK356" s="1"/>
      <c r="AL356" s="1"/>
      <c r="AM356" s="1"/>
      <c r="AN356" s="1"/>
      <c r="AO356" s="1"/>
      <c r="AP356" s="1"/>
      <c r="AQ356" s="1"/>
      <c r="AR356" s="1"/>
      <c r="AS356" s="1"/>
      <c r="AT356" s="1"/>
      <c r="AU356" s="1"/>
      <c r="AV356" s="1"/>
      <c r="AW356" s="1"/>
      <c r="AX356" s="1"/>
      <c r="AY356" s="1"/>
      <c r="AZ356" s="1"/>
      <c r="BA356" s="82"/>
      <c r="BB356" s="82"/>
      <c r="BC356" s="82"/>
      <c r="BD356" s="82"/>
      <c r="BE356" s="1"/>
      <c r="BF356" s="1"/>
      <c r="BG356" s="1"/>
      <c r="BH356" s="1"/>
      <c r="BI356" s="1"/>
      <c r="BJ356" s="1"/>
      <c r="BK356" s="1"/>
      <c r="BL356" s="1"/>
      <c r="BM356" s="1"/>
      <c r="BN356" s="1"/>
      <c r="BO356" s="1"/>
      <c r="BP356" s="1"/>
      <c r="BQ356" s="1" t="s">
        <v>2618</v>
      </c>
      <c r="BR356" s="1">
        <v>1110120</v>
      </c>
      <c r="BS356" s="1">
        <v>60</v>
      </c>
      <c r="BT356" s="1"/>
      <c r="BU356" s="1"/>
      <c r="BV356" s="1"/>
      <c r="BW356" s="1"/>
      <c r="BX356" s="1"/>
      <c r="BY356" s="1"/>
      <c r="BZ356" s="82">
        <f t="shared" si="88"/>
        <v>1110120</v>
      </c>
      <c r="CA356" s="82" t="str">
        <f t="shared" si="89"/>
        <v>SCIENTIFIC PRODUCTS LTDA.</v>
      </c>
      <c r="CB356" s="82" t="str">
        <f t="shared" si="90"/>
        <v>FLUKA</v>
      </c>
      <c r="CC356" s="82">
        <f t="shared" si="91"/>
        <v>60</v>
      </c>
      <c r="CD356" s="98">
        <f t="shared" si="92"/>
        <v>1110120</v>
      </c>
      <c r="CE356" s="98" t="str">
        <f t="shared" si="93"/>
        <v>SCIENTIFIC PRODUCTS LTDA.</v>
      </c>
      <c r="CF356" s="98" t="str">
        <f t="shared" si="94"/>
        <v>FLUKA</v>
      </c>
      <c r="CG356" s="98">
        <f t="shared" si="95"/>
        <v>60</v>
      </c>
    </row>
    <row r="357" spans="1:85" ht="67.5" customHeight="1">
      <c r="A357" s="9">
        <f t="shared" si="83"/>
        <v>349</v>
      </c>
      <c r="B357" s="10" t="s">
        <v>1879</v>
      </c>
      <c r="C357" s="11">
        <v>100</v>
      </c>
      <c r="D357" s="11" t="s">
        <v>6</v>
      </c>
      <c r="E357" s="10" t="s">
        <v>1836</v>
      </c>
      <c r="F357" s="43">
        <v>1</v>
      </c>
      <c r="G357" s="1"/>
      <c r="H357" s="1"/>
      <c r="I357" s="1"/>
      <c r="J357" s="1"/>
      <c r="K357" s="1"/>
      <c r="L357" s="1"/>
      <c r="M357" s="1"/>
      <c r="N357" s="1"/>
      <c r="O357" s="1"/>
      <c r="P357" s="1"/>
      <c r="Q357" s="1"/>
      <c r="R357" s="1"/>
      <c r="S357" s="1"/>
      <c r="T357" s="1"/>
      <c r="U357" s="1"/>
      <c r="V357" s="1"/>
      <c r="W357" s="1"/>
      <c r="X357" s="1"/>
      <c r="Y357" s="1"/>
      <c r="Z357" s="1"/>
      <c r="AA357" s="1"/>
      <c r="AB357" s="82"/>
      <c r="AC357" s="82"/>
      <c r="AD357" s="82"/>
      <c r="AE357" s="82"/>
      <c r="AF357" s="1"/>
      <c r="AG357" s="1"/>
      <c r="AH357" s="1"/>
      <c r="AI357" s="1"/>
      <c r="AJ357" s="1"/>
      <c r="AK357" s="1"/>
      <c r="AL357" s="1"/>
      <c r="AM357" s="1"/>
      <c r="AN357" s="1"/>
      <c r="AO357" s="1"/>
      <c r="AP357" s="1"/>
      <c r="AQ357" s="1"/>
      <c r="AR357" s="1"/>
      <c r="AS357" s="1"/>
      <c r="AT357" s="1"/>
      <c r="AU357" s="1"/>
      <c r="AV357" s="1"/>
      <c r="AW357" s="1"/>
      <c r="AX357" s="1"/>
      <c r="AY357" s="1"/>
      <c r="AZ357" s="1"/>
      <c r="BA357" s="82"/>
      <c r="BB357" s="82"/>
      <c r="BC357" s="82"/>
      <c r="BD357" s="82"/>
      <c r="BE357" s="1"/>
      <c r="BF357" s="1"/>
      <c r="BG357" s="1"/>
      <c r="BH357" s="1"/>
      <c r="BI357" s="1"/>
      <c r="BJ357" s="1"/>
      <c r="BK357" s="1"/>
      <c r="BL357" s="1"/>
      <c r="BM357" s="1"/>
      <c r="BN357" s="1"/>
      <c r="BO357" s="1"/>
      <c r="BP357" s="1"/>
      <c r="BQ357" s="1" t="s">
        <v>2618</v>
      </c>
      <c r="BR357" s="1">
        <v>510400</v>
      </c>
      <c r="BS357" s="1">
        <v>60</v>
      </c>
      <c r="BT357" s="1"/>
      <c r="BU357" s="1"/>
      <c r="BV357" s="1"/>
      <c r="BW357" s="1"/>
      <c r="BX357" s="1"/>
      <c r="BY357" s="1"/>
      <c r="BZ357" s="82">
        <f t="shared" si="88"/>
        <v>510400</v>
      </c>
      <c r="CA357" s="82" t="str">
        <f t="shared" si="89"/>
        <v>SCIENTIFIC PRODUCTS LTDA.</v>
      </c>
      <c r="CB357" s="82" t="str">
        <f t="shared" si="90"/>
        <v>FLUKA</v>
      </c>
      <c r="CC357" s="82">
        <f t="shared" si="91"/>
        <v>60</v>
      </c>
      <c r="CD357" s="98">
        <f t="shared" si="92"/>
        <v>510400</v>
      </c>
      <c r="CE357" s="98" t="str">
        <f t="shared" si="93"/>
        <v>SCIENTIFIC PRODUCTS LTDA.</v>
      </c>
      <c r="CF357" s="98" t="str">
        <f t="shared" si="94"/>
        <v>FLUKA</v>
      </c>
      <c r="CG357" s="98">
        <f t="shared" si="95"/>
        <v>60</v>
      </c>
    </row>
    <row r="358" spans="1:85" ht="65.25" customHeight="1">
      <c r="A358" s="9">
        <f t="shared" si="83"/>
        <v>350</v>
      </c>
      <c r="B358" s="10" t="s">
        <v>1880</v>
      </c>
      <c r="C358" s="11">
        <v>101</v>
      </c>
      <c r="D358" s="11" t="s">
        <v>6</v>
      </c>
      <c r="E358" s="10" t="s">
        <v>1836</v>
      </c>
      <c r="F358" s="43">
        <v>1</v>
      </c>
      <c r="G358" s="1"/>
      <c r="H358" s="1"/>
      <c r="I358" s="1"/>
      <c r="J358" s="1"/>
      <c r="K358" s="1"/>
      <c r="L358" s="1"/>
      <c r="M358" s="1"/>
      <c r="N358" s="1"/>
      <c r="O358" s="1"/>
      <c r="P358" s="1"/>
      <c r="Q358" s="1"/>
      <c r="R358" s="1"/>
      <c r="S358" s="1"/>
      <c r="T358" s="1"/>
      <c r="U358" s="1"/>
      <c r="V358" s="1"/>
      <c r="W358" s="1"/>
      <c r="X358" s="1"/>
      <c r="Y358" s="1"/>
      <c r="Z358" s="1"/>
      <c r="AA358" s="1"/>
      <c r="AB358" s="82"/>
      <c r="AC358" s="82"/>
      <c r="AD358" s="82"/>
      <c r="AE358" s="82"/>
      <c r="AF358" s="1"/>
      <c r="AG358" s="1"/>
      <c r="AH358" s="1"/>
      <c r="AI358" s="1"/>
      <c r="AJ358" s="1"/>
      <c r="AK358" s="1"/>
      <c r="AL358" s="1"/>
      <c r="AM358" s="1"/>
      <c r="AN358" s="1"/>
      <c r="AO358" s="1"/>
      <c r="AP358" s="1"/>
      <c r="AQ358" s="1"/>
      <c r="AR358" s="1"/>
      <c r="AS358" s="1"/>
      <c r="AT358" s="1"/>
      <c r="AU358" s="1"/>
      <c r="AV358" s="1"/>
      <c r="AW358" s="1"/>
      <c r="AX358" s="1"/>
      <c r="AY358" s="1"/>
      <c r="AZ358" s="1"/>
      <c r="BA358" s="82"/>
      <c r="BB358" s="82"/>
      <c r="BC358" s="82"/>
      <c r="BD358" s="82"/>
      <c r="BE358" s="1"/>
      <c r="BF358" s="1"/>
      <c r="BG358" s="1"/>
      <c r="BH358" s="1"/>
      <c r="BI358" s="1"/>
      <c r="BJ358" s="1"/>
      <c r="BK358" s="1"/>
      <c r="BL358" s="1"/>
      <c r="BM358" s="1"/>
      <c r="BN358" s="1"/>
      <c r="BO358" s="1"/>
      <c r="BP358" s="1"/>
      <c r="BQ358" s="1" t="s">
        <v>2618</v>
      </c>
      <c r="BR358" s="1">
        <v>510400</v>
      </c>
      <c r="BS358" s="1">
        <v>60</v>
      </c>
      <c r="BT358" s="1"/>
      <c r="BU358" s="1"/>
      <c r="BV358" s="1"/>
      <c r="BW358" s="1"/>
      <c r="BX358" s="1"/>
      <c r="BY358" s="1"/>
      <c r="BZ358" s="82">
        <f t="shared" si="88"/>
        <v>510400</v>
      </c>
      <c r="CA358" s="82" t="str">
        <f t="shared" si="89"/>
        <v>SCIENTIFIC PRODUCTS LTDA.</v>
      </c>
      <c r="CB358" s="82" t="str">
        <f t="shared" si="90"/>
        <v>FLUKA</v>
      </c>
      <c r="CC358" s="82">
        <f t="shared" si="91"/>
        <v>60</v>
      </c>
      <c r="CD358" s="98">
        <f t="shared" si="92"/>
        <v>510400</v>
      </c>
      <c r="CE358" s="98" t="str">
        <f t="shared" si="93"/>
        <v>SCIENTIFIC PRODUCTS LTDA.</v>
      </c>
      <c r="CF358" s="98" t="str">
        <f t="shared" si="94"/>
        <v>FLUKA</v>
      </c>
      <c r="CG358" s="98">
        <f t="shared" si="95"/>
        <v>60</v>
      </c>
    </row>
    <row r="359" spans="1:85" ht="62.25" customHeight="1">
      <c r="A359" s="9">
        <f t="shared" si="83"/>
        <v>351</v>
      </c>
      <c r="B359" s="10" t="s">
        <v>1881</v>
      </c>
      <c r="C359" s="11">
        <v>100</v>
      </c>
      <c r="D359" s="11" t="s">
        <v>6</v>
      </c>
      <c r="E359" s="10" t="s">
        <v>1836</v>
      </c>
      <c r="F359" s="43">
        <v>1</v>
      </c>
      <c r="G359" s="1"/>
      <c r="H359" s="1"/>
      <c r="I359" s="1"/>
      <c r="J359" s="1"/>
      <c r="K359" s="1"/>
      <c r="L359" s="1"/>
      <c r="M359" s="1"/>
      <c r="N359" s="1"/>
      <c r="O359" s="1"/>
      <c r="P359" s="1"/>
      <c r="Q359" s="1"/>
      <c r="R359" s="1"/>
      <c r="S359" s="1"/>
      <c r="T359" s="1"/>
      <c r="U359" s="1"/>
      <c r="V359" s="1"/>
      <c r="W359" s="1"/>
      <c r="X359" s="1"/>
      <c r="Y359" s="1"/>
      <c r="Z359" s="1"/>
      <c r="AA359" s="1"/>
      <c r="AB359" s="82"/>
      <c r="AC359" s="82"/>
      <c r="AD359" s="82"/>
      <c r="AE359" s="82"/>
      <c r="AF359" s="1"/>
      <c r="AG359" s="1"/>
      <c r="AH359" s="1"/>
      <c r="AI359" s="1"/>
      <c r="AJ359" s="1"/>
      <c r="AK359" s="1"/>
      <c r="AL359" s="1"/>
      <c r="AM359" s="1"/>
      <c r="AN359" s="1"/>
      <c r="AO359" s="1"/>
      <c r="AP359" s="1"/>
      <c r="AQ359" s="1"/>
      <c r="AR359" s="1"/>
      <c r="AS359" s="1"/>
      <c r="AT359" s="1"/>
      <c r="AU359" s="1"/>
      <c r="AV359" s="1"/>
      <c r="AW359" s="1"/>
      <c r="AX359" s="1"/>
      <c r="AY359" s="1"/>
      <c r="AZ359" s="1"/>
      <c r="BA359" s="82"/>
      <c r="BB359" s="82"/>
      <c r="BC359" s="82"/>
      <c r="BD359" s="82"/>
      <c r="BE359" s="1"/>
      <c r="BF359" s="1"/>
      <c r="BG359" s="1"/>
      <c r="BH359" s="1"/>
      <c r="BI359" s="1"/>
      <c r="BJ359" s="1"/>
      <c r="BK359" s="1"/>
      <c r="BL359" s="1"/>
      <c r="BM359" s="1"/>
      <c r="BN359" s="1"/>
      <c r="BO359" s="1"/>
      <c r="BP359" s="1"/>
      <c r="BQ359" s="1" t="s">
        <v>2618</v>
      </c>
      <c r="BR359" s="1">
        <v>510400</v>
      </c>
      <c r="BS359" s="1">
        <v>60</v>
      </c>
      <c r="BT359" s="1"/>
      <c r="BU359" s="1"/>
      <c r="BV359" s="1"/>
      <c r="BW359" s="1"/>
      <c r="BX359" s="1"/>
      <c r="BY359" s="1"/>
      <c r="BZ359" s="82">
        <f t="shared" si="88"/>
        <v>510400</v>
      </c>
      <c r="CA359" s="82" t="str">
        <f t="shared" si="89"/>
        <v>SCIENTIFIC PRODUCTS LTDA.</v>
      </c>
      <c r="CB359" s="82" t="str">
        <f t="shared" si="90"/>
        <v>FLUKA</v>
      </c>
      <c r="CC359" s="82">
        <f t="shared" si="91"/>
        <v>60</v>
      </c>
      <c r="CD359" s="98">
        <f t="shared" si="92"/>
        <v>510400</v>
      </c>
      <c r="CE359" s="98" t="str">
        <f t="shared" si="93"/>
        <v>SCIENTIFIC PRODUCTS LTDA.</v>
      </c>
      <c r="CF359" s="98" t="str">
        <f t="shared" si="94"/>
        <v>FLUKA</v>
      </c>
      <c r="CG359" s="98">
        <f t="shared" si="95"/>
        <v>60</v>
      </c>
    </row>
    <row r="360" spans="1:85" ht="30" customHeight="1">
      <c r="A360" s="9">
        <f t="shared" si="83"/>
        <v>352</v>
      </c>
      <c r="B360" s="10" t="s">
        <v>1882</v>
      </c>
      <c r="C360" s="11">
        <v>100</v>
      </c>
      <c r="D360" s="11" t="s">
        <v>6</v>
      </c>
      <c r="E360" s="10" t="s">
        <v>1836</v>
      </c>
      <c r="F360" s="43">
        <v>1</v>
      </c>
      <c r="G360" s="1"/>
      <c r="H360" s="1"/>
      <c r="I360" s="1"/>
      <c r="J360" s="1"/>
      <c r="K360" s="1"/>
      <c r="L360" s="1"/>
      <c r="M360" s="1"/>
      <c r="N360" s="1"/>
      <c r="O360" s="1"/>
      <c r="P360" s="1"/>
      <c r="Q360" s="1"/>
      <c r="R360" s="1"/>
      <c r="S360" s="1"/>
      <c r="T360" s="1"/>
      <c r="U360" s="1"/>
      <c r="V360" s="1"/>
      <c r="W360" s="1"/>
      <c r="X360" s="1"/>
      <c r="Y360" s="1"/>
      <c r="Z360" s="1"/>
      <c r="AA360" s="1"/>
      <c r="AB360" s="82"/>
      <c r="AC360" s="82"/>
      <c r="AD360" s="82"/>
      <c r="AE360" s="82"/>
      <c r="AF360" s="1"/>
      <c r="AG360" s="1"/>
      <c r="AH360" s="1"/>
      <c r="AI360" s="1"/>
      <c r="AJ360" s="1"/>
      <c r="AK360" s="1"/>
      <c r="AL360" s="1"/>
      <c r="AM360" s="1"/>
      <c r="AN360" s="1"/>
      <c r="AO360" s="1"/>
      <c r="AP360" s="1"/>
      <c r="AQ360" s="1"/>
      <c r="AR360" s="1"/>
      <c r="AS360" s="1"/>
      <c r="AT360" s="1"/>
      <c r="AU360" s="1"/>
      <c r="AV360" s="1"/>
      <c r="AW360" s="1"/>
      <c r="AX360" s="1"/>
      <c r="AY360" s="1"/>
      <c r="AZ360" s="1"/>
      <c r="BA360" s="82"/>
      <c r="BB360" s="82"/>
      <c r="BC360" s="82"/>
      <c r="BD360" s="82"/>
      <c r="BE360" s="1"/>
      <c r="BF360" s="1"/>
      <c r="BG360" s="1"/>
      <c r="BH360" s="1"/>
      <c r="BI360" s="1"/>
      <c r="BJ360" s="1"/>
      <c r="BK360" s="1"/>
      <c r="BL360" s="1"/>
      <c r="BM360" s="1"/>
      <c r="BN360" s="1"/>
      <c r="BO360" s="1"/>
      <c r="BP360" s="1"/>
      <c r="BQ360" s="1" t="s">
        <v>2618</v>
      </c>
      <c r="BR360" s="1">
        <v>510400</v>
      </c>
      <c r="BS360" s="1">
        <v>60</v>
      </c>
      <c r="BT360" s="1"/>
      <c r="BU360" s="1"/>
      <c r="BV360" s="1"/>
      <c r="BW360" s="1"/>
      <c r="BX360" s="1"/>
      <c r="BY360" s="1"/>
      <c r="BZ360" s="82">
        <f t="shared" si="88"/>
        <v>510400</v>
      </c>
      <c r="CA360" s="82" t="str">
        <f t="shared" si="89"/>
        <v>SCIENTIFIC PRODUCTS LTDA.</v>
      </c>
      <c r="CB360" s="82" t="str">
        <f t="shared" si="90"/>
        <v>FLUKA</v>
      </c>
      <c r="CC360" s="82">
        <f t="shared" si="91"/>
        <v>60</v>
      </c>
      <c r="CD360" s="98">
        <f t="shared" si="92"/>
        <v>510400</v>
      </c>
      <c r="CE360" s="98" t="str">
        <f t="shared" si="93"/>
        <v>SCIENTIFIC PRODUCTS LTDA.</v>
      </c>
      <c r="CF360" s="98" t="str">
        <f t="shared" si="94"/>
        <v>FLUKA</v>
      </c>
      <c r="CG360" s="98">
        <f t="shared" si="95"/>
        <v>60</v>
      </c>
    </row>
    <row r="361" spans="1:85" ht="33.75" customHeight="1">
      <c r="A361" s="9">
        <f t="shared" si="83"/>
        <v>353</v>
      </c>
      <c r="B361" s="10" t="s">
        <v>219</v>
      </c>
      <c r="C361" s="11">
        <v>1000</v>
      </c>
      <c r="D361" s="11" t="s">
        <v>6</v>
      </c>
      <c r="E361" s="10" t="s">
        <v>1711</v>
      </c>
      <c r="F361" s="43">
        <v>1</v>
      </c>
      <c r="G361" s="1"/>
      <c r="H361" s="1"/>
      <c r="I361" s="1"/>
      <c r="J361" s="1"/>
      <c r="K361" s="1"/>
      <c r="L361" s="1"/>
      <c r="M361" s="1"/>
      <c r="N361" s="1"/>
      <c r="O361" s="1"/>
      <c r="P361" s="1"/>
      <c r="Q361" s="1"/>
      <c r="R361" s="1"/>
      <c r="S361" s="1" t="s">
        <v>2406</v>
      </c>
      <c r="T361" s="1">
        <v>185321.136</v>
      </c>
      <c r="U361" s="1">
        <v>15</v>
      </c>
      <c r="V361" s="1"/>
      <c r="W361" s="1"/>
      <c r="X361" s="1"/>
      <c r="Y361" s="1"/>
      <c r="Z361" s="1"/>
      <c r="AA361" s="1"/>
      <c r="AB361" s="82">
        <f t="shared" ref="AB361:AB391" si="96">MIN(Z361,W361,T361,Q361,N361,K361,H361)</f>
        <v>185321.136</v>
      </c>
      <c r="AC361" s="82" t="str">
        <f>IF(AB361=Z361,$Y$7,IF(AB361=W361,$V$7,IF(AB361=T361,$S$7,IF(AB361=Q361,$P$7,IF(AB361=N361,$M$7,IF(AB361=K361,$J$7,I(AB361=H361,$G$7,"")))))))</f>
        <v xml:space="preserve">ELEMENTOS QUIMICOS LTDA </v>
      </c>
      <c r="AD361" s="82" t="str">
        <f t="shared" ref="AD361:AD391" si="97">IF(AB361=Z361,Y361,IF(AB361=W361,V361,IF(AB361=T361,S361,IF(AB361=Q361,P361,IF(AB361=N361,M361,IF(AB361=K361,J361,IF(AB361=H361,G361,"")))))))</f>
        <v>PANREAC</v>
      </c>
      <c r="AE361" s="82">
        <f t="shared" ref="AE361:AE391" si="98">IF(AB361=Z361,AA361,IF(AB361=W361,X361,IF(AB361=T361,U361,IF(AB361=Q361,R361,IF(AB361=N361,O361,IF(AB361=K361,L361,IF(AB361=H361,I361,"")))))))</f>
        <v>15</v>
      </c>
      <c r="AF361" s="1"/>
      <c r="AG361" s="1"/>
      <c r="AH361" s="1"/>
      <c r="AI361" s="1"/>
      <c r="AJ361" s="1"/>
      <c r="AK361" s="1"/>
      <c r="AL361" s="1"/>
      <c r="AM361" s="1"/>
      <c r="AN361" s="1"/>
      <c r="AO361" s="1"/>
      <c r="AP361" s="1"/>
      <c r="AQ361" s="1"/>
      <c r="AR361" s="1"/>
      <c r="AS361" s="1"/>
      <c r="AT361" s="1"/>
      <c r="AU361" s="1"/>
      <c r="AV361" s="1"/>
      <c r="AW361" s="1"/>
      <c r="AX361" s="1" t="s">
        <v>420</v>
      </c>
      <c r="AY361" s="1">
        <v>131777.856</v>
      </c>
      <c r="AZ361" s="1" t="s">
        <v>2526</v>
      </c>
      <c r="BA361" s="82">
        <f t="shared" si="84"/>
        <v>131777.856</v>
      </c>
      <c r="BB361" s="82" t="str">
        <f t="shared" si="85"/>
        <v>PROFINAS SAS</v>
      </c>
      <c r="BC361" s="82" t="str">
        <f t="shared" si="86"/>
        <v>MERCK</v>
      </c>
      <c r="BD361" s="82" t="str">
        <f t="shared" si="87"/>
        <v>15-60 DIAS</v>
      </c>
      <c r="BE361" s="1"/>
      <c r="BF361" s="1"/>
      <c r="BG361" s="1"/>
      <c r="BH361" s="1"/>
      <c r="BI361" s="1"/>
      <c r="BJ361" s="1"/>
      <c r="BK361" s="1"/>
      <c r="BL361" s="1"/>
      <c r="BM361" s="1"/>
      <c r="BN361" s="1"/>
      <c r="BO361" s="1"/>
      <c r="BP361" s="1"/>
      <c r="BQ361" s="1"/>
      <c r="BR361" s="1"/>
      <c r="BS361" s="1"/>
      <c r="BT361" s="1"/>
      <c r="BU361" s="1"/>
      <c r="BV361" s="1"/>
      <c r="BW361" s="1"/>
      <c r="BX361" s="1"/>
      <c r="BY361" s="1"/>
      <c r="BZ361" s="82"/>
      <c r="CA361" s="82"/>
      <c r="CB361" s="82">
        <f t="shared" si="90"/>
        <v>0</v>
      </c>
      <c r="CC361" s="82">
        <f t="shared" si="91"/>
        <v>0</v>
      </c>
      <c r="CD361" s="98">
        <f t="shared" si="92"/>
        <v>131777.856</v>
      </c>
      <c r="CE361" s="98" t="str">
        <f t="shared" si="93"/>
        <v>PROFINAS SAS</v>
      </c>
      <c r="CF361" s="98" t="str">
        <f t="shared" si="94"/>
        <v>MERCK</v>
      </c>
      <c r="CG361" s="98" t="str">
        <f t="shared" si="95"/>
        <v>15-60 DIAS</v>
      </c>
    </row>
    <row r="362" spans="1:85" ht="63.75" customHeight="1">
      <c r="A362" s="9">
        <f t="shared" si="83"/>
        <v>354</v>
      </c>
      <c r="B362" s="10" t="s">
        <v>1883</v>
      </c>
      <c r="C362" s="11">
        <v>100</v>
      </c>
      <c r="D362" s="11" t="s">
        <v>6</v>
      </c>
      <c r="E362" s="10" t="s">
        <v>1836</v>
      </c>
      <c r="F362" s="43">
        <v>1</v>
      </c>
      <c r="G362" s="1"/>
      <c r="H362" s="1"/>
      <c r="I362" s="1"/>
      <c r="J362" s="1"/>
      <c r="K362" s="1"/>
      <c r="L362" s="1"/>
      <c r="M362" s="1"/>
      <c r="N362" s="1"/>
      <c r="O362" s="1"/>
      <c r="P362" s="1"/>
      <c r="Q362" s="1"/>
      <c r="R362" s="1"/>
      <c r="S362" s="1"/>
      <c r="T362" s="1"/>
      <c r="U362" s="1"/>
      <c r="V362" s="1"/>
      <c r="W362" s="1"/>
      <c r="X362" s="1"/>
      <c r="Y362" s="1"/>
      <c r="Z362" s="1"/>
      <c r="AA362" s="1"/>
      <c r="AB362" s="82"/>
      <c r="AC362" s="82"/>
      <c r="AD362" s="82"/>
      <c r="AE362" s="82"/>
      <c r="AF362" s="1"/>
      <c r="AG362" s="1"/>
      <c r="AH362" s="1"/>
      <c r="AI362" s="1"/>
      <c r="AJ362" s="1"/>
      <c r="AK362" s="1"/>
      <c r="AL362" s="1"/>
      <c r="AM362" s="1"/>
      <c r="AN362" s="1"/>
      <c r="AO362" s="1"/>
      <c r="AP362" s="1"/>
      <c r="AQ362" s="1"/>
      <c r="AR362" s="1"/>
      <c r="AS362" s="1"/>
      <c r="AT362" s="1"/>
      <c r="AU362" s="1"/>
      <c r="AV362" s="1"/>
      <c r="AW362" s="1"/>
      <c r="AX362" s="1"/>
      <c r="AY362" s="1"/>
      <c r="AZ362" s="1"/>
      <c r="BA362" s="82"/>
      <c r="BB362" s="82"/>
      <c r="BC362" s="82"/>
      <c r="BD362" s="82"/>
      <c r="BE362" s="1"/>
      <c r="BF362" s="1"/>
      <c r="BG362" s="1"/>
      <c r="BH362" s="1"/>
      <c r="BI362" s="1"/>
      <c r="BJ362" s="1"/>
      <c r="BK362" s="1"/>
      <c r="BL362" s="1"/>
      <c r="BM362" s="1"/>
      <c r="BN362" s="1"/>
      <c r="BO362" s="1"/>
      <c r="BP362" s="1"/>
      <c r="BQ362" s="1" t="s">
        <v>2618</v>
      </c>
      <c r="BR362" s="1">
        <v>510400</v>
      </c>
      <c r="BS362" s="1">
        <v>60</v>
      </c>
      <c r="BT362" s="1"/>
      <c r="BU362" s="1"/>
      <c r="BV362" s="1"/>
      <c r="BW362" s="1"/>
      <c r="BX362" s="1"/>
      <c r="BY362" s="1"/>
      <c r="BZ362" s="82">
        <f t="shared" si="88"/>
        <v>510400</v>
      </c>
      <c r="CA362" s="82" t="str">
        <f t="shared" si="89"/>
        <v>SCIENTIFIC PRODUCTS LTDA.</v>
      </c>
      <c r="CB362" s="82" t="str">
        <f t="shared" si="90"/>
        <v>FLUKA</v>
      </c>
      <c r="CC362" s="82">
        <f t="shared" si="91"/>
        <v>60</v>
      </c>
      <c r="CD362" s="98">
        <f t="shared" si="92"/>
        <v>510400</v>
      </c>
      <c r="CE362" s="98" t="str">
        <f t="shared" si="93"/>
        <v>SCIENTIFIC PRODUCTS LTDA.</v>
      </c>
      <c r="CF362" s="98" t="str">
        <f t="shared" si="94"/>
        <v>FLUKA</v>
      </c>
      <c r="CG362" s="98">
        <f t="shared" si="95"/>
        <v>60</v>
      </c>
    </row>
    <row r="363" spans="1:85" ht="61.5" customHeight="1">
      <c r="A363" s="9">
        <f t="shared" si="83"/>
        <v>355</v>
      </c>
      <c r="B363" s="17" t="s">
        <v>518</v>
      </c>
      <c r="C363" s="14">
        <v>1</v>
      </c>
      <c r="D363" s="18" t="s">
        <v>6</v>
      </c>
      <c r="E363" s="10" t="s">
        <v>1850</v>
      </c>
      <c r="F363" s="43">
        <v>1</v>
      </c>
      <c r="G363" s="1"/>
      <c r="H363" s="1"/>
      <c r="I363" s="1"/>
      <c r="J363" s="1"/>
      <c r="K363" s="1"/>
      <c r="L363" s="1"/>
      <c r="M363" s="1"/>
      <c r="N363" s="1"/>
      <c r="O363" s="1"/>
      <c r="P363" s="1"/>
      <c r="Q363" s="1"/>
      <c r="R363" s="1"/>
      <c r="S363" s="1"/>
      <c r="T363" s="1"/>
      <c r="U363" s="1"/>
      <c r="V363" s="1"/>
      <c r="W363" s="1"/>
      <c r="X363" s="1"/>
      <c r="Y363" s="1"/>
      <c r="Z363" s="1"/>
      <c r="AA363" s="1"/>
      <c r="AB363" s="82"/>
      <c r="AC363" s="82"/>
      <c r="AD363" s="82"/>
      <c r="AE363" s="82"/>
      <c r="AF363" s="1" t="s">
        <v>1222</v>
      </c>
      <c r="AG363" s="1">
        <v>147320</v>
      </c>
      <c r="AH363" s="1" t="s">
        <v>2454</v>
      </c>
      <c r="AI363" s="1"/>
      <c r="AJ363" s="1"/>
      <c r="AK363" s="1"/>
      <c r="AL363" s="1"/>
      <c r="AM363" s="1"/>
      <c r="AN363" s="1"/>
      <c r="AO363" s="1"/>
      <c r="AP363" s="1"/>
      <c r="AQ363" s="1"/>
      <c r="AR363" s="1"/>
      <c r="AS363" s="1"/>
      <c r="AT363" s="1"/>
      <c r="AU363" s="1" t="s">
        <v>1222</v>
      </c>
      <c r="AV363" s="1">
        <v>147658.72</v>
      </c>
      <c r="AW363" s="1">
        <v>45</v>
      </c>
      <c r="AX363" s="1"/>
      <c r="AY363" s="1"/>
      <c r="AZ363" s="1"/>
      <c r="BA363" s="82">
        <f t="shared" si="84"/>
        <v>147320</v>
      </c>
      <c r="BB363" s="82" t="str">
        <f t="shared" si="85"/>
        <v>INNOVACION TECNOLOGICA LTDA - INNOVATEK LTDA.</v>
      </c>
      <c r="BC363" s="82" t="str">
        <f t="shared" si="86"/>
        <v>RESTEK</v>
      </c>
      <c r="BD363" s="82" t="str">
        <f t="shared" si="87"/>
        <v>30 dias</v>
      </c>
      <c r="BE363" s="1"/>
      <c r="BF363" s="1"/>
      <c r="BG363" s="1"/>
      <c r="BH363" s="1"/>
      <c r="BI363" s="1"/>
      <c r="BJ363" s="1"/>
      <c r="BK363" s="1"/>
      <c r="BL363" s="1"/>
      <c r="BM363" s="1"/>
      <c r="BN363" s="1"/>
      <c r="BO363" s="1"/>
      <c r="BP363" s="1"/>
      <c r="BQ363" s="1"/>
      <c r="BR363" s="1"/>
      <c r="BS363" s="1"/>
      <c r="BT363" s="1"/>
      <c r="BU363" s="1"/>
      <c r="BV363" s="1"/>
      <c r="BW363" s="1"/>
      <c r="BX363" s="1"/>
      <c r="BY363" s="1"/>
      <c r="BZ363" s="82"/>
      <c r="CA363" s="82"/>
      <c r="CB363" s="82">
        <f t="shared" si="90"/>
        <v>0</v>
      </c>
      <c r="CC363" s="82">
        <f t="shared" si="91"/>
        <v>0</v>
      </c>
      <c r="CD363" s="98">
        <f t="shared" si="92"/>
        <v>147320</v>
      </c>
      <c r="CE363" s="98" t="str">
        <f t="shared" si="93"/>
        <v>INNOVACION TECNOLOGICA LTDA - INNOVATEK LTDA.</v>
      </c>
      <c r="CF363" s="98" t="str">
        <f t="shared" si="94"/>
        <v>RESTEK</v>
      </c>
      <c r="CG363" s="98" t="str">
        <f t="shared" si="95"/>
        <v>30 dias</v>
      </c>
    </row>
    <row r="364" spans="1:85" ht="61.5" customHeight="1">
      <c r="A364" s="9">
        <f t="shared" si="83"/>
        <v>356</v>
      </c>
      <c r="B364" s="10" t="s">
        <v>1406</v>
      </c>
      <c r="C364" s="20">
        <v>1</v>
      </c>
      <c r="D364" s="11" t="s">
        <v>6</v>
      </c>
      <c r="E364" s="10" t="s">
        <v>1804</v>
      </c>
      <c r="F364" s="43">
        <v>1</v>
      </c>
      <c r="G364" s="1"/>
      <c r="H364" s="1"/>
      <c r="I364" s="1"/>
      <c r="J364" s="1"/>
      <c r="K364" s="1"/>
      <c r="L364" s="1"/>
      <c r="M364" s="1"/>
      <c r="N364" s="1"/>
      <c r="O364" s="1"/>
      <c r="P364" s="1"/>
      <c r="Q364" s="1"/>
      <c r="R364" s="1"/>
      <c r="S364" s="1"/>
      <c r="T364" s="1"/>
      <c r="U364" s="1"/>
      <c r="V364" s="1"/>
      <c r="W364" s="1"/>
      <c r="X364" s="1"/>
      <c r="Y364" s="1"/>
      <c r="Z364" s="1"/>
      <c r="AA364" s="1"/>
      <c r="AB364" s="82"/>
      <c r="AC364" s="82"/>
      <c r="AD364" s="82"/>
      <c r="AE364" s="82"/>
      <c r="AF364" s="1" t="s">
        <v>1222</v>
      </c>
      <c r="AG364" s="1">
        <v>106720</v>
      </c>
      <c r="AH364" s="1" t="s">
        <v>2454</v>
      </c>
      <c r="AI364" s="1"/>
      <c r="AJ364" s="1"/>
      <c r="AK364" s="1"/>
      <c r="AL364" s="1"/>
      <c r="AM364" s="1"/>
      <c r="AN364" s="1"/>
      <c r="AO364" s="1"/>
      <c r="AP364" s="1"/>
      <c r="AQ364" s="1"/>
      <c r="AR364" s="1"/>
      <c r="AS364" s="1"/>
      <c r="AT364" s="1"/>
      <c r="AU364" s="1" t="s">
        <v>1222</v>
      </c>
      <c r="AV364" s="1">
        <v>105474.16</v>
      </c>
      <c r="AW364" s="1">
        <v>45</v>
      </c>
      <c r="AX364" s="1"/>
      <c r="AY364" s="1"/>
      <c r="AZ364" s="1"/>
      <c r="BA364" s="82">
        <f t="shared" si="84"/>
        <v>105474.16</v>
      </c>
      <c r="BB364" s="82" t="str">
        <f t="shared" si="85"/>
        <v xml:space="preserve">PURIFICACION Y ANALISIS DE FLUIDOS LTDA. </v>
      </c>
      <c r="BC364" s="82" t="str">
        <f t="shared" si="86"/>
        <v>RESTEK</v>
      </c>
      <c r="BD364" s="82">
        <f t="shared" si="87"/>
        <v>45</v>
      </c>
      <c r="BE364" s="1"/>
      <c r="BF364" s="1"/>
      <c r="BG364" s="1"/>
      <c r="BH364" s="1"/>
      <c r="BI364" s="1"/>
      <c r="BJ364" s="1"/>
      <c r="BK364" s="1"/>
      <c r="BL364" s="1"/>
      <c r="BM364" s="1"/>
      <c r="BN364" s="1"/>
      <c r="BO364" s="1"/>
      <c r="BP364" s="1"/>
      <c r="BQ364" s="1"/>
      <c r="BR364" s="1"/>
      <c r="BS364" s="1"/>
      <c r="BT364" s="1"/>
      <c r="BU364" s="1"/>
      <c r="BV364" s="1"/>
      <c r="BW364" s="1"/>
      <c r="BX364" s="1"/>
      <c r="BY364" s="1"/>
      <c r="BZ364" s="82"/>
      <c r="CA364" s="82"/>
      <c r="CB364" s="82">
        <f t="shared" si="90"/>
        <v>0</v>
      </c>
      <c r="CC364" s="82">
        <f t="shared" si="91"/>
        <v>0</v>
      </c>
      <c r="CD364" s="98">
        <f t="shared" si="92"/>
        <v>105474.16</v>
      </c>
      <c r="CE364" s="98" t="str">
        <f t="shared" si="93"/>
        <v xml:space="preserve">PURIFICACION Y ANALISIS DE FLUIDOS LTDA. </v>
      </c>
      <c r="CF364" s="98" t="str">
        <f t="shared" si="94"/>
        <v>RESTEK</v>
      </c>
      <c r="CG364" s="98">
        <f t="shared" si="95"/>
        <v>45</v>
      </c>
    </row>
    <row r="365" spans="1:85" ht="65.25" customHeight="1">
      <c r="A365" s="9">
        <f t="shared" si="83"/>
        <v>357</v>
      </c>
      <c r="B365" s="10" t="s">
        <v>1407</v>
      </c>
      <c r="C365" s="20">
        <v>1</v>
      </c>
      <c r="D365" s="11" t="s">
        <v>6</v>
      </c>
      <c r="E365" s="10" t="s">
        <v>1804</v>
      </c>
      <c r="F365" s="43">
        <v>1</v>
      </c>
      <c r="G365" s="1"/>
      <c r="H365" s="1"/>
      <c r="I365" s="1"/>
      <c r="J365" s="1"/>
      <c r="K365" s="1"/>
      <c r="L365" s="1"/>
      <c r="M365" s="1"/>
      <c r="N365" s="1"/>
      <c r="O365" s="1"/>
      <c r="P365" s="1"/>
      <c r="Q365" s="1"/>
      <c r="R365" s="1"/>
      <c r="S365" s="1"/>
      <c r="T365" s="1"/>
      <c r="U365" s="1"/>
      <c r="V365" s="1"/>
      <c r="W365" s="1"/>
      <c r="X365" s="1"/>
      <c r="Y365" s="1"/>
      <c r="Z365" s="1"/>
      <c r="AA365" s="1"/>
      <c r="AB365" s="82"/>
      <c r="AC365" s="82"/>
      <c r="AD365" s="82"/>
      <c r="AE365" s="82"/>
      <c r="AF365" s="1" t="s">
        <v>1222</v>
      </c>
      <c r="AG365" s="1">
        <v>106720</v>
      </c>
      <c r="AH365" s="1" t="s">
        <v>2454</v>
      </c>
      <c r="AI365" s="1"/>
      <c r="AJ365" s="1"/>
      <c r="AK365" s="1"/>
      <c r="AL365" s="1"/>
      <c r="AM365" s="1"/>
      <c r="AN365" s="1"/>
      <c r="AO365" s="1"/>
      <c r="AP365" s="1"/>
      <c r="AQ365" s="1"/>
      <c r="AR365" s="1"/>
      <c r="AS365" s="1"/>
      <c r="AT365" s="1"/>
      <c r="AU365" s="1" t="s">
        <v>1222</v>
      </c>
      <c r="AV365" s="1">
        <v>105474.16</v>
      </c>
      <c r="AW365" s="1">
        <v>45</v>
      </c>
      <c r="AX365" s="1"/>
      <c r="AY365" s="1"/>
      <c r="AZ365" s="1"/>
      <c r="BA365" s="82">
        <f t="shared" si="84"/>
        <v>105474.16</v>
      </c>
      <c r="BB365" s="82" t="str">
        <f t="shared" si="85"/>
        <v xml:space="preserve">PURIFICACION Y ANALISIS DE FLUIDOS LTDA. </v>
      </c>
      <c r="BC365" s="82" t="str">
        <f t="shared" si="86"/>
        <v>RESTEK</v>
      </c>
      <c r="BD365" s="82">
        <f t="shared" si="87"/>
        <v>45</v>
      </c>
      <c r="BE365" s="1"/>
      <c r="BF365" s="1"/>
      <c r="BG365" s="1"/>
      <c r="BH365" s="1"/>
      <c r="BI365" s="1"/>
      <c r="BJ365" s="1"/>
      <c r="BK365" s="1"/>
      <c r="BL365" s="1"/>
      <c r="BM365" s="1"/>
      <c r="BN365" s="1"/>
      <c r="BO365" s="1"/>
      <c r="BP365" s="1"/>
      <c r="BQ365" s="1"/>
      <c r="BR365" s="1"/>
      <c r="BS365" s="1"/>
      <c r="BT365" s="1"/>
      <c r="BU365" s="1"/>
      <c r="BV365" s="1"/>
      <c r="BW365" s="1"/>
      <c r="BX365" s="1"/>
      <c r="BY365" s="1"/>
      <c r="BZ365" s="82"/>
      <c r="CA365" s="82"/>
      <c r="CB365" s="82">
        <f t="shared" si="90"/>
        <v>0</v>
      </c>
      <c r="CC365" s="82">
        <f t="shared" si="91"/>
        <v>0</v>
      </c>
      <c r="CD365" s="98">
        <f t="shared" si="92"/>
        <v>105474.16</v>
      </c>
      <c r="CE365" s="98" t="str">
        <f t="shared" si="93"/>
        <v xml:space="preserve">PURIFICACION Y ANALISIS DE FLUIDOS LTDA. </v>
      </c>
      <c r="CF365" s="98" t="str">
        <f t="shared" si="94"/>
        <v>RESTEK</v>
      </c>
      <c r="CG365" s="98">
        <f t="shared" si="95"/>
        <v>45</v>
      </c>
    </row>
    <row r="366" spans="1:85" ht="64.5" customHeight="1">
      <c r="A366" s="9">
        <f t="shared" si="83"/>
        <v>358</v>
      </c>
      <c r="B366" s="10" t="s">
        <v>1408</v>
      </c>
      <c r="C366" s="20">
        <v>1</v>
      </c>
      <c r="D366" s="11" t="s">
        <v>6</v>
      </c>
      <c r="E366" s="10" t="s">
        <v>1804</v>
      </c>
      <c r="F366" s="43">
        <v>1</v>
      </c>
      <c r="G366" s="1"/>
      <c r="H366" s="1"/>
      <c r="I366" s="1"/>
      <c r="J366" s="1"/>
      <c r="K366" s="1"/>
      <c r="L366" s="1"/>
      <c r="M366" s="1"/>
      <c r="N366" s="1"/>
      <c r="O366" s="1"/>
      <c r="P366" s="1"/>
      <c r="Q366" s="1"/>
      <c r="R366" s="1"/>
      <c r="S366" s="1"/>
      <c r="T366" s="1"/>
      <c r="U366" s="1"/>
      <c r="V366" s="1"/>
      <c r="W366" s="1"/>
      <c r="X366" s="1"/>
      <c r="Y366" s="1"/>
      <c r="Z366" s="1"/>
      <c r="AA366" s="1"/>
      <c r="AB366" s="82"/>
      <c r="AC366" s="82"/>
      <c r="AD366" s="82"/>
      <c r="AE366" s="82"/>
      <c r="AF366" s="1" t="s">
        <v>1222</v>
      </c>
      <c r="AG366" s="1">
        <v>106720</v>
      </c>
      <c r="AH366" s="1" t="s">
        <v>2454</v>
      </c>
      <c r="AI366" s="1"/>
      <c r="AJ366" s="1"/>
      <c r="AK366" s="1"/>
      <c r="AL366" s="1"/>
      <c r="AM366" s="1"/>
      <c r="AN366" s="1"/>
      <c r="AO366" s="1"/>
      <c r="AP366" s="1"/>
      <c r="AQ366" s="1"/>
      <c r="AR366" s="1"/>
      <c r="AS366" s="1"/>
      <c r="AT366" s="1"/>
      <c r="AU366" s="1" t="s">
        <v>1222</v>
      </c>
      <c r="AV366" s="1">
        <v>105474.16</v>
      </c>
      <c r="AW366" s="1">
        <v>45</v>
      </c>
      <c r="AX366" s="1"/>
      <c r="AY366" s="1"/>
      <c r="AZ366" s="1"/>
      <c r="BA366" s="82">
        <f t="shared" si="84"/>
        <v>105474.16</v>
      </c>
      <c r="BB366" s="82" t="str">
        <f t="shared" si="85"/>
        <v xml:space="preserve">PURIFICACION Y ANALISIS DE FLUIDOS LTDA. </v>
      </c>
      <c r="BC366" s="82" t="str">
        <f t="shared" si="86"/>
        <v>RESTEK</v>
      </c>
      <c r="BD366" s="82">
        <f t="shared" si="87"/>
        <v>45</v>
      </c>
      <c r="BE366" s="1"/>
      <c r="BF366" s="1"/>
      <c r="BG366" s="1"/>
      <c r="BH366" s="1"/>
      <c r="BI366" s="1"/>
      <c r="BJ366" s="1"/>
      <c r="BK366" s="1"/>
      <c r="BL366" s="1"/>
      <c r="BM366" s="1"/>
      <c r="BN366" s="1"/>
      <c r="BO366" s="1"/>
      <c r="BP366" s="1"/>
      <c r="BQ366" s="1"/>
      <c r="BR366" s="1"/>
      <c r="BS366" s="1"/>
      <c r="BT366" s="1"/>
      <c r="BU366" s="1"/>
      <c r="BV366" s="1"/>
      <c r="BW366" s="1"/>
      <c r="BX366" s="1"/>
      <c r="BY366" s="1"/>
      <c r="BZ366" s="82"/>
      <c r="CA366" s="82"/>
      <c r="CB366" s="82">
        <f t="shared" si="90"/>
        <v>0</v>
      </c>
      <c r="CC366" s="82">
        <f t="shared" si="91"/>
        <v>0</v>
      </c>
      <c r="CD366" s="98">
        <f t="shared" si="92"/>
        <v>105474.16</v>
      </c>
      <c r="CE366" s="98" t="str">
        <f t="shared" si="93"/>
        <v xml:space="preserve">PURIFICACION Y ANALISIS DE FLUIDOS LTDA. </v>
      </c>
      <c r="CF366" s="98" t="str">
        <f t="shared" si="94"/>
        <v>RESTEK</v>
      </c>
      <c r="CG366" s="98">
        <f t="shared" si="95"/>
        <v>45</v>
      </c>
    </row>
    <row r="367" spans="1:85" ht="62.25" customHeight="1">
      <c r="A367" s="9">
        <f t="shared" si="83"/>
        <v>359</v>
      </c>
      <c r="B367" s="10" t="s">
        <v>1409</v>
      </c>
      <c r="C367" s="20">
        <v>1</v>
      </c>
      <c r="D367" s="11" t="s">
        <v>6</v>
      </c>
      <c r="E367" s="10" t="s">
        <v>1804</v>
      </c>
      <c r="F367" s="43">
        <v>1</v>
      </c>
      <c r="G367" s="1"/>
      <c r="H367" s="1"/>
      <c r="I367" s="1"/>
      <c r="J367" s="1"/>
      <c r="K367" s="1"/>
      <c r="L367" s="1"/>
      <c r="M367" s="1"/>
      <c r="N367" s="1"/>
      <c r="O367" s="1"/>
      <c r="P367" s="1"/>
      <c r="Q367" s="1"/>
      <c r="R367" s="1"/>
      <c r="S367" s="1"/>
      <c r="T367" s="1"/>
      <c r="U367" s="1"/>
      <c r="V367" s="1"/>
      <c r="W367" s="1"/>
      <c r="X367" s="1"/>
      <c r="Y367" s="1"/>
      <c r="Z367" s="1"/>
      <c r="AA367" s="1"/>
      <c r="AB367" s="82"/>
      <c r="AC367" s="82"/>
      <c r="AD367" s="82"/>
      <c r="AE367" s="82"/>
      <c r="AF367" s="1" t="s">
        <v>1222</v>
      </c>
      <c r="AG367" s="1">
        <v>106720</v>
      </c>
      <c r="AH367" s="1" t="s">
        <v>2454</v>
      </c>
      <c r="AI367" s="1"/>
      <c r="AJ367" s="1"/>
      <c r="AK367" s="1"/>
      <c r="AL367" s="1"/>
      <c r="AM367" s="1"/>
      <c r="AN367" s="1"/>
      <c r="AO367" s="1"/>
      <c r="AP367" s="1"/>
      <c r="AQ367" s="1"/>
      <c r="AR367" s="1"/>
      <c r="AS367" s="1"/>
      <c r="AT367" s="1"/>
      <c r="AU367" s="1" t="s">
        <v>1222</v>
      </c>
      <c r="AV367" s="1">
        <v>105474.16</v>
      </c>
      <c r="AW367" s="1">
        <v>45</v>
      </c>
      <c r="AX367" s="1"/>
      <c r="AY367" s="1"/>
      <c r="AZ367" s="1"/>
      <c r="BA367" s="82">
        <f t="shared" si="84"/>
        <v>105474.16</v>
      </c>
      <c r="BB367" s="82" t="str">
        <f t="shared" si="85"/>
        <v xml:space="preserve">PURIFICACION Y ANALISIS DE FLUIDOS LTDA. </v>
      </c>
      <c r="BC367" s="82" t="str">
        <f t="shared" si="86"/>
        <v>RESTEK</v>
      </c>
      <c r="BD367" s="82">
        <f t="shared" si="87"/>
        <v>45</v>
      </c>
      <c r="BE367" s="1"/>
      <c r="BF367" s="1"/>
      <c r="BG367" s="1"/>
      <c r="BH367" s="1"/>
      <c r="BI367" s="1"/>
      <c r="BJ367" s="1"/>
      <c r="BK367" s="1"/>
      <c r="BL367" s="1"/>
      <c r="BM367" s="1"/>
      <c r="BN367" s="1"/>
      <c r="BO367" s="1"/>
      <c r="BP367" s="1"/>
      <c r="BQ367" s="1"/>
      <c r="BR367" s="1"/>
      <c r="BS367" s="1"/>
      <c r="BT367" s="1"/>
      <c r="BU367" s="1"/>
      <c r="BV367" s="1"/>
      <c r="BW367" s="1"/>
      <c r="BX367" s="1"/>
      <c r="BY367" s="1"/>
      <c r="BZ367" s="82"/>
      <c r="CA367" s="82"/>
      <c r="CB367" s="82">
        <f t="shared" si="90"/>
        <v>0</v>
      </c>
      <c r="CC367" s="82">
        <f t="shared" si="91"/>
        <v>0</v>
      </c>
      <c r="CD367" s="98">
        <f t="shared" si="92"/>
        <v>105474.16</v>
      </c>
      <c r="CE367" s="98" t="str">
        <f t="shared" si="93"/>
        <v xml:space="preserve">PURIFICACION Y ANALISIS DE FLUIDOS LTDA. </v>
      </c>
      <c r="CF367" s="98" t="str">
        <f t="shared" si="94"/>
        <v>RESTEK</v>
      </c>
      <c r="CG367" s="98">
        <f t="shared" si="95"/>
        <v>45</v>
      </c>
    </row>
    <row r="368" spans="1:85" ht="74.25" customHeight="1">
      <c r="A368" s="9">
        <f t="shared" si="83"/>
        <v>360</v>
      </c>
      <c r="B368" s="10" t="s">
        <v>1403</v>
      </c>
      <c r="C368" s="20">
        <v>1</v>
      </c>
      <c r="D368" s="11" t="s">
        <v>6</v>
      </c>
      <c r="E368" s="10" t="s">
        <v>1712</v>
      </c>
      <c r="F368" s="43">
        <v>1</v>
      </c>
      <c r="G368" s="1"/>
      <c r="H368" s="1"/>
      <c r="I368" s="1"/>
      <c r="J368" s="1"/>
      <c r="K368" s="1"/>
      <c r="L368" s="1"/>
      <c r="M368" s="1"/>
      <c r="N368" s="1"/>
      <c r="O368" s="1"/>
      <c r="P368" s="1"/>
      <c r="Q368" s="1"/>
      <c r="R368" s="1"/>
      <c r="S368" s="1"/>
      <c r="T368" s="1"/>
      <c r="U368" s="1"/>
      <c r="V368" s="1"/>
      <c r="W368" s="1"/>
      <c r="X368" s="1"/>
      <c r="Y368" s="1"/>
      <c r="Z368" s="1"/>
      <c r="AA368" s="1"/>
      <c r="AB368" s="82"/>
      <c r="AC368" s="82"/>
      <c r="AD368" s="82"/>
      <c r="AE368" s="82"/>
      <c r="AF368" s="1" t="s">
        <v>1222</v>
      </c>
      <c r="AG368" s="1">
        <v>117160</v>
      </c>
      <c r="AH368" s="1" t="s">
        <v>2454</v>
      </c>
      <c r="AI368" s="1"/>
      <c r="AJ368" s="1"/>
      <c r="AK368" s="1"/>
      <c r="AL368" s="1"/>
      <c r="AM368" s="1"/>
      <c r="AN368" s="1"/>
      <c r="AO368" s="1"/>
      <c r="AP368" s="1"/>
      <c r="AQ368" s="1"/>
      <c r="AR368" s="1"/>
      <c r="AS368" s="1"/>
      <c r="AT368" s="1"/>
      <c r="AU368" s="1" t="s">
        <v>1222</v>
      </c>
      <c r="AV368" s="1">
        <v>116013.92</v>
      </c>
      <c r="AW368" s="1">
        <v>45</v>
      </c>
      <c r="AX368" s="1"/>
      <c r="AY368" s="1"/>
      <c r="AZ368" s="1"/>
      <c r="BA368" s="82">
        <f t="shared" si="84"/>
        <v>116013.92</v>
      </c>
      <c r="BB368" s="82" t="str">
        <f t="shared" si="85"/>
        <v xml:space="preserve">PURIFICACION Y ANALISIS DE FLUIDOS LTDA. </v>
      </c>
      <c r="BC368" s="82" t="str">
        <f t="shared" si="86"/>
        <v>RESTEK</v>
      </c>
      <c r="BD368" s="82">
        <f t="shared" si="87"/>
        <v>45</v>
      </c>
      <c r="BE368" s="1"/>
      <c r="BF368" s="1"/>
      <c r="BG368" s="1"/>
      <c r="BH368" s="1"/>
      <c r="BI368" s="1"/>
      <c r="BJ368" s="1"/>
      <c r="BK368" s="1"/>
      <c r="BL368" s="1"/>
      <c r="BM368" s="1"/>
      <c r="BN368" s="1"/>
      <c r="BO368" s="1"/>
      <c r="BP368" s="1"/>
      <c r="BQ368" s="1"/>
      <c r="BR368" s="1"/>
      <c r="BS368" s="1"/>
      <c r="BT368" s="1"/>
      <c r="BU368" s="1"/>
      <c r="BV368" s="1"/>
      <c r="BW368" s="1"/>
      <c r="BX368" s="1"/>
      <c r="BY368" s="1"/>
      <c r="BZ368" s="82"/>
      <c r="CA368" s="82"/>
      <c r="CB368" s="82">
        <f t="shared" si="90"/>
        <v>0</v>
      </c>
      <c r="CC368" s="82">
        <f t="shared" si="91"/>
        <v>0</v>
      </c>
      <c r="CD368" s="98">
        <f t="shared" si="92"/>
        <v>116013.92</v>
      </c>
      <c r="CE368" s="98" t="str">
        <f t="shared" si="93"/>
        <v xml:space="preserve">PURIFICACION Y ANALISIS DE FLUIDOS LTDA. </v>
      </c>
      <c r="CF368" s="98" t="str">
        <f t="shared" si="94"/>
        <v>RESTEK</v>
      </c>
      <c r="CG368" s="98">
        <f t="shared" si="95"/>
        <v>45</v>
      </c>
    </row>
    <row r="369" spans="1:85" ht="72">
      <c r="A369" s="9">
        <f t="shared" si="83"/>
        <v>361</v>
      </c>
      <c r="B369" s="10" t="s">
        <v>220</v>
      </c>
      <c r="C369" s="20">
        <v>1</v>
      </c>
      <c r="D369" s="11" t="s">
        <v>6</v>
      </c>
      <c r="E369" s="10" t="s">
        <v>1713</v>
      </c>
      <c r="F369" s="43">
        <v>1</v>
      </c>
      <c r="G369" s="1"/>
      <c r="H369" s="1"/>
      <c r="I369" s="1"/>
      <c r="J369" s="1"/>
      <c r="K369" s="1"/>
      <c r="L369" s="1"/>
      <c r="M369" s="1"/>
      <c r="N369" s="1"/>
      <c r="O369" s="1"/>
      <c r="P369" s="1"/>
      <c r="Q369" s="1"/>
      <c r="R369" s="1"/>
      <c r="S369" s="1"/>
      <c r="T369" s="1"/>
      <c r="U369" s="1"/>
      <c r="V369" s="1"/>
      <c r="W369" s="1"/>
      <c r="X369" s="1"/>
      <c r="Y369" s="1"/>
      <c r="Z369" s="1"/>
      <c r="AA369" s="1"/>
      <c r="AB369" s="82"/>
      <c r="AC369" s="82"/>
      <c r="AD369" s="82"/>
      <c r="AE369" s="82"/>
      <c r="AF369" s="1" t="s">
        <v>1222</v>
      </c>
      <c r="AG369" s="1">
        <v>296960</v>
      </c>
      <c r="AH369" s="1" t="s">
        <v>2454</v>
      </c>
      <c r="AI369" s="1"/>
      <c r="AJ369" s="1"/>
      <c r="AK369" s="1"/>
      <c r="AL369" s="1"/>
      <c r="AM369" s="1"/>
      <c r="AN369" s="1"/>
      <c r="AO369" s="1"/>
      <c r="AP369" s="1"/>
      <c r="AQ369" s="1"/>
      <c r="AR369" s="1"/>
      <c r="AS369" s="1"/>
      <c r="AT369" s="1"/>
      <c r="AU369" s="1" t="s">
        <v>1222</v>
      </c>
      <c r="AV369" s="1">
        <v>298839.2</v>
      </c>
      <c r="AW369" s="1">
        <v>45</v>
      </c>
      <c r="AX369" s="1"/>
      <c r="AY369" s="1"/>
      <c r="AZ369" s="1"/>
      <c r="BA369" s="82">
        <f t="shared" si="84"/>
        <v>296960</v>
      </c>
      <c r="BB369" s="82" t="str">
        <f t="shared" si="85"/>
        <v>INNOVACION TECNOLOGICA LTDA - INNOVATEK LTDA.</v>
      </c>
      <c r="BC369" s="82" t="str">
        <f t="shared" si="86"/>
        <v>RESTEK</v>
      </c>
      <c r="BD369" s="82" t="str">
        <f t="shared" si="87"/>
        <v>30 dias</v>
      </c>
      <c r="BE369" s="1"/>
      <c r="BF369" s="1"/>
      <c r="BG369" s="1"/>
      <c r="BH369" s="1"/>
      <c r="BI369" s="1"/>
      <c r="BJ369" s="1"/>
      <c r="BK369" s="1"/>
      <c r="BL369" s="1"/>
      <c r="BM369" s="1"/>
      <c r="BN369" s="1"/>
      <c r="BO369" s="1"/>
      <c r="BP369" s="1"/>
      <c r="BQ369" s="1"/>
      <c r="BR369" s="1"/>
      <c r="BS369" s="1"/>
      <c r="BT369" s="1"/>
      <c r="BU369" s="1"/>
      <c r="BV369" s="1"/>
      <c r="BW369" s="1"/>
      <c r="BX369" s="1"/>
      <c r="BY369" s="1"/>
      <c r="BZ369" s="82"/>
      <c r="CA369" s="82"/>
      <c r="CB369" s="82">
        <f t="shared" si="90"/>
        <v>0</v>
      </c>
      <c r="CC369" s="82">
        <f t="shared" si="91"/>
        <v>0</v>
      </c>
      <c r="CD369" s="98">
        <f t="shared" si="92"/>
        <v>296960</v>
      </c>
      <c r="CE369" s="98" t="str">
        <f t="shared" si="93"/>
        <v>INNOVACION TECNOLOGICA LTDA - INNOVATEK LTDA.</v>
      </c>
      <c r="CF369" s="98" t="str">
        <f t="shared" si="94"/>
        <v>RESTEK</v>
      </c>
      <c r="CG369" s="98" t="str">
        <f t="shared" si="95"/>
        <v>30 dias</v>
      </c>
    </row>
    <row r="370" spans="1:85" ht="52.2">
      <c r="A370" s="9">
        <f t="shared" si="83"/>
        <v>362</v>
      </c>
      <c r="B370" s="10" t="s">
        <v>1884</v>
      </c>
      <c r="C370" s="11">
        <v>500</v>
      </c>
      <c r="D370" s="11" t="s">
        <v>9</v>
      </c>
      <c r="E370" s="10" t="s">
        <v>1713</v>
      </c>
      <c r="F370" s="43">
        <v>1</v>
      </c>
      <c r="G370" s="1"/>
      <c r="H370" s="1"/>
      <c r="I370" s="1"/>
      <c r="J370" s="1"/>
      <c r="K370" s="1"/>
      <c r="L370" s="1"/>
      <c r="M370" s="1" t="s">
        <v>2296</v>
      </c>
      <c r="N370" s="1">
        <v>487200</v>
      </c>
      <c r="O370" s="1">
        <v>30</v>
      </c>
      <c r="P370" s="1" t="s">
        <v>420</v>
      </c>
      <c r="Q370" s="1">
        <v>489520</v>
      </c>
      <c r="R370" s="1" t="s">
        <v>2284</v>
      </c>
      <c r="S370" s="1"/>
      <c r="T370" s="1"/>
      <c r="U370" s="1"/>
      <c r="V370" s="1"/>
      <c r="W370" s="1"/>
      <c r="X370" s="1"/>
      <c r="Y370" s="1"/>
      <c r="Z370" s="1"/>
      <c r="AA370" s="1"/>
      <c r="AB370" s="82">
        <f t="shared" si="96"/>
        <v>487200</v>
      </c>
      <c r="AC370" s="82" t="str">
        <f>IF(AB370=Z370,$Y$7,IF(AB370=W370,$V$7,IF(AB370=T370,$S$7,IF(AB370=Q370,$P$7,IF(AB370=N370,$M$7,IF(AB370=K370,$J$7,I(AB370=H370,$G$7,"")))))))</f>
        <v>BIO-INSTRUMENTAL</v>
      </c>
      <c r="AD370" s="82" t="str">
        <f t="shared" si="97"/>
        <v>ALFA EASEAR</v>
      </c>
      <c r="AE370" s="82">
        <f t="shared" si="98"/>
        <v>30</v>
      </c>
      <c r="AF370" s="1"/>
      <c r="AG370" s="1"/>
      <c r="AH370" s="1"/>
      <c r="AI370" s="1"/>
      <c r="AJ370" s="1"/>
      <c r="AK370" s="1"/>
      <c r="AL370" s="1"/>
      <c r="AM370" s="1"/>
      <c r="AN370" s="1"/>
      <c r="AO370" s="1" t="s">
        <v>420</v>
      </c>
      <c r="AP370" s="1">
        <v>489519.99999999994</v>
      </c>
      <c r="AQ370" s="1">
        <v>90</v>
      </c>
      <c r="AR370" s="1"/>
      <c r="AS370" s="1"/>
      <c r="AT370" s="1"/>
      <c r="AU370" s="1"/>
      <c r="AV370" s="1"/>
      <c r="AW370" s="1"/>
      <c r="AX370" s="1" t="s">
        <v>420</v>
      </c>
      <c r="AY370" s="1">
        <v>473324.54400000005</v>
      </c>
      <c r="AZ370" s="1" t="s">
        <v>2526</v>
      </c>
      <c r="BA370" s="82">
        <f t="shared" si="84"/>
        <v>473324.54400000005</v>
      </c>
      <c r="BB370" s="82" t="str">
        <f t="shared" si="85"/>
        <v>PROFINAS SAS</v>
      </c>
      <c r="BC370" s="82" t="str">
        <f t="shared" si="86"/>
        <v>MERCK</v>
      </c>
      <c r="BD370" s="82" t="str">
        <f t="shared" si="87"/>
        <v>15-60 DIAS</v>
      </c>
      <c r="BE370" s="1"/>
      <c r="BF370" s="1"/>
      <c r="BG370" s="1"/>
      <c r="BH370" s="1"/>
      <c r="BI370" s="1"/>
      <c r="BJ370" s="1"/>
      <c r="BK370" s="1"/>
      <c r="BL370" s="1"/>
      <c r="BM370" s="1"/>
      <c r="BN370" s="1"/>
      <c r="BO370" s="1"/>
      <c r="BP370" s="1"/>
      <c r="BQ370" s="1"/>
      <c r="BR370" s="1"/>
      <c r="BS370" s="1"/>
      <c r="BT370" s="1"/>
      <c r="BU370" s="1"/>
      <c r="BV370" s="1"/>
      <c r="BW370" s="1"/>
      <c r="BX370" s="1"/>
      <c r="BY370" s="1"/>
      <c r="BZ370" s="82"/>
      <c r="CA370" s="82"/>
      <c r="CB370" s="82">
        <f t="shared" si="90"/>
        <v>0</v>
      </c>
      <c r="CC370" s="82">
        <f t="shared" si="91"/>
        <v>0</v>
      </c>
      <c r="CD370" s="98">
        <f t="shared" si="92"/>
        <v>473324.54400000005</v>
      </c>
      <c r="CE370" s="98" t="str">
        <f t="shared" si="93"/>
        <v>PROFINAS SAS</v>
      </c>
      <c r="CF370" s="98" t="str">
        <f t="shared" si="94"/>
        <v>MERCK</v>
      </c>
      <c r="CG370" s="98" t="str">
        <f t="shared" si="95"/>
        <v>15-60 DIAS</v>
      </c>
    </row>
    <row r="371" spans="1:85" ht="79.5" customHeight="1">
      <c r="A371" s="9">
        <f t="shared" si="83"/>
        <v>363</v>
      </c>
      <c r="B371" s="10" t="s">
        <v>221</v>
      </c>
      <c r="C371" s="11">
        <v>1000</v>
      </c>
      <c r="D371" s="11" t="s">
        <v>6</v>
      </c>
      <c r="E371" s="10" t="s">
        <v>44</v>
      </c>
      <c r="F371" s="43">
        <v>1</v>
      </c>
      <c r="G371" s="1"/>
      <c r="H371" s="1"/>
      <c r="I371" s="1"/>
      <c r="J371" s="1"/>
      <c r="K371" s="1"/>
      <c r="L371" s="1"/>
      <c r="M371" s="1"/>
      <c r="N371" s="1"/>
      <c r="O371" s="1"/>
      <c r="P371" s="1"/>
      <c r="Q371" s="1"/>
      <c r="R371" s="1"/>
      <c r="S371" s="1"/>
      <c r="T371" s="1"/>
      <c r="U371" s="1"/>
      <c r="V371" s="1"/>
      <c r="W371" s="1"/>
      <c r="X371" s="1"/>
      <c r="Y371" s="1"/>
      <c r="Z371" s="1"/>
      <c r="AA371" s="1"/>
      <c r="AB371" s="82"/>
      <c r="AC371" s="82"/>
      <c r="AD371" s="82"/>
      <c r="AE371" s="82"/>
      <c r="AF371" s="1"/>
      <c r="AG371" s="1"/>
      <c r="AH371" s="1"/>
      <c r="AI371" s="1"/>
      <c r="AJ371" s="1"/>
      <c r="AK371" s="1"/>
      <c r="AL371" s="1"/>
      <c r="AM371" s="1"/>
      <c r="AN371" s="1"/>
      <c r="AO371" s="1"/>
      <c r="AP371" s="1"/>
      <c r="AQ371" s="1"/>
      <c r="AR371" s="1"/>
      <c r="AS371" s="1"/>
      <c r="AT371" s="1"/>
      <c r="AU371" s="1"/>
      <c r="AV371" s="1"/>
      <c r="AW371" s="1"/>
      <c r="AX371" s="1"/>
      <c r="AY371" s="1"/>
      <c r="AZ371" s="1"/>
      <c r="BA371" s="82"/>
      <c r="BB371" s="82"/>
      <c r="BC371" s="82"/>
      <c r="BD371" s="82"/>
      <c r="BE371" s="1"/>
      <c r="BF371" s="1"/>
      <c r="BG371" s="1"/>
      <c r="BH371" s="1"/>
      <c r="BI371" s="1"/>
      <c r="BJ371" s="1"/>
      <c r="BK371" s="1"/>
      <c r="BL371" s="1"/>
      <c r="BM371" s="1"/>
      <c r="BN371" s="1"/>
      <c r="BO371" s="1"/>
      <c r="BP371" s="1"/>
      <c r="BQ371" s="1"/>
      <c r="BR371" s="1"/>
      <c r="BS371" s="1"/>
      <c r="BT371" s="1"/>
      <c r="BU371" s="1"/>
      <c r="BV371" s="1"/>
      <c r="BW371" s="1"/>
      <c r="BX371" s="1"/>
      <c r="BY371" s="1"/>
      <c r="BZ371" s="82"/>
      <c r="CA371" s="82"/>
      <c r="CB371" s="82">
        <f t="shared" si="90"/>
        <v>0</v>
      </c>
      <c r="CC371" s="82">
        <f t="shared" si="91"/>
        <v>0</v>
      </c>
      <c r="CD371" s="98">
        <f t="shared" si="92"/>
        <v>0</v>
      </c>
      <c r="CE371" s="98">
        <f t="shared" si="93"/>
        <v>0</v>
      </c>
      <c r="CF371" s="98">
        <f t="shared" si="94"/>
        <v>0</v>
      </c>
      <c r="CG371" s="98">
        <f t="shared" si="95"/>
        <v>0</v>
      </c>
    </row>
    <row r="372" spans="1:85" ht="64.5" customHeight="1">
      <c r="A372" s="9">
        <f t="shared" si="83"/>
        <v>364</v>
      </c>
      <c r="B372" s="10" t="s">
        <v>1885</v>
      </c>
      <c r="C372" s="11">
        <v>250</v>
      </c>
      <c r="D372" s="11" t="s">
        <v>9</v>
      </c>
      <c r="E372" s="10" t="s">
        <v>1803</v>
      </c>
      <c r="F372" s="43">
        <v>1</v>
      </c>
      <c r="G372" s="1"/>
      <c r="H372" s="1"/>
      <c r="I372" s="1"/>
      <c r="J372" s="1" t="s">
        <v>2267</v>
      </c>
      <c r="K372" s="1">
        <v>338798.88</v>
      </c>
      <c r="L372" s="1" t="s">
        <v>2268</v>
      </c>
      <c r="M372" s="1" t="s">
        <v>2296</v>
      </c>
      <c r="N372" s="1">
        <v>148944</v>
      </c>
      <c r="O372" s="1">
        <v>30</v>
      </c>
      <c r="P372" s="1" t="s">
        <v>420</v>
      </c>
      <c r="Q372" s="1">
        <v>163560</v>
      </c>
      <c r="R372" s="1" t="s">
        <v>2284</v>
      </c>
      <c r="S372" s="1" t="s">
        <v>2406</v>
      </c>
      <c r="T372" s="1">
        <v>285360</v>
      </c>
      <c r="U372" s="1">
        <v>120</v>
      </c>
      <c r="V372" s="1"/>
      <c r="W372" s="1"/>
      <c r="X372" s="1"/>
      <c r="Y372" s="1"/>
      <c r="Z372" s="1"/>
      <c r="AA372" s="1"/>
      <c r="AB372" s="82">
        <f t="shared" si="96"/>
        <v>148944</v>
      </c>
      <c r="AC372" s="82" t="str">
        <f>IF(AB372=Z372,$Y$7,IF(AB372=W372,$V$7,IF(AB372=T372,$S$7,IF(AB372=Q372,$P$7,IF(AB372=N372,$M$7,IF(AB372=K372,$J$7,I(AB372=H372,$G$7,"")))))))</f>
        <v>BIO-INSTRUMENTAL</v>
      </c>
      <c r="AD372" s="82" t="str">
        <f t="shared" si="97"/>
        <v>ALFA EASEAR</v>
      </c>
      <c r="AE372" s="82">
        <f t="shared" si="98"/>
        <v>30</v>
      </c>
      <c r="AF372" s="1"/>
      <c r="AG372" s="1"/>
      <c r="AH372" s="1"/>
      <c r="AI372" s="1"/>
      <c r="AJ372" s="1"/>
      <c r="AK372" s="1"/>
      <c r="AL372" s="1"/>
      <c r="AM372" s="1"/>
      <c r="AN372" s="1"/>
      <c r="AO372" s="1" t="s">
        <v>420</v>
      </c>
      <c r="AP372" s="1">
        <v>133400</v>
      </c>
      <c r="AQ372" s="1">
        <v>90</v>
      </c>
      <c r="AR372" s="1"/>
      <c r="AS372" s="1"/>
      <c r="AT372" s="1"/>
      <c r="AU372" s="1"/>
      <c r="AV372" s="1"/>
      <c r="AW372" s="1"/>
      <c r="AX372" s="1" t="s">
        <v>420</v>
      </c>
      <c r="AY372" s="1">
        <v>158671.29599999997</v>
      </c>
      <c r="AZ372" s="1" t="s">
        <v>2526</v>
      </c>
      <c r="BA372" s="82">
        <f t="shared" si="84"/>
        <v>133400</v>
      </c>
      <c r="BB372" s="82" t="str">
        <f t="shared" si="85"/>
        <v>MERCK S.A.</v>
      </c>
      <c r="BC372" s="82" t="str">
        <f t="shared" si="86"/>
        <v>MERCK</v>
      </c>
      <c r="BD372" s="82">
        <f t="shared" si="87"/>
        <v>90</v>
      </c>
      <c r="BE372" s="1" t="s">
        <v>1095</v>
      </c>
      <c r="BF372" s="1">
        <v>312040</v>
      </c>
      <c r="BG372" s="1" t="s">
        <v>2375</v>
      </c>
      <c r="BH372" s="1"/>
      <c r="BI372" s="1"/>
      <c r="BJ372" s="1"/>
      <c r="BK372" s="1"/>
      <c r="BL372" s="1"/>
      <c r="BM372" s="1"/>
      <c r="BN372" s="1" t="s">
        <v>420</v>
      </c>
      <c r="BO372" s="1">
        <v>191632</v>
      </c>
      <c r="BP372" s="1" t="s">
        <v>2545</v>
      </c>
      <c r="BQ372" s="1"/>
      <c r="BR372" s="1"/>
      <c r="BS372" s="1"/>
      <c r="BT372" s="1" t="s">
        <v>2105</v>
      </c>
      <c r="BU372" s="1">
        <v>196376.4</v>
      </c>
      <c r="BV372" s="1" t="s">
        <v>2640</v>
      </c>
      <c r="BW372" s="1"/>
      <c r="BX372" s="1"/>
      <c r="BY372" s="1"/>
      <c r="BZ372" s="82">
        <f t="shared" si="88"/>
        <v>191632</v>
      </c>
      <c r="CA372" s="82" t="str">
        <f t="shared" si="89"/>
        <v>REACTIVOS EQUIPOS Y QUIMICOS LIMITADA</v>
      </c>
      <c r="CB372" s="82" t="str">
        <f t="shared" si="90"/>
        <v>MERCK</v>
      </c>
      <c r="CC372" s="82" t="str">
        <f t="shared" si="91"/>
        <v>120 DIAS</v>
      </c>
      <c r="CD372" s="98">
        <f t="shared" si="92"/>
        <v>133400</v>
      </c>
      <c r="CE372" s="98" t="str">
        <f t="shared" si="93"/>
        <v>MERCK S.A.</v>
      </c>
      <c r="CF372" s="98" t="str">
        <f t="shared" si="94"/>
        <v>MERCK</v>
      </c>
      <c r="CG372" s="98" t="str">
        <f t="shared" si="95"/>
        <v>120 DIAS</v>
      </c>
    </row>
    <row r="373" spans="1:85" ht="73.5" customHeight="1">
      <c r="A373" s="9">
        <f t="shared" si="83"/>
        <v>365</v>
      </c>
      <c r="B373" s="10" t="s">
        <v>222</v>
      </c>
      <c r="C373" s="11">
        <v>1000</v>
      </c>
      <c r="D373" s="11" t="s">
        <v>6</v>
      </c>
      <c r="E373" s="10" t="s">
        <v>1803</v>
      </c>
      <c r="F373" s="43">
        <v>1</v>
      </c>
      <c r="G373" s="1"/>
      <c r="H373" s="1"/>
      <c r="I373" s="1"/>
      <c r="J373" s="1"/>
      <c r="K373" s="1"/>
      <c r="L373" s="1"/>
      <c r="M373" s="1"/>
      <c r="N373" s="1"/>
      <c r="O373" s="1"/>
      <c r="P373" s="1" t="s">
        <v>420</v>
      </c>
      <c r="Q373" s="1">
        <v>134560</v>
      </c>
      <c r="R373" s="1" t="s">
        <v>2284</v>
      </c>
      <c r="S373" s="1" t="s">
        <v>2406</v>
      </c>
      <c r="T373" s="1">
        <v>83868</v>
      </c>
      <c r="U373" s="1">
        <v>15</v>
      </c>
      <c r="V373" s="1"/>
      <c r="W373" s="1"/>
      <c r="X373" s="1"/>
      <c r="Y373" s="1"/>
      <c r="Z373" s="1"/>
      <c r="AA373" s="1"/>
      <c r="AB373" s="82">
        <f t="shared" si="96"/>
        <v>83868</v>
      </c>
      <c r="AC373" s="82" t="str">
        <f>IF(AB373=Z373,$Y$7,IF(AB373=W373,$V$7,IF(AB373=T373,$S$7,IF(AB373=Q373,$P$7,IF(AB373=N373,$M$7,IF(AB373=K373,$J$7,I(AB373=H373,$G$7,"")))))))</f>
        <v xml:space="preserve">ELEMENTOS QUIMICOS LTDA </v>
      </c>
      <c r="AD373" s="82" t="str">
        <f t="shared" si="97"/>
        <v>PANREAC</v>
      </c>
      <c r="AE373" s="82">
        <f t="shared" si="98"/>
        <v>15</v>
      </c>
      <c r="AF373" s="1"/>
      <c r="AG373" s="1"/>
      <c r="AH373" s="1"/>
      <c r="AI373" s="1"/>
      <c r="AJ373" s="1"/>
      <c r="AK373" s="1"/>
      <c r="AL373" s="1"/>
      <c r="AM373" s="1"/>
      <c r="AN373" s="1"/>
      <c r="AO373" s="1" t="s">
        <v>420</v>
      </c>
      <c r="AP373" s="1">
        <v>69600</v>
      </c>
      <c r="AQ373" s="1">
        <v>90</v>
      </c>
      <c r="AR373" s="1"/>
      <c r="AS373" s="1"/>
      <c r="AT373" s="1"/>
      <c r="AU373" s="1"/>
      <c r="AV373" s="1"/>
      <c r="AW373" s="1"/>
      <c r="AX373" s="1" t="s">
        <v>420</v>
      </c>
      <c r="AY373" s="1">
        <v>74629.295999999988</v>
      </c>
      <c r="AZ373" s="1" t="s">
        <v>2526</v>
      </c>
      <c r="BA373" s="82">
        <f t="shared" si="84"/>
        <v>69600</v>
      </c>
      <c r="BB373" s="82" t="str">
        <f t="shared" si="85"/>
        <v>MERCK S.A.</v>
      </c>
      <c r="BC373" s="82" t="str">
        <f t="shared" si="86"/>
        <v>MERCK</v>
      </c>
      <c r="BD373" s="82">
        <f t="shared" si="87"/>
        <v>90</v>
      </c>
      <c r="BE373" s="1" t="s">
        <v>1095</v>
      </c>
      <c r="BF373" s="1">
        <v>683240</v>
      </c>
      <c r="BG373" s="1" t="s">
        <v>2375</v>
      </c>
      <c r="BH373" s="1"/>
      <c r="BI373" s="1"/>
      <c r="BJ373" s="1"/>
      <c r="BK373" s="1"/>
      <c r="BL373" s="1"/>
      <c r="BM373" s="1"/>
      <c r="BN373" s="1" t="s">
        <v>2461</v>
      </c>
      <c r="BO373" s="1">
        <v>136764</v>
      </c>
      <c r="BP373" s="1" t="s">
        <v>2545</v>
      </c>
      <c r="BQ373" s="1"/>
      <c r="BR373" s="1"/>
      <c r="BS373" s="1"/>
      <c r="BT373" s="1"/>
      <c r="BU373" s="1"/>
      <c r="BV373" s="1"/>
      <c r="BW373" s="1" t="s">
        <v>2653</v>
      </c>
      <c r="BX373" s="1">
        <v>68743.92</v>
      </c>
      <c r="BY373" s="1" t="s">
        <v>2654</v>
      </c>
      <c r="BZ373" s="82">
        <f t="shared" si="88"/>
        <v>68743.92</v>
      </c>
      <c r="CA373" s="82" t="str">
        <f t="shared" si="89"/>
        <v xml:space="preserve">LABORATORIOS WACOL S.A </v>
      </c>
      <c r="CB373" s="82" t="str">
        <f t="shared" si="90"/>
        <v xml:space="preserve">JT BAKER </v>
      </c>
      <c r="CC373" s="82" t="str">
        <f t="shared" si="91"/>
        <v xml:space="preserve">90 DIAS </v>
      </c>
      <c r="CD373" s="98">
        <f t="shared" si="92"/>
        <v>68743.92</v>
      </c>
      <c r="CE373" s="98" t="str">
        <f t="shared" si="93"/>
        <v xml:space="preserve">LABORATORIOS WACOL S.A </v>
      </c>
      <c r="CF373" s="98" t="str">
        <f t="shared" si="94"/>
        <v xml:space="preserve">JT BAKER </v>
      </c>
      <c r="CG373" s="98" t="str">
        <f t="shared" si="95"/>
        <v xml:space="preserve">90 DIAS </v>
      </c>
    </row>
    <row r="374" spans="1:85" ht="64.2" customHeight="1">
      <c r="A374" s="9">
        <f t="shared" si="83"/>
        <v>366</v>
      </c>
      <c r="B374" s="10" t="s">
        <v>1569</v>
      </c>
      <c r="C374" s="11">
        <v>4000</v>
      </c>
      <c r="D374" s="11" t="s">
        <v>6</v>
      </c>
      <c r="E374" s="10" t="s">
        <v>1803</v>
      </c>
      <c r="F374" s="43">
        <v>1</v>
      </c>
      <c r="G374" s="1"/>
      <c r="H374" s="1"/>
      <c r="I374" s="1"/>
      <c r="J374" s="1" t="s">
        <v>2267</v>
      </c>
      <c r="K374" s="1">
        <v>139513.20000000001</v>
      </c>
      <c r="L374" s="1" t="s">
        <v>2268</v>
      </c>
      <c r="M374" s="1"/>
      <c r="N374" s="1"/>
      <c r="O374" s="1"/>
      <c r="P374" s="1"/>
      <c r="Q374" s="1"/>
      <c r="R374" s="1"/>
      <c r="S374" s="1" t="s">
        <v>2406</v>
      </c>
      <c r="T374" s="1">
        <v>209496</v>
      </c>
      <c r="U374" s="1">
        <v>15</v>
      </c>
      <c r="V374" s="1"/>
      <c r="W374" s="1"/>
      <c r="X374" s="1"/>
      <c r="Y374" s="1"/>
      <c r="Z374" s="1"/>
      <c r="AA374" s="1"/>
      <c r="AB374" s="82">
        <f t="shared" si="96"/>
        <v>139513.20000000001</v>
      </c>
      <c r="AC374" s="82" t="str">
        <f>IF(AB374=Z374,$Y$7,IF(AB374=W374,$V$7,IF(AB374=T374,$S$7,IF(AB374=Q374,$P$7,IF(AB374=N374,$M$7,IF(AB374=K374,$J$7,I(AB374=H374,$G$7,"")))))))</f>
        <v>AVÁNTIKA COLOMBIA S.A.</v>
      </c>
      <c r="AD374" s="82" t="str">
        <f t="shared" si="97"/>
        <v>JT BAKER</v>
      </c>
      <c r="AE374" s="82" t="str">
        <f t="shared" si="98"/>
        <v>10 Días</v>
      </c>
      <c r="AF374" s="1"/>
      <c r="AG374" s="1"/>
      <c r="AH374" s="1"/>
      <c r="AI374" s="1"/>
      <c r="AJ374" s="1"/>
      <c r="AK374" s="1"/>
      <c r="AL374" s="1"/>
      <c r="AM374" s="1"/>
      <c r="AN374" s="1"/>
      <c r="AO374" s="1" t="s">
        <v>420</v>
      </c>
      <c r="AP374" s="1">
        <v>184440</v>
      </c>
      <c r="AQ374" s="1">
        <v>90</v>
      </c>
      <c r="AR374" s="1"/>
      <c r="AS374" s="1"/>
      <c r="AT374" s="1"/>
      <c r="AU374" s="1"/>
      <c r="AV374" s="1"/>
      <c r="AW374" s="1"/>
      <c r="AX374" s="1" t="s">
        <v>420</v>
      </c>
      <c r="AY374" s="1">
        <v>233972.92799999999</v>
      </c>
      <c r="AZ374" s="1" t="s">
        <v>2526</v>
      </c>
      <c r="BA374" s="82">
        <f t="shared" si="84"/>
        <v>184440</v>
      </c>
      <c r="BB374" s="82" t="str">
        <f t="shared" si="85"/>
        <v>MERCK S.A.</v>
      </c>
      <c r="BC374" s="82" t="str">
        <f t="shared" si="86"/>
        <v>MERCK</v>
      </c>
      <c r="BD374" s="82">
        <f t="shared" si="87"/>
        <v>90</v>
      </c>
      <c r="BE374" s="1"/>
      <c r="BF374" s="1"/>
      <c r="BG374" s="1"/>
      <c r="BH374" s="1"/>
      <c r="BI374" s="1"/>
      <c r="BJ374" s="1"/>
      <c r="BK374" s="1" t="s">
        <v>2570</v>
      </c>
      <c r="BL374" s="1">
        <v>203000</v>
      </c>
      <c r="BM374" s="1" t="s">
        <v>2571</v>
      </c>
      <c r="BN374" s="1"/>
      <c r="BO374" s="1"/>
      <c r="BP374" s="1"/>
      <c r="BQ374" s="1" t="s">
        <v>2306</v>
      </c>
      <c r="BR374" s="1">
        <v>116000</v>
      </c>
      <c r="BS374" s="1">
        <v>8</v>
      </c>
      <c r="BT374" s="1"/>
      <c r="BU374" s="1"/>
      <c r="BV374" s="1"/>
      <c r="BW374" s="1" t="s">
        <v>2653</v>
      </c>
      <c r="BX374" s="1">
        <v>108861.53846153845</v>
      </c>
      <c r="BY374" s="1" t="s">
        <v>2372</v>
      </c>
      <c r="BZ374" s="82">
        <f t="shared" si="88"/>
        <v>108861.53846153845</v>
      </c>
      <c r="CA374" s="82" t="str">
        <f t="shared" si="89"/>
        <v xml:space="preserve">LABORATORIOS WACOL S.A </v>
      </c>
      <c r="CB374" s="82" t="str">
        <f t="shared" si="90"/>
        <v xml:space="preserve">JT BAKER </v>
      </c>
      <c r="CC374" s="82" t="str">
        <f t="shared" si="91"/>
        <v>3 DIAS</v>
      </c>
      <c r="CD374" s="98">
        <f t="shared" si="92"/>
        <v>108861.53846153845</v>
      </c>
      <c r="CE374" s="98" t="str">
        <f t="shared" si="93"/>
        <v xml:space="preserve">LABORATORIOS WACOL S.A </v>
      </c>
      <c r="CF374" s="98" t="str">
        <f t="shared" si="94"/>
        <v xml:space="preserve">JT BAKER </v>
      </c>
      <c r="CG374" s="98" t="str">
        <f t="shared" si="95"/>
        <v>3 DIAS</v>
      </c>
    </row>
    <row r="375" spans="1:85" ht="63.75" customHeight="1">
      <c r="A375" s="9">
        <f t="shared" si="83"/>
        <v>367</v>
      </c>
      <c r="B375" s="10" t="s">
        <v>223</v>
      </c>
      <c r="C375" s="11">
        <v>4000</v>
      </c>
      <c r="D375" s="11" t="s">
        <v>6</v>
      </c>
      <c r="E375" s="10" t="s">
        <v>1803</v>
      </c>
      <c r="F375" s="43">
        <v>1</v>
      </c>
      <c r="G375" s="1"/>
      <c r="H375" s="1"/>
      <c r="I375" s="1"/>
      <c r="J375" s="1" t="s">
        <v>2267</v>
      </c>
      <c r="K375" s="1">
        <v>133959.12</v>
      </c>
      <c r="L375" s="1" t="s">
        <v>2268</v>
      </c>
      <c r="M375" s="1"/>
      <c r="N375" s="1"/>
      <c r="O375" s="1"/>
      <c r="P375" s="1"/>
      <c r="Q375" s="1"/>
      <c r="R375" s="1"/>
      <c r="S375" s="1" t="s">
        <v>2406</v>
      </c>
      <c r="T375" s="1">
        <v>157180</v>
      </c>
      <c r="U375" s="1">
        <v>15</v>
      </c>
      <c r="V375" s="1"/>
      <c r="W375" s="1"/>
      <c r="X375" s="1"/>
      <c r="Y375" s="1"/>
      <c r="Z375" s="1"/>
      <c r="AA375" s="1"/>
      <c r="AB375" s="82">
        <f t="shared" si="96"/>
        <v>133959.12</v>
      </c>
      <c r="AC375" s="82" t="str">
        <f>IF(AB375=Z375,$Y$7,IF(AB375=W375,$V$7,IF(AB375=T375,$S$7,IF(AB375=Q375,$P$7,IF(AB375=N375,$M$7,IF(AB375=K375,$J$7,I(AB375=H375,$G$7,"")))))))</f>
        <v>AVÁNTIKA COLOMBIA S.A.</v>
      </c>
      <c r="AD375" s="82" t="str">
        <f t="shared" si="97"/>
        <v>JT BAKER</v>
      </c>
      <c r="AE375" s="82" t="str">
        <f t="shared" si="98"/>
        <v>10 Días</v>
      </c>
      <c r="AF375" s="1"/>
      <c r="AG375" s="1"/>
      <c r="AH375" s="1"/>
      <c r="AI375" s="1"/>
      <c r="AJ375" s="1"/>
      <c r="AK375" s="1"/>
      <c r="AL375" s="1"/>
      <c r="AM375" s="1"/>
      <c r="AN375" s="1"/>
      <c r="AO375" s="1"/>
      <c r="AP375" s="1"/>
      <c r="AQ375" s="1"/>
      <c r="AR375" s="1"/>
      <c r="AS375" s="1"/>
      <c r="AT375" s="1"/>
      <c r="AU375" s="1"/>
      <c r="AV375" s="1"/>
      <c r="AW375" s="1"/>
      <c r="AX375" s="1" t="s">
        <v>420</v>
      </c>
      <c r="AY375" s="1">
        <v>310619.23199999996</v>
      </c>
      <c r="AZ375" s="1" t="s">
        <v>2526</v>
      </c>
      <c r="BA375" s="82">
        <f t="shared" si="84"/>
        <v>310619.23199999996</v>
      </c>
      <c r="BB375" s="82" t="str">
        <f t="shared" si="85"/>
        <v>PROFINAS SAS</v>
      </c>
      <c r="BC375" s="82" t="str">
        <f t="shared" si="86"/>
        <v>MERCK</v>
      </c>
      <c r="BD375" s="82" t="str">
        <f t="shared" si="87"/>
        <v>15-60 DIAS</v>
      </c>
      <c r="BE375" s="1"/>
      <c r="BF375" s="1"/>
      <c r="BG375" s="1"/>
      <c r="BH375" s="1"/>
      <c r="BI375" s="1"/>
      <c r="BJ375" s="1"/>
      <c r="BK375" s="1" t="s">
        <v>2361</v>
      </c>
      <c r="BL375" s="1">
        <v>162400</v>
      </c>
      <c r="BM375" s="1" t="s">
        <v>2569</v>
      </c>
      <c r="BN375" s="1"/>
      <c r="BO375" s="1"/>
      <c r="BP375" s="1"/>
      <c r="BQ375" s="1" t="s">
        <v>1095</v>
      </c>
      <c r="BR375" s="1">
        <v>232000</v>
      </c>
      <c r="BS375" s="1">
        <v>60</v>
      </c>
      <c r="BT375" s="1"/>
      <c r="BU375" s="1"/>
      <c r="BV375" s="1"/>
      <c r="BW375" s="1" t="s">
        <v>2653</v>
      </c>
      <c r="BX375" s="1">
        <v>148060.07999999999</v>
      </c>
      <c r="BY375" s="1" t="s">
        <v>2654</v>
      </c>
      <c r="BZ375" s="82">
        <f t="shared" si="88"/>
        <v>148060.07999999999</v>
      </c>
      <c r="CA375" s="82" t="str">
        <f t="shared" si="89"/>
        <v xml:space="preserve">LABORATORIOS WACOL S.A </v>
      </c>
      <c r="CB375" s="82" t="str">
        <f t="shared" si="90"/>
        <v xml:space="preserve">JT BAKER </v>
      </c>
      <c r="CC375" s="82" t="str">
        <f t="shared" si="91"/>
        <v xml:space="preserve">90 DIAS </v>
      </c>
      <c r="CD375" s="98">
        <f t="shared" si="92"/>
        <v>133959.12</v>
      </c>
      <c r="CE375" s="98" t="str">
        <f t="shared" si="93"/>
        <v>AVÁNTIKA COLOMBIA S.A.</v>
      </c>
      <c r="CF375" s="98" t="str">
        <f t="shared" si="94"/>
        <v>JT BAKER</v>
      </c>
      <c r="CG375" s="98" t="str">
        <f t="shared" si="95"/>
        <v>10 Días</v>
      </c>
    </row>
    <row r="376" spans="1:85" ht="66" customHeight="1">
      <c r="A376" s="9">
        <f t="shared" si="83"/>
        <v>368</v>
      </c>
      <c r="B376" s="10" t="s">
        <v>1309</v>
      </c>
      <c r="C376" s="16">
        <v>1000</v>
      </c>
      <c r="D376" s="11" t="s">
        <v>6</v>
      </c>
      <c r="E376" s="10" t="s">
        <v>1803</v>
      </c>
      <c r="F376" s="43">
        <v>1</v>
      </c>
      <c r="G376" s="1"/>
      <c r="H376" s="1"/>
      <c r="I376" s="1"/>
      <c r="J376" s="1" t="s">
        <v>2267</v>
      </c>
      <c r="K376" s="1">
        <v>46722.479999999996</v>
      </c>
      <c r="L376" s="1" t="s">
        <v>2271</v>
      </c>
      <c r="M376" s="1"/>
      <c r="N376" s="1"/>
      <c r="O376" s="1"/>
      <c r="P376" s="1" t="s">
        <v>420</v>
      </c>
      <c r="Q376" s="1">
        <v>114840</v>
      </c>
      <c r="R376" s="1" t="s">
        <v>2364</v>
      </c>
      <c r="S376" s="1" t="s">
        <v>2406</v>
      </c>
      <c r="T376" s="1">
        <v>64148</v>
      </c>
      <c r="U376" s="1">
        <v>15</v>
      </c>
      <c r="V376" s="1"/>
      <c r="W376" s="1"/>
      <c r="X376" s="1"/>
      <c r="Y376" s="1"/>
      <c r="Z376" s="1"/>
      <c r="AA376" s="1"/>
      <c r="AB376" s="82">
        <f t="shared" si="96"/>
        <v>46722.479999999996</v>
      </c>
      <c r="AC376" s="82" t="str">
        <f>IF(AB376=Z376,$Y$7,IF(AB376=W376,$V$7,IF(AB376=T376,$S$7,IF(AB376=Q376,$P$7,IF(AB376=N376,$M$7,IF(AB376=K376,$J$7,I(AB376=H376,$G$7,"")))))))</f>
        <v>AVÁNTIKA COLOMBIA S.A.</v>
      </c>
      <c r="AD376" s="82" t="str">
        <f t="shared" si="97"/>
        <v>JT BAKER</v>
      </c>
      <c r="AE376" s="82" t="str">
        <f t="shared" si="98"/>
        <v>150 Días</v>
      </c>
      <c r="AF376" s="1"/>
      <c r="AG376" s="1"/>
      <c r="AH376" s="1"/>
      <c r="AI376" s="1"/>
      <c r="AJ376" s="1"/>
      <c r="AK376" s="1"/>
      <c r="AL376" s="1"/>
      <c r="AM376" s="1"/>
      <c r="AN376" s="1"/>
      <c r="AO376" s="1" t="s">
        <v>420</v>
      </c>
      <c r="AP376" s="1">
        <v>46400</v>
      </c>
      <c r="AQ376" s="1">
        <v>45</v>
      </c>
      <c r="AR376" s="1"/>
      <c r="AS376" s="1"/>
      <c r="AT376" s="1"/>
      <c r="AU376" s="1"/>
      <c r="AV376" s="1"/>
      <c r="AW376" s="1"/>
      <c r="AX376" s="1" t="s">
        <v>420</v>
      </c>
      <c r="AY376" s="1">
        <v>110935.44</v>
      </c>
      <c r="AZ376" s="1" t="s">
        <v>2526</v>
      </c>
      <c r="BA376" s="82">
        <f t="shared" si="84"/>
        <v>46400</v>
      </c>
      <c r="BB376" s="82" t="str">
        <f t="shared" si="85"/>
        <v>MERCK S.A.</v>
      </c>
      <c r="BC376" s="82" t="str">
        <f t="shared" si="86"/>
        <v>MERCK</v>
      </c>
      <c r="BD376" s="82">
        <f t="shared" si="87"/>
        <v>45</v>
      </c>
      <c r="BE376" s="1" t="s">
        <v>1095</v>
      </c>
      <c r="BF376" s="1">
        <v>284200</v>
      </c>
      <c r="BG376" s="1" t="s">
        <v>2375</v>
      </c>
      <c r="BH376" s="1"/>
      <c r="BI376" s="1"/>
      <c r="BJ376" s="1"/>
      <c r="BK376" s="1" t="s">
        <v>2570</v>
      </c>
      <c r="BL376" s="1">
        <v>82476</v>
      </c>
      <c r="BM376" s="1" t="s">
        <v>2574</v>
      </c>
      <c r="BN376" s="1" t="s">
        <v>2461</v>
      </c>
      <c r="BO376" s="1">
        <v>164952</v>
      </c>
      <c r="BP376" s="1" t="s">
        <v>2545</v>
      </c>
      <c r="BQ376" s="1"/>
      <c r="BR376" s="1"/>
      <c r="BS376" s="1"/>
      <c r="BT376" s="1"/>
      <c r="BU376" s="1"/>
      <c r="BV376" s="1"/>
      <c r="BW376" s="1" t="s">
        <v>2653</v>
      </c>
      <c r="BX376" s="1">
        <v>46722.48</v>
      </c>
      <c r="BY376" s="1" t="s">
        <v>2654</v>
      </c>
      <c r="BZ376" s="82">
        <f t="shared" si="88"/>
        <v>46722.48</v>
      </c>
      <c r="CA376" s="82" t="str">
        <f t="shared" si="89"/>
        <v xml:space="preserve">LABORATORIOS WACOL S.A </v>
      </c>
      <c r="CB376" s="82" t="str">
        <f t="shared" si="90"/>
        <v xml:space="preserve">JT BAKER </v>
      </c>
      <c r="CC376" s="82" t="str">
        <f t="shared" si="91"/>
        <v xml:space="preserve">90 DIAS </v>
      </c>
      <c r="CD376" s="98">
        <f t="shared" si="92"/>
        <v>46400</v>
      </c>
      <c r="CE376" s="98" t="str">
        <f t="shared" si="93"/>
        <v>MERCK S.A.</v>
      </c>
      <c r="CF376" s="98" t="str">
        <f t="shared" si="94"/>
        <v>MERCK</v>
      </c>
      <c r="CG376" s="98">
        <f t="shared" si="95"/>
        <v>45</v>
      </c>
    </row>
    <row r="377" spans="1:85" ht="66.75" customHeight="1">
      <c r="A377" s="9">
        <f t="shared" si="83"/>
        <v>369</v>
      </c>
      <c r="B377" s="10" t="s">
        <v>1527</v>
      </c>
      <c r="C377" s="11">
        <v>100</v>
      </c>
      <c r="D377" s="11" t="s">
        <v>6</v>
      </c>
      <c r="E377" s="10" t="s">
        <v>55</v>
      </c>
      <c r="F377" s="43">
        <v>1</v>
      </c>
      <c r="G377" s="1"/>
      <c r="H377" s="1"/>
      <c r="I377" s="1"/>
      <c r="J377" s="1"/>
      <c r="K377" s="1"/>
      <c r="L377" s="1"/>
      <c r="M377" s="1"/>
      <c r="N377" s="1"/>
      <c r="O377" s="1"/>
      <c r="P377" s="1"/>
      <c r="Q377" s="1"/>
      <c r="R377" s="1"/>
      <c r="S377" s="1"/>
      <c r="T377" s="1"/>
      <c r="U377" s="1"/>
      <c r="V377" s="1"/>
      <c r="W377" s="1"/>
      <c r="X377" s="1"/>
      <c r="Y377" s="1"/>
      <c r="Z377" s="1"/>
      <c r="AA377" s="1"/>
      <c r="AB377" s="82"/>
      <c r="AC377" s="82"/>
      <c r="AD377" s="82"/>
      <c r="AE377" s="82"/>
      <c r="AF377" s="1"/>
      <c r="AG377" s="1"/>
      <c r="AH377" s="1"/>
      <c r="AI377" s="1"/>
      <c r="AJ377" s="1"/>
      <c r="AK377" s="1"/>
      <c r="AL377" s="1"/>
      <c r="AM377" s="1"/>
      <c r="AN377" s="1"/>
      <c r="AO377" s="1"/>
      <c r="AP377" s="1"/>
      <c r="AQ377" s="1"/>
      <c r="AR377" s="1"/>
      <c r="AS377" s="1"/>
      <c r="AT377" s="1"/>
      <c r="AU377" s="1"/>
      <c r="AV377" s="1"/>
      <c r="AW377" s="1"/>
      <c r="AX377" s="1"/>
      <c r="AY377" s="1"/>
      <c r="AZ377" s="1"/>
      <c r="BA377" s="82"/>
      <c r="BB377" s="82"/>
      <c r="BC377" s="82"/>
      <c r="BD377" s="82"/>
      <c r="BE377" s="1"/>
      <c r="BF377" s="1"/>
      <c r="BG377" s="1"/>
      <c r="BH377" s="1"/>
      <c r="BI377" s="1"/>
      <c r="BJ377" s="1"/>
      <c r="BK377" s="1" t="s">
        <v>1066</v>
      </c>
      <c r="BL377" s="1">
        <v>185600</v>
      </c>
      <c r="BM377" s="1" t="s">
        <v>2575</v>
      </c>
      <c r="BN377" s="1"/>
      <c r="BO377" s="1"/>
      <c r="BP377" s="1"/>
      <c r="BQ377" s="1"/>
      <c r="BR377" s="1"/>
      <c r="BS377" s="1"/>
      <c r="BT377" s="1"/>
      <c r="BU377" s="1"/>
      <c r="BV377" s="1"/>
      <c r="BW377" s="1"/>
      <c r="BX377" s="1"/>
      <c r="BY377" s="1"/>
      <c r="BZ377" s="82">
        <f t="shared" si="88"/>
        <v>185600</v>
      </c>
      <c r="CA377" s="82" t="str">
        <f t="shared" si="89"/>
        <v>QUIMICOS Y REACTIVOS SAS "QUIMIREL SAS"</v>
      </c>
      <c r="CB377" s="82" t="str">
        <f t="shared" si="90"/>
        <v>OXOID</v>
      </c>
      <c r="CC377" s="82" t="str">
        <f t="shared" si="91"/>
        <v>60 dias calendario</v>
      </c>
      <c r="CD377" s="98">
        <f t="shared" si="92"/>
        <v>185600</v>
      </c>
      <c r="CE377" s="98" t="str">
        <f t="shared" si="93"/>
        <v>QUIMICOS Y REACTIVOS SAS "QUIMIREL SAS"</v>
      </c>
      <c r="CF377" s="98" t="str">
        <f t="shared" si="94"/>
        <v>OXOID</v>
      </c>
      <c r="CG377" s="98" t="str">
        <f t="shared" si="95"/>
        <v>60 dias calendario</v>
      </c>
    </row>
    <row r="378" spans="1:85" ht="57.6">
      <c r="A378" s="9">
        <f t="shared" si="83"/>
        <v>370</v>
      </c>
      <c r="B378" s="10" t="s">
        <v>1535</v>
      </c>
      <c r="C378" s="11">
        <v>500</v>
      </c>
      <c r="D378" s="11" t="s">
        <v>9</v>
      </c>
      <c r="E378" s="10" t="s">
        <v>1709</v>
      </c>
      <c r="F378" s="43">
        <v>1</v>
      </c>
      <c r="G378" s="1"/>
      <c r="H378" s="1"/>
      <c r="I378" s="1"/>
      <c r="J378" s="1"/>
      <c r="K378" s="1"/>
      <c r="L378" s="1"/>
      <c r="M378" s="1" t="s">
        <v>2296</v>
      </c>
      <c r="N378" s="1">
        <v>221908</v>
      </c>
      <c r="O378" s="1">
        <v>30</v>
      </c>
      <c r="P378" s="1"/>
      <c r="Q378" s="1"/>
      <c r="R378" s="1"/>
      <c r="S378" s="1"/>
      <c r="T378" s="1"/>
      <c r="U378" s="1"/>
      <c r="V378" s="1"/>
      <c r="W378" s="1"/>
      <c r="X378" s="1"/>
      <c r="Y378" s="1"/>
      <c r="Z378" s="1"/>
      <c r="AA378" s="1"/>
      <c r="AB378" s="82">
        <f t="shared" si="96"/>
        <v>221908</v>
      </c>
      <c r="AC378" s="82" t="str">
        <f>IF(AB378=Z378,$Y$7,IF(AB378=W378,$V$7,IF(AB378=T378,$S$7,IF(AB378=Q378,$P$7,IF(AB378=N378,$M$7,IF(AB378=K378,$J$7,I(AB378=H378,$G$7,"")))))))</f>
        <v>BIO-INSTRUMENTAL</v>
      </c>
      <c r="AD378" s="82" t="str">
        <f t="shared" si="97"/>
        <v>ALFA EASEAR</v>
      </c>
      <c r="AE378" s="82">
        <f t="shared" si="98"/>
        <v>30</v>
      </c>
      <c r="AF378" s="1"/>
      <c r="AG378" s="1"/>
      <c r="AH378" s="1"/>
      <c r="AI378" s="1"/>
      <c r="AJ378" s="1"/>
      <c r="AK378" s="1"/>
      <c r="AL378" s="1"/>
      <c r="AM378" s="1"/>
      <c r="AN378" s="1"/>
      <c r="AO378" s="1" t="s">
        <v>420</v>
      </c>
      <c r="AP378" s="1">
        <v>88160</v>
      </c>
      <c r="AQ378" s="1">
        <v>60</v>
      </c>
      <c r="AR378" s="1"/>
      <c r="AS378" s="1"/>
      <c r="AT378" s="1"/>
      <c r="AU378" s="1"/>
      <c r="AV378" s="1"/>
      <c r="AW378" s="1"/>
      <c r="AX378" s="1" t="s">
        <v>420</v>
      </c>
      <c r="AY378" s="1">
        <v>389282.54400000005</v>
      </c>
      <c r="AZ378" s="1" t="s">
        <v>2526</v>
      </c>
      <c r="BA378" s="82">
        <f t="shared" si="84"/>
        <v>88160</v>
      </c>
      <c r="BB378" s="82" t="str">
        <f t="shared" si="85"/>
        <v>MERCK S.A.</v>
      </c>
      <c r="BC378" s="82" t="str">
        <f t="shared" si="86"/>
        <v>MERCK</v>
      </c>
      <c r="BD378" s="82">
        <f t="shared" si="87"/>
        <v>60</v>
      </c>
      <c r="BE378" s="1"/>
      <c r="BF378" s="1"/>
      <c r="BG378" s="1"/>
      <c r="BH378" s="1"/>
      <c r="BI378" s="1"/>
      <c r="BJ378" s="1"/>
      <c r="BK378" s="1" t="s">
        <v>1066</v>
      </c>
      <c r="BL378" s="1">
        <v>113680</v>
      </c>
      <c r="BM378" s="1" t="s">
        <v>2569</v>
      </c>
      <c r="BN378" s="1" t="s">
        <v>2461</v>
      </c>
      <c r="BO378" s="1">
        <v>92365</v>
      </c>
      <c r="BP378" s="1" t="s">
        <v>2328</v>
      </c>
      <c r="BQ378" s="1"/>
      <c r="BR378" s="1"/>
      <c r="BS378" s="1"/>
      <c r="BT378" s="1"/>
      <c r="BU378" s="1"/>
      <c r="BV378" s="1"/>
      <c r="BW378" s="1"/>
      <c r="BX378" s="1"/>
      <c r="BY378" s="1"/>
      <c r="BZ378" s="82">
        <f t="shared" si="88"/>
        <v>92365</v>
      </c>
      <c r="CA378" s="82" t="str">
        <f t="shared" si="89"/>
        <v>REACTIVOS EQUIPOS Y QUIMICOS LIMITADA</v>
      </c>
      <c r="CB378" s="82" t="str">
        <f t="shared" si="90"/>
        <v>SCHARLAU</v>
      </c>
      <c r="CC378" s="82" t="str">
        <f t="shared" si="91"/>
        <v>30 DIAS</v>
      </c>
      <c r="CD378" s="98">
        <f t="shared" si="92"/>
        <v>88160</v>
      </c>
      <c r="CE378" s="98" t="str">
        <f t="shared" si="93"/>
        <v>MERCK S.A.</v>
      </c>
      <c r="CF378" s="98" t="str">
        <f t="shared" si="94"/>
        <v>MERCK</v>
      </c>
      <c r="CG378" s="98">
        <f t="shared" si="95"/>
        <v>60</v>
      </c>
    </row>
    <row r="379" spans="1:85" ht="72">
      <c r="A379" s="9">
        <f t="shared" si="83"/>
        <v>371</v>
      </c>
      <c r="B379" s="10" t="s">
        <v>1886</v>
      </c>
      <c r="C379" s="11">
        <v>1</v>
      </c>
      <c r="D379" s="11" t="s">
        <v>1887</v>
      </c>
      <c r="E379" s="10" t="s">
        <v>1713</v>
      </c>
      <c r="F379" s="43">
        <v>1</v>
      </c>
      <c r="G379" s="1"/>
      <c r="H379" s="1"/>
      <c r="I379" s="1"/>
      <c r="J379" s="1"/>
      <c r="K379" s="1"/>
      <c r="L379" s="1"/>
      <c r="M379" s="1"/>
      <c r="N379" s="1"/>
      <c r="O379" s="1"/>
      <c r="P379" s="1"/>
      <c r="Q379" s="1"/>
      <c r="R379" s="1"/>
      <c r="S379" s="1"/>
      <c r="T379" s="1"/>
      <c r="U379" s="1"/>
      <c r="V379" s="1"/>
      <c r="W379" s="1"/>
      <c r="X379" s="1"/>
      <c r="Y379" s="1"/>
      <c r="Z379" s="1"/>
      <c r="AA379" s="1"/>
      <c r="AB379" s="82"/>
      <c r="AC379" s="82"/>
      <c r="AD379" s="82"/>
      <c r="AE379" s="82"/>
      <c r="AF379" s="1" t="s">
        <v>1222</v>
      </c>
      <c r="AG379" s="1">
        <v>538240</v>
      </c>
      <c r="AH379" s="1" t="s">
        <v>2454</v>
      </c>
      <c r="AI379" s="1"/>
      <c r="AJ379" s="1"/>
      <c r="AK379" s="1"/>
      <c r="AL379" s="1"/>
      <c r="AM379" s="1"/>
      <c r="AN379" s="1"/>
      <c r="AO379" s="1"/>
      <c r="AP379" s="1"/>
      <c r="AQ379" s="1"/>
      <c r="AR379" s="1"/>
      <c r="AS379" s="1"/>
      <c r="AT379" s="1"/>
      <c r="AU379" s="1"/>
      <c r="AV379" s="1"/>
      <c r="AW379" s="1"/>
      <c r="AX379" s="1"/>
      <c r="AY379" s="1"/>
      <c r="AZ379" s="1"/>
      <c r="BA379" s="82">
        <f t="shared" si="84"/>
        <v>538240</v>
      </c>
      <c r="BB379" s="82" t="str">
        <f t="shared" si="85"/>
        <v>INNOVACION TECNOLOGICA LTDA - INNOVATEK LTDA.</v>
      </c>
      <c r="BC379" s="82" t="str">
        <f t="shared" si="86"/>
        <v>RESTEK</v>
      </c>
      <c r="BD379" s="82" t="str">
        <f t="shared" si="87"/>
        <v>30 dias</v>
      </c>
      <c r="BE379" s="1" t="s">
        <v>1095</v>
      </c>
      <c r="BF379" s="1">
        <v>763200</v>
      </c>
      <c r="BG379" s="1" t="s">
        <v>2375</v>
      </c>
      <c r="BH379" s="1"/>
      <c r="BI379" s="1"/>
      <c r="BJ379" s="1"/>
      <c r="BK379" s="1"/>
      <c r="BL379" s="1"/>
      <c r="BM379" s="1"/>
      <c r="BN379" s="1"/>
      <c r="BO379" s="1"/>
      <c r="BP379" s="1"/>
      <c r="BQ379" s="1"/>
      <c r="BR379" s="1"/>
      <c r="BS379" s="1"/>
      <c r="BT379" s="1"/>
      <c r="BU379" s="1"/>
      <c r="BV379" s="1"/>
      <c r="BW379" s="1"/>
      <c r="BX379" s="1"/>
      <c r="BY379" s="1"/>
      <c r="BZ379" s="82">
        <f t="shared" si="88"/>
        <v>763200</v>
      </c>
      <c r="CA379" s="82" t="str">
        <f t="shared" si="89"/>
        <v xml:space="preserve">QUIMICA  M.G.  S.A.S.   </v>
      </c>
      <c r="CB379" s="82" t="str">
        <f t="shared" si="90"/>
        <v>SIGMA</v>
      </c>
      <c r="CC379" s="82" t="str">
        <f t="shared" si="91"/>
        <v>60 DIAS</v>
      </c>
      <c r="CD379" s="98">
        <f t="shared" si="92"/>
        <v>538240</v>
      </c>
      <c r="CE379" s="98" t="str">
        <f t="shared" si="93"/>
        <v>INNOVACION TECNOLOGICA LTDA - INNOVATEK LTDA.</v>
      </c>
      <c r="CF379" s="98" t="str">
        <f t="shared" si="94"/>
        <v>RESTEK</v>
      </c>
      <c r="CG379" s="98" t="str">
        <f t="shared" si="95"/>
        <v>30 dias</v>
      </c>
    </row>
    <row r="380" spans="1:85" ht="51" customHeight="1">
      <c r="A380" s="9">
        <f t="shared" si="83"/>
        <v>372</v>
      </c>
      <c r="B380" s="10" t="s">
        <v>1300</v>
      </c>
      <c r="C380" s="11">
        <v>50</v>
      </c>
      <c r="D380" s="11" t="s">
        <v>9</v>
      </c>
      <c r="E380" s="10" t="s">
        <v>1803</v>
      </c>
      <c r="F380" s="43">
        <v>1</v>
      </c>
      <c r="G380" s="1"/>
      <c r="H380" s="1"/>
      <c r="I380" s="1"/>
      <c r="J380" s="1"/>
      <c r="K380" s="1"/>
      <c r="L380" s="1"/>
      <c r="M380" s="1"/>
      <c r="N380" s="1"/>
      <c r="O380" s="1"/>
      <c r="P380" s="1"/>
      <c r="Q380" s="1"/>
      <c r="R380" s="1"/>
      <c r="S380" s="1"/>
      <c r="T380" s="1"/>
      <c r="U380" s="1"/>
      <c r="V380" s="1"/>
      <c r="W380" s="1"/>
      <c r="X380" s="1"/>
      <c r="Y380" s="1"/>
      <c r="Z380" s="1"/>
      <c r="AA380" s="1"/>
      <c r="AB380" s="82"/>
      <c r="AC380" s="82"/>
      <c r="AD380" s="82"/>
      <c r="AE380" s="82"/>
      <c r="AF380" s="1"/>
      <c r="AG380" s="1"/>
      <c r="AH380" s="1"/>
      <c r="AI380" s="1"/>
      <c r="AJ380" s="1"/>
      <c r="AK380" s="1"/>
      <c r="AL380" s="1"/>
      <c r="AM380" s="1"/>
      <c r="AN380" s="1"/>
      <c r="AO380" s="1" t="s">
        <v>420</v>
      </c>
      <c r="AP380" s="1">
        <v>526640</v>
      </c>
      <c r="AQ380" s="1">
        <v>95</v>
      </c>
      <c r="AR380" s="1"/>
      <c r="AS380" s="1"/>
      <c r="AT380" s="1"/>
      <c r="AU380" s="1"/>
      <c r="AV380" s="1"/>
      <c r="AW380" s="1"/>
      <c r="AX380" s="1" t="s">
        <v>420</v>
      </c>
      <c r="AY380" s="1">
        <v>508286.01599999995</v>
      </c>
      <c r="AZ380" s="1" t="s">
        <v>2526</v>
      </c>
      <c r="BA380" s="82">
        <f t="shared" si="84"/>
        <v>508286.01599999995</v>
      </c>
      <c r="BB380" s="82" t="str">
        <f t="shared" si="85"/>
        <v>PROFINAS SAS</v>
      </c>
      <c r="BC380" s="82" t="str">
        <f t="shared" si="86"/>
        <v>MERCK</v>
      </c>
      <c r="BD380" s="82" t="str">
        <f t="shared" si="87"/>
        <v>15-60 DIAS</v>
      </c>
      <c r="BE380" s="1"/>
      <c r="BF380" s="1"/>
      <c r="BG380" s="1"/>
      <c r="BH380" s="1"/>
      <c r="BI380" s="1"/>
      <c r="BJ380" s="1"/>
      <c r="BK380" s="1"/>
      <c r="BL380" s="1"/>
      <c r="BM380" s="1"/>
      <c r="BN380" s="1"/>
      <c r="BO380" s="1"/>
      <c r="BP380" s="1"/>
      <c r="BQ380" s="1"/>
      <c r="BR380" s="1"/>
      <c r="BS380" s="1"/>
      <c r="BT380" s="1"/>
      <c r="BU380" s="1"/>
      <c r="BV380" s="1"/>
      <c r="BW380" s="1"/>
      <c r="BX380" s="1"/>
      <c r="BY380" s="1"/>
      <c r="BZ380" s="82"/>
      <c r="CA380" s="82"/>
      <c r="CB380" s="82">
        <f t="shared" si="90"/>
        <v>0</v>
      </c>
      <c r="CC380" s="82">
        <f t="shared" si="91"/>
        <v>0</v>
      </c>
      <c r="CD380" s="98">
        <f t="shared" si="92"/>
        <v>508286.01599999995</v>
      </c>
      <c r="CE380" s="98" t="str">
        <f t="shared" si="93"/>
        <v>PROFINAS SAS</v>
      </c>
      <c r="CF380" s="98" t="str">
        <f t="shared" si="94"/>
        <v>MERCK</v>
      </c>
      <c r="CG380" s="98" t="str">
        <f t="shared" si="95"/>
        <v>15-60 DIAS</v>
      </c>
    </row>
    <row r="381" spans="1:85" ht="65.25" customHeight="1">
      <c r="A381" s="9">
        <f t="shared" si="83"/>
        <v>373</v>
      </c>
      <c r="B381" s="10" t="s">
        <v>224</v>
      </c>
      <c r="C381" s="16">
        <v>25</v>
      </c>
      <c r="D381" s="11" t="s">
        <v>9</v>
      </c>
      <c r="E381" s="10" t="s">
        <v>1803</v>
      </c>
      <c r="F381" s="43">
        <v>1</v>
      </c>
      <c r="G381" s="1"/>
      <c r="H381" s="1"/>
      <c r="I381" s="1"/>
      <c r="J381" s="1"/>
      <c r="K381" s="1"/>
      <c r="L381" s="1"/>
      <c r="M381" s="1"/>
      <c r="N381" s="1"/>
      <c r="O381" s="1"/>
      <c r="P381" s="1"/>
      <c r="Q381" s="1"/>
      <c r="R381" s="1"/>
      <c r="S381" s="1" t="s">
        <v>2407</v>
      </c>
      <c r="T381" s="1">
        <v>194880</v>
      </c>
      <c r="U381" s="1">
        <v>120</v>
      </c>
      <c r="V381" s="1"/>
      <c r="W381" s="1"/>
      <c r="X381" s="1"/>
      <c r="Y381" s="1"/>
      <c r="Z381" s="1"/>
      <c r="AA381" s="1"/>
      <c r="AB381" s="82">
        <f t="shared" si="96"/>
        <v>194880</v>
      </c>
      <c r="AC381" s="82" t="str">
        <f>IF(AB381=Z381,$Y$7,IF(AB381=W381,$V$7,IF(AB381=T381,$S$7,IF(AB381=Q381,$P$7,IF(AB381=N381,$M$7,IF(AB381=K381,$J$7,I(AB381=H381,$G$7,"")))))))</f>
        <v xml:space="preserve">ELEMENTOS QUIMICOS LTDA </v>
      </c>
      <c r="AD381" s="82" t="str">
        <f t="shared" si="97"/>
        <v xml:space="preserve">PANREAC </v>
      </c>
      <c r="AE381" s="82">
        <f t="shared" si="98"/>
        <v>120</v>
      </c>
      <c r="AF381" s="1"/>
      <c r="AG381" s="1"/>
      <c r="AH381" s="1"/>
      <c r="AI381" s="1"/>
      <c r="AJ381" s="1"/>
      <c r="AK381" s="1"/>
      <c r="AL381" s="1"/>
      <c r="AM381" s="1"/>
      <c r="AN381" s="1"/>
      <c r="AO381" s="1" t="s">
        <v>420</v>
      </c>
      <c r="AP381" s="1">
        <v>138306</v>
      </c>
      <c r="AQ381" s="1">
        <v>90</v>
      </c>
      <c r="AR381" s="1"/>
      <c r="AS381" s="1"/>
      <c r="AT381" s="1"/>
      <c r="AU381" s="1"/>
      <c r="AV381" s="1"/>
      <c r="AW381" s="1"/>
      <c r="AX381" s="1"/>
      <c r="AY381" s="1"/>
      <c r="AZ381" s="1"/>
      <c r="BA381" s="82">
        <f t="shared" si="84"/>
        <v>138306</v>
      </c>
      <c r="BB381" s="82" t="str">
        <f t="shared" si="85"/>
        <v>MERCK S.A.</v>
      </c>
      <c r="BC381" s="82" t="str">
        <f t="shared" si="86"/>
        <v>MERCK</v>
      </c>
      <c r="BD381" s="82">
        <f t="shared" si="87"/>
        <v>90</v>
      </c>
      <c r="BE381" s="1"/>
      <c r="BF381" s="1"/>
      <c r="BG381" s="1"/>
      <c r="BH381" s="1"/>
      <c r="BI381" s="1"/>
      <c r="BJ381" s="1"/>
      <c r="BK381" s="1"/>
      <c r="BL381" s="1"/>
      <c r="BM381" s="1"/>
      <c r="BN381" s="1" t="s">
        <v>2461</v>
      </c>
      <c r="BO381" s="1">
        <v>103356</v>
      </c>
      <c r="BP381" s="1" t="s">
        <v>2545</v>
      </c>
      <c r="BQ381" s="1"/>
      <c r="BR381" s="1"/>
      <c r="BS381" s="1"/>
      <c r="BT381" s="1"/>
      <c r="BU381" s="1"/>
      <c r="BV381" s="1"/>
      <c r="BW381" s="1" t="s">
        <v>2653</v>
      </c>
      <c r="BX381" s="1">
        <v>203600.88</v>
      </c>
      <c r="BY381" s="1"/>
      <c r="BZ381" s="82">
        <f t="shared" si="88"/>
        <v>103356</v>
      </c>
      <c r="CA381" s="82" t="str">
        <f t="shared" si="89"/>
        <v>REACTIVOS EQUIPOS Y QUIMICOS LIMITADA</v>
      </c>
      <c r="CB381" s="82" t="str">
        <f t="shared" si="90"/>
        <v>SCHARLAU</v>
      </c>
      <c r="CC381" s="82" t="str">
        <f t="shared" si="91"/>
        <v>120 DIAS</v>
      </c>
      <c r="CD381" s="98">
        <f t="shared" si="92"/>
        <v>103356</v>
      </c>
      <c r="CE381" s="98" t="str">
        <f t="shared" si="93"/>
        <v>REACTIVOS EQUIPOS Y QUIMICOS LIMITADA</v>
      </c>
      <c r="CF381" s="98" t="str">
        <f t="shared" si="94"/>
        <v>SCHARLAU</v>
      </c>
      <c r="CG381" s="98" t="str">
        <f t="shared" si="95"/>
        <v>120 DIAS</v>
      </c>
    </row>
    <row r="382" spans="1:85" ht="65.25" customHeight="1">
      <c r="A382" s="9">
        <f t="shared" si="83"/>
        <v>374</v>
      </c>
      <c r="B382" s="10" t="s">
        <v>225</v>
      </c>
      <c r="C382" s="11">
        <v>250</v>
      </c>
      <c r="D382" s="11" t="s">
        <v>9</v>
      </c>
      <c r="E382" s="10" t="s">
        <v>1803</v>
      </c>
      <c r="F382" s="43">
        <v>1</v>
      </c>
      <c r="G382" s="1"/>
      <c r="H382" s="1"/>
      <c r="I382" s="1"/>
      <c r="J382" s="1"/>
      <c r="K382" s="1"/>
      <c r="L382" s="1"/>
      <c r="M382" s="1"/>
      <c r="N382" s="1"/>
      <c r="O382" s="1"/>
      <c r="P382" s="1"/>
      <c r="Q382" s="1"/>
      <c r="R382" s="1"/>
      <c r="S382" s="1"/>
      <c r="T382" s="1"/>
      <c r="U382" s="1"/>
      <c r="V382" s="1"/>
      <c r="W382" s="1"/>
      <c r="X382" s="1"/>
      <c r="Y382" s="1"/>
      <c r="Z382" s="1"/>
      <c r="AA382" s="1"/>
      <c r="AB382" s="82"/>
      <c r="AC382" s="82"/>
      <c r="AD382" s="82"/>
      <c r="AE382" s="82"/>
      <c r="AF382" s="1"/>
      <c r="AG382" s="1"/>
      <c r="AH382" s="1"/>
      <c r="AI382" s="1"/>
      <c r="AJ382" s="1"/>
      <c r="AK382" s="1"/>
      <c r="AL382" s="1"/>
      <c r="AM382" s="1"/>
      <c r="AN382" s="1"/>
      <c r="AO382" s="1" t="s">
        <v>420</v>
      </c>
      <c r="AP382" s="1">
        <v>668160</v>
      </c>
      <c r="AQ382" s="1">
        <v>90</v>
      </c>
      <c r="AR382" s="1"/>
      <c r="AS382" s="1"/>
      <c r="AT382" s="1"/>
      <c r="AU382" s="1"/>
      <c r="AV382" s="1"/>
      <c r="AW382" s="1"/>
      <c r="AX382" s="1" t="s">
        <v>420</v>
      </c>
      <c r="AY382" s="1">
        <v>793356.48</v>
      </c>
      <c r="AZ382" s="1" t="s">
        <v>2526</v>
      </c>
      <c r="BA382" s="82">
        <f t="shared" si="84"/>
        <v>668160</v>
      </c>
      <c r="BB382" s="82" t="str">
        <f t="shared" si="85"/>
        <v>MERCK S.A.</v>
      </c>
      <c r="BC382" s="82" t="str">
        <f t="shared" si="86"/>
        <v>MERCK</v>
      </c>
      <c r="BD382" s="82">
        <f t="shared" si="87"/>
        <v>90</v>
      </c>
      <c r="BE382" s="1"/>
      <c r="BF382" s="1"/>
      <c r="BG382" s="1"/>
      <c r="BH382" s="1"/>
      <c r="BI382" s="1"/>
      <c r="BJ382" s="1"/>
      <c r="BK382" s="1"/>
      <c r="BL382" s="1"/>
      <c r="BM382" s="1"/>
      <c r="BN382" s="1" t="s">
        <v>420</v>
      </c>
      <c r="BO382" s="1">
        <v>958160</v>
      </c>
      <c r="BP382" s="1" t="s">
        <v>2545</v>
      </c>
      <c r="BQ382" s="1"/>
      <c r="BR382" s="1"/>
      <c r="BS382" s="1"/>
      <c r="BT382" s="1"/>
      <c r="BU382" s="1"/>
      <c r="BV382" s="1"/>
      <c r="BW382" s="1" t="s">
        <v>2653</v>
      </c>
      <c r="BX382" s="1">
        <v>946824.47999999986</v>
      </c>
      <c r="BY382" s="1" t="s">
        <v>2654</v>
      </c>
      <c r="BZ382" s="82">
        <f t="shared" si="88"/>
        <v>946824.47999999986</v>
      </c>
      <c r="CA382" s="82" t="str">
        <f t="shared" si="89"/>
        <v xml:space="preserve">LABORATORIOS WACOL S.A </v>
      </c>
      <c r="CB382" s="82" t="str">
        <f t="shared" si="90"/>
        <v xml:space="preserve">JT BAKER </v>
      </c>
      <c r="CC382" s="82" t="str">
        <f t="shared" si="91"/>
        <v xml:space="preserve">90 DIAS </v>
      </c>
      <c r="CD382" s="98">
        <f t="shared" si="92"/>
        <v>668160</v>
      </c>
      <c r="CE382" s="98" t="str">
        <f t="shared" si="93"/>
        <v>MERCK S.A.</v>
      </c>
      <c r="CF382" s="98" t="str">
        <f t="shared" si="94"/>
        <v>MERCK</v>
      </c>
      <c r="CG382" s="98">
        <f t="shared" si="95"/>
        <v>90</v>
      </c>
    </row>
    <row r="383" spans="1:85" ht="65.25" customHeight="1">
      <c r="A383" s="9">
        <f t="shared" si="83"/>
        <v>375</v>
      </c>
      <c r="B383" s="10" t="s">
        <v>226</v>
      </c>
      <c r="C383" s="11">
        <v>250</v>
      </c>
      <c r="D383" s="11" t="s">
        <v>6</v>
      </c>
      <c r="E383" s="10" t="s">
        <v>1803</v>
      </c>
      <c r="F383" s="43">
        <v>1</v>
      </c>
      <c r="G383" s="1"/>
      <c r="H383" s="1"/>
      <c r="I383" s="1"/>
      <c r="J383" s="1"/>
      <c r="K383" s="1"/>
      <c r="L383" s="1"/>
      <c r="M383" s="1"/>
      <c r="N383" s="1"/>
      <c r="O383" s="1"/>
      <c r="P383" s="1" t="s">
        <v>420</v>
      </c>
      <c r="Q383" s="1">
        <v>247000</v>
      </c>
      <c r="R383" s="1" t="s">
        <v>2284</v>
      </c>
      <c r="S383" s="1" t="s">
        <v>2406</v>
      </c>
      <c r="T383" s="1">
        <v>690432</v>
      </c>
      <c r="U383" s="1">
        <v>15</v>
      </c>
      <c r="V383" s="1"/>
      <c r="W383" s="1"/>
      <c r="X383" s="1"/>
      <c r="Y383" s="1"/>
      <c r="Z383" s="1"/>
      <c r="AA383" s="1"/>
      <c r="AB383" s="82">
        <f t="shared" si="96"/>
        <v>247000</v>
      </c>
      <c r="AC383" s="82" t="str">
        <f>IF(AB383=Z383,$Y$7,IF(AB383=W383,$V$7,IF(AB383=T383,$S$7,IF(AB383=Q383,$P$7,IF(AB383=N383,$M$7,IF(AB383=K383,$J$7,I(AB383=H383,$G$7,"")))))))</f>
        <v>BLAMIS DOTACIONES LABORATORIO S.A.S</v>
      </c>
      <c r="AD383" s="82" t="str">
        <f t="shared" si="97"/>
        <v>MERCK</v>
      </c>
      <c r="AE383" s="82" t="str">
        <f t="shared" si="98"/>
        <v>90 DÍAS</v>
      </c>
      <c r="AF383" s="1"/>
      <c r="AG383" s="1"/>
      <c r="AH383" s="1"/>
      <c r="AI383" s="1"/>
      <c r="AJ383" s="1"/>
      <c r="AK383" s="1"/>
      <c r="AL383" s="1"/>
      <c r="AM383" s="1"/>
      <c r="AN383" s="1"/>
      <c r="AO383" s="1" t="s">
        <v>420</v>
      </c>
      <c r="AP383" s="1">
        <v>227359.99999999997</v>
      </c>
      <c r="AQ383" s="1">
        <v>90</v>
      </c>
      <c r="AR383" s="1"/>
      <c r="AS383" s="1"/>
      <c r="AT383" s="1"/>
      <c r="AU383" s="1"/>
      <c r="AV383" s="1"/>
      <c r="AW383" s="1"/>
      <c r="AX383" s="1" t="s">
        <v>420</v>
      </c>
      <c r="AY383" s="1">
        <v>277002.43199999997</v>
      </c>
      <c r="AZ383" s="1" t="s">
        <v>2526</v>
      </c>
      <c r="BA383" s="82">
        <f t="shared" si="84"/>
        <v>227359.99999999997</v>
      </c>
      <c r="BB383" s="82" t="str">
        <f t="shared" si="85"/>
        <v>MERCK S.A.</v>
      </c>
      <c r="BC383" s="82" t="str">
        <f t="shared" si="86"/>
        <v>MERCK</v>
      </c>
      <c r="BD383" s="82">
        <f t="shared" si="87"/>
        <v>90</v>
      </c>
      <c r="BE383" s="1"/>
      <c r="BF383" s="1"/>
      <c r="BG383" s="1"/>
      <c r="BH383" s="1"/>
      <c r="BI383" s="1"/>
      <c r="BJ383" s="1"/>
      <c r="BK383" s="1"/>
      <c r="BL383" s="1"/>
      <c r="BM383" s="1"/>
      <c r="BN383" s="1" t="s">
        <v>2461</v>
      </c>
      <c r="BO383" s="1">
        <v>642060</v>
      </c>
      <c r="BP383" s="1" t="s">
        <v>2545</v>
      </c>
      <c r="BQ383" s="1"/>
      <c r="BR383" s="1"/>
      <c r="BS383" s="1"/>
      <c r="BT383" s="1"/>
      <c r="BU383" s="1"/>
      <c r="BV383" s="1"/>
      <c r="BW383" s="1"/>
      <c r="BX383" s="1"/>
      <c r="BY383" s="1"/>
      <c r="BZ383" s="82">
        <f t="shared" si="88"/>
        <v>642060</v>
      </c>
      <c r="CA383" s="82" t="str">
        <f t="shared" si="89"/>
        <v>REACTIVOS EQUIPOS Y QUIMICOS LIMITADA</v>
      </c>
      <c r="CB383" s="82" t="str">
        <f t="shared" si="90"/>
        <v>SCHARLAU</v>
      </c>
      <c r="CC383" s="82" t="str">
        <f t="shared" si="91"/>
        <v>120 DIAS</v>
      </c>
      <c r="CD383" s="98">
        <f t="shared" si="92"/>
        <v>227359.99999999997</v>
      </c>
      <c r="CE383" s="98" t="str">
        <f t="shared" si="93"/>
        <v>MERCK S.A.</v>
      </c>
      <c r="CF383" s="98" t="str">
        <f t="shared" si="94"/>
        <v>MERCK</v>
      </c>
      <c r="CG383" s="98">
        <f t="shared" si="95"/>
        <v>90</v>
      </c>
    </row>
    <row r="384" spans="1:85" ht="65.25" customHeight="1">
      <c r="A384" s="9">
        <f t="shared" si="83"/>
        <v>376</v>
      </c>
      <c r="B384" s="10" t="s">
        <v>227</v>
      </c>
      <c r="C384" s="11">
        <v>100</v>
      </c>
      <c r="D384" s="11" t="s">
        <v>6</v>
      </c>
      <c r="E384" s="10" t="s">
        <v>1803</v>
      </c>
      <c r="F384" s="43">
        <v>1</v>
      </c>
      <c r="G384" s="1"/>
      <c r="H384" s="1"/>
      <c r="I384" s="1"/>
      <c r="J384" s="1"/>
      <c r="K384" s="1"/>
      <c r="L384" s="1"/>
      <c r="M384" s="1"/>
      <c r="N384" s="1"/>
      <c r="O384" s="1"/>
      <c r="P384" s="1" t="s">
        <v>420</v>
      </c>
      <c r="Q384" s="1">
        <v>159000</v>
      </c>
      <c r="R384" s="1" t="s">
        <v>2284</v>
      </c>
      <c r="S384" s="1"/>
      <c r="T384" s="1"/>
      <c r="U384" s="1"/>
      <c r="V384" s="1"/>
      <c r="W384" s="1"/>
      <c r="X384" s="1"/>
      <c r="Y384" s="1"/>
      <c r="Z384" s="1"/>
      <c r="AA384" s="1"/>
      <c r="AB384" s="82">
        <f t="shared" si="96"/>
        <v>159000</v>
      </c>
      <c r="AC384" s="82" t="str">
        <f>IF(AB384=Z384,$Y$7,IF(AB384=W384,$V$7,IF(AB384=T384,$S$7,IF(AB384=Q384,$P$7,IF(AB384=N384,$M$7,IF(AB384=K384,$J$7,I(AB384=H384,$G$7,"")))))))</f>
        <v>BLAMIS DOTACIONES LABORATORIO S.A.S</v>
      </c>
      <c r="AD384" s="82" t="str">
        <f t="shared" si="97"/>
        <v>MERCK</v>
      </c>
      <c r="AE384" s="82" t="str">
        <f t="shared" si="98"/>
        <v>90 DÍAS</v>
      </c>
      <c r="AF384" s="1"/>
      <c r="AG384" s="1"/>
      <c r="AH384" s="1"/>
      <c r="AI384" s="1"/>
      <c r="AJ384" s="1"/>
      <c r="AK384" s="1"/>
      <c r="AL384" s="1"/>
      <c r="AM384" s="1"/>
      <c r="AN384" s="1"/>
      <c r="AO384" s="1" t="s">
        <v>420</v>
      </c>
      <c r="AP384" s="1">
        <v>131080</v>
      </c>
      <c r="AQ384" s="1">
        <v>90</v>
      </c>
      <c r="AR384" s="1"/>
      <c r="AS384" s="1"/>
      <c r="AT384" s="1"/>
      <c r="AU384" s="1"/>
      <c r="AV384" s="1"/>
      <c r="AW384" s="1"/>
      <c r="AX384" s="1" t="s">
        <v>420</v>
      </c>
      <c r="AY384" s="1">
        <v>149258.59199999998</v>
      </c>
      <c r="AZ384" s="1" t="s">
        <v>2526</v>
      </c>
      <c r="BA384" s="82">
        <f t="shared" si="84"/>
        <v>131080</v>
      </c>
      <c r="BB384" s="82" t="str">
        <f t="shared" si="85"/>
        <v>MERCK S.A.</v>
      </c>
      <c r="BC384" s="82" t="str">
        <f t="shared" si="86"/>
        <v>MERCK</v>
      </c>
      <c r="BD384" s="82">
        <f t="shared" si="87"/>
        <v>90</v>
      </c>
      <c r="BE384" s="1"/>
      <c r="BF384" s="1"/>
      <c r="BG384" s="1"/>
      <c r="BH384" s="1"/>
      <c r="BI384" s="1"/>
      <c r="BJ384" s="1"/>
      <c r="BK384" s="1"/>
      <c r="BL384" s="1"/>
      <c r="BM384" s="1"/>
      <c r="BN384" s="1"/>
      <c r="BO384" s="1"/>
      <c r="BP384" s="1"/>
      <c r="BQ384" s="1"/>
      <c r="BR384" s="1"/>
      <c r="BS384" s="1"/>
      <c r="BT384" s="1"/>
      <c r="BU384" s="1"/>
      <c r="BV384" s="1"/>
      <c r="BW384" s="1"/>
      <c r="BX384" s="1"/>
      <c r="BY384" s="1"/>
      <c r="BZ384" s="82"/>
      <c r="CA384" s="82"/>
      <c r="CB384" s="82">
        <f t="shared" si="90"/>
        <v>0</v>
      </c>
      <c r="CC384" s="82">
        <f t="shared" si="91"/>
        <v>0</v>
      </c>
      <c r="CD384" s="98">
        <f t="shared" si="92"/>
        <v>131080</v>
      </c>
      <c r="CE384" s="98" t="str">
        <f t="shared" si="93"/>
        <v>MERCK S.A.</v>
      </c>
      <c r="CF384" s="98" t="str">
        <f t="shared" si="94"/>
        <v>MERCK</v>
      </c>
      <c r="CG384" s="98">
        <f t="shared" si="95"/>
        <v>90</v>
      </c>
    </row>
    <row r="385" spans="1:85" ht="65.25" customHeight="1">
      <c r="A385" s="9">
        <f t="shared" si="83"/>
        <v>377</v>
      </c>
      <c r="B385" s="10" t="s">
        <v>228</v>
      </c>
      <c r="C385" s="11">
        <v>100</v>
      </c>
      <c r="D385" s="11" t="s">
        <v>6</v>
      </c>
      <c r="E385" s="10" t="s">
        <v>1803</v>
      </c>
      <c r="F385" s="43">
        <v>1</v>
      </c>
      <c r="G385" s="1"/>
      <c r="H385" s="1"/>
      <c r="I385" s="1"/>
      <c r="J385" s="1"/>
      <c r="K385" s="1"/>
      <c r="L385" s="1"/>
      <c r="M385" s="1"/>
      <c r="N385" s="1"/>
      <c r="O385" s="1"/>
      <c r="P385" s="1" t="s">
        <v>420</v>
      </c>
      <c r="Q385" s="1">
        <v>159000</v>
      </c>
      <c r="R385" s="1" t="s">
        <v>2284</v>
      </c>
      <c r="S385" s="1"/>
      <c r="T385" s="1"/>
      <c r="U385" s="1"/>
      <c r="V385" s="1"/>
      <c r="W385" s="1"/>
      <c r="X385" s="1"/>
      <c r="Y385" s="1"/>
      <c r="Z385" s="1"/>
      <c r="AA385" s="1"/>
      <c r="AB385" s="82">
        <f t="shared" si="96"/>
        <v>159000</v>
      </c>
      <c r="AC385" s="82" t="str">
        <f>IF(AB385=Z385,$Y$7,IF(AB385=W385,$V$7,IF(AB385=T385,$S$7,IF(AB385=Q385,$P$7,IF(AB385=N385,$M$7,IF(AB385=K385,$J$7,I(AB385=H385,$G$7,"")))))))</f>
        <v>BLAMIS DOTACIONES LABORATORIO S.A.S</v>
      </c>
      <c r="AD385" s="82" t="str">
        <f t="shared" si="97"/>
        <v>MERCK</v>
      </c>
      <c r="AE385" s="82" t="str">
        <f t="shared" si="98"/>
        <v>90 DÍAS</v>
      </c>
      <c r="AF385" s="1"/>
      <c r="AG385" s="1"/>
      <c r="AH385" s="1"/>
      <c r="AI385" s="1"/>
      <c r="AJ385" s="1"/>
      <c r="AK385" s="1"/>
      <c r="AL385" s="1"/>
      <c r="AM385" s="1"/>
      <c r="AN385" s="1"/>
      <c r="AO385" s="1" t="s">
        <v>420</v>
      </c>
      <c r="AP385" s="1">
        <v>218079.99999999997</v>
      </c>
      <c r="AQ385" s="1">
        <v>90</v>
      </c>
      <c r="AR385" s="1"/>
      <c r="AS385" s="1"/>
      <c r="AT385" s="1"/>
      <c r="AU385" s="1"/>
      <c r="AV385" s="1"/>
      <c r="AW385" s="1"/>
      <c r="AX385" s="1" t="s">
        <v>420</v>
      </c>
      <c r="AY385" s="1">
        <v>285742.8</v>
      </c>
      <c r="AZ385" s="1" t="s">
        <v>2526</v>
      </c>
      <c r="BA385" s="82">
        <f t="shared" si="84"/>
        <v>218079.99999999997</v>
      </c>
      <c r="BB385" s="82" t="str">
        <f t="shared" si="85"/>
        <v>MERCK S.A.</v>
      </c>
      <c r="BC385" s="82" t="str">
        <f t="shared" si="86"/>
        <v>MERCK</v>
      </c>
      <c r="BD385" s="82">
        <f t="shared" si="87"/>
        <v>90</v>
      </c>
      <c r="BE385" s="1"/>
      <c r="BF385" s="1"/>
      <c r="BG385" s="1"/>
      <c r="BH385" s="1"/>
      <c r="BI385" s="1"/>
      <c r="BJ385" s="1"/>
      <c r="BK385" s="1"/>
      <c r="BL385" s="1"/>
      <c r="BM385" s="1"/>
      <c r="BN385" s="1" t="s">
        <v>420</v>
      </c>
      <c r="BO385" s="1">
        <v>345100</v>
      </c>
      <c r="BP385" s="1" t="s">
        <v>2545</v>
      </c>
      <c r="BQ385" s="1"/>
      <c r="BR385" s="1"/>
      <c r="BS385" s="1"/>
      <c r="BT385" s="1"/>
      <c r="BU385" s="1"/>
      <c r="BV385" s="1"/>
      <c r="BW385" s="1"/>
      <c r="BX385" s="1"/>
      <c r="BY385" s="1"/>
      <c r="BZ385" s="82">
        <f t="shared" si="88"/>
        <v>345100</v>
      </c>
      <c r="CA385" s="82" t="str">
        <f t="shared" si="89"/>
        <v>REACTIVOS EQUIPOS Y QUIMICOS LIMITADA</v>
      </c>
      <c r="CB385" s="82" t="str">
        <f t="shared" si="90"/>
        <v>MERCK</v>
      </c>
      <c r="CC385" s="82" t="str">
        <f t="shared" si="91"/>
        <v>120 DIAS</v>
      </c>
      <c r="CD385" s="98">
        <f t="shared" si="92"/>
        <v>159000</v>
      </c>
      <c r="CE385" s="98" t="str">
        <f t="shared" si="93"/>
        <v>BLAMIS DOTACIONES LABORATORIO S.A.S</v>
      </c>
      <c r="CF385" s="98" t="str">
        <f t="shared" si="94"/>
        <v>MERCK</v>
      </c>
      <c r="CG385" s="98" t="str">
        <f t="shared" si="95"/>
        <v>120 DIAS</v>
      </c>
    </row>
    <row r="386" spans="1:85" ht="65.25" customHeight="1">
      <c r="A386" s="9">
        <f t="shared" si="83"/>
        <v>378</v>
      </c>
      <c r="B386" s="10" t="s">
        <v>557</v>
      </c>
      <c r="C386" s="11">
        <v>100</v>
      </c>
      <c r="D386" s="11" t="s">
        <v>538</v>
      </c>
      <c r="E386" s="10" t="s">
        <v>1850</v>
      </c>
      <c r="F386" s="43">
        <v>1</v>
      </c>
      <c r="G386" s="1"/>
      <c r="H386" s="1"/>
      <c r="I386" s="1"/>
      <c r="J386" s="1"/>
      <c r="K386" s="1"/>
      <c r="L386" s="1"/>
      <c r="M386" s="1"/>
      <c r="N386" s="1"/>
      <c r="O386" s="1"/>
      <c r="P386" s="1"/>
      <c r="Q386" s="1"/>
      <c r="R386" s="1"/>
      <c r="S386" s="1"/>
      <c r="T386" s="1"/>
      <c r="U386" s="1"/>
      <c r="V386" s="1"/>
      <c r="W386" s="1"/>
      <c r="X386" s="1"/>
      <c r="Y386" s="1"/>
      <c r="Z386" s="1"/>
      <c r="AA386" s="1"/>
      <c r="AB386" s="82"/>
      <c r="AC386" s="82"/>
      <c r="AD386" s="82"/>
      <c r="AE386" s="82"/>
      <c r="AF386" s="1"/>
      <c r="AG386" s="1"/>
      <c r="AH386" s="1"/>
      <c r="AI386" s="1"/>
      <c r="AJ386" s="1"/>
      <c r="AK386" s="1"/>
      <c r="AL386" s="1"/>
      <c r="AM386" s="1"/>
      <c r="AN386" s="1"/>
      <c r="AO386" s="1"/>
      <c r="AP386" s="1"/>
      <c r="AQ386" s="1"/>
      <c r="AR386" s="1"/>
      <c r="AS386" s="1"/>
      <c r="AT386" s="1"/>
      <c r="AU386" s="1"/>
      <c r="AV386" s="1"/>
      <c r="AW386" s="1"/>
      <c r="AX386" s="1"/>
      <c r="AY386" s="1"/>
      <c r="AZ386" s="1"/>
      <c r="BA386" s="82"/>
      <c r="BB386" s="82"/>
      <c r="BC386" s="82"/>
      <c r="BD386" s="82"/>
      <c r="BE386" s="1"/>
      <c r="BF386" s="1"/>
      <c r="BG386" s="1"/>
      <c r="BH386" s="1"/>
      <c r="BI386" s="1"/>
      <c r="BJ386" s="1"/>
      <c r="BK386" s="1"/>
      <c r="BL386" s="1"/>
      <c r="BM386" s="1"/>
      <c r="BN386" s="1"/>
      <c r="BO386" s="1"/>
      <c r="BP386" s="1"/>
      <c r="BQ386" s="1"/>
      <c r="BR386" s="1"/>
      <c r="BS386" s="1"/>
      <c r="BT386" s="1" t="s">
        <v>2646</v>
      </c>
      <c r="BU386" s="1">
        <v>319000</v>
      </c>
      <c r="BV386" s="1" t="s">
        <v>2642</v>
      </c>
      <c r="BW386" s="1"/>
      <c r="BX386" s="1"/>
      <c r="BY386" s="1"/>
      <c r="BZ386" s="82">
        <f t="shared" si="88"/>
        <v>319000</v>
      </c>
      <c r="CA386" s="82" t="str">
        <f t="shared" si="89"/>
        <v>VORTEX COMPANY SAS</v>
      </c>
      <c r="CB386" s="82" t="str">
        <f t="shared" si="90"/>
        <v>Fluka</v>
      </c>
      <c r="CC386" s="82" t="str">
        <f t="shared" si="91"/>
        <v>75-90 dias</v>
      </c>
      <c r="CD386" s="98">
        <f t="shared" si="92"/>
        <v>319000</v>
      </c>
      <c r="CE386" s="98" t="str">
        <f t="shared" si="93"/>
        <v>VORTEX COMPANY SAS</v>
      </c>
      <c r="CF386" s="98" t="str">
        <f t="shared" si="94"/>
        <v>Fluka</v>
      </c>
      <c r="CG386" s="98" t="str">
        <f t="shared" si="95"/>
        <v>75-90 dias</v>
      </c>
    </row>
    <row r="387" spans="1:85" ht="65.25" customHeight="1">
      <c r="A387" s="9">
        <f t="shared" si="83"/>
        <v>379</v>
      </c>
      <c r="B387" s="22" t="s">
        <v>229</v>
      </c>
      <c r="C387" s="14">
        <v>100</v>
      </c>
      <c r="D387" s="14" t="s">
        <v>9</v>
      </c>
      <c r="E387" s="10" t="s">
        <v>1803</v>
      </c>
      <c r="F387" s="43">
        <v>1</v>
      </c>
      <c r="G387" s="1"/>
      <c r="H387" s="1"/>
      <c r="I387" s="1"/>
      <c r="J387" s="1" t="s">
        <v>2274</v>
      </c>
      <c r="K387" s="1">
        <v>243746.16</v>
      </c>
      <c r="L387" s="1" t="s">
        <v>2269</v>
      </c>
      <c r="M387" s="1"/>
      <c r="N387" s="1"/>
      <c r="O387" s="1"/>
      <c r="P387" s="1"/>
      <c r="Q387" s="1"/>
      <c r="R387" s="1"/>
      <c r="S387" s="1" t="s">
        <v>2406</v>
      </c>
      <c r="T387" s="1">
        <v>105792</v>
      </c>
      <c r="U387" s="1">
        <v>15</v>
      </c>
      <c r="V387" s="1"/>
      <c r="W387" s="1"/>
      <c r="X387" s="1"/>
      <c r="Y387" s="1"/>
      <c r="Z387" s="1"/>
      <c r="AA387" s="1"/>
      <c r="AB387" s="82">
        <f t="shared" si="96"/>
        <v>105792</v>
      </c>
      <c r="AC387" s="82" t="str">
        <f>IF(AB387=Z387,$Y$7,IF(AB387=W387,$V$7,IF(AB387=T387,$S$7,IF(AB387=Q387,$P$7,IF(AB387=N387,$M$7,IF(AB387=K387,$J$7,I(AB387=H387,$G$7,"")))))))</f>
        <v xml:space="preserve">ELEMENTOS QUIMICOS LTDA </v>
      </c>
      <c r="AD387" s="82" t="str">
        <f t="shared" si="97"/>
        <v>PANREAC</v>
      </c>
      <c r="AE387" s="82">
        <f t="shared" si="98"/>
        <v>15</v>
      </c>
      <c r="AF387" s="1"/>
      <c r="AG387" s="1"/>
      <c r="AH387" s="1"/>
      <c r="AI387" s="1"/>
      <c r="AJ387" s="1"/>
      <c r="AK387" s="1"/>
      <c r="AL387" s="1"/>
      <c r="AM387" s="1"/>
      <c r="AN387" s="1"/>
      <c r="AO387" s="1" t="s">
        <v>420</v>
      </c>
      <c r="AP387" s="1">
        <v>151960</v>
      </c>
      <c r="AQ387" s="1">
        <v>90</v>
      </c>
      <c r="AR387" s="1"/>
      <c r="AS387" s="1"/>
      <c r="AT387" s="1"/>
      <c r="AU387" s="1"/>
      <c r="AV387" s="1"/>
      <c r="AW387" s="1"/>
      <c r="AX387" s="1" t="s">
        <v>420</v>
      </c>
      <c r="AY387" s="1">
        <v>176152.03200000001</v>
      </c>
      <c r="AZ387" s="1" t="s">
        <v>2526</v>
      </c>
      <c r="BA387" s="82">
        <f t="shared" si="84"/>
        <v>151960</v>
      </c>
      <c r="BB387" s="82" t="str">
        <f t="shared" si="85"/>
        <v>MERCK S.A.</v>
      </c>
      <c r="BC387" s="82" t="str">
        <f t="shared" si="86"/>
        <v>MERCK</v>
      </c>
      <c r="BD387" s="82">
        <f t="shared" si="87"/>
        <v>90</v>
      </c>
      <c r="BE387" s="1"/>
      <c r="BF387" s="1"/>
      <c r="BG387" s="1"/>
      <c r="BH387" s="1"/>
      <c r="BI387" s="1"/>
      <c r="BJ387" s="1"/>
      <c r="BK387" s="1" t="s">
        <v>2570</v>
      </c>
      <c r="BL387" s="1">
        <v>219239.99999999997</v>
      </c>
      <c r="BM387" s="1" t="s">
        <v>2571</v>
      </c>
      <c r="BN387" s="1" t="s">
        <v>2461</v>
      </c>
      <c r="BO387" s="1">
        <v>306530</v>
      </c>
      <c r="BP387" s="1" t="s">
        <v>2328</v>
      </c>
      <c r="BQ387" s="1"/>
      <c r="BR387" s="1"/>
      <c r="BS387" s="1"/>
      <c r="BT387" s="1"/>
      <c r="BU387" s="1"/>
      <c r="BV387" s="1"/>
      <c r="BW387" s="1"/>
      <c r="BX387" s="1"/>
      <c r="BY387" s="1"/>
      <c r="BZ387" s="82">
        <f t="shared" si="88"/>
        <v>219239.99999999997</v>
      </c>
      <c r="CA387" s="82" t="str">
        <f t="shared" si="89"/>
        <v>QUIMICOS Y REACTIVOS SAS "QUIMIREL SAS"</v>
      </c>
      <c r="CB387" s="82" t="str">
        <f t="shared" si="90"/>
        <v>CARLO ERBA</v>
      </c>
      <c r="CC387" s="82" t="str">
        <f t="shared" si="91"/>
        <v>20 dias calendario</v>
      </c>
      <c r="CD387" s="98">
        <f t="shared" si="92"/>
        <v>105792</v>
      </c>
      <c r="CE387" s="98" t="str">
        <f t="shared" si="93"/>
        <v xml:space="preserve">ELEMENTOS QUIMICOS LTDA </v>
      </c>
      <c r="CF387" s="98" t="str">
        <f t="shared" si="94"/>
        <v>PANREAC</v>
      </c>
      <c r="CG387" s="98">
        <f t="shared" si="95"/>
        <v>15</v>
      </c>
    </row>
    <row r="388" spans="1:85" ht="65.25" customHeight="1">
      <c r="A388" s="9">
        <f t="shared" si="83"/>
        <v>380</v>
      </c>
      <c r="B388" s="17" t="s">
        <v>1888</v>
      </c>
      <c r="C388" s="14">
        <v>100</v>
      </c>
      <c r="D388" s="18" t="s">
        <v>9</v>
      </c>
      <c r="E388" s="10" t="s">
        <v>1803</v>
      </c>
      <c r="F388" s="43">
        <v>1</v>
      </c>
      <c r="G388" s="1"/>
      <c r="H388" s="1"/>
      <c r="I388" s="1"/>
      <c r="J388" s="1"/>
      <c r="K388" s="1"/>
      <c r="L388" s="1"/>
      <c r="M388" s="1"/>
      <c r="N388" s="1"/>
      <c r="O388" s="1"/>
      <c r="P388" s="1"/>
      <c r="Q388" s="1"/>
      <c r="R388" s="1"/>
      <c r="S388" s="1"/>
      <c r="T388" s="1"/>
      <c r="U388" s="1"/>
      <c r="V388" s="1"/>
      <c r="W388" s="1"/>
      <c r="X388" s="1"/>
      <c r="Y388" s="1"/>
      <c r="Z388" s="1"/>
      <c r="AA388" s="1"/>
      <c r="AB388" s="82"/>
      <c r="AC388" s="82"/>
      <c r="AD388" s="82"/>
      <c r="AE388" s="82"/>
      <c r="AF388" s="1"/>
      <c r="AG388" s="1"/>
      <c r="AH388" s="1"/>
      <c r="AI388" s="1"/>
      <c r="AJ388" s="1"/>
      <c r="AK388" s="1"/>
      <c r="AL388" s="1"/>
      <c r="AM388" s="1"/>
      <c r="AN388" s="1"/>
      <c r="AO388" s="1" t="s">
        <v>420</v>
      </c>
      <c r="AP388" s="1">
        <v>140360</v>
      </c>
      <c r="AQ388" s="1">
        <v>75</v>
      </c>
      <c r="AR388" s="1"/>
      <c r="AS388" s="1"/>
      <c r="AT388" s="1"/>
      <c r="AU388" s="1"/>
      <c r="AV388" s="1"/>
      <c r="AW388" s="1"/>
      <c r="AX388" s="1" t="s">
        <v>420</v>
      </c>
      <c r="AY388" s="1">
        <v>135139.53600000002</v>
      </c>
      <c r="AZ388" s="1" t="s">
        <v>2526</v>
      </c>
      <c r="BA388" s="82">
        <f t="shared" si="84"/>
        <v>135139.53600000002</v>
      </c>
      <c r="BB388" s="82" t="str">
        <f t="shared" si="85"/>
        <v>PROFINAS SAS</v>
      </c>
      <c r="BC388" s="82" t="str">
        <f t="shared" si="86"/>
        <v>MERCK</v>
      </c>
      <c r="BD388" s="82" t="str">
        <f t="shared" si="87"/>
        <v>15-60 DIAS</v>
      </c>
      <c r="BE388" s="1"/>
      <c r="BF388" s="1"/>
      <c r="BG388" s="1"/>
      <c r="BH388" s="1"/>
      <c r="BI388" s="1"/>
      <c r="BJ388" s="1"/>
      <c r="BK388" s="1"/>
      <c r="BL388" s="1"/>
      <c r="BM388" s="1"/>
      <c r="BN388" s="1"/>
      <c r="BO388" s="1"/>
      <c r="BP388" s="1"/>
      <c r="BQ388" s="1"/>
      <c r="BR388" s="1"/>
      <c r="BS388" s="1"/>
      <c r="BT388" s="1"/>
      <c r="BU388" s="1"/>
      <c r="BV388" s="1"/>
      <c r="BW388" s="1"/>
      <c r="BX388" s="1"/>
      <c r="BY388" s="1"/>
      <c r="BZ388" s="82"/>
      <c r="CA388" s="82"/>
      <c r="CB388" s="82">
        <f t="shared" si="90"/>
        <v>0</v>
      </c>
      <c r="CC388" s="82">
        <f t="shared" si="91"/>
        <v>0</v>
      </c>
      <c r="CD388" s="98">
        <f t="shared" si="92"/>
        <v>135139.53600000002</v>
      </c>
      <c r="CE388" s="98" t="str">
        <f t="shared" si="93"/>
        <v>PROFINAS SAS</v>
      </c>
      <c r="CF388" s="98" t="str">
        <f t="shared" si="94"/>
        <v>MERCK</v>
      </c>
      <c r="CG388" s="98" t="str">
        <f t="shared" si="95"/>
        <v>15-60 DIAS</v>
      </c>
    </row>
    <row r="389" spans="1:85" ht="65.25" customHeight="1">
      <c r="A389" s="9">
        <f t="shared" si="83"/>
        <v>381</v>
      </c>
      <c r="B389" s="10" t="s">
        <v>558</v>
      </c>
      <c r="C389" s="11">
        <v>100</v>
      </c>
      <c r="D389" s="11" t="s">
        <v>538</v>
      </c>
      <c r="E389" s="10" t="s">
        <v>1804</v>
      </c>
      <c r="F389" s="43">
        <v>1</v>
      </c>
      <c r="G389" s="1"/>
      <c r="H389" s="1"/>
      <c r="I389" s="1"/>
      <c r="J389" s="1"/>
      <c r="K389" s="1"/>
      <c r="L389" s="1"/>
      <c r="M389" s="1"/>
      <c r="N389" s="1"/>
      <c r="O389" s="1"/>
      <c r="P389" s="1"/>
      <c r="Q389" s="1"/>
      <c r="R389" s="1"/>
      <c r="S389" s="1"/>
      <c r="T389" s="1"/>
      <c r="U389" s="1"/>
      <c r="V389" s="1"/>
      <c r="W389" s="1"/>
      <c r="X389" s="1"/>
      <c r="Y389" s="1"/>
      <c r="Z389" s="1"/>
      <c r="AA389" s="1"/>
      <c r="AB389" s="82"/>
      <c r="AC389" s="82"/>
      <c r="AD389" s="82"/>
      <c r="AE389" s="82"/>
      <c r="AF389" s="1"/>
      <c r="AG389" s="1"/>
      <c r="AH389" s="1"/>
      <c r="AI389" s="1"/>
      <c r="AJ389" s="1"/>
      <c r="AK389" s="1"/>
      <c r="AL389" s="1"/>
      <c r="AM389" s="1"/>
      <c r="AN389" s="1"/>
      <c r="AO389" s="1"/>
      <c r="AP389" s="1"/>
      <c r="AQ389" s="1"/>
      <c r="AR389" s="1"/>
      <c r="AS389" s="1"/>
      <c r="AT389" s="1"/>
      <c r="AU389" s="1"/>
      <c r="AV389" s="1"/>
      <c r="AW389" s="1"/>
      <c r="AX389" s="1"/>
      <c r="AY389" s="1"/>
      <c r="AZ389" s="1"/>
      <c r="BA389" s="82"/>
      <c r="BB389" s="82"/>
      <c r="BC389" s="82"/>
      <c r="BD389" s="82"/>
      <c r="BE389" s="1"/>
      <c r="BF389" s="1"/>
      <c r="BG389" s="1"/>
      <c r="BH389" s="1"/>
      <c r="BI389" s="1"/>
      <c r="BJ389" s="1"/>
      <c r="BK389" s="1"/>
      <c r="BL389" s="1"/>
      <c r="BM389" s="1"/>
      <c r="BN389" s="1"/>
      <c r="BO389" s="1"/>
      <c r="BP389" s="1"/>
      <c r="BQ389" s="1"/>
      <c r="BR389" s="1"/>
      <c r="BS389" s="1"/>
      <c r="BT389" s="1" t="s">
        <v>2646</v>
      </c>
      <c r="BU389" s="1">
        <v>121220</v>
      </c>
      <c r="BV389" s="1" t="s">
        <v>2642</v>
      </c>
      <c r="BW389" s="1"/>
      <c r="BX389" s="1"/>
      <c r="BY389" s="1"/>
      <c r="BZ389" s="82">
        <f t="shared" si="88"/>
        <v>121220</v>
      </c>
      <c r="CA389" s="82" t="str">
        <f t="shared" si="89"/>
        <v>VORTEX COMPANY SAS</v>
      </c>
      <c r="CB389" s="82" t="str">
        <f t="shared" si="90"/>
        <v>Fluka</v>
      </c>
      <c r="CC389" s="82" t="str">
        <f t="shared" si="91"/>
        <v>75-90 dias</v>
      </c>
      <c r="CD389" s="98">
        <f t="shared" si="92"/>
        <v>121220</v>
      </c>
      <c r="CE389" s="98" t="str">
        <f t="shared" si="93"/>
        <v>VORTEX COMPANY SAS</v>
      </c>
      <c r="CF389" s="98" t="str">
        <f t="shared" si="94"/>
        <v>Fluka</v>
      </c>
      <c r="CG389" s="98" t="str">
        <f t="shared" si="95"/>
        <v>75-90 dias</v>
      </c>
    </row>
    <row r="390" spans="1:85" ht="65.25" customHeight="1">
      <c r="A390" s="9">
        <f t="shared" si="83"/>
        <v>382</v>
      </c>
      <c r="B390" s="17" t="s">
        <v>506</v>
      </c>
      <c r="C390" s="14">
        <v>500</v>
      </c>
      <c r="D390" s="18" t="s">
        <v>9</v>
      </c>
      <c r="E390" s="10" t="s">
        <v>1803</v>
      </c>
      <c r="F390" s="43">
        <v>1</v>
      </c>
      <c r="G390" s="1"/>
      <c r="H390" s="1"/>
      <c r="I390" s="1"/>
      <c r="J390" s="1" t="s">
        <v>2267</v>
      </c>
      <c r="K390" s="1">
        <v>262364.16000000003</v>
      </c>
      <c r="L390" s="1" t="s">
        <v>2268</v>
      </c>
      <c r="M390" s="1"/>
      <c r="N390" s="1"/>
      <c r="O390" s="1"/>
      <c r="P390" s="1"/>
      <c r="Q390" s="1"/>
      <c r="R390" s="1"/>
      <c r="S390" s="1" t="s">
        <v>2406</v>
      </c>
      <c r="T390" s="1">
        <v>156136</v>
      </c>
      <c r="U390" s="1">
        <v>15</v>
      </c>
      <c r="V390" s="1"/>
      <c r="W390" s="1"/>
      <c r="X390" s="1"/>
      <c r="Y390" s="1"/>
      <c r="Z390" s="1"/>
      <c r="AA390" s="1"/>
      <c r="AB390" s="82">
        <f t="shared" si="96"/>
        <v>156136</v>
      </c>
      <c r="AC390" s="82" t="str">
        <f>IF(AB390=Z390,$Y$7,IF(AB390=W390,$V$7,IF(AB390=T390,$S$7,IF(AB390=Q390,$P$7,IF(AB390=N390,$M$7,IF(AB390=K390,$J$7,I(AB390=H390,$G$7,"")))))))</f>
        <v xml:space="preserve">ELEMENTOS QUIMICOS LTDA </v>
      </c>
      <c r="AD390" s="82" t="str">
        <f t="shared" si="97"/>
        <v>PANREAC</v>
      </c>
      <c r="AE390" s="82">
        <f t="shared" si="98"/>
        <v>15</v>
      </c>
      <c r="AF390" s="1"/>
      <c r="AG390" s="1"/>
      <c r="AH390" s="1"/>
      <c r="AI390" s="1"/>
      <c r="AJ390" s="1"/>
      <c r="AK390" s="1"/>
      <c r="AL390" s="1"/>
      <c r="AM390" s="1"/>
      <c r="AN390" s="1"/>
      <c r="AO390" s="1" t="s">
        <v>420</v>
      </c>
      <c r="AP390" s="1">
        <v>192560</v>
      </c>
      <c r="AQ390" s="1">
        <v>75</v>
      </c>
      <c r="AR390" s="1"/>
      <c r="AS390" s="1"/>
      <c r="AT390" s="1"/>
      <c r="AU390" s="1"/>
      <c r="AV390" s="1"/>
      <c r="AW390" s="1"/>
      <c r="AX390" s="1" t="s">
        <v>420</v>
      </c>
      <c r="AY390" s="1">
        <v>385920.86400000006</v>
      </c>
      <c r="AZ390" s="1" t="s">
        <v>2526</v>
      </c>
      <c r="BA390" s="82">
        <f t="shared" si="84"/>
        <v>192560</v>
      </c>
      <c r="BB390" s="82" t="str">
        <f t="shared" si="85"/>
        <v>MERCK S.A.</v>
      </c>
      <c r="BC390" s="82" t="str">
        <f t="shared" si="86"/>
        <v>MERCK</v>
      </c>
      <c r="BD390" s="82">
        <f t="shared" si="87"/>
        <v>75</v>
      </c>
      <c r="BE390" s="1"/>
      <c r="BF390" s="1"/>
      <c r="BG390" s="1"/>
      <c r="BH390" s="1"/>
      <c r="BI390" s="1"/>
      <c r="BJ390" s="1"/>
      <c r="BK390" s="1" t="s">
        <v>2570</v>
      </c>
      <c r="BL390" s="1">
        <v>428039.99999999994</v>
      </c>
      <c r="BM390" s="1" t="s">
        <v>2569</v>
      </c>
      <c r="BN390" s="1" t="s">
        <v>420</v>
      </c>
      <c r="BO390" s="1">
        <v>466088</v>
      </c>
      <c r="BP390" s="1" t="s">
        <v>2545</v>
      </c>
      <c r="BQ390" s="1"/>
      <c r="BR390" s="1"/>
      <c r="BS390" s="1"/>
      <c r="BT390" s="1" t="s">
        <v>2105</v>
      </c>
      <c r="BU390" s="1">
        <v>256093.19999999998</v>
      </c>
      <c r="BV390" s="1" t="s">
        <v>2640</v>
      </c>
      <c r="BW390" s="1" t="s">
        <v>2653</v>
      </c>
      <c r="BX390" s="1">
        <v>214952.64</v>
      </c>
      <c r="BY390" s="1" t="s">
        <v>2654</v>
      </c>
      <c r="BZ390" s="82">
        <f t="shared" si="88"/>
        <v>214952.64</v>
      </c>
      <c r="CA390" s="82" t="str">
        <f t="shared" si="89"/>
        <v xml:space="preserve">LABORATORIOS WACOL S.A </v>
      </c>
      <c r="CB390" s="82" t="str">
        <f t="shared" si="90"/>
        <v xml:space="preserve">JT BAKER </v>
      </c>
      <c r="CC390" s="82" t="str">
        <f t="shared" si="91"/>
        <v xml:space="preserve">90 DIAS </v>
      </c>
      <c r="CD390" s="98">
        <f t="shared" si="92"/>
        <v>156136</v>
      </c>
      <c r="CE390" s="98" t="str">
        <f t="shared" si="93"/>
        <v xml:space="preserve">ELEMENTOS QUIMICOS LTDA </v>
      </c>
      <c r="CF390" s="98" t="str">
        <f t="shared" si="94"/>
        <v>PANREAC</v>
      </c>
      <c r="CG390" s="98">
        <f t="shared" si="95"/>
        <v>15</v>
      </c>
    </row>
    <row r="391" spans="1:85" ht="65.25" customHeight="1">
      <c r="A391" s="9">
        <f t="shared" si="83"/>
        <v>383</v>
      </c>
      <c r="B391" s="24" t="s">
        <v>1889</v>
      </c>
      <c r="C391" s="11"/>
      <c r="D391" s="11" t="s">
        <v>440</v>
      </c>
      <c r="E391" s="25" t="s">
        <v>167</v>
      </c>
      <c r="F391" s="43">
        <v>1</v>
      </c>
      <c r="G391" s="1"/>
      <c r="H391" s="1"/>
      <c r="I391" s="1"/>
      <c r="J391" s="1" t="s">
        <v>167</v>
      </c>
      <c r="K391" s="1">
        <v>1972000</v>
      </c>
      <c r="L391" s="1" t="s">
        <v>2273</v>
      </c>
      <c r="M391" s="1"/>
      <c r="N391" s="1"/>
      <c r="O391" s="1"/>
      <c r="P391" s="1"/>
      <c r="Q391" s="1"/>
      <c r="R391" s="1"/>
      <c r="S391" s="1"/>
      <c r="T391" s="1"/>
      <c r="U391" s="1"/>
      <c r="V391" s="1"/>
      <c r="W391" s="1"/>
      <c r="X391" s="1"/>
      <c r="Y391" s="1"/>
      <c r="Z391" s="1"/>
      <c r="AA391" s="1"/>
      <c r="AB391" s="82">
        <f t="shared" si="96"/>
        <v>1972000</v>
      </c>
      <c r="AC391" s="82" t="str">
        <f>IF(AB391=Z391,$Y$7,IF(AB391=W391,$V$7,IF(AB391=T391,$S$7,IF(AB391=Q391,$P$7,IF(AB391=N391,$M$7,IF(AB391=K391,$J$7,I(AB391=H391,$G$7,"")))))))</f>
        <v>AVÁNTIKA COLOMBIA S.A.</v>
      </c>
      <c r="AD391" s="82" t="str">
        <f t="shared" si="97"/>
        <v>Whatman</v>
      </c>
      <c r="AE391" s="82" t="str">
        <f t="shared" si="98"/>
        <v>60 Días</v>
      </c>
      <c r="AF391" s="1"/>
      <c r="AG391" s="1"/>
      <c r="AH391" s="1"/>
      <c r="AI391" s="1"/>
      <c r="AJ391" s="1"/>
      <c r="AK391" s="1"/>
      <c r="AL391" s="1" t="s">
        <v>2373</v>
      </c>
      <c r="AM391" s="1">
        <v>4455100</v>
      </c>
      <c r="AN391" s="1" t="s">
        <v>2475</v>
      </c>
      <c r="AO391" s="1"/>
      <c r="AP391" s="1"/>
      <c r="AQ391" s="1"/>
      <c r="AR391" s="1"/>
      <c r="AS391" s="1"/>
      <c r="AT391" s="1"/>
      <c r="AU391" s="1"/>
      <c r="AV391" s="1"/>
      <c r="AW391" s="1"/>
      <c r="AX391" s="1"/>
      <c r="AY391" s="1"/>
      <c r="AZ391" s="1"/>
      <c r="BA391" s="82">
        <f t="shared" si="84"/>
        <v>4455100</v>
      </c>
      <c r="BB391" s="82" t="str">
        <f t="shared" si="85"/>
        <v>LESNIAK E. U.</v>
      </c>
      <c r="BC391" s="82" t="str">
        <f t="shared" si="86"/>
        <v>WHATMAN</v>
      </c>
      <c r="BD391" s="82" t="str">
        <f t="shared" si="87"/>
        <v>30 días</v>
      </c>
      <c r="BE391" s="1" t="s">
        <v>2373</v>
      </c>
      <c r="BF391" s="1">
        <v>2833880</v>
      </c>
      <c r="BG391" s="1" t="s">
        <v>2375</v>
      </c>
      <c r="BH391" s="1"/>
      <c r="BI391" s="1"/>
      <c r="BJ391" s="1"/>
      <c r="BK391" s="1"/>
      <c r="BL391" s="1"/>
      <c r="BM391" s="1"/>
      <c r="BN391" s="1"/>
      <c r="BO391" s="1"/>
      <c r="BP391" s="1"/>
      <c r="BQ391" s="1"/>
      <c r="BR391" s="1"/>
      <c r="BS391" s="1"/>
      <c r="BT391" s="1"/>
      <c r="BU391" s="1"/>
      <c r="BV391" s="1"/>
      <c r="BW391" s="1"/>
      <c r="BX391" s="1"/>
      <c r="BY391" s="1"/>
      <c r="BZ391" s="82">
        <f t="shared" si="88"/>
        <v>2833880</v>
      </c>
      <c r="CA391" s="82" t="str">
        <f t="shared" si="89"/>
        <v xml:space="preserve">QUIMICA  M.G.  S.A.S.   </v>
      </c>
      <c r="CB391" s="82" t="str">
        <f t="shared" si="90"/>
        <v>WHATMAN</v>
      </c>
      <c r="CC391" s="82" t="str">
        <f t="shared" si="91"/>
        <v>60 DIAS</v>
      </c>
      <c r="CD391" s="98">
        <f t="shared" si="92"/>
        <v>1972000</v>
      </c>
      <c r="CE391" s="98" t="str">
        <f t="shared" si="93"/>
        <v>AVÁNTIKA COLOMBIA S.A.</v>
      </c>
      <c r="CF391" s="98" t="str">
        <f t="shared" si="94"/>
        <v>Whatman</v>
      </c>
      <c r="CG391" s="98" t="str">
        <f t="shared" si="95"/>
        <v>60 DIAS</v>
      </c>
    </row>
    <row r="392" spans="1:85" ht="65.25" customHeight="1">
      <c r="A392" s="9">
        <f t="shared" si="83"/>
        <v>384</v>
      </c>
      <c r="B392" s="10" t="s">
        <v>559</v>
      </c>
      <c r="C392" s="11">
        <v>100</v>
      </c>
      <c r="D392" s="11" t="s">
        <v>538</v>
      </c>
      <c r="E392" s="10" t="s">
        <v>1804</v>
      </c>
      <c r="F392" s="43">
        <v>1</v>
      </c>
      <c r="G392" s="1"/>
      <c r="H392" s="1"/>
      <c r="I392" s="1"/>
      <c r="J392" s="1"/>
      <c r="K392" s="1"/>
      <c r="L392" s="1"/>
      <c r="M392" s="1"/>
      <c r="N392" s="1"/>
      <c r="O392" s="1"/>
      <c r="P392" s="1"/>
      <c r="Q392" s="1"/>
      <c r="R392" s="1"/>
      <c r="S392" s="1"/>
      <c r="T392" s="1"/>
      <c r="U392" s="1"/>
      <c r="V392" s="1"/>
      <c r="W392" s="1"/>
      <c r="X392" s="1"/>
      <c r="Y392" s="1"/>
      <c r="Z392" s="1"/>
      <c r="AA392" s="1"/>
      <c r="AB392" s="82"/>
      <c r="AC392" s="82"/>
      <c r="AD392" s="82"/>
      <c r="AE392" s="82"/>
      <c r="AF392" s="1"/>
      <c r="AG392" s="1"/>
      <c r="AH392" s="1"/>
      <c r="AI392" s="1"/>
      <c r="AJ392" s="1"/>
      <c r="AK392" s="1"/>
      <c r="AL392" s="1"/>
      <c r="AM392" s="1"/>
      <c r="AN392" s="1"/>
      <c r="AO392" s="1"/>
      <c r="AP392" s="1"/>
      <c r="AQ392" s="1"/>
      <c r="AR392" s="1"/>
      <c r="AS392" s="1"/>
      <c r="AT392" s="1"/>
      <c r="AU392" s="1"/>
      <c r="AV392" s="1"/>
      <c r="AW392" s="1"/>
      <c r="AX392" s="1"/>
      <c r="AY392" s="1"/>
      <c r="AZ392" s="1"/>
      <c r="BA392" s="82"/>
      <c r="BB392" s="82"/>
      <c r="BC392" s="82"/>
      <c r="BD392" s="82"/>
      <c r="BE392" s="1" t="s">
        <v>1095</v>
      </c>
      <c r="BF392" s="1">
        <v>771400</v>
      </c>
      <c r="BG392" s="1" t="s">
        <v>2375</v>
      </c>
      <c r="BH392" s="1"/>
      <c r="BI392" s="1"/>
      <c r="BJ392" s="1"/>
      <c r="BK392" s="1"/>
      <c r="BL392" s="1"/>
      <c r="BM392" s="1"/>
      <c r="BN392" s="1"/>
      <c r="BO392" s="1"/>
      <c r="BP392" s="1"/>
      <c r="BQ392" s="1"/>
      <c r="BR392" s="1"/>
      <c r="BS392" s="1"/>
      <c r="BT392" s="1" t="s">
        <v>2646</v>
      </c>
      <c r="BU392" s="1">
        <v>816640</v>
      </c>
      <c r="BV392" s="1" t="s">
        <v>2642</v>
      </c>
      <c r="BW392" s="1"/>
      <c r="BX392" s="1"/>
      <c r="BY392" s="1"/>
      <c r="BZ392" s="82">
        <f t="shared" si="88"/>
        <v>771400</v>
      </c>
      <c r="CA392" s="82" t="str">
        <f t="shared" si="89"/>
        <v xml:space="preserve">QUIMICA  M.G.  S.A.S.   </v>
      </c>
      <c r="CB392" s="82" t="str">
        <f t="shared" si="90"/>
        <v>SIGMA</v>
      </c>
      <c r="CC392" s="82" t="str">
        <f t="shared" si="91"/>
        <v>60 DIAS</v>
      </c>
      <c r="CD392" s="98">
        <f t="shared" si="92"/>
        <v>771400</v>
      </c>
      <c r="CE392" s="98" t="str">
        <f t="shared" si="93"/>
        <v xml:space="preserve">QUIMICA  M.G.  S.A.S.   </v>
      </c>
      <c r="CF392" s="98" t="str">
        <f t="shared" si="94"/>
        <v>SIGMA</v>
      </c>
      <c r="CG392" s="98" t="str">
        <f t="shared" si="95"/>
        <v>60 DIAS</v>
      </c>
    </row>
    <row r="393" spans="1:85" ht="65.25" customHeight="1">
      <c r="A393" s="9">
        <f t="shared" si="83"/>
        <v>385</v>
      </c>
      <c r="B393" s="10" t="s">
        <v>1513</v>
      </c>
      <c r="C393" s="11" t="s">
        <v>1514</v>
      </c>
      <c r="D393" s="11" t="s">
        <v>91</v>
      </c>
      <c r="E393" s="10" t="s">
        <v>1512</v>
      </c>
      <c r="F393" s="43">
        <v>1</v>
      </c>
      <c r="G393" s="1"/>
      <c r="H393" s="1"/>
      <c r="I393" s="1"/>
      <c r="J393" s="1"/>
      <c r="K393" s="1"/>
      <c r="L393" s="1"/>
      <c r="M393" s="1"/>
      <c r="N393" s="1"/>
      <c r="O393" s="1"/>
      <c r="P393" s="1"/>
      <c r="Q393" s="1"/>
      <c r="R393" s="1"/>
      <c r="S393" s="1"/>
      <c r="T393" s="1"/>
      <c r="U393" s="1"/>
      <c r="V393" s="1"/>
      <c r="W393" s="1"/>
      <c r="X393" s="1"/>
      <c r="Y393" s="1"/>
      <c r="Z393" s="1"/>
      <c r="AA393" s="1"/>
      <c r="AB393" s="82"/>
      <c r="AC393" s="82"/>
      <c r="AD393" s="82"/>
      <c r="AE393" s="82"/>
      <c r="AF393" s="1"/>
      <c r="AG393" s="1"/>
      <c r="AH393" s="1"/>
      <c r="AI393" s="1"/>
      <c r="AJ393" s="1"/>
      <c r="AK393" s="1"/>
      <c r="AL393" s="1"/>
      <c r="AM393" s="1"/>
      <c r="AN393" s="1"/>
      <c r="AO393" s="1"/>
      <c r="AP393" s="1"/>
      <c r="AQ393" s="1"/>
      <c r="AR393" s="1"/>
      <c r="AS393" s="1"/>
      <c r="AT393" s="1"/>
      <c r="AU393" s="1"/>
      <c r="AV393" s="1"/>
      <c r="AW393" s="1"/>
      <c r="AX393" s="1"/>
      <c r="AY393" s="1"/>
      <c r="AZ393" s="1"/>
      <c r="BA393" s="82"/>
      <c r="BB393" s="82"/>
      <c r="BC393" s="82"/>
      <c r="BD393" s="82"/>
      <c r="BE393" s="1"/>
      <c r="BF393" s="1"/>
      <c r="BG393" s="1"/>
      <c r="BH393" s="1"/>
      <c r="BI393" s="1"/>
      <c r="BJ393" s="1"/>
      <c r="BK393" s="1" t="s">
        <v>1512</v>
      </c>
      <c r="BL393" s="1">
        <v>48000</v>
      </c>
      <c r="BM393" s="1" t="s">
        <v>2575</v>
      </c>
      <c r="BN393" s="1"/>
      <c r="BO393" s="1"/>
      <c r="BP393" s="1"/>
      <c r="BQ393" s="1"/>
      <c r="BR393" s="1"/>
      <c r="BS393" s="1"/>
      <c r="BT393" s="1"/>
      <c r="BU393" s="1"/>
      <c r="BV393" s="1"/>
      <c r="BW393" s="1"/>
      <c r="BX393" s="1"/>
      <c r="BY393" s="1"/>
      <c r="BZ393" s="82">
        <f t="shared" si="88"/>
        <v>48000</v>
      </c>
      <c r="CA393" s="82" t="str">
        <f t="shared" si="89"/>
        <v>QUIMICOS Y REACTIVOS SAS "QUIMIREL SAS"</v>
      </c>
      <c r="CB393" s="82" t="str">
        <f t="shared" si="90"/>
        <v>REMEL</v>
      </c>
      <c r="CC393" s="82" t="str">
        <f t="shared" si="91"/>
        <v>60 dias calendario</v>
      </c>
      <c r="CD393" s="98">
        <f t="shared" si="92"/>
        <v>48000</v>
      </c>
      <c r="CE393" s="98" t="str">
        <f t="shared" si="93"/>
        <v>QUIMICOS Y REACTIVOS SAS "QUIMIREL SAS"</v>
      </c>
      <c r="CF393" s="98" t="str">
        <f t="shared" si="94"/>
        <v>REMEL</v>
      </c>
      <c r="CG393" s="98" t="str">
        <f t="shared" si="95"/>
        <v>60 dias calendario</v>
      </c>
    </row>
    <row r="394" spans="1:85" ht="65.25" customHeight="1">
      <c r="A394" s="9">
        <f t="shared" ref="A394:A457" si="99">A393+1</f>
        <v>386</v>
      </c>
      <c r="B394" s="10" t="s">
        <v>230</v>
      </c>
      <c r="C394" s="11">
        <v>500</v>
      </c>
      <c r="D394" s="11" t="s">
        <v>154</v>
      </c>
      <c r="E394" s="10" t="s">
        <v>1803</v>
      </c>
      <c r="F394" s="43">
        <v>1</v>
      </c>
      <c r="G394" s="1"/>
      <c r="H394" s="1"/>
      <c r="I394" s="1"/>
      <c r="J394" s="1"/>
      <c r="K394" s="1"/>
      <c r="L394" s="1"/>
      <c r="M394" s="1"/>
      <c r="N394" s="1"/>
      <c r="O394" s="1"/>
      <c r="P394" s="1"/>
      <c r="Q394" s="1"/>
      <c r="R394" s="1"/>
      <c r="S394" s="1" t="s">
        <v>2406</v>
      </c>
      <c r="T394" s="1">
        <v>156484</v>
      </c>
      <c r="U394" s="1">
        <v>15</v>
      </c>
      <c r="V394" s="1"/>
      <c r="W394" s="1"/>
      <c r="X394" s="1"/>
      <c r="Y394" s="1"/>
      <c r="Z394" s="1"/>
      <c r="AA394" s="1"/>
      <c r="AB394" s="82">
        <f t="shared" ref="AB394:AB457" si="100">MIN(Z394,W394,T394,Q394,N394,K394,H394)</f>
        <v>156484</v>
      </c>
      <c r="AC394" s="82" t="str">
        <f>IF(AB394=Z394,$Y$7,IF(AB394=W394,$V$7,IF(AB394=T394,$S$7,IF(AB394=Q394,$P$7,IF(AB394=N394,$M$7,IF(AB394=K394,$J$7,I(AB394=H394,$G$7,"")))))))</f>
        <v xml:space="preserve">ELEMENTOS QUIMICOS LTDA </v>
      </c>
      <c r="AD394" s="82" t="str">
        <f t="shared" ref="AD394:AD457" si="101">IF(AB394=Z394,Y394,IF(AB394=W394,V394,IF(AB394=T394,S394,IF(AB394=Q394,P394,IF(AB394=N394,M394,IF(AB394=K394,J394,IF(AB394=H394,G394,"")))))))</f>
        <v>PANREAC</v>
      </c>
      <c r="AE394" s="82">
        <f t="shared" ref="AE394:AE457" si="102">IF(AB394=Z394,AA394,IF(AB394=W394,X394,IF(AB394=T394,U394,IF(AB394=Q394,R394,IF(AB394=N394,O394,IF(AB394=K394,L394,IF(AB394=H394,I394,"")))))))</f>
        <v>15</v>
      </c>
      <c r="AF394" s="1"/>
      <c r="AG394" s="1"/>
      <c r="AH394" s="1"/>
      <c r="AI394" s="1"/>
      <c r="AJ394" s="1"/>
      <c r="AK394" s="1"/>
      <c r="AL394" s="1"/>
      <c r="AM394" s="1"/>
      <c r="AN394" s="1"/>
      <c r="AO394" s="1" t="s">
        <v>420</v>
      </c>
      <c r="AP394" s="1">
        <v>225039.99999999997</v>
      </c>
      <c r="AQ394" s="1">
        <v>45</v>
      </c>
      <c r="AR394" s="1"/>
      <c r="AS394" s="1"/>
      <c r="AT394" s="1"/>
      <c r="AU394" s="1"/>
      <c r="AV394" s="1"/>
      <c r="AW394" s="1"/>
      <c r="AX394" s="1" t="s">
        <v>420</v>
      </c>
      <c r="AY394" s="1">
        <v>427605.696</v>
      </c>
      <c r="AZ394" s="1" t="s">
        <v>2526</v>
      </c>
      <c r="BA394" s="82">
        <f t="shared" ref="BA394:BA457" si="103">MIN(AY394,AV394,AS394,AP394,AM394,AJ394,AG394)</f>
        <v>225039.99999999997</v>
      </c>
      <c r="BB394" s="82" t="str">
        <f t="shared" ref="BB394:BB457" si="104">IF(BA394=AY394,$AX$7,IF(BA394=AV394,$AU$7,IF(BA394=AS394,$AR$7,IF(BA394=AP394,$AO$7,IF(BA394=AM394,$AL$7,IF(BA394=AJ394,$AI$7,IF(BA394=AG394,$AF$7,"")))))))</f>
        <v>MERCK S.A.</v>
      </c>
      <c r="BC394" s="82" t="str">
        <f t="shared" ref="BC394:BC457" si="105">IF(BA394=AY394,AX394,IF(BA394=AV394,AU394,IF(BA394=AS394,AR394,IF(BA394=AP394,AO394,IF(BA394=AM394,AL394,IF(BA394=AJ394,AI394,IF(BA394=AG394,AF394,"")))))))</f>
        <v>MERCK</v>
      </c>
      <c r="BD394" s="82">
        <f t="shared" ref="BD394:BD457" si="106">IF(BA394=AY394,AZ394,IF(BA394=AV394,AW394,IF(BA394=AS394,AT394,IF(BA394=AP394,AQ394,IF(BA394=AM394,AN394,IF(BA394=AJ394,AK394,IF(BA394=AG394,AH394,"")))))))</f>
        <v>45</v>
      </c>
      <c r="BE394" s="1"/>
      <c r="BF394" s="1"/>
      <c r="BG394" s="1"/>
      <c r="BH394" s="1"/>
      <c r="BI394" s="1"/>
      <c r="BJ394" s="1"/>
      <c r="BK394" s="1"/>
      <c r="BL394" s="1"/>
      <c r="BM394" s="1"/>
      <c r="BN394" s="1" t="s">
        <v>420</v>
      </c>
      <c r="BO394" s="1">
        <v>516432</v>
      </c>
      <c r="BP394" s="1" t="s">
        <v>2545</v>
      </c>
      <c r="BQ394" s="1"/>
      <c r="BR394" s="1"/>
      <c r="BS394" s="1"/>
      <c r="BT394" s="1" t="s">
        <v>2641</v>
      </c>
      <c r="BU394" s="1">
        <v>618860</v>
      </c>
      <c r="BV394" s="1" t="s">
        <v>2642</v>
      </c>
      <c r="BW394" s="1"/>
      <c r="BX394" s="1"/>
      <c r="BY394" s="1"/>
      <c r="BZ394" s="82">
        <f t="shared" ref="BZ394:BZ457" si="107">MIN(BX394,BU394,BR394,BO394,BL394,BI394,BF394)</f>
        <v>516432</v>
      </c>
      <c r="CA394" s="82" t="str">
        <f t="shared" ref="CA394:CA457" si="108">IF(BZ394=BX394,$BW$7,IF(BZ394=BU394,$BT$7,IF(BZ394=BR394,$BQ$7,IF(BZ394=BO394,$BN$7,IF(BZ394=BL394,$BK$7,IF(BZ394=BI394,$BH$7,IF(BZ394=BF394,$BE$7,"")))))))</f>
        <v>REACTIVOS EQUIPOS Y QUIMICOS LIMITADA</v>
      </c>
      <c r="CB394" s="82" t="str">
        <f t="shared" si="90"/>
        <v>MERCK</v>
      </c>
      <c r="CC394" s="82" t="str">
        <f t="shared" si="91"/>
        <v>120 DIAS</v>
      </c>
      <c r="CD394" s="98">
        <f t="shared" si="92"/>
        <v>156484</v>
      </c>
      <c r="CE394" s="98" t="str">
        <f t="shared" si="93"/>
        <v xml:space="preserve">ELEMENTOS QUIMICOS LTDA </v>
      </c>
      <c r="CF394" s="98" t="str">
        <f t="shared" si="94"/>
        <v>PANREAC</v>
      </c>
      <c r="CG394" s="98">
        <f t="shared" si="95"/>
        <v>15</v>
      </c>
    </row>
    <row r="395" spans="1:85" ht="65.25" customHeight="1">
      <c r="A395" s="9">
        <f t="shared" si="99"/>
        <v>387</v>
      </c>
      <c r="B395" s="10" t="s">
        <v>1347</v>
      </c>
      <c r="C395" s="11">
        <v>100</v>
      </c>
      <c r="D395" s="11" t="s">
        <v>9</v>
      </c>
      <c r="E395" s="10" t="s">
        <v>1803</v>
      </c>
      <c r="F395" s="43">
        <v>1</v>
      </c>
      <c r="G395" s="1"/>
      <c r="H395" s="1"/>
      <c r="I395" s="1"/>
      <c r="J395" s="1"/>
      <c r="K395" s="1"/>
      <c r="L395" s="1"/>
      <c r="M395" s="1"/>
      <c r="N395" s="1"/>
      <c r="O395" s="1"/>
      <c r="P395" s="1"/>
      <c r="Q395" s="1"/>
      <c r="R395" s="1"/>
      <c r="S395" s="1" t="s">
        <v>2406</v>
      </c>
      <c r="T395" s="1">
        <v>116580</v>
      </c>
      <c r="U395" s="1">
        <v>15</v>
      </c>
      <c r="V395" s="1"/>
      <c r="W395" s="1"/>
      <c r="X395" s="1"/>
      <c r="Y395" s="1"/>
      <c r="Z395" s="1"/>
      <c r="AA395" s="1"/>
      <c r="AB395" s="82">
        <f t="shared" si="100"/>
        <v>116580</v>
      </c>
      <c r="AC395" s="82" t="str">
        <f>IF(AB395=Z395,$Y$7,IF(AB395=W395,$V$7,IF(AB395=T395,$S$7,IF(AB395=Q395,$P$7,IF(AB395=N395,$M$7,IF(AB395=K395,$J$7,I(AB395=H395,$G$7,"")))))))</f>
        <v xml:space="preserve">ELEMENTOS QUIMICOS LTDA </v>
      </c>
      <c r="AD395" s="82" t="str">
        <f t="shared" si="101"/>
        <v>PANREAC</v>
      </c>
      <c r="AE395" s="82">
        <f t="shared" si="102"/>
        <v>15</v>
      </c>
      <c r="AF395" s="1"/>
      <c r="AG395" s="1"/>
      <c r="AH395" s="1"/>
      <c r="AI395" s="1"/>
      <c r="AJ395" s="1"/>
      <c r="AK395" s="1"/>
      <c r="AL395" s="1"/>
      <c r="AM395" s="1"/>
      <c r="AN395" s="1"/>
      <c r="AO395" s="1" t="s">
        <v>420</v>
      </c>
      <c r="AP395" s="1">
        <v>75400</v>
      </c>
      <c r="AQ395" s="1">
        <v>45</v>
      </c>
      <c r="AR395" s="1"/>
      <c r="AS395" s="1"/>
      <c r="AT395" s="1"/>
      <c r="AU395" s="1"/>
      <c r="AV395" s="1"/>
      <c r="AW395" s="1"/>
      <c r="AX395" s="1" t="s">
        <v>420</v>
      </c>
      <c r="AY395" s="1">
        <v>180186.04799999998</v>
      </c>
      <c r="AZ395" s="1" t="s">
        <v>2526</v>
      </c>
      <c r="BA395" s="82">
        <f t="shared" si="103"/>
        <v>75400</v>
      </c>
      <c r="BB395" s="82" t="str">
        <f t="shared" si="104"/>
        <v>MERCK S.A.</v>
      </c>
      <c r="BC395" s="82" t="str">
        <f t="shared" si="105"/>
        <v>MERCK</v>
      </c>
      <c r="BD395" s="82">
        <f t="shared" si="106"/>
        <v>45</v>
      </c>
      <c r="BE395" s="1"/>
      <c r="BF395" s="1"/>
      <c r="BG395" s="1"/>
      <c r="BH395" s="1"/>
      <c r="BI395" s="1"/>
      <c r="BJ395" s="1"/>
      <c r="BK395" s="1"/>
      <c r="BL395" s="1"/>
      <c r="BM395" s="1"/>
      <c r="BN395" s="1" t="s">
        <v>420</v>
      </c>
      <c r="BO395" s="1">
        <v>217616</v>
      </c>
      <c r="BP395" s="1" t="s">
        <v>2545</v>
      </c>
      <c r="BQ395" s="1"/>
      <c r="BR395" s="1"/>
      <c r="BS395" s="1"/>
      <c r="BT395" s="1"/>
      <c r="BU395" s="1"/>
      <c r="BV395" s="1"/>
      <c r="BW395" s="1"/>
      <c r="BX395" s="1"/>
      <c r="BY395" s="1"/>
      <c r="BZ395" s="82">
        <f t="shared" si="107"/>
        <v>217616</v>
      </c>
      <c r="CA395" s="82" t="str">
        <f t="shared" si="108"/>
        <v>REACTIVOS EQUIPOS Y QUIMICOS LIMITADA</v>
      </c>
      <c r="CB395" s="82" t="str">
        <f t="shared" ref="CB395:CB458" si="109">IF(BZ395=BX395,BW395,IF(BZ395=BU395,BT395,IF(BZ395=BR395,BQ395,IF(BZ395=BO395,BN395,IF(BZ395=BL395,BK395,IF(BZ395=BI395,BH395,IF(BZ395=BF395,BE395,"")))))))</f>
        <v>MERCK</v>
      </c>
      <c r="CC395" s="82" t="str">
        <f t="shared" ref="CC395:CC458" si="110">IF(BZ395=BX395,BY395,IF(BZ395=BU395,BV395,IF(BZ395=BR395,BS395,IF(BZ395=BO395,BP395,IF(BZ395=BL395,BM395,IF(BZ395=BI395,BJ395,IF(BZ395=BF395,BG395,"")))))))</f>
        <v>120 DIAS</v>
      </c>
      <c r="CD395" s="98">
        <f t="shared" ref="CD395:CD458" si="111">MIN(BZ395,BA395,AB395)</f>
        <v>75400</v>
      </c>
      <c r="CE395" s="98" t="str">
        <f t="shared" ref="CE395:CE458" si="112">IF(CD395=BZ395,CA395,IF(CD395=BA395,BB395,IF(CD395=AB395,AC395,"")))</f>
        <v>MERCK S.A.</v>
      </c>
      <c r="CF395" s="98" t="str">
        <f t="shared" ref="CF395:CF458" si="113">IF(CE395=CA395,CB395,IF(CE395=BB395,BC395,IF(CE395=AC395,AD395,"")))</f>
        <v>MERCK</v>
      </c>
      <c r="CG395" s="98" t="str">
        <f t="shared" ref="CG395:CG458" si="114">IF(CF395=CB395,CC395,IF(CF395=BC395,BD395,IF(CF395=AD395,AE395,"")))</f>
        <v>120 DIAS</v>
      </c>
    </row>
    <row r="396" spans="1:85" ht="65.25" customHeight="1">
      <c r="A396" s="9">
        <f t="shared" si="99"/>
        <v>388</v>
      </c>
      <c r="B396" s="19" t="s">
        <v>231</v>
      </c>
      <c r="C396" s="14">
        <v>1000</v>
      </c>
      <c r="D396" s="18" t="s">
        <v>6</v>
      </c>
      <c r="E396" s="10" t="s">
        <v>1803</v>
      </c>
      <c r="F396" s="43">
        <v>1</v>
      </c>
      <c r="G396" s="1"/>
      <c r="H396" s="1"/>
      <c r="I396" s="1"/>
      <c r="J396" s="1" t="s">
        <v>2267</v>
      </c>
      <c r="K396" s="1">
        <v>41217.120000000003</v>
      </c>
      <c r="L396" s="1" t="s">
        <v>2271</v>
      </c>
      <c r="M396" s="1"/>
      <c r="N396" s="1"/>
      <c r="O396" s="1"/>
      <c r="P396" s="1"/>
      <c r="Q396" s="1"/>
      <c r="R396" s="1"/>
      <c r="S396" s="1" t="s">
        <v>2406</v>
      </c>
      <c r="T396" s="1">
        <v>47212</v>
      </c>
      <c r="U396" s="1">
        <v>15</v>
      </c>
      <c r="V396" s="1"/>
      <c r="W396" s="1"/>
      <c r="X396" s="1"/>
      <c r="Y396" s="1"/>
      <c r="Z396" s="1"/>
      <c r="AA396" s="1"/>
      <c r="AB396" s="82">
        <f t="shared" si="100"/>
        <v>41217.120000000003</v>
      </c>
      <c r="AC396" s="82" t="str">
        <f>IF(AB396=Z396,$Y$7,IF(AB396=W396,$V$7,IF(AB396=T396,$S$7,IF(AB396=Q396,$P$7,IF(AB396=N396,$M$7,IF(AB396=K396,$J$7,I(AB396=H396,$G$7,"")))))))</f>
        <v>AVÁNTIKA COLOMBIA S.A.</v>
      </c>
      <c r="AD396" s="82" t="str">
        <f t="shared" si="101"/>
        <v>JT BAKER</v>
      </c>
      <c r="AE396" s="82" t="str">
        <f t="shared" si="102"/>
        <v>150 Días</v>
      </c>
      <c r="AF396" s="1"/>
      <c r="AG396" s="1"/>
      <c r="AH396" s="1"/>
      <c r="AI396" s="1"/>
      <c r="AJ396" s="1"/>
      <c r="AK396" s="1"/>
      <c r="AL396" s="1"/>
      <c r="AM396" s="1"/>
      <c r="AN396" s="1"/>
      <c r="AO396" s="1" t="s">
        <v>420</v>
      </c>
      <c r="AP396" s="1">
        <v>38280</v>
      </c>
      <c r="AQ396" s="1">
        <v>75</v>
      </c>
      <c r="AR396" s="1"/>
      <c r="AS396" s="1"/>
      <c r="AT396" s="1"/>
      <c r="AU396" s="1"/>
      <c r="AV396" s="1"/>
      <c r="AW396" s="1"/>
      <c r="AX396" s="1" t="s">
        <v>420</v>
      </c>
      <c r="AY396" s="1">
        <v>63871.92</v>
      </c>
      <c r="AZ396" s="1" t="s">
        <v>2526</v>
      </c>
      <c r="BA396" s="82">
        <f t="shared" si="103"/>
        <v>38280</v>
      </c>
      <c r="BB396" s="82" t="str">
        <f t="shared" si="104"/>
        <v>MERCK S.A.</v>
      </c>
      <c r="BC396" s="82" t="str">
        <f t="shared" si="105"/>
        <v>MERCK</v>
      </c>
      <c r="BD396" s="82">
        <f t="shared" si="106"/>
        <v>75</v>
      </c>
      <c r="BE396" s="1" t="s">
        <v>1095</v>
      </c>
      <c r="BF396" s="1">
        <v>424560</v>
      </c>
      <c r="BG396" s="1" t="s">
        <v>2375</v>
      </c>
      <c r="BH396" s="1"/>
      <c r="BI396" s="1"/>
      <c r="BJ396" s="1"/>
      <c r="BK396" s="1" t="s">
        <v>2570</v>
      </c>
      <c r="BL396" s="1">
        <v>42108</v>
      </c>
      <c r="BM396" s="1" t="s">
        <v>2571</v>
      </c>
      <c r="BN396" s="1" t="s">
        <v>2461</v>
      </c>
      <c r="BO396" s="1">
        <v>102312</v>
      </c>
      <c r="BP396" s="1" t="s">
        <v>2545</v>
      </c>
      <c r="BQ396" s="1" t="s">
        <v>888</v>
      </c>
      <c r="BR396" s="1">
        <v>77952</v>
      </c>
      <c r="BS396" s="1">
        <v>60</v>
      </c>
      <c r="BT396" s="1"/>
      <c r="BU396" s="1"/>
      <c r="BV396" s="1"/>
      <c r="BW396" s="1" t="s">
        <v>2653</v>
      </c>
      <c r="BX396" s="1">
        <v>28926.830769230764</v>
      </c>
      <c r="BY396" s="1" t="s">
        <v>2372</v>
      </c>
      <c r="BZ396" s="82">
        <f t="shared" si="107"/>
        <v>28926.830769230764</v>
      </c>
      <c r="CA396" s="82" t="str">
        <f t="shared" si="108"/>
        <v xml:space="preserve">LABORATORIOS WACOL S.A </v>
      </c>
      <c r="CB396" s="82" t="str">
        <f t="shared" si="109"/>
        <v xml:space="preserve">JT BAKER </v>
      </c>
      <c r="CC396" s="82" t="str">
        <f t="shared" si="110"/>
        <v>3 DIAS</v>
      </c>
      <c r="CD396" s="98">
        <f t="shared" si="111"/>
        <v>28926.830769230764</v>
      </c>
      <c r="CE396" s="98" t="str">
        <f t="shared" si="112"/>
        <v xml:space="preserve">LABORATORIOS WACOL S.A </v>
      </c>
      <c r="CF396" s="98" t="str">
        <f t="shared" si="113"/>
        <v xml:space="preserve">JT BAKER </v>
      </c>
      <c r="CG396" s="98" t="str">
        <f t="shared" si="114"/>
        <v>3 DIAS</v>
      </c>
    </row>
    <row r="397" spans="1:85" ht="65.25" customHeight="1">
      <c r="A397" s="9">
        <f t="shared" si="99"/>
        <v>389</v>
      </c>
      <c r="B397" s="19" t="s">
        <v>232</v>
      </c>
      <c r="C397" s="14">
        <v>25000</v>
      </c>
      <c r="D397" s="18" t="s">
        <v>6</v>
      </c>
      <c r="E397" s="10" t="s">
        <v>233</v>
      </c>
      <c r="F397" s="43">
        <v>1</v>
      </c>
      <c r="G397" s="1"/>
      <c r="H397" s="1"/>
      <c r="I397" s="1"/>
      <c r="J397" s="1"/>
      <c r="K397" s="1"/>
      <c r="L397" s="1"/>
      <c r="M397" s="1"/>
      <c r="N397" s="1"/>
      <c r="O397" s="1"/>
      <c r="P397" s="1"/>
      <c r="Q397" s="1"/>
      <c r="R397" s="1"/>
      <c r="S397" s="1"/>
      <c r="T397" s="1"/>
      <c r="U397" s="1"/>
      <c r="V397" s="1"/>
      <c r="W397" s="1"/>
      <c r="X397" s="1"/>
      <c r="Y397" s="1"/>
      <c r="Z397" s="1"/>
      <c r="AA397" s="1"/>
      <c r="AB397" s="82"/>
      <c r="AC397" s="82"/>
      <c r="AD397" s="82"/>
      <c r="AE397" s="82"/>
      <c r="AF397" s="1"/>
      <c r="AG397" s="1"/>
      <c r="AH397" s="1"/>
      <c r="AI397" s="1"/>
      <c r="AJ397" s="1"/>
      <c r="AK397" s="1"/>
      <c r="AL397" s="1"/>
      <c r="AM397" s="1"/>
      <c r="AN397" s="1"/>
      <c r="AO397" s="1"/>
      <c r="AP397" s="1"/>
      <c r="AQ397" s="1"/>
      <c r="AR397" s="1"/>
      <c r="AS397" s="1"/>
      <c r="AT397" s="1"/>
      <c r="AU397" s="1"/>
      <c r="AV397" s="1"/>
      <c r="AW397" s="1"/>
      <c r="AX397" s="1"/>
      <c r="AY397" s="1"/>
      <c r="AZ397" s="1"/>
      <c r="BA397" s="82"/>
      <c r="BB397" s="82"/>
      <c r="BC397" s="82"/>
      <c r="BD397" s="82"/>
      <c r="BE397" s="1"/>
      <c r="BF397" s="1"/>
      <c r="BG397" s="1"/>
      <c r="BH397" s="1" t="s">
        <v>97</v>
      </c>
      <c r="BI397" s="1">
        <v>110000</v>
      </c>
      <c r="BJ397" s="1" t="s">
        <v>2548</v>
      </c>
      <c r="BK397" s="1"/>
      <c r="BL397" s="1"/>
      <c r="BM397" s="1"/>
      <c r="BN397" s="1" t="s">
        <v>2481</v>
      </c>
      <c r="BO397" s="1">
        <v>42920</v>
      </c>
      <c r="BP397" s="1" t="s">
        <v>2328</v>
      </c>
      <c r="BQ397" s="1"/>
      <c r="BR397" s="1"/>
      <c r="BS397" s="1"/>
      <c r="BT397" s="1"/>
      <c r="BU397" s="1"/>
      <c r="BV397" s="1"/>
      <c r="BW397" s="1"/>
      <c r="BX397" s="1"/>
      <c r="BY397" s="1"/>
      <c r="BZ397" s="82">
        <f t="shared" si="107"/>
        <v>42920</v>
      </c>
      <c r="CA397" s="82" t="str">
        <f t="shared" si="108"/>
        <v>REACTIVOS EQUIPOS Y QUIMICOS LIMITADA</v>
      </c>
      <c r="CB397" s="82" t="str">
        <f t="shared" si="109"/>
        <v>MARCA NACIONAL</v>
      </c>
      <c r="CC397" s="82" t="str">
        <f t="shared" si="110"/>
        <v>30 DIAS</v>
      </c>
      <c r="CD397" s="98">
        <f t="shared" si="111"/>
        <v>42920</v>
      </c>
      <c r="CE397" s="98" t="str">
        <f t="shared" si="112"/>
        <v>REACTIVOS EQUIPOS Y QUIMICOS LIMITADA</v>
      </c>
      <c r="CF397" s="98" t="str">
        <f t="shared" si="113"/>
        <v>MARCA NACIONAL</v>
      </c>
      <c r="CG397" s="98" t="str">
        <f t="shared" si="114"/>
        <v>30 DIAS</v>
      </c>
    </row>
    <row r="398" spans="1:85" ht="65.25" customHeight="1">
      <c r="A398" s="9">
        <f t="shared" si="99"/>
        <v>390</v>
      </c>
      <c r="B398" s="17" t="s">
        <v>513</v>
      </c>
      <c r="C398" s="14">
        <v>100</v>
      </c>
      <c r="D398" s="18" t="s">
        <v>9</v>
      </c>
      <c r="E398" s="10" t="s">
        <v>377</v>
      </c>
      <c r="F398" s="43">
        <v>1</v>
      </c>
      <c r="G398" s="1"/>
      <c r="H398" s="1"/>
      <c r="I398" s="1"/>
      <c r="J398" s="1"/>
      <c r="K398" s="1"/>
      <c r="L398" s="1"/>
      <c r="M398" s="1"/>
      <c r="N398" s="1"/>
      <c r="O398" s="1"/>
      <c r="P398" s="1"/>
      <c r="Q398" s="1"/>
      <c r="R398" s="1"/>
      <c r="S398" s="1"/>
      <c r="T398" s="1"/>
      <c r="U398" s="1"/>
      <c r="V398" s="1"/>
      <c r="W398" s="1"/>
      <c r="X398" s="1"/>
      <c r="Y398" s="1"/>
      <c r="Z398" s="1"/>
      <c r="AA398" s="1"/>
      <c r="AB398" s="82"/>
      <c r="AC398" s="82"/>
      <c r="AD398" s="82"/>
      <c r="AE398" s="82"/>
      <c r="AF398" s="1"/>
      <c r="AG398" s="1"/>
      <c r="AH398" s="1"/>
      <c r="AI398" s="1"/>
      <c r="AJ398" s="1"/>
      <c r="AK398" s="1"/>
      <c r="AL398" s="1"/>
      <c r="AM398" s="1"/>
      <c r="AN398" s="1"/>
      <c r="AO398" s="1" t="s">
        <v>420</v>
      </c>
      <c r="AP398" s="1">
        <v>743328</v>
      </c>
      <c r="AQ398" s="1">
        <v>60</v>
      </c>
      <c r="AR398" s="1"/>
      <c r="AS398" s="1"/>
      <c r="AT398" s="1"/>
      <c r="AU398" s="1"/>
      <c r="AV398" s="1"/>
      <c r="AW398" s="1"/>
      <c r="AX398" s="1" t="s">
        <v>420</v>
      </c>
      <c r="AY398" s="1">
        <v>359027.424</v>
      </c>
      <c r="AZ398" s="1" t="s">
        <v>2526</v>
      </c>
      <c r="BA398" s="82">
        <f t="shared" si="103"/>
        <v>359027.424</v>
      </c>
      <c r="BB398" s="82" t="str">
        <f t="shared" si="104"/>
        <v>PROFINAS SAS</v>
      </c>
      <c r="BC398" s="82" t="str">
        <f t="shared" si="105"/>
        <v>MERCK</v>
      </c>
      <c r="BD398" s="82" t="str">
        <f t="shared" si="106"/>
        <v>15-60 DIAS</v>
      </c>
      <c r="BE398" s="1"/>
      <c r="BF398" s="1"/>
      <c r="BG398" s="1"/>
      <c r="BH398" s="1"/>
      <c r="BI398" s="1"/>
      <c r="BJ398" s="1"/>
      <c r="BK398" s="1"/>
      <c r="BL398" s="1"/>
      <c r="BM398" s="1"/>
      <c r="BN398" s="1"/>
      <c r="BO398" s="1"/>
      <c r="BP398" s="1"/>
      <c r="BQ398" s="1"/>
      <c r="BR398" s="1"/>
      <c r="BS398" s="1"/>
      <c r="BT398" s="1"/>
      <c r="BU398" s="1"/>
      <c r="BV398" s="1"/>
      <c r="BW398" s="1"/>
      <c r="BX398" s="1"/>
      <c r="BY398" s="1"/>
      <c r="BZ398" s="82"/>
      <c r="CA398" s="82"/>
      <c r="CB398" s="82">
        <f t="shared" si="109"/>
        <v>0</v>
      </c>
      <c r="CC398" s="82">
        <f t="shared" si="110"/>
        <v>0</v>
      </c>
      <c r="CD398" s="98">
        <f t="shared" si="111"/>
        <v>359027.424</v>
      </c>
      <c r="CE398" s="98" t="str">
        <f t="shared" si="112"/>
        <v>PROFINAS SAS</v>
      </c>
      <c r="CF398" s="98" t="str">
        <f t="shared" si="113"/>
        <v>MERCK</v>
      </c>
      <c r="CG398" s="98" t="str">
        <f t="shared" si="114"/>
        <v>15-60 DIAS</v>
      </c>
    </row>
    <row r="399" spans="1:85" ht="65.25" customHeight="1">
      <c r="A399" s="9">
        <f t="shared" si="99"/>
        <v>391</v>
      </c>
      <c r="B399" s="10" t="s">
        <v>234</v>
      </c>
      <c r="C399" s="11">
        <v>1000</v>
      </c>
      <c r="D399" s="11" t="s">
        <v>9</v>
      </c>
      <c r="E399" s="10" t="s">
        <v>1803</v>
      </c>
      <c r="F399" s="43">
        <v>1</v>
      </c>
      <c r="G399" s="1"/>
      <c r="H399" s="1"/>
      <c r="I399" s="1"/>
      <c r="J399" s="1" t="s">
        <v>2267</v>
      </c>
      <c r="K399" s="1">
        <v>106696.8</v>
      </c>
      <c r="L399" s="1" t="s">
        <v>2271</v>
      </c>
      <c r="M399" s="1"/>
      <c r="N399" s="1"/>
      <c r="O399" s="1"/>
      <c r="P399" s="1"/>
      <c r="Q399" s="1"/>
      <c r="R399" s="1"/>
      <c r="S399" s="1" t="s">
        <v>2406</v>
      </c>
      <c r="T399" s="1">
        <v>130500</v>
      </c>
      <c r="U399" s="1">
        <v>15</v>
      </c>
      <c r="V399" s="1"/>
      <c r="W399" s="1"/>
      <c r="X399" s="1"/>
      <c r="Y399" s="1"/>
      <c r="Z399" s="1"/>
      <c r="AA399" s="1"/>
      <c r="AB399" s="82">
        <f t="shared" si="100"/>
        <v>106696.8</v>
      </c>
      <c r="AC399" s="82" t="str">
        <f>IF(AB399=Z399,$Y$7,IF(AB399=W399,$V$7,IF(AB399=T399,$S$7,IF(AB399=Q399,$P$7,IF(AB399=N399,$M$7,IF(AB399=K399,$J$7,I(AB399=H399,$G$7,"")))))))</f>
        <v>AVÁNTIKA COLOMBIA S.A.</v>
      </c>
      <c r="AD399" s="82" t="str">
        <f t="shared" si="101"/>
        <v>JT BAKER</v>
      </c>
      <c r="AE399" s="82" t="str">
        <f t="shared" si="102"/>
        <v>150 Días</v>
      </c>
      <c r="AF399" s="1"/>
      <c r="AG399" s="1"/>
      <c r="AH399" s="1"/>
      <c r="AI399" s="1"/>
      <c r="AJ399" s="1"/>
      <c r="AK399" s="1"/>
      <c r="AL399" s="1"/>
      <c r="AM399" s="1"/>
      <c r="AN399" s="1"/>
      <c r="AO399" s="1" t="s">
        <v>420</v>
      </c>
      <c r="AP399" s="1">
        <v>87000</v>
      </c>
      <c r="AQ399" s="1">
        <v>60</v>
      </c>
      <c r="AR399" s="1"/>
      <c r="AS399" s="1"/>
      <c r="AT399" s="1"/>
      <c r="AU399" s="1"/>
      <c r="AV399" s="1"/>
      <c r="AW399" s="1"/>
      <c r="AX399" s="1" t="s">
        <v>420</v>
      </c>
      <c r="AY399" s="1">
        <v>165394.65600000002</v>
      </c>
      <c r="AZ399" s="1" t="s">
        <v>2526</v>
      </c>
      <c r="BA399" s="82">
        <f t="shared" si="103"/>
        <v>87000</v>
      </c>
      <c r="BB399" s="82" t="str">
        <f t="shared" si="104"/>
        <v>MERCK S.A.</v>
      </c>
      <c r="BC399" s="82" t="str">
        <f t="shared" si="105"/>
        <v>MERCK</v>
      </c>
      <c r="BD399" s="82">
        <f t="shared" si="106"/>
        <v>60</v>
      </c>
      <c r="BE399" s="1"/>
      <c r="BF399" s="1"/>
      <c r="BG399" s="1"/>
      <c r="BH399" s="1"/>
      <c r="BI399" s="1"/>
      <c r="BJ399" s="1"/>
      <c r="BK399" s="1"/>
      <c r="BL399" s="1"/>
      <c r="BM399" s="1"/>
      <c r="BN399" s="1" t="s">
        <v>2461</v>
      </c>
      <c r="BO399" s="1">
        <v>121104</v>
      </c>
      <c r="BP399" s="1" t="s">
        <v>2545</v>
      </c>
      <c r="BQ399" s="1"/>
      <c r="BR399" s="1"/>
      <c r="BS399" s="1"/>
      <c r="BT399" s="1"/>
      <c r="BU399" s="1"/>
      <c r="BV399" s="1"/>
      <c r="BW399" s="1" t="s">
        <v>2653</v>
      </c>
      <c r="BX399" s="1">
        <v>90143.6</v>
      </c>
      <c r="BY399" s="1" t="s">
        <v>2372</v>
      </c>
      <c r="BZ399" s="82">
        <f t="shared" si="107"/>
        <v>90143.6</v>
      </c>
      <c r="CA399" s="82" t="str">
        <f t="shared" si="108"/>
        <v xml:space="preserve">LABORATORIOS WACOL S.A </v>
      </c>
      <c r="CB399" s="82" t="str">
        <f t="shared" si="109"/>
        <v xml:space="preserve">JT BAKER </v>
      </c>
      <c r="CC399" s="82" t="str">
        <f t="shared" si="110"/>
        <v>3 DIAS</v>
      </c>
      <c r="CD399" s="98">
        <f t="shared" si="111"/>
        <v>87000</v>
      </c>
      <c r="CE399" s="98" t="str">
        <f t="shared" si="112"/>
        <v>MERCK S.A.</v>
      </c>
      <c r="CF399" s="98" t="str">
        <f t="shared" si="113"/>
        <v>MERCK</v>
      </c>
      <c r="CG399" s="98">
        <f t="shared" si="114"/>
        <v>60</v>
      </c>
    </row>
    <row r="400" spans="1:85" ht="65.25" customHeight="1">
      <c r="A400" s="9">
        <f t="shared" si="99"/>
        <v>392</v>
      </c>
      <c r="B400" s="10" t="s">
        <v>1567</v>
      </c>
      <c r="C400" s="11">
        <v>500</v>
      </c>
      <c r="D400" s="11" t="s">
        <v>997</v>
      </c>
      <c r="E400" s="10" t="s">
        <v>1803</v>
      </c>
      <c r="F400" s="43">
        <v>1</v>
      </c>
      <c r="G400" s="1"/>
      <c r="H400" s="1"/>
      <c r="I400" s="1"/>
      <c r="J400" s="1" t="s">
        <v>2267</v>
      </c>
      <c r="K400" s="1">
        <v>49149.2</v>
      </c>
      <c r="L400" s="1" t="s">
        <v>2268</v>
      </c>
      <c r="M400" s="1"/>
      <c r="N400" s="1"/>
      <c r="O400" s="1"/>
      <c r="P400" s="1"/>
      <c r="Q400" s="1"/>
      <c r="R400" s="1"/>
      <c r="S400" s="1" t="s">
        <v>2406</v>
      </c>
      <c r="T400" s="1">
        <v>60000</v>
      </c>
      <c r="U400" s="1">
        <v>15</v>
      </c>
      <c r="V400" s="1"/>
      <c r="W400" s="1"/>
      <c r="X400" s="1"/>
      <c r="Y400" s="1"/>
      <c r="Z400" s="1"/>
      <c r="AA400" s="1"/>
      <c r="AB400" s="82">
        <f t="shared" si="100"/>
        <v>49149.2</v>
      </c>
      <c r="AC400" s="82" t="str">
        <f>IF(AB400=Z400,$Y$7,IF(AB400=W400,$V$7,IF(AB400=T400,$S$7,IF(AB400=Q400,$P$7,IF(AB400=N400,$M$7,IF(AB400=K400,$J$7,I(AB400=H400,$G$7,"")))))))</f>
        <v>AVÁNTIKA COLOMBIA S.A.</v>
      </c>
      <c r="AD400" s="82" t="str">
        <f t="shared" si="101"/>
        <v>JT BAKER</v>
      </c>
      <c r="AE400" s="82" t="str">
        <f t="shared" si="102"/>
        <v>10 Días</v>
      </c>
      <c r="AF400" s="1"/>
      <c r="AG400" s="1"/>
      <c r="AH400" s="1"/>
      <c r="AI400" s="1"/>
      <c r="AJ400" s="1"/>
      <c r="AK400" s="1"/>
      <c r="AL400" s="1"/>
      <c r="AM400" s="1"/>
      <c r="AN400" s="1"/>
      <c r="AO400" s="1" t="s">
        <v>420</v>
      </c>
      <c r="AP400" s="1">
        <v>68000</v>
      </c>
      <c r="AQ400" s="1">
        <v>60</v>
      </c>
      <c r="AR400" s="1"/>
      <c r="AS400" s="1"/>
      <c r="AT400" s="1"/>
      <c r="AU400" s="1"/>
      <c r="AV400" s="1"/>
      <c r="AW400" s="1"/>
      <c r="AX400" s="1" t="s">
        <v>420</v>
      </c>
      <c r="AY400" s="1">
        <v>144320.4</v>
      </c>
      <c r="AZ400" s="1" t="s">
        <v>2526</v>
      </c>
      <c r="BA400" s="82">
        <f t="shared" si="103"/>
        <v>68000</v>
      </c>
      <c r="BB400" s="82" t="str">
        <f t="shared" si="104"/>
        <v>MERCK S.A.</v>
      </c>
      <c r="BC400" s="82" t="str">
        <f t="shared" si="105"/>
        <v>MERCK</v>
      </c>
      <c r="BD400" s="82">
        <f t="shared" si="106"/>
        <v>60</v>
      </c>
      <c r="BE400" s="1"/>
      <c r="BF400" s="1"/>
      <c r="BG400" s="1"/>
      <c r="BH400" s="1"/>
      <c r="BI400" s="1"/>
      <c r="BJ400" s="1"/>
      <c r="BK400" s="1" t="s">
        <v>2570</v>
      </c>
      <c r="BL400" s="1">
        <v>104400</v>
      </c>
      <c r="BM400" s="1" t="s">
        <v>2574</v>
      </c>
      <c r="BN400" s="1" t="s">
        <v>2461</v>
      </c>
      <c r="BO400" s="1">
        <v>124236</v>
      </c>
      <c r="BP400" s="1" t="s">
        <v>2545</v>
      </c>
      <c r="BQ400" s="1" t="s">
        <v>888</v>
      </c>
      <c r="BR400" s="1">
        <v>97440</v>
      </c>
      <c r="BS400" s="1">
        <v>8</v>
      </c>
      <c r="BT400" s="1"/>
      <c r="BU400" s="1"/>
      <c r="BV400" s="1"/>
      <c r="BW400" s="1" t="s">
        <v>2653</v>
      </c>
      <c r="BX400" s="1">
        <v>54322.8</v>
      </c>
      <c r="BY400" s="1" t="s">
        <v>2654</v>
      </c>
      <c r="BZ400" s="82">
        <f t="shared" si="107"/>
        <v>54322.8</v>
      </c>
      <c r="CA400" s="82" t="str">
        <f t="shared" si="108"/>
        <v xml:space="preserve">LABORATORIOS WACOL S.A </v>
      </c>
      <c r="CB400" s="82" t="str">
        <f t="shared" si="109"/>
        <v xml:space="preserve">JT BAKER </v>
      </c>
      <c r="CC400" s="82" t="str">
        <f t="shared" si="110"/>
        <v xml:space="preserve">90 DIAS </v>
      </c>
      <c r="CD400" s="98">
        <f t="shared" si="111"/>
        <v>49149.2</v>
      </c>
      <c r="CE400" s="98" t="str">
        <f t="shared" si="112"/>
        <v>AVÁNTIKA COLOMBIA S.A.</v>
      </c>
      <c r="CF400" s="98" t="str">
        <f t="shared" si="113"/>
        <v>JT BAKER</v>
      </c>
      <c r="CG400" s="98" t="str">
        <f t="shared" si="114"/>
        <v>10 Días</v>
      </c>
    </row>
    <row r="401" spans="1:85" ht="65.25" customHeight="1">
      <c r="A401" s="9">
        <f t="shared" si="99"/>
        <v>393</v>
      </c>
      <c r="B401" s="10" t="s">
        <v>1890</v>
      </c>
      <c r="C401" s="11">
        <v>1000</v>
      </c>
      <c r="D401" s="11" t="s">
        <v>9</v>
      </c>
      <c r="E401" s="10" t="s">
        <v>1803</v>
      </c>
      <c r="F401" s="43">
        <v>1</v>
      </c>
      <c r="G401" s="1"/>
      <c r="H401" s="1"/>
      <c r="I401" s="1"/>
      <c r="J401" s="1"/>
      <c r="K401" s="1"/>
      <c r="L401" s="1"/>
      <c r="M401" s="1"/>
      <c r="N401" s="1"/>
      <c r="O401" s="1"/>
      <c r="P401" s="1"/>
      <c r="Q401" s="1"/>
      <c r="R401" s="1"/>
      <c r="S401" s="1" t="s">
        <v>2406</v>
      </c>
      <c r="T401" s="1">
        <v>156252</v>
      </c>
      <c r="U401" s="1">
        <v>15</v>
      </c>
      <c r="V401" s="1"/>
      <c r="W401" s="1"/>
      <c r="X401" s="1"/>
      <c r="Y401" s="1"/>
      <c r="Z401" s="1"/>
      <c r="AA401" s="1"/>
      <c r="AB401" s="82">
        <f t="shared" si="100"/>
        <v>156252</v>
      </c>
      <c r="AC401" s="82" t="str">
        <f>IF(AB401=Z401,$Y$7,IF(AB401=W401,$V$7,IF(AB401=T401,$S$7,IF(AB401=Q401,$P$7,IF(AB401=N401,$M$7,IF(AB401=K401,$J$7,I(AB401=H401,$G$7,"")))))))</f>
        <v xml:space="preserve">ELEMENTOS QUIMICOS LTDA </v>
      </c>
      <c r="AD401" s="82" t="str">
        <f t="shared" si="101"/>
        <v>PANREAC</v>
      </c>
      <c r="AE401" s="82">
        <f t="shared" si="102"/>
        <v>15</v>
      </c>
      <c r="AF401" s="1"/>
      <c r="AG401" s="1"/>
      <c r="AH401" s="1"/>
      <c r="AI401" s="1"/>
      <c r="AJ401" s="1"/>
      <c r="AK401" s="1"/>
      <c r="AL401" s="1"/>
      <c r="AM401" s="1"/>
      <c r="AN401" s="1"/>
      <c r="AO401" s="1" t="s">
        <v>420</v>
      </c>
      <c r="AP401" s="1">
        <v>129919.99999999999</v>
      </c>
      <c r="AQ401" s="1">
        <v>75</v>
      </c>
      <c r="AR401" s="1"/>
      <c r="AS401" s="1"/>
      <c r="AT401" s="1"/>
      <c r="AU401" s="1"/>
      <c r="AV401" s="1"/>
      <c r="AW401" s="1"/>
      <c r="AX401" s="1" t="s">
        <v>420</v>
      </c>
      <c r="AY401" s="1">
        <v>165394.65600000002</v>
      </c>
      <c r="AZ401" s="1" t="s">
        <v>2526</v>
      </c>
      <c r="BA401" s="82">
        <f t="shared" si="103"/>
        <v>129919.99999999999</v>
      </c>
      <c r="BB401" s="82" t="str">
        <f t="shared" si="104"/>
        <v>MERCK S.A.</v>
      </c>
      <c r="BC401" s="82" t="str">
        <f t="shared" si="105"/>
        <v>MERCK</v>
      </c>
      <c r="BD401" s="82">
        <f t="shared" si="106"/>
        <v>75</v>
      </c>
      <c r="BE401" s="1" t="s">
        <v>1095</v>
      </c>
      <c r="BF401" s="1">
        <v>342200</v>
      </c>
      <c r="BG401" s="1" t="s">
        <v>2375</v>
      </c>
      <c r="BH401" s="1"/>
      <c r="BI401" s="1"/>
      <c r="BJ401" s="1"/>
      <c r="BK401" s="1"/>
      <c r="BL401" s="1"/>
      <c r="BM401" s="1"/>
      <c r="BN401" s="1"/>
      <c r="BO401" s="1"/>
      <c r="BP401" s="1" t="s">
        <v>2293</v>
      </c>
      <c r="BQ401" s="1"/>
      <c r="BR401" s="1"/>
      <c r="BS401" s="1"/>
      <c r="BT401" s="1"/>
      <c r="BU401" s="1"/>
      <c r="BV401" s="1"/>
      <c r="BW401" s="1"/>
      <c r="BX401" s="1"/>
      <c r="BY401" s="1"/>
      <c r="BZ401" s="82">
        <f t="shared" si="107"/>
        <v>342200</v>
      </c>
      <c r="CA401" s="82" t="str">
        <f t="shared" si="108"/>
        <v xml:space="preserve">QUIMICA  M.G.  S.A.S.   </v>
      </c>
      <c r="CB401" s="82" t="str">
        <f t="shared" si="109"/>
        <v>SIGMA</v>
      </c>
      <c r="CC401" s="82" t="str">
        <f t="shared" si="110"/>
        <v>60 DIAS</v>
      </c>
      <c r="CD401" s="98">
        <f t="shared" si="111"/>
        <v>129919.99999999999</v>
      </c>
      <c r="CE401" s="98" t="str">
        <f t="shared" si="112"/>
        <v>MERCK S.A.</v>
      </c>
      <c r="CF401" s="98" t="str">
        <f t="shared" si="113"/>
        <v>MERCK</v>
      </c>
      <c r="CG401" s="98">
        <f t="shared" si="114"/>
        <v>75</v>
      </c>
    </row>
    <row r="402" spans="1:85" ht="65.25" customHeight="1">
      <c r="A402" s="9">
        <f t="shared" si="99"/>
        <v>394</v>
      </c>
      <c r="B402" s="10" t="s">
        <v>235</v>
      </c>
      <c r="C402" s="11">
        <v>1000</v>
      </c>
      <c r="D402" s="11" t="s">
        <v>9</v>
      </c>
      <c r="E402" s="10" t="s">
        <v>1803</v>
      </c>
      <c r="F402" s="43">
        <v>1</v>
      </c>
      <c r="G402" s="1"/>
      <c r="H402" s="1"/>
      <c r="I402" s="1"/>
      <c r="J402" s="1" t="s">
        <v>2267</v>
      </c>
      <c r="K402" s="1">
        <v>147227.20000000001</v>
      </c>
      <c r="L402" s="1" t="s">
        <v>2268</v>
      </c>
      <c r="M402" s="1"/>
      <c r="N402" s="1"/>
      <c r="O402" s="1"/>
      <c r="P402" s="1" t="s">
        <v>420</v>
      </c>
      <c r="Q402" s="1">
        <v>102080</v>
      </c>
      <c r="R402" s="1" t="s">
        <v>2284</v>
      </c>
      <c r="S402" s="1" t="s">
        <v>2406</v>
      </c>
      <c r="T402" s="1">
        <v>65772</v>
      </c>
      <c r="U402" s="1">
        <v>15</v>
      </c>
      <c r="V402" s="1"/>
      <c r="W402" s="1"/>
      <c r="X402" s="1"/>
      <c r="Y402" s="1"/>
      <c r="Z402" s="1"/>
      <c r="AA402" s="1"/>
      <c r="AB402" s="82">
        <f t="shared" si="100"/>
        <v>65772</v>
      </c>
      <c r="AC402" s="82" t="str">
        <f>IF(AB402=Z402,$Y$7,IF(AB402=W402,$V$7,IF(AB402=T402,$S$7,IF(AB402=Q402,$P$7,IF(AB402=N402,$M$7,IF(AB402=K402,$J$7,I(AB402=H402,$G$7,"")))))))</f>
        <v xml:space="preserve">ELEMENTOS QUIMICOS LTDA </v>
      </c>
      <c r="AD402" s="82" t="str">
        <f t="shared" si="101"/>
        <v>PANREAC</v>
      </c>
      <c r="AE402" s="82">
        <f t="shared" si="102"/>
        <v>15</v>
      </c>
      <c r="AF402" s="1"/>
      <c r="AG402" s="1"/>
      <c r="AH402" s="1"/>
      <c r="AI402" s="1"/>
      <c r="AJ402" s="1"/>
      <c r="AK402" s="1"/>
      <c r="AL402" s="1"/>
      <c r="AM402" s="1"/>
      <c r="AN402" s="1"/>
      <c r="AO402" s="1" t="s">
        <v>420</v>
      </c>
      <c r="AP402" s="1">
        <v>62639.999999999993</v>
      </c>
      <c r="AQ402" s="1">
        <v>45</v>
      </c>
      <c r="AR402" s="1"/>
      <c r="AS402" s="1"/>
      <c r="AT402" s="1"/>
      <c r="AU402" s="1"/>
      <c r="AV402" s="1"/>
      <c r="AW402" s="1"/>
      <c r="AX402" s="1" t="s">
        <v>420</v>
      </c>
      <c r="AY402" s="1">
        <v>98833.391999999993</v>
      </c>
      <c r="AZ402" s="1" t="s">
        <v>2526</v>
      </c>
      <c r="BA402" s="82">
        <f t="shared" si="103"/>
        <v>62639.999999999993</v>
      </c>
      <c r="BB402" s="82" t="str">
        <f t="shared" si="104"/>
        <v>MERCK S.A.</v>
      </c>
      <c r="BC402" s="82" t="str">
        <f t="shared" si="105"/>
        <v>MERCK</v>
      </c>
      <c r="BD402" s="82">
        <f t="shared" si="106"/>
        <v>45</v>
      </c>
      <c r="BE402" s="1" t="s">
        <v>1095</v>
      </c>
      <c r="BF402" s="1">
        <v>380480</v>
      </c>
      <c r="BG402" s="1" t="s">
        <v>2375</v>
      </c>
      <c r="BH402" s="1"/>
      <c r="BI402" s="1"/>
      <c r="BJ402" s="1"/>
      <c r="BK402" s="1"/>
      <c r="BL402" s="1"/>
      <c r="BM402" s="1"/>
      <c r="BN402" s="1"/>
      <c r="BO402" s="1"/>
      <c r="BP402" s="1"/>
      <c r="BQ402" s="1" t="s">
        <v>888</v>
      </c>
      <c r="BR402" s="1">
        <v>90596</v>
      </c>
      <c r="BS402" s="1">
        <v>60</v>
      </c>
      <c r="BT402" s="1"/>
      <c r="BU402" s="1"/>
      <c r="BV402" s="1"/>
      <c r="BW402" s="1" t="s">
        <v>2653</v>
      </c>
      <c r="BX402" s="1">
        <v>133235.81538461539</v>
      </c>
      <c r="BY402" s="1" t="s">
        <v>2372</v>
      </c>
      <c r="BZ402" s="82">
        <f t="shared" si="107"/>
        <v>90596</v>
      </c>
      <c r="CA402" s="82" t="str">
        <f t="shared" si="108"/>
        <v>SCIENTIFIC PRODUCTS LTDA.</v>
      </c>
      <c r="CB402" s="82" t="str">
        <f t="shared" si="109"/>
        <v>FISHER</v>
      </c>
      <c r="CC402" s="82">
        <f t="shared" si="110"/>
        <v>60</v>
      </c>
      <c r="CD402" s="98">
        <f t="shared" si="111"/>
        <v>62639.999999999993</v>
      </c>
      <c r="CE402" s="98" t="str">
        <f t="shared" si="112"/>
        <v>MERCK S.A.</v>
      </c>
      <c r="CF402" s="98" t="str">
        <f t="shared" si="113"/>
        <v>MERCK</v>
      </c>
      <c r="CG402" s="98">
        <f t="shared" si="114"/>
        <v>45</v>
      </c>
    </row>
    <row r="403" spans="1:85" ht="65.25" customHeight="1">
      <c r="A403" s="9">
        <f t="shared" si="99"/>
        <v>395</v>
      </c>
      <c r="B403" s="10" t="s">
        <v>237</v>
      </c>
      <c r="C403" s="11">
        <v>250</v>
      </c>
      <c r="D403" s="11" t="s">
        <v>9</v>
      </c>
      <c r="E403" s="10" t="s">
        <v>1803</v>
      </c>
      <c r="F403" s="43">
        <v>1</v>
      </c>
      <c r="G403" s="1"/>
      <c r="H403" s="1"/>
      <c r="I403" s="1"/>
      <c r="J403" s="1"/>
      <c r="K403" s="1"/>
      <c r="L403" s="1"/>
      <c r="M403" s="1"/>
      <c r="N403" s="1"/>
      <c r="O403" s="1"/>
      <c r="P403" s="1" t="s">
        <v>420</v>
      </c>
      <c r="Q403" s="1">
        <v>167651.32</v>
      </c>
      <c r="R403" s="1" t="s">
        <v>2364</v>
      </c>
      <c r="S403" s="1" t="s">
        <v>2406</v>
      </c>
      <c r="T403" s="1">
        <v>77140</v>
      </c>
      <c r="U403" s="1">
        <v>15</v>
      </c>
      <c r="V403" s="1"/>
      <c r="W403" s="1"/>
      <c r="X403" s="1"/>
      <c r="Y403" s="1"/>
      <c r="Z403" s="1"/>
      <c r="AA403" s="1"/>
      <c r="AB403" s="82">
        <f t="shared" si="100"/>
        <v>77140</v>
      </c>
      <c r="AC403" s="82" t="str">
        <f>IF(AB403=Z403,$Y$7,IF(AB403=W403,$V$7,IF(AB403=T403,$S$7,IF(AB403=Q403,$P$7,IF(AB403=N403,$M$7,IF(AB403=K403,$J$7,I(AB403=H403,$G$7,"")))))))</f>
        <v xml:space="preserve">ELEMENTOS QUIMICOS LTDA </v>
      </c>
      <c r="AD403" s="82" t="str">
        <f t="shared" si="101"/>
        <v>PANREAC</v>
      </c>
      <c r="AE403" s="82">
        <f t="shared" si="102"/>
        <v>15</v>
      </c>
      <c r="AF403" s="1"/>
      <c r="AG403" s="1"/>
      <c r="AH403" s="1"/>
      <c r="AI403" s="1"/>
      <c r="AJ403" s="1"/>
      <c r="AK403" s="1"/>
      <c r="AL403" s="1"/>
      <c r="AM403" s="1"/>
      <c r="AN403" s="1"/>
      <c r="AO403" s="1" t="s">
        <v>420</v>
      </c>
      <c r="AP403" s="1">
        <v>124119.99999999999</v>
      </c>
      <c r="AQ403" s="1">
        <v>90</v>
      </c>
      <c r="AR403" s="1"/>
      <c r="AS403" s="1"/>
      <c r="AT403" s="1"/>
      <c r="AU403" s="1"/>
      <c r="AV403" s="1"/>
      <c r="AW403" s="1"/>
      <c r="AX403" s="1" t="s">
        <v>420</v>
      </c>
      <c r="AY403" s="1">
        <v>153964.94399999999</v>
      </c>
      <c r="AZ403" s="1" t="s">
        <v>2526</v>
      </c>
      <c r="BA403" s="82">
        <f t="shared" si="103"/>
        <v>124119.99999999999</v>
      </c>
      <c r="BB403" s="82" t="str">
        <f t="shared" si="104"/>
        <v>MERCK S.A.</v>
      </c>
      <c r="BC403" s="82" t="str">
        <f t="shared" si="105"/>
        <v>MERCK</v>
      </c>
      <c r="BD403" s="82">
        <f t="shared" si="106"/>
        <v>90</v>
      </c>
      <c r="BE403" s="1"/>
      <c r="BF403" s="1"/>
      <c r="BG403" s="1"/>
      <c r="BH403" s="1"/>
      <c r="BI403" s="1"/>
      <c r="BJ403" s="1"/>
      <c r="BK403" s="1"/>
      <c r="BL403" s="1"/>
      <c r="BM403" s="1"/>
      <c r="BN403" s="1" t="s">
        <v>2461</v>
      </c>
      <c r="BO403" s="1">
        <v>92916</v>
      </c>
      <c r="BP403" s="1" t="s">
        <v>2545</v>
      </c>
      <c r="BQ403" s="1"/>
      <c r="BR403" s="1"/>
      <c r="BS403" s="1"/>
      <c r="BT403" s="1"/>
      <c r="BU403" s="1"/>
      <c r="BV403" s="1"/>
      <c r="BW403" s="1"/>
      <c r="BX403" s="1"/>
      <c r="BY403" s="1"/>
      <c r="BZ403" s="82">
        <f t="shared" si="107"/>
        <v>92916</v>
      </c>
      <c r="CA403" s="82" t="str">
        <f t="shared" si="108"/>
        <v>REACTIVOS EQUIPOS Y QUIMICOS LIMITADA</v>
      </c>
      <c r="CB403" s="82" t="str">
        <f t="shared" si="109"/>
        <v>SCHARLAU</v>
      </c>
      <c r="CC403" s="82" t="str">
        <f t="shared" si="110"/>
        <v>120 DIAS</v>
      </c>
      <c r="CD403" s="98">
        <f t="shared" si="111"/>
        <v>77140</v>
      </c>
      <c r="CE403" s="98" t="str">
        <f t="shared" si="112"/>
        <v xml:space="preserve">ELEMENTOS QUIMICOS LTDA </v>
      </c>
      <c r="CF403" s="98" t="str">
        <f t="shared" si="113"/>
        <v>PANREAC</v>
      </c>
      <c r="CG403" s="98">
        <f t="shared" si="114"/>
        <v>15</v>
      </c>
    </row>
    <row r="404" spans="1:85" ht="65.25" customHeight="1">
      <c r="A404" s="9">
        <f t="shared" si="99"/>
        <v>396</v>
      </c>
      <c r="B404" s="26" t="s">
        <v>1621</v>
      </c>
      <c r="C404" s="27">
        <v>1000</v>
      </c>
      <c r="D404" s="27" t="s">
        <v>6</v>
      </c>
      <c r="E404" s="10" t="s">
        <v>1803</v>
      </c>
      <c r="F404" s="43">
        <v>1</v>
      </c>
      <c r="G404" s="1"/>
      <c r="H404" s="1"/>
      <c r="I404" s="1"/>
      <c r="J404" s="1"/>
      <c r="K404" s="1"/>
      <c r="L404" s="1"/>
      <c r="M404" s="1"/>
      <c r="N404" s="1"/>
      <c r="O404" s="1"/>
      <c r="P404" s="1"/>
      <c r="Q404" s="1"/>
      <c r="R404" s="1"/>
      <c r="S404" s="1"/>
      <c r="T404" s="1"/>
      <c r="U404" s="1"/>
      <c r="V404" s="1"/>
      <c r="W404" s="1"/>
      <c r="X404" s="1"/>
      <c r="Y404" s="1"/>
      <c r="Z404" s="1"/>
      <c r="AA404" s="1"/>
      <c r="AB404" s="82"/>
      <c r="AC404" s="82"/>
      <c r="AD404" s="82"/>
      <c r="AE404" s="82"/>
      <c r="AF404" s="1"/>
      <c r="AG404" s="1"/>
      <c r="AH404" s="1"/>
      <c r="AI404" s="1"/>
      <c r="AJ404" s="1"/>
      <c r="AK404" s="1"/>
      <c r="AL404" s="1"/>
      <c r="AM404" s="1"/>
      <c r="AN404" s="1"/>
      <c r="AO404" s="1" t="s">
        <v>420</v>
      </c>
      <c r="AP404" s="1">
        <v>88160</v>
      </c>
      <c r="AQ404" s="1">
        <v>90</v>
      </c>
      <c r="AR404" s="1"/>
      <c r="AS404" s="1"/>
      <c r="AT404" s="1"/>
      <c r="AU404" s="1"/>
      <c r="AV404" s="1"/>
      <c r="AW404" s="1"/>
      <c r="AX404" s="1" t="s">
        <v>420</v>
      </c>
      <c r="AY404" s="1">
        <v>142535.23199999999</v>
      </c>
      <c r="AZ404" s="1" t="s">
        <v>2526</v>
      </c>
      <c r="BA404" s="82">
        <f t="shared" si="103"/>
        <v>88160</v>
      </c>
      <c r="BB404" s="82" t="str">
        <f t="shared" si="104"/>
        <v>MERCK S.A.</v>
      </c>
      <c r="BC404" s="82" t="str">
        <f t="shared" si="105"/>
        <v>MERCK</v>
      </c>
      <c r="BD404" s="82">
        <f t="shared" si="106"/>
        <v>90</v>
      </c>
      <c r="BE404" s="1"/>
      <c r="BF404" s="1"/>
      <c r="BG404" s="1"/>
      <c r="BH404" s="1"/>
      <c r="BI404" s="1"/>
      <c r="BJ404" s="1"/>
      <c r="BK404" s="1"/>
      <c r="BL404" s="1"/>
      <c r="BM404" s="1"/>
      <c r="BN404" s="1"/>
      <c r="BO404" s="1"/>
      <c r="BP404" s="1"/>
      <c r="BQ404" s="1"/>
      <c r="BR404" s="1"/>
      <c r="BS404" s="1"/>
      <c r="BT404" s="1"/>
      <c r="BU404" s="1"/>
      <c r="BV404" s="1"/>
      <c r="BW404" s="1"/>
      <c r="BX404" s="1"/>
      <c r="BY404" s="1"/>
      <c r="BZ404" s="82"/>
      <c r="CA404" s="82"/>
      <c r="CB404" s="82">
        <f t="shared" si="109"/>
        <v>0</v>
      </c>
      <c r="CC404" s="82">
        <f t="shared" si="110"/>
        <v>0</v>
      </c>
      <c r="CD404" s="98">
        <f t="shared" si="111"/>
        <v>88160</v>
      </c>
      <c r="CE404" s="98" t="str">
        <f t="shared" si="112"/>
        <v>MERCK S.A.</v>
      </c>
      <c r="CF404" s="98" t="str">
        <f t="shared" si="113"/>
        <v>MERCK</v>
      </c>
      <c r="CG404" s="98">
        <f t="shared" si="114"/>
        <v>90</v>
      </c>
    </row>
    <row r="405" spans="1:85" ht="65.25" customHeight="1">
      <c r="A405" s="9">
        <f t="shared" si="99"/>
        <v>397</v>
      </c>
      <c r="B405" s="10" t="s">
        <v>236</v>
      </c>
      <c r="C405" s="11">
        <v>50</v>
      </c>
      <c r="D405" s="11" t="s">
        <v>6</v>
      </c>
      <c r="E405" s="10" t="s">
        <v>1803</v>
      </c>
      <c r="F405" s="43">
        <v>1</v>
      </c>
      <c r="G405" s="1"/>
      <c r="H405" s="1"/>
      <c r="I405" s="1"/>
      <c r="J405" s="1"/>
      <c r="K405" s="1"/>
      <c r="L405" s="1"/>
      <c r="M405" s="1"/>
      <c r="N405" s="1"/>
      <c r="O405" s="1"/>
      <c r="P405" s="1"/>
      <c r="Q405" s="1"/>
      <c r="R405" s="1"/>
      <c r="S405" s="1"/>
      <c r="T405" s="1"/>
      <c r="U405" s="1"/>
      <c r="V405" s="1"/>
      <c r="W405" s="1"/>
      <c r="X405" s="1"/>
      <c r="Y405" s="1"/>
      <c r="Z405" s="1"/>
      <c r="AA405" s="1"/>
      <c r="AB405" s="82"/>
      <c r="AC405" s="82"/>
      <c r="AD405" s="82"/>
      <c r="AE405" s="82"/>
      <c r="AF405" s="1"/>
      <c r="AG405" s="1"/>
      <c r="AH405" s="1"/>
      <c r="AI405" s="1"/>
      <c r="AJ405" s="1"/>
      <c r="AK405" s="1"/>
      <c r="AL405" s="1"/>
      <c r="AM405" s="1"/>
      <c r="AN405" s="1"/>
      <c r="AO405" s="1" t="s">
        <v>420</v>
      </c>
      <c r="AP405" s="1">
        <v>83520</v>
      </c>
      <c r="AQ405" s="1">
        <v>90</v>
      </c>
      <c r="AR405" s="1"/>
      <c r="AS405" s="1"/>
      <c r="AT405" s="1"/>
      <c r="AU405" s="1"/>
      <c r="AV405" s="1"/>
      <c r="AW405" s="1"/>
      <c r="AX405" s="1" t="s">
        <v>420</v>
      </c>
      <c r="AY405" s="1">
        <v>96144.04800000001</v>
      </c>
      <c r="AZ405" s="1" t="s">
        <v>2526</v>
      </c>
      <c r="BA405" s="82">
        <f t="shared" si="103"/>
        <v>83520</v>
      </c>
      <c r="BB405" s="82" t="str">
        <f t="shared" si="104"/>
        <v>MERCK S.A.</v>
      </c>
      <c r="BC405" s="82" t="str">
        <f t="shared" si="105"/>
        <v>MERCK</v>
      </c>
      <c r="BD405" s="82">
        <f t="shared" si="106"/>
        <v>90</v>
      </c>
      <c r="BE405" s="1"/>
      <c r="BF405" s="1"/>
      <c r="BG405" s="1"/>
      <c r="BH405" s="1"/>
      <c r="BI405" s="1"/>
      <c r="BJ405" s="1"/>
      <c r="BK405" s="1"/>
      <c r="BL405" s="1"/>
      <c r="BM405" s="1"/>
      <c r="BN405" s="1" t="s">
        <v>420</v>
      </c>
      <c r="BO405" s="1">
        <v>116116</v>
      </c>
      <c r="BP405" s="1" t="s">
        <v>2545</v>
      </c>
      <c r="BQ405" s="1"/>
      <c r="BR405" s="1"/>
      <c r="BS405" s="1"/>
      <c r="BT405" s="1"/>
      <c r="BU405" s="1"/>
      <c r="BV405" s="1"/>
      <c r="BW405" s="1"/>
      <c r="BX405" s="1"/>
      <c r="BY405" s="1"/>
      <c r="BZ405" s="82">
        <f t="shared" si="107"/>
        <v>116116</v>
      </c>
      <c r="CA405" s="82" t="str">
        <f t="shared" si="108"/>
        <v>REACTIVOS EQUIPOS Y QUIMICOS LIMITADA</v>
      </c>
      <c r="CB405" s="82" t="str">
        <f t="shared" si="109"/>
        <v>MERCK</v>
      </c>
      <c r="CC405" s="82" t="str">
        <f t="shared" si="110"/>
        <v>120 DIAS</v>
      </c>
      <c r="CD405" s="98">
        <f t="shared" si="111"/>
        <v>83520</v>
      </c>
      <c r="CE405" s="98" t="str">
        <f t="shared" si="112"/>
        <v>MERCK S.A.</v>
      </c>
      <c r="CF405" s="98" t="str">
        <f t="shared" si="113"/>
        <v>MERCK</v>
      </c>
      <c r="CG405" s="98" t="str">
        <f t="shared" si="114"/>
        <v>120 DIAS</v>
      </c>
    </row>
    <row r="406" spans="1:85" ht="69" customHeight="1">
      <c r="A406" s="9">
        <f t="shared" si="99"/>
        <v>398</v>
      </c>
      <c r="B406" s="10" t="s">
        <v>238</v>
      </c>
      <c r="C406" s="11">
        <v>100</v>
      </c>
      <c r="D406" s="11" t="s">
        <v>9</v>
      </c>
      <c r="E406" s="10" t="s">
        <v>1803</v>
      </c>
      <c r="F406" s="43">
        <v>1</v>
      </c>
      <c r="G406" s="1"/>
      <c r="H406" s="1"/>
      <c r="I406" s="1"/>
      <c r="J406" s="1"/>
      <c r="K406" s="1"/>
      <c r="L406" s="1"/>
      <c r="M406" s="1"/>
      <c r="N406" s="1"/>
      <c r="O406" s="1"/>
      <c r="P406" s="1"/>
      <c r="Q406" s="1"/>
      <c r="R406" s="1"/>
      <c r="S406" s="1" t="s">
        <v>2406</v>
      </c>
      <c r="T406" s="1">
        <v>100340</v>
      </c>
      <c r="U406" s="1">
        <v>15</v>
      </c>
      <c r="V406" s="1"/>
      <c r="W406" s="1"/>
      <c r="X406" s="1"/>
      <c r="Y406" s="1"/>
      <c r="Z406" s="1"/>
      <c r="AA406" s="1"/>
      <c r="AB406" s="82">
        <f t="shared" si="100"/>
        <v>100340</v>
      </c>
      <c r="AC406" s="82" t="str">
        <f>IF(AB406=Z406,$Y$7,IF(AB406=W406,$V$7,IF(AB406=T406,$S$7,IF(AB406=Q406,$P$7,IF(AB406=N406,$M$7,IF(AB406=K406,$J$7,I(AB406=H406,$G$7,"")))))))</f>
        <v xml:space="preserve">ELEMENTOS QUIMICOS LTDA </v>
      </c>
      <c r="AD406" s="82" t="str">
        <f t="shared" si="101"/>
        <v>PANREAC</v>
      </c>
      <c r="AE406" s="82">
        <f t="shared" si="102"/>
        <v>15</v>
      </c>
      <c r="AF406" s="1"/>
      <c r="AG406" s="1"/>
      <c r="AH406" s="1"/>
      <c r="AI406" s="1"/>
      <c r="AJ406" s="1"/>
      <c r="AK406" s="1"/>
      <c r="AL406" s="1"/>
      <c r="AM406" s="1"/>
      <c r="AN406" s="1"/>
      <c r="AO406" s="1" t="s">
        <v>420</v>
      </c>
      <c r="AP406" s="1">
        <v>225039.99999999997</v>
      </c>
      <c r="AQ406" s="1">
        <v>90</v>
      </c>
      <c r="AR406" s="1"/>
      <c r="AS406" s="1"/>
      <c r="AT406" s="1"/>
      <c r="AU406" s="1"/>
      <c r="AV406" s="1"/>
      <c r="AW406" s="1"/>
      <c r="AX406" s="1" t="s">
        <v>420</v>
      </c>
      <c r="AY406" s="1">
        <v>395333.56799999997</v>
      </c>
      <c r="AZ406" s="1" t="s">
        <v>2526</v>
      </c>
      <c r="BA406" s="82">
        <f t="shared" si="103"/>
        <v>225039.99999999997</v>
      </c>
      <c r="BB406" s="82" t="str">
        <f t="shared" si="104"/>
        <v>MERCK S.A.</v>
      </c>
      <c r="BC406" s="82" t="str">
        <f t="shared" si="105"/>
        <v>MERCK</v>
      </c>
      <c r="BD406" s="82">
        <f t="shared" si="106"/>
        <v>90</v>
      </c>
      <c r="BE406" s="1"/>
      <c r="BF406" s="1"/>
      <c r="BG406" s="1"/>
      <c r="BH406" s="1"/>
      <c r="BI406" s="1"/>
      <c r="BJ406" s="1"/>
      <c r="BK406" s="1" t="s">
        <v>2570</v>
      </c>
      <c r="BL406" s="1">
        <v>509240</v>
      </c>
      <c r="BM406" s="1" t="s">
        <v>2569</v>
      </c>
      <c r="BN406" s="1" t="s">
        <v>2461</v>
      </c>
      <c r="BO406" s="1">
        <v>209844</v>
      </c>
      <c r="BP406" s="1" t="s">
        <v>2545</v>
      </c>
      <c r="BQ406" s="1"/>
      <c r="BR406" s="1"/>
      <c r="BS406" s="1"/>
      <c r="BT406" s="1" t="s">
        <v>2105</v>
      </c>
      <c r="BU406" s="1">
        <v>312364.79999999999</v>
      </c>
      <c r="BV406" s="1" t="s">
        <v>2640</v>
      </c>
      <c r="BW406" s="1"/>
      <c r="BX406" s="1"/>
      <c r="BY406" s="1"/>
      <c r="BZ406" s="82">
        <f t="shared" si="107"/>
        <v>209844</v>
      </c>
      <c r="CA406" s="82" t="str">
        <f t="shared" si="108"/>
        <v>REACTIVOS EQUIPOS Y QUIMICOS LIMITADA</v>
      </c>
      <c r="CB406" s="82" t="str">
        <f t="shared" si="109"/>
        <v>SCHARLAU</v>
      </c>
      <c r="CC406" s="82" t="str">
        <f t="shared" si="110"/>
        <v>120 DIAS</v>
      </c>
      <c r="CD406" s="98">
        <f t="shared" si="111"/>
        <v>100340</v>
      </c>
      <c r="CE406" s="98" t="str">
        <f t="shared" si="112"/>
        <v xml:space="preserve">ELEMENTOS QUIMICOS LTDA </v>
      </c>
      <c r="CF406" s="98" t="str">
        <f t="shared" si="113"/>
        <v>PANREAC</v>
      </c>
      <c r="CG406" s="98">
        <f t="shared" si="114"/>
        <v>15</v>
      </c>
    </row>
    <row r="407" spans="1:85" ht="57.6">
      <c r="A407" s="9">
        <f t="shared" si="99"/>
        <v>399</v>
      </c>
      <c r="B407" s="19" t="s">
        <v>239</v>
      </c>
      <c r="C407" s="14">
        <v>100</v>
      </c>
      <c r="D407" s="18" t="s">
        <v>9</v>
      </c>
      <c r="E407" s="10" t="s">
        <v>1803</v>
      </c>
      <c r="F407" s="43">
        <v>1</v>
      </c>
      <c r="G407" s="1"/>
      <c r="H407" s="1"/>
      <c r="I407" s="1"/>
      <c r="J407" s="1"/>
      <c r="K407" s="1"/>
      <c r="L407" s="1"/>
      <c r="M407" s="1"/>
      <c r="N407" s="1"/>
      <c r="O407" s="1"/>
      <c r="P407" s="1"/>
      <c r="Q407" s="1"/>
      <c r="R407" s="1"/>
      <c r="S407" s="1"/>
      <c r="T407" s="1"/>
      <c r="U407" s="1"/>
      <c r="V407" s="1"/>
      <c r="W407" s="1"/>
      <c r="X407" s="1"/>
      <c r="Y407" s="1"/>
      <c r="Z407" s="1"/>
      <c r="AA407" s="1"/>
      <c r="AB407" s="82"/>
      <c r="AC407" s="82"/>
      <c r="AD407" s="82"/>
      <c r="AE407" s="82"/>
      <c r="AF407" s="1"/>
      <c r="AG407" s="1"/>
      <c r="AH407" s="1"/>
      <c r="AI407" s="1"/>
      <c r="AJ407" s="1"/>
      <c r="AK407" s="1"/>
      <c r="AL407" s="1"/>
      <c r="AM407" s="1"/>
      <c r="AN407" s="1"/>
      <c r="AO407" s="1" t="s">
        <v>420</v>
      </c>
      <c r="AP407" s="1">
        <v>266800</v>
      </c>
      <c r="AQ407" s="1">
        <v>75</v>
      </c>
      <c r="AR407" s="1"/>
      <c r="AS407" s="1"/>
      <c r="AT407" s="1"/>
      <c r="AU407" s="1"/>
      <c r="AV407" s="1"/>
      <c r="AW407" s="1"/>
      <c r="AX407" s="1" t="s">
        <v>420</v>
      </c>
      <c r="AY407" s="1">
        <v>319359.59999999992</v>
      </c>
      <c r="AZ407" s="1" t="s">
        <v>2526</v>
      </c>
      <c r="BA407" s="82">
        <f t="shared" si="103"/>
        <v>266800</v>
      </c>
      <c r="BB407" s="82" t="str">
        <f t="shared" si="104"/>
        <v>MERCK S.A.</v>
      </c>
      <c r="BC407" s="82" t="str">
        <f t="shared" si="105"/>
        <v>MERCK</v>
      </c>
      <c r="BD407" s="82">
        <f t="shared" si="106"/>
        <v>75</v>
      </c>
      <c r="BE407" s="1"/>
      <c r="BF407" s="1"/>
      <c r="BG407" s="1"/>
      <c r="BH407" s="1"/>
      <c r="BI407" s="1"/>
      <c r="BJ407" s="1"/>
      <c r="BK407" s="1"/>
      <c r="BL407" s="1"/>
      <c r="BM407" s="1"/>
      <c r="BN407" s="1" t="s">
        <v>2461</v>
      </c>
      <c r="BO407" s="1">
        <v>104400</v>
      </c>
      <c r="BP407" s="1" t="s">
        <v>2545</v>
      </c>
      <c r="BQ407" s="1"/>
      <c r="BR407" s="1"/>
      <c r="BS407" s="1"/>
      <c r="BT407" s="1"/>
      <c r="BU407" s="1"/>
      <c r="BV407" s="1"/>
      <c r="BW407" s="1"/>
      <c r="BX407" s="1"/>
      <c r="BY407" s="1"/>
      <c r="BZ407" s="82">
        <f t="shared" si="107"/>
        <v>104400</v>
      </c>
      <c r="CA407" s="82" t="str">
        <f t="shared" si="108"/>
        <v>REACTIVOS EQUIPOS Y QUIMICOS LIMITADA</v>
      </c>
      <c r="CB407" s="82" t="str">
        <f t="shared" si="109"/>
        <v>SCHARLAU</v>
      </c>
      <c r="CC407" s="82" t="str">
        <f t="shared" si="110"/>
        <v>120 DIAS</v>
      </c>
      <c r="CD407" s="98">
        <f t="shared" si="111"/>
        <v>104400</v>
      </c>
      <c r="CE407" s="98" t="str">
        <f t="shared" si="112"/>
        <v>REACTIVOS EQUIPOS Y QUIMICOS LIMITADA</v>
      </c>
      <c r="CF407" s="98" t="str">
        <f t="shared" si="113"/>
        <v>SCHARLAU</v>
      </c>
      <c r="CG407" s="98" t="str">
        <f t="shared" si="114"/>
        <v>120 DIAS</v>
      </c>
    </row>
    <row r="408" spans="1:85" ht="52.2">
      <c r="A408" s="9">
        <f t="shared" si="99"/>
        <v>400</v>
      </c>
      <c r="B408" s="10" t="s">
        <v>240</v>
      </c>
      <c r="C408" s="11">
        <v>1000</v>
      </c>
      <c r="D408" s="11" t="s">
        <v>9</v>
      </c>
      <c r="E408" s="10" t="s">
        <v>1803</v>
      </c>
      <c r="F408" s="43">
        <v>1</v>
      </c>
      <c r="G408" s="1"/>
      <c r="H408" s="1"/>
      <c r="I408" s="1"/>
      <c r="J408" s="1"/>
      <c r="K408" s="1"/>
      <c r="L408" s="1"/>
      <c r="M408" s="1"/>
      <c r="N408" s="1"/>
      <c r="O408" s="1"/>
      <c r="P408" s="1"/>
      <c r="Q408" s="1"/>
      <c r="R408" s="1"/>
      <c r="S408" s="1"/>
      <c r="T408" s="1"/>
      <c r="U408" s="1"/>
      <c r="V408" s="1"/>
      <c r="W408" s="1"/>
      <c r="X408" s="1"/>
      <c r="Y408" s="1"/>
      <c r="Z408" s="1"/>
      <c r="AA408" s="1"/>
      <c r="AB408" s="82"/>
      <c r="AC408" s="82"/>
      <c r="AD408" s="82"/>
      <c r="AE408" s="82"/>
      <c r="AF408" s="1"/>
      <c r="AG408" s="1"/>
      <c r="AH408" s="1"/>
      <c r="AI408" s="1"/>
      <c r="AJ408" s="1"/>
      <c r="AK408" s="1"/>
      <c r="AL408" s="1"/>
      <c r="AM408" s="1"/>
      <c r="AN408" s="1"/>
      <c r="AO408" s="1"/>
      <c r="AP408" s="1"/>
      <c r="AQ408" s="1"/>
      <c r="AR408" s="1"/>
      <c r="AS408" s="1"/>
      <c r="AT408" s="1"/>
      <c r="AU408" s="1"/>
      <c r="AV408" s="1"/>
      <c r="AW408" s="1"/>
      <c r="AX408" s="1"/>
      <c r="AY408" s="1"/>
      <c r="AZ408" s="1"/>
      <c r="BA408" s="82"/>
      <c r="BB408" s="82"/>
      <c r="BC408" s="82"/>
      <c r="BD408" s="82"/>
      <c r="BE408" s="1" t="s">
        <v>1095</v>
      </c>
      <c r="BF408" s="1">
        <v>1450000</v>
      </c>
      <c r="BG408" s="1" t="s">
        <v>2375</v>
      </c>
      <c r="BH408" s="1"/>
      <c r="BI408" s="1"/>
      <c r="BJ408" s="1"/>
      <c r="BK408" s="1"/>
      <c r="BL408" s="1"/>
      <c r="BM408" s="1"/>
      <c r="BN408" s="1"/>
      <c r="BO408" s="1"/>
      <c r="BP408" s="1"/>
      <c r="BQ408" s="1" t="s">
        <v>1095</v>
      </c>
      <c r="BR408" s="1">
        <v>1392000</v>
      </c>
      <c r="BS408" s="1">
        <v>60</v>
      </c>
      <c r="BT408" s="1"/>
      <c r="BU408" s="1"/>
      <c r="BV408" s="1"/>
      <c r="BW408" s="1"/>
      <c r="BX408" s="1"/>
      <c r="BY408" s="1"/>
      <c r="BZ408" s="82">
        <f t="shared" si="107"/>
        <v>1392000</v>
      </c>
      <c r="CA408" s="82" t="str">
        <f t="shared" si="108"/>
        <v>SCIENTIFIC PRODUCTS LTDA.</v>
      </c>
      <c r="CB408" s="82" t="str">
        <f t="shared" si="109"/>
        <v>SIGMA</v>
      </c>
      <c r="CC408" s="82">
        <f t="shared" si="110"/>
        <v>60</v>
      </c>
      <c r="CD408" s="98">
        <f t="shared" si="111"/>
        <v>1392000</v>
      </c>
      <c r="CE408" s="98" t="str">
        <f t="shared" si="112"/>
        <v>SCIENTIFIC PRODUCTS LTDA.</v>
      </c>
      <c r="CF408" s="98" t="str">
        <f t="shared" si="113"/>
        <v>SIGMA</v>
      </c>
      <c r="CG408" s="98">
        <f t="shared" si="114"/>
        <v>60</v>
      </c>
    </row>
    <row r="409" spans="1:85" ht="63.75" customHeight="1">
      <c r="A409" s="9">
        <f t="shared" si="99"/>
        <v>401</v>
      </c>
      <c r="B409" s="10" t="s">
        <v>1891</v>
      </c>
      <c r="C409" s="11">
        <v>1</v>
      </c>
      <c r="D409" s="11" t="s">
        <v>1887</v>
      </c>
      <c r="E409" s="10" t="s">
        <v>1803</v>
      </c>
      <c r="F409" s="43">
        <v>1</v>
      </c>
      <c r="G409" s="1"/>
      <c r="H409" s="1"/>
      <c r="I409" s="1"/>
      <c r="J409" s="1"/>
      <c r="K409" s="1"/>
      <c r="L409" s="1"/>
      <c r="M409" s="1"/>
      <c r="N409" s="1"/>
      <c r="O409" s="1"/>
      <c r="P409" s="1"/>
      <c r="Q409" s="1"/>
      <c r="R409" s="1"/>
      <c r="S409" s="1"/>
      <c r="T409" s="1"/>
      <c r="U409" s="1"/>
      <c r="V409" s="1"/>
      <c r="W409" s="1"/>
      <c r="X409" s="1"/>
      <c r="Y409" s="1"/>
      <c r="Z409" s="1"/>
      <c r="AA409" s="1"/>
      <c r="AB409" s="82"/>
      <c r="AC409" s="82"/>
      <c r="AD409" s="82"/>
      <c r="AE409" s="82"/>
      <c r="AF409" s="1"/>
      <c r="AG409" s="1"/>
      <c r="AH409" s="1"/>
      <c r="AI409" s="1"/>
      <c r="AJ409" s="1"/>
      <c r="AK409" s="1"/>
      <c r="AL409" s="1"/>
      <c r="AM409" s="1"/>
      <c r="AN409" s="1"/>
      <c r="AO409" s="1"/>
      <c r="AP409" s="1"/>
      <c r="AQ409" s="1"/>
      <c r="AR409" s="1"/>
      <c r="AS409" s="1"/>
      <c r="AT409" s="1"/>
      <c r="AU409" s="1"/>
      <c r="AV409" s="1"/>
      <c r="AW409" s="1"/>
      <c r="AX409" s="1"/>
      <c r="AY409" s="1"/>
      <c r="AZ409" s="1"/>
      <c r="BA409" s="82"/>
      <c r="BB409" s="82"/>
      <c r="BC409" s="82"/>
      <c r="BD409" s="82"/>
      <c r="BE409" s="1" t="s">
        <v>1095</v>
      </c>
      <c r="BF409" s="1">
        <v>461680</v>
      </c>
      <c r="BG409" s="1" t="s">
        <v>2375</v>
      </c>
      <c r="BH409" s="1"/>
      <c r="BI409" s="1"/>
      <c r="BJ409" s="1"/>
      <c r="BK409" s="1"/>
      <c r="BL409" s="1"/>
      <c r="BM409" s="1"/>
      <c r="BN409" s="1"/>
      <c r="BO409" s="1"/>
      <c r="BP409" s="1"/>
      <c r="BQ409" s="1" t="s">
        <v>2619</v>
      </c>
      <c r="BR409" s="1">
        <v>570720</v>
      </c>
      <c r="BS409" s="1">
        <v>90</v>
      </c>
      <c r="BT409" s="1"/>
      <c r="BU409" s="1"/>
      <c r="BV409" s="1"/>
      <c r="BW409" s="1"/>
      <c r="BX409" s="1"/>
      <c r="BY409" s="1"/>
      <c r="BZ409" s="82">
        <f t="shared" si="107"/>
        <v>461680</v>
      </c>
      <c r="CA409" s="82" t="str">
        <f t="shared" si="108"/>
        <v xml:space="preserve">QUIMICA  M.G.  S.A.S.   </v>
      </c>
      <c r="CB409" s="82" t="str">
        <f t="shared" si="109"/>
        <v>SIGMA</v>
      </c>
      <c r="CC409" s="82" t="str">
        <f t="shared" si="110"/>
        <v>60 DIAS</v>
      </c>
      <c r="CD409" s="98">
        <f t="shared" si="111"/>
        <v>461680</v>
      </c>
      <c r="CE409" s="98" t="str">
        <f t="shared" si="112"/>
        <v xml:space="preserve">QUIMICA  M.G.  S.A.S.   </v>
      </c>
      <c r="CF409" s="98" t="str">
        <f t="shared" si="113"/>
        <v>SIGMA</v>
      </c>
      <c r="CG409" s="98" t="str">
        <f t="shared" si="114"/>
        <v>60 DIAS</v>
      </c>
    </row>
    <row r="410" spans="1:85" ht="52.2">
      <c r="A410" s="9">
        <f t="shared" si="99"/>
        <v>402</v>
      </c>
      <c r="B410" s="10" t="s">
        <v>1544</v>
      </c>
      <c r="C410" s="11">
        <v>1000</v>
      </c>
      <c r="D410" s="11" t="s">
        <v>6</v>
      </c>
      <c r="E410" s="10" t="s">
        <v>1803</v>
      </c>
      <c r="F410" s="43">
        <v>1</v>
      </c>
      <c r="G410" s="1"/>
      <c r="H410" s="1"/>
      <c r="I410" s="1"/>
      <c r="J410" s="1" t="s">
        <v>2267</v>
      </c>
      <c r="K410" s="1">
        <v>118681.92</v>
      </c>
      <c r="L410" s="1">
        <v>120</v>
      </c>
      <c r="M410" s="1"/>
      <c r="N410" s="1"/>
      <c r="O410" s="1"/>
      <c r="P410" s="1" t="s">
        <v>420</v>
      </c>
      <c r="Q410" s="1">
        <v>316680</v>
      </c>
      <c r="R410" s="1" t="s">
        <v>2284</v>
      </c>
      <c r="S410" s="1" t="s">
        <v>2406</v>
      </c>
      <c r="T410" s="1">
        <v>58232</v>
      </c>
      <c r="U410" s="1">
        <v>15</v>
      </c>
      <c r="V410" s="1"/>
      <c r="W410" s="1"/>
      <c r="X410" s="1"/>
      <c r="Y410" s="1"/>
      <c r="Z410" s="1"/>
      <c r="AA410" s="1"/>
      <c r="AB410" s="82">
        <f t="shared" si="100"/>
        <v>58232</v>
      </c>
      <c r="AC410" s="82" t="str">
        <f>IF(AB410=Z410,$Y$7,IF(AB410=W410,$V$7,IF(AB410=T410,$S$7,IF(AB410=Q410,$P$7,IF(AB410=N410,$M$7,IF(AB410=K410,$J$7,I(AB410=H410,$G$7,"")))))))</f>
        <v xml:space="preserve">ELEMENTOS QUIMICOS LTDA </v>
      </c>
      <c r="AD410" s="82" t="str">
        <f t="shared" si="101"/>
        <v>PANREAC</v>
      </c>
      <c r="AE410" s="82">
        <f t="shared" si="102"/>
        <v>15</v>
      </c>
      <c r="AF410" s="1"/>
      <c r="AG410" s="1"/>
      <c r="AH410" s="1"/>
      <c r="AI410" s="1"/>
      <c r="AJ410" s="1"/>
      <c r="AK410" s="1"/>
      <c r="AL410" s="1"/>
      <c r="AM410" s="1"/>
      <c r="AN410" s="1"/>
      <c r="AO410" s="1" t="s">
        <v>420</v>
      </c>
      <c r="AP410" s="1">
        <v>68440</v>
      </c>
      <c r="AQ410" s="1">
        <v>45</v>
      </c>
      <c r="AR410" s="1"/>
      <c r="AS410" s="1"/>
      <c r="AT410" s="1"/>
      <c r="AU410" s="1"/>
      <c r="AV410" s="1"/>
      <c r="AW410" s="1"/>
      <c r="AX410" s="1" t="s">
        <v>420</v>
      </c>
      <c r="AY410" s="1">
        <v>116986.46399999999</v>
      </c>
      <c r="AZ410" s="1" t="s">
        <v>2526</v>
      </c>
      <c r="BA410" s="82">
        <f t="shared" si="103"/>
        <v>68440</v>
      </c>
      <c r="BB410" s="82" t="str">
        <f t="shared" si="104"/>
        <v>MERCK S.A.</v>
      </c>
      <c r="BC410" s="82" t="str">
        <f t="shared" si="105"/>
        <v>MERCK</v>
      </c>
      <c r="BD410" s="82">
        <f t="shared" si="106"/>
        <v>45</v>
      </c>
      <c r="BE410" s="1" t="s">
        <v>1095</v>
      </c>
      <c r="BF410" s="1">
        <v>240120</v>
      </c>
      <c r="BG410" s="1" t="s">
        <v>2375</v>
      </c>
      <c r="BH410" s="1"/>
      <c r="BI410" s="1"/>
      <c r="BJ410" s="1"/>
      <c r="BK410" s="1" t="s">
        <v>2570</v>
      </c>
      <c r="BL410" s="1">
        <v>107009.99999999999</v>
      </c>
      <c r="BM410" s="1" t="s">
        <v>2571</v>
      </c>
      <c r="BN410" s="1" t="s">
        <v>2461</v>
      </c>
      <c r="BO410" s="1">
        <v>88305</v>
      </c>
      <c r="BP410" s="1" t="s">
        <v>2328</v>
      </c>
      <c r="BQ410" s="1" t="s">
        <v>888</v>
      </c>
      <c r="BR410" s="1">
        <v>64960</v>
      </c>
      <c r="BS410" s="1">
        <v>8</v>
      </c>
      <c r="BT410" s="1"/>
      <c r="BU410" s="1"/>
      <c r="BV410" s="1"/>
      <c r="BW410" s="1" t="s">
        <v>2653</v>
      </c>
      <c r="BX410" s="1">
        <v>45161.120000000003</v>
      </c>
      <c r="BY410" s="1" t="s">
        <v>2372</v>
      </c>
      <c r="BZ410" s="82">
        <f t="shared" si="107"/>
        <v>45161.120000000003</v>
      </c>
      <c r="CA410" s="82" t="str">
        <f t="shared" si="108"/>
        <v xml:space="preserve">LABORATORIOS WACOL S.A </v>
      </c>
      <c r="CB410" s="82" t="str">
        <f t="shared" si="109"/>
        <v xml:space="preserve">JT BAKER </v>
      </c>
      <c r="CC410" s="82" t="str">
        <f t="shared" si="110"/>
        <v>3 DIAS</v>
      </c>
      <c r="CD410" s="98">
        <f t="shared" si="111"/>
        <v>45161.120000000003</v>
      </c>
      <c r="CE410" s="98" t="str">
        <f t="shared" si="112"/>
        <v xml:space="preserve">LABORATORIOS WACOL S.A </v>
      </c>
      <c r="CF410" s="98" t="str">
        <f t="shared" si="113"/>
        <v xml:space="preserve">JT BAKER </v>
      </c>
      <c r="CG410" s="98" t="str">
        <f t="shared" si="114"/>
        <v>3 DIAS</v>
      </c>
    </row>
    <row r="411" spans="1:85" ht="63" customHeight="1">
      <c r="A411" s="9">
        <f t="shared" si="99"/>
        <v>403</v>
      </c>
      <c r="B411" s="10" t="s">
        <v>1329</v>
      </c>
      <c r="C411" s="11">
        <v>100</v>
      </c>
      <c r="D411" s="11" t="s">
        <v>9</v>
      </c>
      <c r="E411" s="10" t="s">
        <v>1803</v>
      </c>
      <c r="F411" s="43">
        <v>1</v>
      </c>
      <c r="G411" s="1"/>
      <c r="H411" s="1"/>
      <c r="I411" s="1"/>
      <c r="J411" s="1"/>
      <c r="K411" s="1"/>
      <c r="L411" s="1"/>
      <c r="M411" s="1"/>
      <c r="N411" s="1"/>
      <c r="O411" s="1"/>
      <c r="P411" s="1"/>
      <c r="Q411" s="1"/>
      <c r="R411" s="1"/>
      <c r="S411" s="1" t="s">
        <v>2406</v>
      </c>
      <c r="T411" s="1">
        <v>40484</v>
      </c>
      <c r="U411" s="1">
        <v>15</v>
      </c>
      <c r="V411" s="1"/>
      <c r="W411" s="1"/>
      <c r="X411" s="1"/>
      <c r="Y411" s="1"/>
      <c r="Z411" s="1"/>
      <c r="AA411" s="1"/>
      <c r="AB411" s="82">
        <f t="shared" si="100"/>
        <v>40484</v>
      </c>
      <c r="AC411" s="82" t="str">
        <f>IF(AB411=Z411,$Y$7,IF(AB411=W411,$V$7,IF(AB411=T411,$S$7,IF(AB411=Q411,$P$7,IF(AB411=N411,$M$7,IF(AB411=K411,$J$7,I(AB411=H411,$G$7,"")))))))</f>
        <v xml:space="preserve">ELEMENTOS QUIMICOS LTDA </v>
      </c>
      <c r="AD411" s="82" t="str">
        <f t="shared" si="101"/>
        <v>PANREAC</v>
      </c>
      <c r="AE411" s="82">
        <f t="shared" si="102"/>
        <v>15</v>
      </c>
      <c r="AF411" s="1"/>
      <c r="AG411" s="1"/>
      <c r="AH411" s="1"/>
      <c r="AI411" s="1"/>
      <c r="AJ411" s="1"/>
      <c r="AK411" s="1"/>
      <c r="AL411" s="1"/>
      <c r="AM411" s="1"/>
      <c r="AN411" s="1"/>
      <c r="AO411" s="1" t="s">
        <v>420</v>
      </c>
      <c r="AP411" s="1">
        <v>97904</v>
      </c>
      <c r="AQ411" s="1">
        <v>90</v>
      </c>
      <c r="AR411" s="1"/>
      <c r="AS411" s="1"/>
      <c r="AT411" s="1"/>
      <c r="AU411" s="1"/>
      <c r="AV411" s="1"/>
      <c r="AW411" s="1"/>
      <c r="AX411" s="1"/>
      <c r="AY411" s="1"/>
      <c r="AZ411" s="1"/>
      <c r="BA411" s="82">
        <f t="shared" si="103"/>
        <v>97904</v>
      </c>
      <c r="BB411" s="82" t="str">
        <f t="shared" si="104"/>
        <v>MERCK S.A.</v>
      </c>
      <c r="BC411" s="82" t="str">
        <f t="shared" si="105"/>
        <v>MERCK</v>
      </c>
      <c r="BD411" s="82">
        <f t="shared" si="106"/>
        <v>90</v>
      </c>
      <c r="BE411" s="1" t="s">
        <v>1095</v>
      </c>
      <c r="BF411" s="1">
        <v>91640</v>
      </c>
      <c r="BG411" s="1" t="s">
        <v>2375</v>
      </c>
      <c r="BH411" s="1"/>
      <c r="BI411" s="1"/>
      <c r="BJ411" s="1"/>
      <c r="BK411" s="1" t="s">
        <v>2570</v>
      </c>
      <c r="BL411" s="1">
        <v>109619.99999999999</v>
      </c>
      <c r="BM411" s="1" t="s">
        <v>2574</v>
      </c>
      <c r="BN411" s="1" t="s">
        <v>2461</v>
      </c>
      <c r="BO411" s="1">
        <v>70760</v>
      </c>
      <c r="BP411" s="1" t="s">
        <v>2545</v>
      </c>
      <c r="BQ411" s="1"/>
      <c r="BR411" s="1"/>
      <c r="BS411" s="1"/>
      <c r="BT411" s="1" t="s">
        <v>2105</v>
      </c>
      <c r="BU411" s="1">
        <v>124027.2</v>
      </c>
      <c r="BV411" s="1" t="s">
        <v>2640</v>
      </c>
      <c r="BW411" s="1"/>
      <c r="BX411" s="1"/>
      <c r="BY411" s="1"/>
      <c r="BZ411" s="82">
        <f t="shared" si="107"/>
        <v>70760</v>
      </c>
      <c r="CA411" s="82" t="str">
        <f t="shared" si="108"/>
        <v>REACTIVOS EQUIPOS Y QUIMICOS LIMITADA</v>
      </c>
      <c r="CB411" s="82" t="str">
        <f t="shared" si="109"/>
        <v>SCHARLAU</v>
      </c>
      <c r="CC411" s="82" t="str">
        <f t="shared" si="110"/>
        <v>120 DIAS</v>
      </c>
      <c r="CD411" s="98">
        <f t="shared" si="111"/>
        <v>40484</v>
      </c>
      <c r="CE411" s="98" t="str">
        <f t="shared" si="112"/>
        <v xml:space="preserve">ELEMENTOS QUIMICOS LTDA </v>
      </c>
      <c r="CF411" s="98" t="str">
        <f t="shared" si="113"/>
        <v>PANREAC</v>
      </c>
      <c r="CG411" s="98">
        <f t="shared" si="114"/>
        <v>15</v>
      </c>
    </row>
    <row r="412" spans="1:85" ht="52.2">
      <c r="A412" s="9">
        <f t="shared" si="99"/>
        <v>404</v>
      </c>
      <c r="B412" s="10" t="s">
        <v>241</v>
      </c>
      <c r="C412" s="11">
        <v>1000</v>
      </c>
      <c r="D412" s="11" t="s">
        <v>9</v>
      </c>
      <c r="E412" s="10" t="s">
        <v>1803</v>
      </c>
      <c r="F412" s="43">
        <v>1</v>
      </c>
      <c r="G412" s="1"/>
      <c r="H412" s="1"/>
      <c r="I412" s="1"/>
      <c r="J412" s="1" t="s">
        <v>2267</v>
      </c>
      <c r="K412" s="1">
        <v>178997.28</v>
      </c>
      <c r="L412" s="1" t="s">
        <v>2271</v>
      </c>
      <c r="M412" s="1"/>
      <c r="N412" s="1"/>
      <c r="O412" s="1"/>
      <c r="P412" s="1" t="s">
        <v>420</v>
      </c>
      <c r="Q412" s="1">
        <v>114840</v>
      </c>
      <c r="R412" s="1" t="s">
        <v>2364</v>
      </c>
      <c r="S412" s="1" t="s">
        <v>2406</v>
      </c>
      <c r="T412" s="1">
        <v>58928</v>
      </c>
      <c r="U412" s="1">
        <v>15</v>
      </c>
      <c r="V412" s="1"/>
      <c r="W412" s="1"/>
      <c r="X412" s="1"/>
      <c r="Y412" s="1"/>
      <c r="Z412" s="1"/>
      <c r="AA412" s="1"/>
      <c r="AB412" s="82">
        <f t="shared" si="100"/>
        <v>58928</v>
      </c>
      <c r="AC412" s="82" t="str">
        <f>IF(AB412=Z412,$Y$7,IF(AB412=W412,$V$7,IF(AB412=T412,$S$7,IF(AB412=Q412,$P$7,IF(AB412=N412,$M$7,IF(AB412=K412,$J$7,I(AB412=H412,$G$7,"")))))))</f>
        <v xml:space="preserve">ELEMENTOS QUIMICOS LTDA </v>
      </c>
      <c r="AD412" s="82" t="str">
        <f t="shared" si="101"/>
        <v>PANREAC</v>
      </c>
      <c r="AE412" s="82">
        <f t="shared" si="102"/>
        <v>15</v>
      </c>
      <c r="AF412" s="1"/>
      <c r="AG412" s="1"/>
      <c r="AH412" s="1"/>
      <c r="AI412" s="1"/>
      <c r="AJ412" s="1"/>
      <c r="AK412" s="1"/>
      <c r="AL412" s="1"/>
      <c r="AM412" s="1"/>
      <c r="AN412" s="1"/>
      <c r="AO412" s="1" t="s">
        <v>420</v>
      </c>
      <c r="AP412" s="1">
        <v>128464</v>
      </c>
      <c r="AQ412" s="1">
        <v>60</v>
      </c>
      <c r="AR412" s="1"/>
      <c r="AS412" s="1"/>
      <c r="AT412" s="1"/>
      <c r="AU412" s="1"/>
      <c r="AV412" s="1"/>
      <c r="AW412" s="1"/>
      <c r="AX412" s="1"/>
      <c r="AY412" s="1"/>
      <c r="AZ412" s="1"/>
      <c r="BA412" s="82">
        <f t="shared" si="103"/>
        <v>128464</v>
      </c>
      <c r="BB412" s="82" t="str">
        <f t="shared" si="104"/>
        <v>MERCK S.A.</v>
      </c>
      <c r="BC412" s="82" t="str">
        <f t="shared" si="105"/>
        <v>MERCK</v>
      </c>
      <c r="BD412" s="82">
        <f t="shared" si="106"/>
        <v>60</v>
      </c>
      <c r="BE412" s="1"/>
      <c r="BF412" s="1"/>
      <c r="BG412" s="1"/>
      <c r="BH412" s="1"/>
      <c r="BI412" s="1"/>
      <c r="BJ412" s="1"/>
      <c r="BK412" s="1" t="s">
        <v>2361</v>
      </c>
      <c r="BL412" s="1">
        <v>60320</v>
      </c>
      <c r="BM412" s="1" t="s">
        <v>2569</v>
      </c>
      <c r="BN412" s="1" t="s">
        <v>2461</v>
      </c>
      <c r="BO412" s="1">
        <v>63800</v>
      </c>
      <c r="BP412" s="1" t="s">
        <v>2545</v>
      </c>
      <c r="BQ412" s="1" t="s">
        <v>888</v>
      </c>
      <c r="BR412" s="1">
        <v>73080</v>
      </c>
      <c r="BS412" s="1">
        <v>8</v>
      </c>
      <c r="BT412" s="1"/>
      <c r="BU412" s="1"/>
      <c r="BV412" s="1"/>
      <c r="BW412" s="1" t="s">
        <v>2653</v>
      </c>
      <c r="BX412" s="1">
        <v>61544.246153846158</v>
      </c>
      <c r="BY412" s="1" t="s">
        <v>2372</v>
      </c>
      <c r="BZ412" s="82">
        <f t="shared" si="107"/>
        <v>60320</v>
      </c>
      <c r="CA412" s="82" t="str">
        <f t="shared" si="108"/>
        <v>QUIMICOS Y REACTIVOS SAS "QUIMIREL SAS"</v>
      </c>
      <c r="CB412" s="82" t="str">
        <f t="shared" si="109"/>
        <v>HONEYWELL</v>
      </c>
      <c r="CC412" s="82" t="str">
        <f t="shared" si="110"/>
        <v xml:space="preserve">5 dias calendario </v>
      </c>
      <c r="CD412" s="98">
        <f t="shared" si="111"/>
        <v>58928</v>
      </c>
      <c r="CE412" s="98" t="str">
        <f t="shared" si="112"/>
        <v xml:space="preserve">ELEMENTOS QUIMICOS LTDA </v>
      </c>
      <c r="CF412" s="98" t="str">
        <f t="shared" si="113"/>
        <v>PANREAC</v>
      </c>
      <c r="CG412" s="98">
        <f t="shared" si="114"/>
        <v>15</v>
      </c>
    </row>
    <row r="413" spans="1:85" ht="57.6">
      <c r="A413" s="9">
        <f t="shared" si="99"/>
        <v>405</v>
      </c>
      <c r="B413" s="19" t="s">
        <v>242</v>
      </c>
      <c r="C413" s="14">
        <v>5</v>
      </c>
      <c r="D413" s="18" t="s">
        <v>9</v>
      </c>
      <c r="E413" s="10" t="s">
        <v>1803</v>
      </c>
      <c r="F413" s="43">
        <v>1</v>
      </c>
      <c r="G413" s="1"/>
      <c r="H413" s="1"/>
      <c r="I413" s="1"/>
      <c r="J413" s="1" t="s">
        <v>2267</v>
      </c>
      <c r="K413" s="1">
        <v>884803.92</v>
      </c>
      <c r="L413" s="1" t="s">
        <v>2269</v>
      </c>
      <c r="M413" s="1"/>
      <c r="N413" s="1"/>
      <c r="O413" s="1"/>
      <c r="P413" s="1" t="s">
        <v>420</v>
      </c>
      <c r="Q413" s="1">
        <v>116000</v>
      </c>
      <c r="R413" s="1" t="s">
        <v>2284</v>
      </c>
      <c r="S413" s="1" t="s">
        <v>2407</v>
      </c>
      <c r="T413" s="1">
        <v>151960</v>
      </c>
      <c r="U413" s="1">
        <v>120</v>
      </c>
      <c r="V413" s="1"/>
      <c r="W413" s="1"/>
      <c r="X413" s="1"/>
      <c r="Y413" s="1"/>
      <c r="Z413" s="1"/>
      <c r="AA413" s="1"/>
      <c r="AB413" s="82">
        <f t="shared" si="100"/>
        <v>116000</v>
      </c>
      <c r="AC413" s="82" t="str">
        <f>IF(AB413=Z413,$Y$7,IF(AB413=W413,$V$7,IF(AB413=T413,$S$7,IF(AB413=Q413,$P$7,IF(AB413=N413,$M$7,IF(AB413=K413,$J$7,I(AB413=H413,$G$7,"")))))))</f>
        <v>BLAMIS DOTACIONES LABORATORIO S.A.S</v>
      </c>
      <c r="AD413" s="82" t="str">
        <f t="shared" si="101"/>
        <v>MERCK</v>
      </c>
      <c r="AE413" s="82" t="str">
        <f t="shared" si="102"/>
        <v>90 DÍAS</v>
      </c>
      <c r="AF413" s="1"/>
      <c r="AG413" s="1"/>
      <c r="AH413" s="1"/>
      <c r="AI413" s="1"/>
      <c r="AJ413" s="1"/>
      <c r="AK413" s="1"/>
      <c r="AL413" s="1"/>
      <c r="AM413" s="1"/>
      <c r="AN413" s="1"/>
      <c r="AO413" s="1" t="s">
        <v>420</v>
      </c>
      <c r="AP413" s="1">
        <v>104400</v>
      </c>
      <c r="AQ413" s="1">
        <v>95</v>
      </c>
      <c r="AR413" s="1"/>
      <c r="AS413" s="1"/>
      <c r="AT413" s="1"/>
      <c r="AU413" s="1"/>
      <c r="AV413" s="1"/>
      <c r="AW413" s="1"/>
      <c r="AX413" s="1"/>
      <c r="AY413" s="1"/>
      <c r="AZ413" s="1"/>
      <c r="BA413" s="82">
        <f t="shared" si="103"/>
        <v>104400</v>
      </c>
      <c r="BB413" s="82" t="str">
        <f t="shared" si="104"/>
        <v>MERCK S.A.</v>
      </c>
      <c r="BC413" s="82" t="str">
        <f t="shared" si="105"/>
        <v>MERCK</v>
      </c>
      <c r="BD413" s="82">
        <f t="shared" si="106"/>
        <v>95</v>
      </c>
      <c r="BE413" s="1" t="s">
        <v>1095</v>
      </c>
      <c r="BF413" s="1">
        <v>106720</v>
      </c>
      <c r="BG413" s="1" t="s">
        <v>2375</v>
      </c>
      <c r="BH413" s="1"/>
      <c r="BI413" s="1"/>
      <c r="BJ413" s="1"/>
      <c r="BK413" s="1"/>
      <c r="BL413" s="1"/>
      <c r="BM413" s="1"/>
      <c r="BN413" s="1"/>
      <c r="BO413" s="1"/>
      <c r="BP413" s="1"/>
      <c r="BQ413" s="1"/>
      <c r="BR413" s="1"/>
      <c r="BS413" s="1"/>
      <c r="BT413" s="1"/>
      <c r="BU413" s="1"/>
      <c r="BV413" s="1"/>
      <c r="BW413" s="1"/>
      <c r="BX413" s="1"/>
      <c r="BY413" s="1"/>
      <c r="BZ413" s="82">
        <f t="shared" si="107"/>
        <v>106720</v>
      </c>
      <c r="CA413" s="82" t="str">
        <f t="shared" si="108"/>
        <v xml:space="preserve">QUIMICA  M.G.  S.A.S.   </v>
      </c>
      <c r="CB413" s="82" t="str">
        <f t="shared" si="109"/>
        <v>SIGMA</v>
      </c>
      <c r="CC413" s="82" t="str">
        <f t="shared" si="110"/>
        <v>60 DIAS</v>
      </c>
      <c r="CD413" s="98">
        <f t="shared" si="111"/>
        <v>104400</v>
      </c>
      <c r="CE413" s="98" t="str">
        <f t="shared" si="112"/>
        <v>MERCK S.A.</v>
      </c>
      <c r="CF413" s="98" t="str">
        <f t="shared" si="113"/>
        <v>MERCK</v>
      </c>
      <c r="CG413" s="98">
        <f t="shared" si="114"/>
        <v>95</v>
      </c>
    </row>
    <row r="414" spans="1:85" ht="28.8">
      <c r="A414" s="9">
        <f t="shared" si="99"/>
        <v>406</v>
      </c>
      <c r="B414" s="19" t="s">
        <v>1892</v>
      </c>
      <c r="C414" s="14">
        <v>25</v>
      </c>
      <c r="D414" s="18" t="s">
        <v>9</v>
      </c>
      <c r="E414" s="10" t="s">
        <v>1893</v>
      </c>
      <c r="F414" s="43">
        <v>1</v>
      </c>
      <c r="G414" s="1"/>
      <c r="H414" s="1"/>
      <c r="I414" s="1"/>
      <c r="J414" s="1"/>
      <c r="K414" s="1"/>
      <c r="L414" s="1"/>
      <c r="M414" s="1"/>
      <c r="N414" s="1"/>
      <c r="O414" s="1"/>
      <c r="P414" s="1"/>
      <c r="Q414" s="1"/>
      <c r="R414" s="1"/>
      <c r="S414" s="1"/>
      <c r="T414" s="1"/>
      <c r="U414" s="1"/>
      <c r="V414" s="1"/>
      <c r="W414" s="1"/>
      <c r="X414" s="1"/>
      <c r="Y414" s="1"/>
      <c r="Z414" s="1"/>
      <c r="AA414" s="1"/>
      <c r="AB414" s="82"/>
      <c r="AC414" s="82"/>
      <c r="AD414" s="82"/>
      <c r="AE414" s="82"/>
      <c r="AF414" s="1"/>
      <c r="AG414" s="1"/>
      <c r="AH414" s="1"/>
      <c r="AI414" s="1"/>
      <c r="AJ414" s="1"/>
      <c r="AK414" s="1"/>
      <c r="AL414" s="1" t="s">
        <v>1095</v>
      </c>
      <c r="AM414" s="1">
        <v>285600</v>
      </c>
      <c r="AN414" s="1" t="s">
        <v>2475</v>
      </c>
      <c r="AO414" s="1"/>
      <c r="AP414" s="1"/>
      <c r="AQ414" s="1"/>
      <c r="AR414" s="1"/>
      <c r="AS414" s="1"/>
      <c r="AT414" s="1"/>
      <c r="AU414" s="1"/>
      <c r="AV414" s="1"/>
      <c r="AW414" s="1"/>
      <c r="AX414" s="1"/>
      <c r="AY414" s="1"/>
      <c r="AZ414" s="1"/>
      <c r="BA414" s="82">
        <f t="shared" si="103"/>
        <v>285600</v>
      </c>
      <c r="BB414" s="82" t="str">
        <f t="shared" si="104"/>
        <v>LESNIAK E. U.</v>
      </c>
      <c r="BC414" s="82" t="str">
        <f t="shared" si="105"/>
        <v>SIGMA</v>
      </c>
      <c r="BD414" s="82" t="str">
        <f t="shared" si="106"/>
        <v>30 días</v>
      </c>
      <c r="BE414" s="1" t="s">
        <v>1095</v>
      </c>
      <c r="BF414" s="1">
        <v>181000</v>
      </c>
      <c r="BG414" s="1" t="s">
        <v>2375</v>
      </c>
      <c r="BH414" s="1"/>
      <c r="BI414" s="1"/>
      <c r="BJ414" s="1"/>
      <c r="BK414" s="1"/>
      <c r="BL414" s="1"/>
      <c r="BM414" s="1"/>
      <c r="BN414" s="1"/>
      <c r="BO414" s="1"/>
      <c r="BP414" s="1"/>
      <c r="BQ414" s="1" t="s">
        <v>1095</v>
      </c>
      <c r="BR414" s="1">
        <v>185600</v>
      </c>
      <c r="BS414" s="1">
        <v>60</v>
      </c>
      <c r="BT414" s="1"/>
      <c r="BU414" s="1"/>
      <c r="BV414" s="1"/>
      <c r="BW414" s="1"/>
      <c r="BX414" s="1"/>
      <c r="BY414" s="1"/>
      <c r="BZ414" s="82">
        <f t="shared" si="107"/>
        <v>181000</v>
      </c>
      <c r="CA414" s="82" t="str">
        <f t="shared" si="108"/>
        <v xml:space="preserve">QUIMICA  M.G.  S.A.S.   </v>
      </c>
      <c r="CB414" s="82" t="str">
        <f t="shared" si="109"/>
        <v>SIGMA</v>
      </c>
      <c r="CC414" s="82" t="str">
        <f t="shared" si="110"/>
        <v>60 DIAS</v>
      </c>
      <c r="CD414" s="98">
        <f t="shared" si="111"/>
        <v>181000</v>
      </c>
      <c r="CE414" s="98" t="str">
        <f t="shared" si="112"/>
        <v xml:space="preserve">QUIMICA  M.G.  S.A.S.   </v>
      </c>
      <c r="CF414" s="98" t="str">
        <f t="shared" si="113"/>
        <v>SIGMA</v>
      </c>
      <c r="CG414" s="98" t="str">
        <f t="shared" si="114"/>
        <v>60 DIAS</v>
      </c>
    </row>
    <row r="415" spans="1:85" ht="66.75" customHeight="1">
      <c r="A415" s="9">
        <f t="shared" si="99"/>
        <v>407</v>
      </c>
      <c r="B415" s="10" t="s">
        <v>560</v>
      </c>
      <c r="C415" s="11">
        <v>100</v>
      </c>
      <c r="D415" s="11" t="s">
        <v>538</v>
      </c>
      <c r="E415" s="10" t="s">
        <v>1804</v>
      </c>
      <c r="F415" s="43">
        <v>1</v>
      </c>
      <c r="G415" s="1"/>
      <c r="H415" s="1"/>
      <c r="I415" s="1"/>
      <c r="J415" s="1"/>
      <c r="K415" s="1"/>
      <c r="L415" s="1"/>
      <c r="M415" s="1"/>
      <c r="N415" s="1"/>
      <c r="O415" s="1"/>
      <c r="P415" s="1"/>
      <c r="Q415" s="1"/>
      <c r="R415" s="1"/>
      <c r="S415" s="1"/>
      <c r="T415" s="1"/>
      <c r="U415" s="1"/>
      <c r="V415" s="1"/>
      <c r="W415" s="1"/>
      <c r="X415" s="1"/>
      <c r="Y415" s="1"/>
      <c r="Z415" s="1"/>
      <c r="AA415" s="1"/>
      <c r="AB415" s="82"/>
      <c r="AC415" s="82"/>
      <c r="AD415" s="82"/>
      <c r="AE415" s="82"/>
      <c r="AF415" s="1"/>
      <c r="AG415" s="1"/>
      <c r="AH415" s="1"/>
      <c r="AI415" s="1"/>
      <c r="AJ415" s="1"/>
      <c r="AK415" s="1"/>
      <c r="AL415" s="1"/>
      <c r="AM415" s="1"/>
      <c r="AN415" s="1"/>
      <c r="AO415" s="1"/>
      <c r="AP415" s="1"/>
      <c r="AQ415" s="1"/>
      <c r="AR415" s="1"/>
      <c r="AS415" s="1"/>
      <c r="AT415" s="1"/>
      <c r="AU415" s="1"/>
      <c r="AV415" s="1"/>
      <c r="AW415" s="1"/>
      <c r="AX415" s="1"/>
      <c r="AY415" s="1"/>
      <c r="AZ415" s="1"/>
      <c r="BA415" s="82"/>
      <c r="BB415" s="82"/>
      <c r="BC415" s="82"/>
      <c r="BD415" s="82"/>
      <c r="BE415" s="1"/>
      <c r="BF415" s="1"/>
      <c r="BG415" s="1"/>
      <c r="BH415" s="1"/>
      <c r="BI415" s="1"/>
      <c r="BJ415" s="1"/>
      <c r="BK415" s="1"/>
      <c r="BL415" s="1"/>
      <c r="BM415" s="1"/>
      <c r="BN415" s="1"/>
      <c r="BO415" s="1"/>
      <c r="BP415" s="1"/>
      <c r="BQ415" s="1"/>
      <c r="BR415" s="1"/>
      <c r="BS415" s="1"/>
      <c r="BT415" s="1" t="s">
        <v>2646</v>
      </c>
      <c r="BU415" s="1">
        <v>280720</v>
      </c>
      <c r="BV415" s="1" t="s">
        <v>2642</v>
      </c>
      <c r="BW415" s="1"/>
      <c r="BX415" s="1"/>
      <c r="BY415" s="1"/>
      <c r="BZ415" s="82">
        <f t="shared" si="107"/>
        <v>280720</v>
      </c>
      <c r="CA415" s="82" t="str">
        <f t="shared" si="108"/>
        <v>VORTEX COMPANY SAS</v>
      </c>
      <c r="CB415" s="82" t="str">
        <f t="shared" si="109"/>
        <v>Fluka</v>
      </c>
      <c r="CC415" s="82" t="str">
        <f t="shared" si="110"/>
        <v>75-90 dias</v>
      </c>
      <c r="CD415" s="98">
        <f t="shared" si="111"/>
        <v>280720</v>
      </c>
      <c r="CE415" s="98" t="str">
        <f t="shared" si="112"/>
        <v>VORTEX COMPANY SAS</v>
      </c>
      <c r="CF415" s="98" t="str">
        <f t="shared" si="113"/>
        <v>Fluka</v>
      </c>
      <c r="CG415" s="98" t="str">
        <f t="shared" si="114"/>
        <v>75-90 dias</v>
      </c>
    </row>
    <row r="416" spans="1:85" ht="43.2">
      <c r="A416" s="9">
        <f t="shared" si="99"/>
        <v>408</v>
      </c>
      <c r="B416" s="10" t="s">
        <v>1894</v>
      </c>
      <c r="C416" s="11">
        <v>250</v>
      </c>
      <c r="D416" s="11" t="s">
        <v>9</v>
      </c>
      <c r="E416" s="10" t="s">
        <v>1095</v>
      </c>
      <c r="F416" s="43">
        <v>1</v>
      </c>
      <c r="G416" s="1"/>
      <c r="H416" s="1"/>
      <c r="I416" s="1"/>
      <c r="J416" s="1"/>
      <c r="K416" s="1"/>
      <c r="L416" s="1"/>
      <c r="M416" s="1"/>
      <c r="N416" s="1"/>
      <c r="O416" s="1"/>
      <c r="P416" s="1"/>
      <c r="Q416" s="1"/>
      <c r="R416" s="1"/>
      <c r="S416" s="1"/>
      <c r="T416" s="1"/>
      <c r="U416" s="1"/>
      <c r="V416" s="1"/>
      <c r="W416" s="1"/>
      <c r="X416" s="1"/>
      <c r="Y416" s="1"/>
      <c r="Z416" s="1"/>
      <c r="AA416" s="1"/>
      <c r="AB416" s="82"/>
      <c r="AC416" s="82"/>
      <c r="AD416" s="82"/>
      <c r="AE416" s="82"/>
      <c r="AF416" s="1"/>
      <c r="AG416" s="1"/>
      <c r="AH416" s="1"/>
      <c r="AI416" s="1"/>
      <c r="AJ416" s="1"/>
      <c r="AK416" s="1"/>
      <c r="AL416" s="1"/>
      <c r="AM416" s="1"/>
      <c r="AN416" s="1"/>
      <c r="AO416" s="1"/>
      <c r="AP416" s="1"/>
      <c r="AQ416" s="1"/>
      <c r="AR416" s="1"/>
      <c r="AS416" s="1"/>
      <c r="AT416" s="1"/>
      <c r="AU416" s="1"/>
      <c r="AV416" s="1"/>
      <c r="AW416" s="1"/>
      <c r="AX416" s="1"/>
      <c r="AY416" s="1"/>
      <c r="AZ416" s="1"/>
      <c r="BA416" s="82"/>
      <c r="BB416" s="82"/>
      <c r="BC416" s="82"/>
      <c r="BD416" s="82"/>
      <c r="BE416" s="1"/>
      <c r="BF416" s="1"/>
      <c r="BG416" s="1"/>
      <c r="BH416" s="1"/>
      <c r="BI416" s="1"/>
      <c r="BJ416" s="1"/>
      <c r="BK416" s="1"/>
      <c r="BL416" s="1"/>
      <c r="BM416" s="1"/>
      <c r="BN416" s="1"/>
      <c r="BO416" s="1"/>
      <c r="BP416" s="1"/>
      <c r="BQ416" s="1" t="s">
        <v>1095</v>
      </c>
      <c r="BR416" s="1">
        <v>116000</v>
      </c>
      <c r="BS416" s="1">
        <v>60</v>
      </c>
      <c r="BT416" s="1"/>
      <c r="BU416" s="1"/>
      <c r="BV416" s="1"/>
      <c r="BW416" s="1"/>
      <c r="BX416" s="1"/>
      <c r="BY416" s="1"/>
      <c r="BZ416" s="82">
        <f t="shared" si="107"/>
        <v>116000</v>
      </c>
      <c r="CA416" s="82" t="str">
        <f t="shared" si="108"/>
        <v>SCIENTIFIC PRODUCTS LTDA.</v>
      </c>
      <c r="CB416" s="82" t="str">
        <f t="shared" si="109"/>
        <v>SIGMA</v>
      </c>
      <c r="CC416" s="82">
        <f t="shared" si="110"/>
        <v>60</v>
      </c>
      <c r="CD416" s="98">
        <f t="shared" si="111"/>
        <v>116000</v>
      </c>
      <c r="CE416" s="98" t="str">
        <f t="shared" si="112"/>
        <v>SCIENTIFIC PRODUCTS LTDA.</v>
      </c>
      <c r="CF416" s="98" t="str">
        <f t="shared" si="113"/>
        <v>SIGMA</v>
      </c>
      <c r="CG416" s="98">
        <f t="shared" si="114"/>
        <v>60</v>
      </c>
    </row>
    <row r="417" spans="1:85" ht="57.6">
      <c r="A417" s="9">
        <f t="shared" si="99"/>
        <v>409</v>
      </c>
      <c r="B417" s="10" t="s">
        <v>1301</v>
      </c>
      <c r="C417" s="11">
        <v>250</v>
      </c>
      <c r="D417" s="11" t="s">
        <v>6</v>
      </c>
      <c r="E417" s="10" t="s">
        <v>1803</v>
      </c>
      <c r="F417" s="43">
        <v>1</v>
      </c>
      <c r="G417" s="1"/>
      <c r="H417" s="1"/>
      <c r="I417" s="1"/>
      <c r="J417" s="1"/>
      <c r="K417" s="1"/>
      <c r="L417" s="1"/>
      <c r="M417" s="1"/>
      <c r="N417" s="1"/>
      <c r="O417" s="1"/>
      <c r="P417" s="1" t="s">
        <v>420</v>
      </c>
      <c r="Q417" s="1">
        <v>163560</v>
      </c>
      <c r="R417" s="1" t="s">
        <v>2284</v>
      </c>
      <c r="S417" s="1"/>
      <c r="T417" s="1"/>
      <c r="U417" s="1"/>
      <c r="V417" s="1"/>
      <c r="W417" s="1"/>
      <c r="X417" s="1"/>
      <c r="Y417" s="1"/>
      <c r="Z417" s="1"/>
      <c r="AA417" s="1"/>
      <c r="AB417" s="82">
        <f t="shared" si="100"/>
        <v>163560</v>
      </c>
      <c r="AC417" s="82" t="str">
        <f>IF(AB417=Z417,$Y$7,IF(AB417=W417,$V$7,IF(AB417=T417,$S$7,IF(AB417=Q417,$P$7,IF(AB417=N417,$M$7,IF(AB417=K417,$J$7,I(AB417=H417,$G$7,"")))))))</f>
        <v>BLAMIS DOTACIONES LABORATORIO S.A.S</v>
      </c>
      <c r="AD417" s="82" t="str">
        <f t="shared" si="101"/>
        <v>MERCK</v>
      </c>
      <c r="AE417" s="82" t="str">
        <f t="shared" si="102"/>
        <v>90 DÍAS</v>
      </c>
      <c r="AF417" s="1"/>
      <c r="AG417" s="1"/>
      <c r="AH417" s="1"/>
      <c r="AI417" s="1"/>
      <c r="AJ417" s="1"/>
      <c r="AK417" s="1"/>
      <c r="AL417" s="1"/>
      <c r="AM417" s="1"/>
      <c r="AN417" s="1"/>
      <c r="AO417" s="1" t="s">
        <v>420</v>
      </c>
      <c r="AP417" s="1">
        <v>138040</v>
      </c>
      <c r="AQ417" s="1">
        <v>90</v>
      </c>
      <c r="AR417" s="1"/>
      <c r="AS417" s="1"/>
      <c r="AT417" s="1"/>
      <c r="AU417" s="1"/>
      <c r="AV417" s="1"/>
      <c r="AW417" s="1"/>
      <c r="AX417" s="1" t="s">
        <v>420</v>
      </c>
      <c r="AY417" s="1">
        <v>157998.95999999996</v>
      </c>
      <c r="AZ417" s="1" t="s">
        <v>2526</v>
      </c>
      <c r="BA417" s="82">
        <f t="shared" si="103"/>
        <v>138040</v>
      </c>
      <c r="BB417" s="82" t="str">
        <f t="shared" si="104"/>
        <v>MERCK S.A.</v>
      </c>
      <c r="BC417" s="82" t="str">
        <f t="shared" si="105"/>
        <v>MERCK</v>
      </c>
      <c r="BD417" s="82">
        <f t="shared" si="106"/>
        <v>90</v>
      </c>
      <c r="BE417" s="1" t="s">
        <v>1095</v>
      </c>
      <c r="BF417" s="1">
        <v>605520</v>
      </c>
      <c r="BG417" s="1" t="s">
        <v>2375</v>
      </c>
      <c r="BH417" s="1"/>
      <c r="BI417" s="1"/>
      <c r="BJ417" s="1"/>
      <c r="BK417" s="1"/>
      <c r="BL417" s="1"/>
      <c r="BM417" s="1"/>
      <c r="BN417" s="1" t="s">
        <v>420</v>
      </c>
      <c r="BO417" s="1">
        <v>190820</v>
      </c>
      <c r="BP417" s="1" t="s">
        <v>2545</v>
      </c>
      <c r="BQ417" s="1"/>
      <c r="BR417" s="1"/>
      <c r="BS417" s="1"/>
      <c r="BT417" s="1"/>
      <c r="BU417" s="1"/>
      <c r="BV417" s="1"/>
      <c r="BW417" s="1"/>
      <c r="BX417" s="1"/>
      <c r="BY417" s="1"/>
      <c r="BZ417" s="82">
        <f t="shared" si="107"/>
        <v>190820</v>
      </c>
      <c r="CA417" s="82" t="str">
        <f t="shared" si="108"/>
        <v>REACTIVOS EQUIPOS Y QUIMICOS LIMITADA</v>
      </c>
      <c r="CB417" s="82" t="str">
        <f t="shared" si="109"/>
        <v>MERCK</v>
      </c>
      <c r="CC417" s="82" t="str">
        <f t="shared" si="110"/>
        <v>120 DIAS</v>
      </c>
      <c r="CD417" s="98">
        <f t="shared" si="111"/>
        <v>138040</v>
      </c>
      <c r="CE417" s="98" t="str">
        <f t="shared" si="112"/>
        <v>MERCK S.A.</v>
      </c>
      <c r="CF417" s="98" t="str">
        <f t="shared" si="113"/>
        <v>MERCK</v>
      </c>
      <c r="CG417" s="98" t="str">
        <f t="shared" si="114"/>
        <v>120 DIAS</v>
      </c>
    </row>
    <row r="418" spans="1:85" ht="52.2">
      <c r="A418" s="9">
        <f t="shared" si="99"/>
        <v>410</v>
      </c>
      <c r="B418" s="10" t="s">
        <v>243</v>
      </c>
      <c r="C418" s="11">
        <v>4000</v>
      </c>
      <c r="D418" s="11" t="s">
        <v>6</v>
      </c>
      <c r="E418" s="10" t="s">
        <v>1803</v>
      </c>
      <c r="F418" s="43">
        <v>1</v>
      </c>
      <c r="G418" s="1"/>
      <c r="H418" s="1"/>
      <c r="I418" s="1"/>
      <c r="J418" s="1" t="s">
        <v>2267</v>
      </c>
      <c r="K418" s="1">
        <v>91730.48</v>
      </c>
      <c r="L418" s="1" t="s">
        <v>2268</v>
      </c>
      <c r="M418" s="1"/>
      <c r="N418" s="1"/>
      <c r="O418" s="1"/>
      <c r="P418" s="1"/>
      <c r="Q418" s="1"/>
      <c r="R418" s="1"/>
      <c r="S418" s="1" t="s">
        <v>2406</v>
      </c>
      <c r="T418" s="1">
        <v>131544</v>
      </c>
      <c r="U418" s="1">
        <v>15</v>
      </c>
      <c r="V418" s="1"/>
      <c r="W418" s="1"/>
      <c r="X418" s="1"/>
      <c r="Y418" s="1"/>
      <c r="Z418" s="1"/>
      <c r="AA418" s="1"/>
      <c r="AB418" s="82">
        <f t="shared" si="100"/>
        <v>91730.48</v>
      </c>
      <c r="AC418" s="82" t="str">
        <f>IF(AB418=Z418,$Y$7,IF(AB418=W418,$V$7,IF(AB418=T418,$S$7,IF(AB418=Q418,$P$7,IF(AB418=N418,$M$7,IF(AB418=K418,$J$7,I(AB418=H418,$G$7,"")))))))</f>
        <v>AVÁNTIKA COLOMBIA S.A.</v>
      </c>
      <c r="AD418" s="82" t="str">
        <f t="shared" si="101"/>
        <v>JT BAKER</v>
      </c>
      <c r="AE418" s="82" t="str">
        <f t="shared" si="102"/>
        <v>10 Días</v>
      </c>
      <c r="AF418" s="1"/>
      <c r="AG418" s="1"/>
      <c r="AH418" s="1"/>
      <c r="AI418" s="1"/>
      <c r="AJ418" s="1"/>
      <c r="AK418" s="1"/>
      <c r="AL418" s="1"/>
      <c r="AM418" s="1"/>
      <c r="AN418" s="1"/>
      <c r="AO418" s="1" t="s">
        <v>420</v>
      </c>
      <c r="AP418" s="1">
        <v>98600</v>
      </c>
      <c r="AQ418" s="1">
        <v>90</v>
      </c>
      <c r="AR418" s="1"/>
      <c r="AS418" s="1"/>
      <c r="AT418" s="1"/>
      <c r="AU418" s="1"/>
      <c r="AV418" s="1"/>
      <c r="AW418" s="1"/>
      <c r="AX418" s="1" t="s">
        <v>420</v>
      </c>
      <c r="AY418" s="1">
        <v>188926.416</v>
      </c>
      <c r="AZ418" s="1" t="s">
        <v>2526</v>
      </c>
      <c r="BA418" s="82">
        <f t="shared" si="103"/>
        <v>98600</v>
      </c>
      <c r="BB418" s="82" t="str">
        <f t="shared" si="104"/>
        <v>MERCK S.A.</v>
      </c>
      <c r="BC418" s="82" t="str">
        <f t="shared" si="105"/>
        <v>MERCK</v>
      </c>
      <c r="BD418" s="82">
        <f t="shared" si="106"/>
        <v>90</v>
      </c>
      <c r="BE418" s="1"/>
      <c r="BF418" s="1"/>
      <c r="BG418" s="1"/>
      <c r="BH418" s="1"/>
      <c r="BI418" s="1"/>
      <c r="BJ418" s="1"/>
      <c r="BK418" s="1" t="s">
        <v>2361</v>
      </c>
      <c r="BL418" s="1">
        <v>98600</v>
      </c>
      <c r="BM418" s="1" t="s">
        <v>2569</v>
      </c>
      <c r="BN418" s="1"/>
      <c r="BO418" s="1"/>
      <c r="BP418" s="1"/>
      <c r="BQ418" s="1" t="s">
        <v>888</v>
      </c>
      <c r="BR418" s="1">
        <v>97440</v>
      </c>
      <c r="BS418" s="1">
        <v>8</v>
      </c>
      <c r="BT418" s="1"/>
      <c r="BU418" s="1"/>
      <c r="BV418" s="1"/>
      <c r="BW418" s="1" t="s">
        <v>2653</v>
      </c>
      <c r="BX418" s="1">
        <v>88299.199999999997</v>
      </c>
      <c r="BY418" s="1" t="s">
        <v>2372</v>
      </c>
      <c r="BZ418" s="82">
        <f t="shared" si="107"/>
        <v>88299.199999999997</v>
      </c>
      <c r="CA418" s="82" t="str">
        <f t="shared" si="108"/>
        <v xml:space="preserve">LABORATORIOS WACOL S.A </v>
      </c>
      <c r="CB418" s="82" t="str">
        <f t="shared" si="109"/>
        <v xml:space="preserve">JT BAKER </v>
      </c>
      <c r="CC418" s="82" t="str">
        <f t="shared" si="110"/>
        <v>3 DIAS</v>
      </c>
      <c r="CD418" s="98">
        <f t="shared" si="111"/>
        <v>88299.199999999997</v>
      </c>
      <c r="CE418" s="98" t="str">
        <f t="shared" si="112"/>
        <v xml:space="preserve">LABORATORIOS WACOL S.A </v>
      </c>
      <c r="CF418" s="98" t="str">
        <f t="shared" si="113"/>
        <v xml:space="preserve">JT BAKER </v>
      </c>
      <c r="CG418" s="98" t="str">
        <f t="shared" si="114"/>
        <v>3 DIAS</v>
      </c>
    </row>
    <row r="419" spans="1:85" ht="52.2">
      <c r="A419" s="9">
        <f t="shared" si="99"/>
        <v>411</v>
      </c>
      <c r="B419" s="10" t="s">
        <v>244</v>
      </c>
      <c r="C419" s="11">
        <v>4000</v>
      </c>
      <c r="D419" s="11" t="s">
        <v>15</v>
      </c>
      <c r="E419" s="10" t="s">
        <v>1803</v>
      </c>
      <c r="F419" s="43">
        <v>1</v>
      </c>
      <c r="G419" s="1"/>
      <c r="H419" s="1"/>
      <c r="I419" s="1"/>
      <c r="J419" s="1" t="s">
        <v>2267</v>
      </c>
      <c r="K419" s="1">
        <v>200211.36</v>
      </c>
      <c r="L419" s="1" t="s">
        <v>2268</v>
      </c>
      <c r="M419" s="1"/>
      <c r="N419" s="1"/>
      <c r="O419" s="1"/>
      <c r="P419" s="1"/>
      <c r="Q419" s="1"/>
      <c r="R419" s="1"/>
      <c r="S419" s="1" t="s">
        <v>2406</v>
      </c>
      <c r="T419" s="1">
        <v>334544</v>
      </c>
      <c r="U419" s="1">
        <v>15</v>
      </c>
      <c r="V419" s="1"/>
      <c r="W419" s="1"/>
      <c r="X419" s="1"/>
      <c r="Y419" s="1"/>
      <c r="Z419" s="1"/>
      <c r="AA419" s="1"/>
      <c r="AB419" s="82">
        <f t="shared" si="100"/>
        <v>200211.36</v>
      </c>
      <c r="AC419" s="82" t="str">
        <f>IF(AB419=Z419,$Y$7,IF(AB419=W419,$V$7,IF(AB419=T419,$S$7,IF(AB419=Q419,$P$7,IF(AB419=N419,$M$7,IF(AB419=K419,$J$7,I(AB419=H419,$G$7,"")))))))</f>
        <v>AVÁNTIKA COLOMBIA S.A.</v>
      </c>
      <c r="AD419" s="82" t="str">
        <f t="shared" si="101"/>
        <v>JT BAKER</v>
      </c>
      <c r="AE419" s="82" t="str">
        <f t="shared" si="102"/>
        <v>10 Días</v>
      </c>
      <c r="AF419" s="1"/>
      <c r="AG419" s="1"/>
      <c r="AH419" s="1"/>
      <c r="AI419" s="1"/>
      <c r="AJ419" s="1"/>
      <c r="AK419" s="1"/>
      <c r="AL419" s="1"/>
      <c r="AM419" s="1"/>
      <c r="AN419" s="1"/>
      <c r="AO419" s="1" t="s">
        <v>420</v>
      </c>
      <c r="AP419" s="1">
        <v>147320</v>
      </c>
      <c r="AQ419" s="1">
        <v>120</v>
      </c>
      <c r="AR419" s="1"/>
      <c r="AS419" s="1"/>
      <c r="AT419" s="1"/>
      <c r="AU419" s="1"/>
      <c r="AV419" s="1"/>
      <c r="AW419" s="1"/>
      <c r="AX419" s="1" t="s">
        <v>420</v>
      </c>
      <c r="AY419" s="1">
        <v>264228.04800000001</v>
      </c>
      <c r="AZ419" s="1" t="s">
        <v>2526</v>
      </c>
      <c r="BA419" s="82">
        <f t="shared" si="103"/>
        <v>147320</v>
      </c>
      <c r="BB419" s="82" t="str">
        <f t="shared" si="104"/>
        <v>MERCK S.A.</v>
      </c>
      <c r="BC419" s="82" t="str">
        <f t="shared" si="105"/>
        <v>MERCK</v>
      </c>
      <c r="BD419" s="82">
        <f t="shared" si="106"/>
        <v>120</v>
      </c>
      <c r="BE419" s="1"/>
      <c r="BF419" s="1"/>
      <c r="BG419" s="1"/>
      <c r="BH419" s="1"/>
      <c r="BI419" s="1"/>
      <c r="BJ419" s="1"/>
      <c r="BK419" s="1" t="s">
        <v>2361</v>
      </c>
      <c r="BL419" s="1">
        <v>185600</v>
      </c>
      <c r="BM419" s="1" t="s">
        <v>2569</v>
      </c>
      <c r="BN419" s="1" t="s">
        <v>2461</v>
      </c>
      <c r="BO419" s="1">
        <v>271005</v>
      </c>
      <c r="BP419" s="1" t="s">
        <v>2545</v>
      </c>
      <c r="BQ419" s="1" t="s">
        <v>888</v>
      </c>
      <c r="BR419" s="1">
        <v>106720</v>
      </c>
      <c r="BS419" s="1">
        <v>8</v>
      </c>
      <c r="BT419" s="1"/>
      <c r="BU419" s="1"/>
      <c r="BV419" s="1"/>
      <c r="BW419" s="1" t="s">
        <v>2653</v>
      </c>
      <c r="BX419" s="1">
        <v>211055.04</v>
      </c>
      <c r="BY419" s="1" t="s">
        <v>2654</v>
      </c>
      <c r="BZ419" s="82">
        <f t="shared" si="107"/>
        <v>106720</v>
      </c>
      <c r="CA419" s="82" t="str">
        <f t="shared" si="108"/>
        <v>SCIENTIFIC PRODUCTS LTDA.</v>
      </c>
      <c r="CB419" s="82" t="str">
        <f t="shared" si="109"/>
        <v>FISHER</v>
      </c>
      <c r="CC419" s="82">
        <f t="shared" si="110"/>
        <v>8</v>
      </c>
      <c r="CD419" s="98">
        <f t="shared" si="111"/>
        <v>106720</v>
      </c>
      <c r="CE419" s="98" t="str">
        <f t="shared" si="112"/>
        <v>SCIENTIFIC PRODUCTS LTDA.</v>
      </c>
      <c r="CF419" s="98" t="str">
        <f t="shared" si="113"/>
        <v>FISHER</v>
      </c>
      <c r="CG419" s="98">
        <f t="shared" si="114"/>
        <v>8</v>
      </c>
    </row>
    <row r="420" spans="1:85" ht="57.6">
      <c r="A420" s="9">
        <f t="shared" si="99"/>
        <v>412</v>
      </c>
      <c r="B420" s="10" t="s">
        <v>1568</v>
      </c>
      <c r="C420" s="11">
        <v>500</v>
      </c>
      <c r="D420" s="11" t="s">
        <v>9</v>
      </c>
      <c r="E420" s="10" t="s">
        <v>1803</v>
      </c>
      <c r="F420" s="43">
        <v>1</v>
      </c>
      <c r="G420" s="1"/>
      <c r="H420" s="1"/>
      <c r="I420" s="1"/>
      <c r="J420" s="1" t="s">
        <v>2267</v>
      </c>
      <c r="K420" s="1">
        <v>265231.68</v>
      </c>
      <c r="L420" s="1" t="s">
        <v>2269</v>
      </c>
      <c r="M420" s="1" t="s">
        <v>2296</v>
      </c>
      <c r="N420" s="1">
        <v>465624</v>
      </c>
      <c r="O420" s="1">
        <v>30</v>
      </c>
      <c r="P420" s="1"/>
      <c r="Q420" s="1"/>
      <c r="R420" s="1"/>
      <c r="S420" s="1" t="s">
        <v>2406</v>
      </c>
      <c r="T420" s="1">
        <v>212396</v>
      </c>
      <c r="U420" s="1">
        <v>15</v>
      </c>
      <c r="V420" s="1"/>
      <c r="W420" s="1"/>
      <c r="X420" s="1"/>
      <c r="Y420" s="1"/>
      <c r="Z420" s="1"/>
      <c r="AA420" s="1"/>
      <c r="AB420" s="82">
        <f t="shared" si="100"/>
        <v>212396</v>
      </c>
      <c r="AC420" s="82" t="str">
        <f>IF(AB420=Z420,$Y$7,IF(AB420=W420,$V$7,IF(AB420=T420,$S$7,IF(AB420=Q420,$P$7,IF(AB420=N420,$M$7,IF(AB420=K420,$J$7,I(AB420=H420,$G$7,"")))))))</f>
        <v xml:space="preserve">ELEMENTOS QUIMICOS LTDA </v>
      </c>
      <c r="AD420" s="82" t="str">
        <f t="shared" si="101"/>
        <v>PANREAC</v>
      </c>
      <c r="AE420" s="82">
        <f t="shared" si="102"/>
        <v>15</v>
      </c>
      <c r="AF420" s="1"/>
      <c r="AG420" s="1"/>
      <c r="AH420" s="1"/>
      <c r="AI420" s="1"/>
      <c r="AJ420" s="1"/>
      <c r="AK420" s="1"/>
      <c r="AL420" s="1"/>
      <c r="AM420" s="1"/>
      <c r="AN420" s="1"/>
      <c r="AO420" s="1" t="s">
        <v>420</v>
      </c>
      <c r="AP420" s="1">
        <v>112519.99999999999</v>
      </c>
      <c r="AQ420" s="1">
        <v>90</v>
      </c>
      <c r="AR420" s="1"/>
      <c r="AS420" s="1"/>
      <c r="AT420" s="1"/>
      <c r="AU420" s="1"/>
      <c r="AV420" s="1"/>
      <c r="AW420" s="1"/>
      <c r="AX420" s="1" t="s">
        <v>420</v>
      </c>
      <c r="AY420" s="1">
        <v>235317.6</v>
      </c>
      <c r="AZ420" s="1" t="s">
        <v>2526</v>
      </c>
      <c r="BA420" s="82">
        <f t="shared" si="103"/>
        <v>112519.99999999999</v>
      </c>
      <c r="BB420" s="82" t="str">
        <f t="shared" si="104"/>
        <v>MERCK S.A.</v>
      </c>
      <c r="BC420" s="82" t="str">
        <f t="shared" si="105"/>
        <v>MERCK</v>
      </c>
      <c r="BD420" s="82">
        <f t="shared" si="106"/>
        <v>90</v>
      </c>
      <c r="BE420" s="1"/>
      <c r="BF420" s="1"/>
      <c r="BG420" s="1"/>
      <c r="BH420" s="1"/>
      <c r="BI420" s="1"/>
      <c r="BJ420" s="1"/>
      <c r="BK420" s="1"/>
      <c r="BL420" s="1"/>
      <c r="BM420" s="1"/>
      <c r="BN420" s="1" t="s">
        <v>2461</v>
      </c>
      <c r="BO420" s="1">
        <v>273528</v>
      </c>
      <c r="BP420" s="1" t="s">
        <v>2545</v>
      </c>
      <c r="BQ420" s="1"/>
      <c r="BR420" s="1"/>
      <c r="BS420" s="1"/>
      <c r="BT420" s="1"/>
      <c r="BU420" s="1"/>
      <c r="BV420" s="1"/>
      <c r="BW420" s="1" t="s">
        <v>2653</v>
      </c>
      <c r="BX420" s="1">
        <v>341819.52</v>
      </c>
      <c r="BY420" s="1" t="s">
        <v>2545</v>
      </c>
      <c r="BZ420" s="82">
        <f t="shared" si="107"/>
        <v>273528</v>
      </c>
      <c r="CA420" s="82" t="str">
        <f t="shared" si="108"/>
        <v>REACTIVOS EQUIPOS Y QUIMICOS LIMITADA</v>
      </c>
      <c r="CB420" s="82" t="str">
        <f t="shared" si="109"/>
        <v>SCHARLAU</v>
      </c>
      <c r="CC420" s="82" t="str">
        <f t="shared" si="110"/>
        <v>120 DIAS</v>
      </c>
      <c r="CD420" s="98">
        <f t="shared" si="111"/>
        <v>112519.99999999999</v>
      </c>
      <c r="CE420" s="98" t="str">
        <f t="shared" si="112"/>
        <v>MERCK S.A.</v>
      </c>
      <c r="CF420" s="98" t="str">
        <f t="shared" si="113"/>
        <v>MERCK</v>
      </c>
      <c r="CG420" s="98">
        <f t="shared" si="114"/>
        <v>90</v>
      </c>
    </row>
    <row r="421" spans="1:85" ht="57.6">
      <c r="A421" s="9">
        <f t="shared" si="99"/>
        <v>413</v>
      </c>
      <c r="B421" s="10" t="s">
        <v>1639</v>
      </c>
      <c r="C421" s="11">
        <v>100</v>
      </c>
      <c r="D421" s="11" t="s">
        <v>6</v>
      </c>
      <c r="E421" s="10" t="s">
        <v>1803</v>
      </c>
      <c r="F421" s="43">
        <v>1</v>
      </c>
      <c r="G421" s="1"/>
      <c r="H421" s="1"/>
      <c r="I421" s="1"/>
      <c r="J421" s="1"/>
      <c r="K421" s="1"/>
      <c r="L421" s="1"/>
      <c r="M421" s="1"/>
      <c r="N421" s="1"/>
      <c r="O421" s="1"/>
      <c r="P421" s="1"/>
      <c r="Q421" s="1"/>
      <c r="R421" s="1"/>
      <c r="S421" s="1"/>
      <c r="T421" s="1"/>
      <c r="U421" s="1"/>
      <c r="V421" s="1"/>
      <c r="W421" s="1"/>
      <c r="X421" s="1"/>
      <c r="Y421" s="1"/>
      <c r="Z421" s="1"/>
      <c r="AA421" s="1"/>
      <c r="AB421" s="82"/>
      <c r="AC421" s="82"/>
      <c r="AD421" s="82"/>
      <c r="AE421" s="82"/>
      <c r="AF421" s="1"/>
      <c r="AG421" s="1"/>
      <c r="AH421" s="1"/>
      <c r="AI421" s="1"/>
      <c r="AJ421" s="1"/>
      <c r="AK421" s="1"/>
      <c r="AL421" s="1"/>
      <c r="AM421" s="1"/>
      <c r="AN421" s="1"/>
      <c r="AO421" s="1" t="s">
        <v>420</v>
      </c>
      <c r="AP421" s="1">
        <v>175160</v>
      </c>
      <c r="AQ421" s="1">
        <v>100</v>
      </c>
      <c r="AR421" s="1"/>
      <c r="AS421" s="1"/>
      <c r="AT421" s="1"/>
      <c r="AU421" s="1"/>
      <c r="AV421" s="1"/>
      <c r="AW421" s="1"/>
      <c r="AX421" s="1" t="s">
        <v>420</v>
      </c>
      <c r="AY421" s="1">
        <v>210441.16799999998</v>
      </c>
      <c r="AZ421" s="1" t="s">
        <v>2526</v>
      </c>
      <c r="BA421" s="82">
        <f t="shared" si="103"/>
        <v>175160</v>
      </c>
      <c r="BB421" s="82" t="str">
        <f t="shared" si="104"/>
        <v>MERCK S.A.</v>
      </c>
      <c r="BC421" s="82" t="str">
        <f t="shared" si="105"/>
        <v>MERCK</v>
      </c>
      <c r="BD421" s="82">
        <f t="shared" si="106"/>
        <v>100</v>
      </c>
      <c r="BE421" s="1"/>
      <c r="BF421" s="1"/>
      <c r="BG421" s="1"/>
      <c r="BH421" s="1"/>
      <c r="BI421" s="1"/>
      <c r="BJ421" s="1"/>
      <c r="BK421" s="1"/>
      <c r="BL421" s="1"/>
      <c r="BM421" s="1"/>
      <c r="BN421" s="1" t="s">
        <v>2461</v>
      </c>
      <c r="BO421" s="1">
        <v>290000</v>
      </c>
      <c r="BP421" s="1" t="s">
        <v>2545</v>
      </c>
      <c r="BQ421" s="1"/>
      <c r="BR421" s="1"/>
      <c r="BS421" s="1"/>
      <c r="BT421" s="1"/>
      <c r="BU421" s="1"/>
      <c r="BV421" s="1"/>
      <c r="BW421" s="1"/>
      <c r="BX421" s="1"/>
      <c r="BY421" s="1"/>
      <c r="BZ421" s="82">
        <f t="shared" si="107"/>
        <v>290000</v>
      </c>
      <c r="CA421" s="82" t="str">
        <f t="shared" si="108"/>
        <v>REACTIVOS EQUIPOS Y QUIMICOS LIMITADA</v>
      </c>
      <c r="CB421" s="82" t="str">
        <f t="shared" si="109"/>
        <v>SCHARLAU</v>
      </c>
      <c r="CC421" s="82" t="str">
        <f t="shared" si="110"/>
        <v>120 DIAS</v>
      </c>
      <c r="CD421" s="98">
        <f t="shared" si="111"/>
        <v>175160</v>
      </c>
      <c r="CE421" s="98" t="str">
        <f t="shared" si="112"/>
        <v>MERCK S.A.</v>
      </c>
      <c r="CF421" s="98" t="str">
        <f t="shared" si="113"/>
        <v>MERCK</v>
      </c>
      <c r="CG421" s="98">
        <f t="shared" si="114"/>
        <v>100</v>
      </c>
    </row>
    <row r="422" spans="1:85" ht="52.2">
      <c r="A422" s="9">
        <f t="shared" si="99"/>
        <v>414</v>
      </c>
      <c r="B422" s="10" t="s">
        <v>245</v>
      </c>
      <c r="C422" s="11">
        <v>2500</v>
      </c>
      <c r="D422" s="11" t="s">
        <v>6</v>
      </c>
      <c r="E422" s="10" t="s">
        <v>1803</v>
      </c>
      <c r="F422" s="43">
        <v>1</v>
      </c>
      <c r="G422" s="1"/>
      <c r="H422" s="1"/>
      <c r="I422" s="1"/>
      <c r="J422" s="1" t="s">
        <v>2267</v>
      </c>
      <c r="K422" s="1">
        <v>67530.559999999998</v>
      </c>
      <c r="L422" s="1" t="s">
        <v>2268</v>
      </c>
      <c r="M422" s="1"/>
      <c r="N422" s="1"/>
      <c r="O422" s="1"/>
      <c r="P422" s="1"/>
      <c r="Q422" s="1"/>
      <c r="R422" s="1"/>
      <c r="S422" s="1" t="s">
        <v>2406</v>
      </c>
      <c r="T422" s="1">
        <v>96860</v>
      </c>
      <c r="U422" s="1">
        <v>15</v>
      </c>
      <c r="V422" s="1"/>
      <c r="W422" s="1"/>
      <c r="X422" s="1"/>
      <c r="Y422" s="1"/>
      <c r="Z422" s="1"/>
      <c r="AA422" s="1"/>
      <c r="AB422" s="82">
        <f t="shared" si="100"/>
        <v>67530.559999999998</v>
      </c>
      <c r="AC422" s="82" t="str">
        <f>IF(AB422=Z422,$Y$7,IF(AB422=W422,$V$7,IF(AB422=T422,$S$7,IF(AB422=Q422,$P$7,IF(AB422=N422,$M$7,IF(AB422=K422,$J$7,I(AB422=H422,$G$7,"")))))))</f>
        <v>AVÁNTIKA COLOMBIA S.A.</v>
      </c>
      <c r="AD422" s="82" t="str">
        <f t="shared" si="101"/>
        <v>JT BAKER</v>
      </c>
      <c r="AE422" s="82" t="str">
        <f t="shared" si="102"/>
        <v>10 Días</v>
      </c>
      <c r="AF422" s="1"/>
      <c r="AG422" s="1"/>
      <c r="AH422" s="1"/>
      <c r="AI422" s="1"/>
      <c r="AJ422" s="1"/>
      <c r="AK422" s="1"/>
      <c r="AL422" s="1"/>
      <c r="AM422" s="1"/>
      <c r="AN422" s="1"/>
      <c r="AO422" s="1"/>
      <c r="AP422" s="1"/>
      <c r="AQ422" s="1"/>
      <c r="AR422" s="1"/>
      <c r="AS422" s="1"/>
      <c r="AT422" s="1"/>
      <c r="AU422" s="1"/>
      <c r="AV422" s="1"/>
      <c r="AW422" s="1"/>
      <c r="AX422" s="1"/>
      <c r="AY422" s="1"/>
      <c r="AZ422" s="1"/>
      <c r="BA422" s="82"/>
      <c r="BB422" s="82"/>
      <c r="BC422" s="82"/>
      <c r="BD422" s="82"/>
      <c r="BE422" s="1"/>
      <c r="BF422" s="1"/>
      <c r="BG422" s="1"/>
      <c r="BH422" s="1"/>
      <c r="BI422" s="1"/>
      <c r="BJ422" s="1"/>
      <c r="BK422" s="1" t="s">
        <v>2570</v>
      </c>
      <c r="BL422" s="1">
        <v>218080</v>
      </c>
      <c r="BM422" s="1" t="s">
        <v>2569</v>
      </c>
      <c r="BN422" s="1"/>
      <c r="BO422" s="1"/>
      <c r="BP422" s="1"/>
      <c r="BQ422" s="1" t="s">
        <v>888</v>
      </c>
      <c r="BR422" s="1">
        <v>64960</v>
      </c>
      <c r="BS422" s="1">
        <v>8</v>
      </c>
      <c r="BT422" s="1"/>
      <c r="BU422" s="1"/>
      <c r="BV422" s="1"/>
      <c r="BW422" s="1" t="s">
        <v>2653</v>
      </c>
      <c r="BX422" s="1">
        <v>48700.369230769233</v>
      </c>
      <c r="BY422" s="1" t="s">
        <v>2372</v>
      </c>
      <c r="BZ422" s="82">
        <f t="shared" si="107"/>
        <v>48700.369230769233</v>
      </c>
      <c r="CA422" s="82" t="str">
        <f t="shared" si="108"/>
        <v xml:space="preserve">LABORATORIOS WACOL S.A </v>
      </c>
      <c r="CB422" s="82" t="str">
        <f t="shared" si="109"/>
        <v xml:space="preserve">JT BAKER </v>
      </c>
      <c r="CC422" s="82" t="str">
        <f t="shared" si="110"/>
        <v>3 DIAS</v>
      </c>
      <c r="CD422" s="98">
        <f t="shared" si="111"/>
        <v>48700.369230769233</v>
      </c>
      <c r="CE422" s="98" t="str">
        <f t="shared" si="112"/>
        <v xml:space="preserve">LABORATORIOS WACOL S.A </v>
      </c>
      <c r="CF422" s="98" t="str">
        <f t="shared" si="113"/>
        <v xml:space="preserve">JT BAKER </v>
      </c>
      <c r="CG422" s="98" t="str">
        <f t="shared" si="114"/>
        <v>3 DIAS</v>
      </c>
    </row>
    <row r="423" spans="1:85" ht="57.6">
      <c r="A423" s="9">
        <f t="shared" si="99"/>
        <v>415</v>
      </c>
      <c r="B423" s="10" t="s">
        <v>1895</v>
      </c>
      <c r="C423" s="11">
        <v>1000</v>
      </c>
      <c r="D423" s="11" t="s">
        <v>6</v>
      </c>
      <c r="E423" s="10" t="s">
        <v>1803</v>
      </c>
      <c r="F423" s="43">
        <v>1</v>
      </c>
      <c r="G423" s="1"/>
      <c r="H423" s="1"/>
      <c r="I423" s="1"/>
      <c r="J423" s="1"/>
      <c r="K423" s="1"/>
      <c r="L423" s="1"/>
      <c r="M423" s="1"/>
      <c r="N423" s="1"/>
      <c r="O423" s="1"/>
      <c r="P423" s="1"/>
      <c r="Q423" s="1"/>
      <c r="R423" s="1"/>
      <c r="S423" s="1"/>
      <c r="T423" s="1"/>
      <c r="U423" s="1"/>
      <c r="V423" s="1"/>
      <c r="W423" s="1"/>
      <c r="X423" s="1"/>
      <c r="Y423" s="1"/>
      <c r="Z423" s="1"/>
      <c r="AA423" s="1"/>
      <c r="AB423" s="82"/>
      <c r="AC423" s="82"/>
      <c r="AD423" s="82"/>
      <c r="AE423" s="82"/>
      <c r="AF423" s="1"/>
      <c r="AG423" s="1"/>
      <c r="AH423" s="1"/>
      <c r="AI423" s="1"/>
      <c r="AJ423" s="1"/>
      <c r="AK423" s="1"/>
      <c r="AL423" s="1"/>
      <c r="AM423" s="1"/>
      <c r="AN423" s="1"/>
      <c r="AO423" s="1"/>
      <c r="AP423" s="1"/>
      <c r="AQ423" s="1"/>
      <c r="AR423" s="1"/>
      <c r="AS423" s="1"/>
      <c r="AT423" s="1"/>
      <c r="AU423" s="1"/>
      <c r="AV423" s="1"/>
      <c r="AW423" s="1"/>
      <c r="AX423" s="1"/>
      <c r="AY423" s="1"/>
      <c r="AZ423" s="1"/>
      <c r="BA423" s="82"/>
      <c r="BB423" s="82"/>
      <c r="BC423" s="82"/>
      <c r="BD423" s="82"/>
      <c r="BE423" s="1"/>
      <c r="BF423" s="1"/>
      <c r="BG423" s="1"/>
      <c r="BH423" s="1"/>
      <c r="BI423" s="1"/>
      <c r="BJ423" s="1"/>
      <c r="BK423" s="1"/>
      <c r="BL423" s="1"/>
      <c r="BM423" s="1"/>
      <c r="BN423" s="1" t="s">
        <v>2461</v>
      </c>
      <c r="BO423" s="1">
        <v>80388</v>
      </c>
      <c r="BP423" s="1" t="s">
        <v>2545</v>
      </c>
      <c r="BQ423" s="1"/>
      <c r="BR423" s="1"/>
      <c r="BS423" s="1"/>
      <c r="BT423" s="1"/>
      <c r="BU423" s="1"/>
      <c r="BV423" s="1"/>
      <c r="BW423" s="1"/>
      <c r="BX423" s="1"/>
      <c r="BY423" s="1"/>
      <c r="BZ423" s="82">
        <f t="shared" si="107"/>
        <v>80388</v>
      </c>
      <c r="CA423" s="82" t="str">
        <f t="shared" si="108"/>
        <v>REACTIVOS EQUIPOS Y QUIMICOS LIMITADA</v>
      </c>
      <c r="CB423" s="82" t="str">
        <f t="shared" si="109"/>
        <v>SCHARLAU</v>
      </c>
      <c r="CC423" s="82" t="str">
        <f t="shared" si="110"/>
        <v>120 DIAS</v>
      </c>
      <c r="CD423" s="98">
        <f t="shared" si="111"/>
        <v>80388</v>
      </c>
      <c r="CE423" s="98" t="str">
        <f t="shared" si="112"/>
        <v>REACTIVOS EQUIPOS Y QUIMICOS LIMITADA</v>
      </c>
      <c r="CF423" s="98" t="str">
        <f t="shared" si="113"/>
        <v>SCHARLAU</v>
      </c>
      <c r="CG423" s="98" t="str">
        <f t="shared" si="114"/>
        <v>120 DIAS</v>
      </c>
    </row>
    <row r="424" spans="1:85" ht="57.6">
      <c r="A424" s="9">
        <f t="shared" si="99"/>
        <v>416</v>
      </c>
      <c r="B424" s="10" t="s">
        <v>561</v>
      </c>
      <c r="C424" s="11">
        <v>1000</v>
      </c>
      <c r="D424" s="11" t="s">
        <v>6</v>
      </c>
      <c r="E424" s="10" t="s">
        <v>1803</v>
      </c>
      <c r="F424" s="43">
        <v>1</v>
      </c>
      <c r="G424" s="1"/>
      <c r="H424" s="1"/>
      <c r="I424" s="1"/>
      <c r="J424" s="1" t="s">
        <v>2267</v>
      </c>
      <c r="K424" s="1">
        <v>32354.720000000001</v>
      </c>
      <c r="L424" s="1" t="s">
        <v>2268</v>
      </c>
      <c r="M424" s="1"/>
      <c r="N424" s="1"/>
      <c r="O424" s="1"/>
      <c r="P424" s="1"/>
      <c r="Q424" s="1"/>
      <c r="R424" s="1"/>
      <c r="S424" s="1" t="s">
        <v>2406</v>
      </c>
      <c r="T424" s="1">
        <v>30508</v>
      </c>
      <c r="U424" s="1">
        <v>15</v>
      </c>
      <c r="V424" s="1"/>
      <c r="W424" s="1"/>
      <c r="X424" s="1"/>
      <c r="Y424" s="1"/>
      <c r="Z424" s="1"/>
      <c r="AA424" s="1"/>
      <c r="AB424" s="82">
        <f t="shared" si="100"/>
        <v>30508</v>
      </c>
      <c r="AC424" s="82" t="str">
        <f>IF(AB424=Z424,$Y$7,IF(AB424=W424,$V$7,IF(AB424=T424,$S$7,IF(AB424=Q424,$P$7,IF(AB424=N424,$M$7,IF(AB424=K424,$J$7,I(AB424=H424,$G$7,"")))))))</f>
        <v xml:space="preserve">ELEMENTOS QUIMICOS LTDA </v>
      </c>
      <c r="AD424" s="82" t="str">
        <f t="shared" si="101"/>
        <v>PANREAC</v>
      </c>
      <c r="AE424" s="82">
        <f t="shared" si="102"/>
        <v>15</v>
      </c>
      <c r="AF424" s="1"/>
      <c r="AG424" s="1"/>
      <c r="AH424" s="1"/>
      <c r="AI424" s="1"/>
      <c r="AJ424" s="1"/>
      <c r="AK424" s="1"/>
      <c r="AL424" s="1"/>
      <c r="AM424" s="1"/>
      <c r="AN424" s="1"/>
      <c r="AO424" s="1" t="s">
        <v>420</v>
      </c>
      <c r="AP424" s="1">
        <v>37120</v>
      </c>
      <c r="AQ424" s="1">
        <v>90</v>
      </c>
      <c r="AR424" s="1"/>
      <c r="AS424" s="1"/>
      <c r="AT424" s="1"/>
      <c r="AU424" s="1"/>
      <c r="AV424" s="1"/>
      <c r="AW424" s="1"/>
      <c r="AX424" s="1" t="s">
        <v>420</v>
      </c>
      <c r="AY424" s="1">
        <v>39667.823999999993</v>
      </c>
      <c r="AZ424" s="1" t="s">
        <v>2526</v>
      </c>
      <c r="BA424" s="82">
        <f t="shared" si="103"/>
        <v>37120</v>
      </c>
      <c r="BB424" s="82" t="str">
        <f t="shared" si="104"/>
        <v>MERCK S.A.</v>
      </c>
      <c r="BC424" s="82" t="str">
        <f t="shared" si="105"/>
        <v>MERCK</v>
      </c>
      <c r="BD424" s="82">
        <f t="shared" si="106"/>
        <v>90</v>
      </c>
      <c r="BE424" s="1"/>
      <c r="BF424" s="1"/>
      <c r="BG424" s="1"/>
      <c r="BH424" s="1"/>
      <c r="BI424" s="1"/>
      <c r="BJ424" s="1"/>
      <c r="BK424" s="1"/>
      <c r="BL424" s="1"/>
      <c r="BM424" s="1"/>
      <c r="BN424" s="1" t="s">
        <v>2461</v>
      </c>
      <c r="BO424" s="1">
        <v>27405</v>
      </c>
      <c r="BP424" s="1" t="s">
        <v>2328</v>
      </c>
      <c r="BQ424" s="1" t="s">
        <v>888</v>
      </c>
      <c r="BR424" s="1">
        <v>28420</v>
      </c>
      <c r="BS424" s="1">
        <v>8</v>
      </c>
      <c r="BT424" s="1"/>
      <c r="BU424" s="1"/>
      <c r="BV424" s="1"/>
      <c r="BW424" s="1"/>
      <c r="BX424" s="1"/>
      <c r="BY424" s="1"/>
      <c r="BZ424" s="82">
        <f t="shared" si="107"/>
        <v>27405</v>
      </c>
      <c r="CA424" s="82" t="str">
        <f t="shared" si="108"/>
        <v>REACTIVOS EQUIPOS Y QUIMICOS LIMITADA</v>
      </c>
      <c r="CB424" s="82" t="str">
        <f t="shared" si="109"/>
        <v>SCHARLAU</v>
      </c>
      <c r="CC424" s="82" t="str">
        <f t="shared" si="110"/>
        <v>30 DIAS</v>
      </c>
      <c r="CD424" s="98">
        <f t="shared" si="111"/>
        <v>27405</v>
      </c>
      <c r="CE424" s="98" t="str">
        <f t="shared" si="112"/>
        <v>REACTIVOS EQUIPOS Y QUIMICOS LIMITADA</v>
      </c>
      <c r="CF424" s="98" t="str">
        <f t="shared" si="113"/>
        <v>SCHARLAU</v>
      </c>
      <c r="CG424" s="98" t="str">
        <f t="shared" si="114"/>
        <v>30 DIAS</v>
      </c>
    </row>
    <row r="425" spans="1:85" ht="66.75" customHeight="1">
      <c r="A425" s="9">
        <f t="shared" si="99"/>
        <v>417</v>
      </c>
      <c r="B425" s="10" t="s">
        <v>562</v>
      </c>
      <c r="C425" s="11">
        <v>1000</v>
      </c>
      <c r="D425" s="11" t="s">
        <v>6</v>
      </c>
      <c r="E425" s="10" t="s">
        <v>1803</v>
      </c>
      <c r="F425" s="43">
        <v>1</v>
      </c>
      <c r="G425" s="1"/>
      <c r="H425" s="1"/>
      <c r="I425" s="1"/>
      <c r="J425" s="1" t="s">
        <v>2267</v>
      </c>
      <c r="K425" s="1">
        <v>35175.839999999997</v>
      </c>
      <c r="L425" s="1" t="s">
        <v>2268</v>
      </c>
      <c r="M425" s="1"/>
      <c r="N425" s="1"/>
      <c r="O425" s="1"/>
      <c r="P425" s="1"/>
      <c r="Q425" s="1"/>
      <c r="R425" s="1"/>
      <c r="S425" s="1" t="s">
        <v>2406</v>
      </c>
      <c r="T425" s="1">
        <v>32480</v>
      </c>
      <c r="U425" s="1">
        <v>15</v>
      </c>
      <c r="V425" s="1"/>
      <c r="W425" s="1"/>
      <c r="X425" s="1"/>
      <c r="Y425" s="1"/>
      <c r="Z425" s="1"/>
      <c r="AA425" s="1"/>
      <c r="AB425" s="82">
        <f t="shared" si="100"/>
        <v>32480</v>
      </c>
      <c r="AC425" s="82" t="str">
        <f>IF(AB425=Z425,$Y$7,IF(AB425=W425,$V$7,IF(AB425=T425,$S$7,IF(AB425=Q425,$P$7,IF(AB425=N425,$M$7,IF(AB425=K425,$J$7,I(AB425=H425,$G$7,"")))))))</f>
        <v xml:space="preserve">ELEMENTOS QUIMICOS LTDA </v>
      </c>
      <c r="AD425" s="82" t="str">
        <f t="shared" si="101"/>
        <v>PANREAC</v>
      </c>
      <c r="AE425" s="82">
        <f t="shared" si="102"/>
        <v>15</v>
      </c>
      <c r="AF425" s="1"/>
      <c r="AG425" s="1"/>
      <c r="AH425" s="1"/>
      <c r="AI425" s="1"/>
      <c r="AJ425" s="1"/>
      <c r="AK425" s="1"/>
      <c r="AL425" s="1"/>
      <c r="AM425" s="1"/>
      <c r="AN425" s="1"/>
      <c r="AO425" s="1" t="s">
        <v>420</v>
      </c>
      <c r="AP425" s="1">
        <v>33640</v>
      </c>
      <c r="AQ425" s="1">
        <v>90</v>
      </c>
      <c r="AR425" s="1"/>
      <c r="AS425" s="1"/>
      <c r="AT425" s="1"/>
      <c r="AU425" s="1"/>
      <c r="AV425" s="1"/>
      <c r="AW425" s="1"/>
      <c r="AX425" s="1" t="s">
        <v>420</v>
      </c>
      <c r="AY425" s="1">
        <v>34961.471999999994</v>
      </c>
      <c r="AZ425" s="1" t="s">
        <v>2526</v>
      </c>
      <c r="BA425" s="82">
        <f t="shared" si="103"/>
        <v>33640</v>
      </c>
      <c r="BB425" s="82" t="str">
        <f t="shared" si="104"/>
        <v>MERCK S.A.</v>
      </c>
      <c r="BC425" s="82" t="str">
        <f t="shared" si="105"/>
        <v>MERCK</v>
      </c>
      <c r="BD425" s="82">
        <f t="shared" si="106"/>
        <v>90</v>
      </c>
      <c r="BE425" s="1"/>
      <c r="BF425" s="1"/>
      <c r="BG425" s="1"/>
      <c r="BH425" s="1"/>
      <c r="BI425" s="1"/>
      <c r="BJ425" s="1"/>
      <c r="BK425" s="1"/>
      <c r="BL425" s="1"/>
      <c r="BM425" s="1"/>
      <c r="BN425" s="1" t="s">
        <v>2461</v>
      </c>
      <c r="BO425" s="1">
        <v>23345</v>
      </c>
      <c r="BP425" s="1" t="s">
        <v>2328</v>
      </c>
      <c r="BQ425" s="1" t="s">
        <v>888</v>
      </c>
      <c r="BR425" s="1">
        <v>32480</v>
      </c>
      <c r="BS425" s="1">
        <v>60</v>
      </c>
      <c r="BT425" s="1"/>
      <c r="BU425" s="1"/>
      <c r="BV425" s="1"/>
      <c r="BW425" s="1"/>
      <c r="BX425" s="1"/>
      <c r="BY425" s="1"/>
      <c r="BZ425" s="82">
        <f t="shared" si="107"/>
        <v>23345</v>
      </c>
      <c r="CA425" s="82" t="str">
        <f t="shared" si="108"/>
        <v>REACTIVOS EQUIPOS Y QUIMICOS LIMITADA</v>
      </c>
      <c r="CB425" s="82" t="str">
        <f t="shared" si="109"/>
        <v>SCHARLAU</v>
      </c>
      <c r="CC425" s="82" t="str">
        <f t="shared" si="110"/>
        <v>30 DIAS</v>
      </c>
      <c r="CD425" s="98">
        <f t="shared" si="111"/>
        <v>23345</v>
      </c>
      <c r="CE425" s="98" t="str">
        <f t="shared" si="112"/>
        <v>REACTIVOS EQUIPOS Y QUIMICOS LIMITADA</v>
      </c>
      <c r="CF425" s="98" t="str">
        <f t="shared" si="113"/>
        <v>SCHARLAU</v>
      </c>
      <c r="CG425" s="98" t="str">
        <f t="shared" si="114"/>
        <v>30 DIAS</v>
      </c>
    </row>
    <row r="426" spans="1:85" ht="66.75" customHeight="1">
      <c r="A426" s="9">
        <f t="shared" si="99"/>
        <v>418</v>
      </c>
      <c r="B426" s="10" t="s">
        <v>1896</v>
      </c>
      <c r="C426" s="11">
        <v>1000</v>
      </c>
      <c r="D426" s="11" t="s">
        <v>9</v>
      </c>
      <c r="E426" s="10" t="s">
        <v>233</v>
      </c>
      <c r="F426" s="43">
        <v>1</v>
      </c>
      <c r="G426" s="1"/>
      <c r="H426" s="1"/>
      <c r="I426" s="1"/>
      <c r="J426" s="1"/>
      <c r="K426" s="1"/>
      <c r="L426" s="1"/>
      <c r="M426" s="1"/>
      <c r="N426" s="1"/>
      <c r="O426" s="1"/>
      <c r="P426" s="1"/>
      <c r="Q426" s="1"/>
      <c r="R426" s="1"/>
      <c r="S426" s="1"/>
      <c r="T426" s="1"/>
      <c r="U426" s="1"/>
      <c r="V426" s="1"/>
      <c r="W426" s="1"/>
      <c r="X426" s="1"/>
      <c r="Y426" s="1"/>
      <c r="Z426" s="1"/>
      <c r="AA426" s="1"/>
      <c r="AB426" s="82"/>
      <c r="AC426" s="82"/>
      <c r="AD426" s="82"/>
      <c r="AE426" s="82"/>
      <c r="AF426" s="1"/>
      <c r="AG426" s="1"/>
      <c r="AH426" s="1"/>
      <c r="AI426" s="1"/>
      <c r="AJ426" s="1"/>
      <c r="AK426" s="1"/>
      <c r="AL426" s="1"/>
      <c r="AM426" s="1"/>
      <c r="AN426" s="1"/>
      <c r="AO426" s="1"/>
      <c r="AP426" s="1"/>
      <c r="AQ426" s="1"/>
      <c r="AR426" s="1"/>
      <c r="AS426" s="1"/>
      <c r="AT426" s="1"/>
      <c r="AU426" s="1"/>
      <c r="AV426" s="1"/>
      <c r="AW426" s="1"/>
      <c r="AX426" s="1"/>
      <c r="AY426" s="1"/>
      <c r="AZ426" s="1"/>
      <c r="BA426" s="82"/>
      <c r="BB426" s="82"/>
      <c r="BC426" s="82"/>
      <c r="BD426" s="82"/>
      <c r="BE426" s="1"/>
      <c r="BF426" s="1"/>
      <c r="BG426" s="1"/>
      <c r="BH426" s="1" t="s">
        <v>97</v>
      </c>
      <c r="BI426" s="1">
        <v>5100</v>
      </c>
      <c r="BJ426" s="1" t="s">
        <v>2548</v>
      </c>
      <c r="BK426" s="1"/>
      <c r="BL426" s="1"/>
      <c r="BM426" s="1"/>
      <c r="BN426" s="1" t="s">
        <v>2481</v>
      </c>
      <c r="BO426" s="1">
        <v>3480</v>
      </c>
      <c r="BP426" s="1" t="s">
        <v>2328</v>
      </c>
      <c r="BQ426" s="1"/>
      <c r="BR426" s="1"/>
      <c r="BS426" s="1"/>
      <c r="BT426" s="1"/>
      <c r="BU426" s="1"/>
      <c r="BV426" s="1"/>
      <c r="BW426" s="1"/>
      <c r="BX426" s="1"/>
      <c r="BY426" s="1"/>
      <c r="BZ426" s="82">
        <f t="shared" si="107"/>
        <v>3480</v>
      </c>
      <c r="CA426" s="82" t="str">
        <f t="shared" si="108"/>
        <v>REACTIVOS EQUIPOS Y QUIMICOS LIMITADA</v>
      </c>
      <c r="CB426" s="82" t="str">
        <f t="shared" si="109"/>
        <v>MARCA NACIONAL</v>
      </c>
      <c r="CC426" s="82" t="str">
        <f t="shared" si="110"/>
        <v>30 DIAS</v>
      </c>
      <c r="CD426" s="98">
        <f t="shared" si="111"/>
        <v>3480</v>
      </c>
      <c r="CE426" s="98" t="str">
        <f t="shared" si="112"/>
        <v>REACTIVOS EQUIPOS Y QUIMICOS LIMITADA</v>
      </c>
      <c r="CF426" s="98" t="str">
        <f t="shared" si="113"/>
        <v>MARCA NACIONAL</v>
      </c>
      <c r="CG426" s="98" t="str">
        <f t="shared" si="114"/>
        <v>30 DIAS</v>
      </c>
    </row>
    <row r="427" spans="1:85" ht="52.2">
      <c r="A427" s="9">
        <f t="shared" si="99"/>
        <v>419</v>
      </c>
      <c r="B427" s="10" t="s">
        <v>246</v>
      </c>
      <c r="C427" s="11">
        <v>100</v>
      </c>
      <c r="D427" s="11" t="s">
        <v>9</v>
      </c>
      <c r="E427" s="10" t="s">
        <v>1803</v>
      </c>
      <c r="F427" s="43">
        <v>1</v>
      </c>
      <c r="G427" s="1"/>
      <c r="H427" s="1"/>
      <c r="I427" s="1"/>
      <c r="J427" s="1"/>
      <c r="K427" s="1"/>
      <c r="L427" s="1"/>
      <c r="M427" s="1" t="s">
        <v>2296</v>
      </c>
      <c r="N427" s="1">
        <v>241164</v>
      </c>
      <c r="O427" s="1">
        <v>30</v>
      </c>
      <c r="P427" s="1"/>
      <c r="Q427" s="1"/>
      <c r="R427" s="1"/>
      <c r="S427" s="1" t="s">
        <v>2406</v>
      </c>
      <c r="T427" s="1">
        <v>33524</v>
      </c>
      <c r="U427" s="1">
        <v>15</v>
      </c>
      <c r="V427" s="1"/>
      <c r="W427" s="1"/>
      <c r="X427" s="1"/>
      <c r="Y427" s="1"/>
      <c r="Z427" s="1"/>
      <c r="AA427" s="1"/>
      <c r="AB427" s="82">
        <f t="shared" si="100"/>
        <v>33524</v>
      </c>
      <c r="AC427" s="82" t="str">
        <f>IF(AB427=Z427,$Y$7,IF(AB427=W427,$V$7,IF(AB427=T427,$S$7,IF(AB427=Q427,$P$7,IF(AB427=N427,$M$7,IF(AB427=K427,$J$7,I(AB427=H427,$G$7,"")))))))</f>
        <v xml:space="preserve">ELEMENTOS QUIMICOS LTDA </v>
      </c>
      <c r="AD427" s="82" t="str">
        <f t="shared" si="101"/>
        <v>PANREAC</v>
      </c>
      <c r="AE427" s="82">
        <f t="shared" si="102"/>
        <v>15</v>
      </c>
      <c r="AF427" s="1"/>
      <c r="AG427" s="1"/>
      <c r="AH427" s="1"/>
      <c r="AI427" s="1"/>
      <c r="AJ427" s="1"/>
      <c r="AK427" s="1"/>
      <c r="AL427" s="1"/>
      <c r="AM427" s="1"/>
      <c r="AN427" s="1"/>
      <c r="AO427" s="1" t="s">
        <v>420</v>
      </c>
      <c r="AP427" s="1">
        <v>111359.99999999999</v>
      </c>
      <c r="AQ427" s="1">
        <v>60</v>
      </c>
      <c r="AR427" s="1"/>
      <c r="AS427" s="1"/>
      <c r="AT427" s="1"/>
      <c r="AU427" s="1"/>
      <c r="AV427" s="1"/>
      <c r="AW427" s="1"/>
      <c r="AX427" s="1" t="s">
        <v>420</v>
      </c>
      <c r="AY427" s="1">
        <v>388610.20799999998</v>
      </c>
      <c r="AZ427" s="1" t="s">
        <v>2526</v>
      </c>
      <c r="BA427" s="82">
        <f t="shared" si="103"/>
        <v>111359.99999999999</v>
      </c>
      <c r="BB427" s="82" t="str">
        <f t="shared" si="104"/>
        <v>MERCK S.A.</v>
      </c>
      <c r="BC427" s="82" t="str">
        <f t="shared" si="105"/>
        <v>MERCK</v>
      </c>
      <c r="BD427" s="82">
        <f t="shared" si="106"/>
        <v>60</v>
      </c>
      <c r="BE427" s="1"/>
      <c r="BF427" s="1"/>
      <c r="BG427" s="1"/>
      <c r="BH427" s="1"/>
      <c r="BI427" s="1"/>
      <c r="BJ427" s="1"/>
      <c r="BK427" s="1"/>
      <c r="BL427" s="1"/>
      <c r="BM427" s="1"/>
      <c r="BN427" s="1"/>
      <c r="BO427" s="1"/>
      <c r="BP427" s="1"/>
      <c r="BQ427" s="1"/>
      <c r="BR427" s="1"/>
      <c r="BS427" s="1"/>
      <c r="BT427" s="1"/>
      <c r="BU427" s="1"/>
      <c r="BV427" s="1"/>
      <c r="BW427" s="1"/>
      <c r="BX427" s="1"/>
      <c r="BY427" s="1"/>
      <c r="BZ427" s="82"/>
      <c r="CA427" s="82"/>
      <c r="CB427" s="82">
        <f t="shared" si="109"/>
        <v>0</v>
      </c>
      <c r="CC427" s="82">
        <f t="shared" si="110"/>
        <v>0</v>
      </c>
      <c r="CD427" s="98">
        <f t="shared" si="111"/>
        <v>33524</v>
      </c>
      <c r="CE427" s="98" t="str">
        <f t="shared" si="112"/>
        <v xml:space="preserve">ELEMENTOS QUIMICOS LTDA </v>
      </c>
      <c r="CF427" s="98" t="str">
        <f t="shared" si="113"/>
        <v>PANREAC</v>
      </c>
      <c r="CG427" s="98">
        <f t="shared" si="114"/>
        <v>15</v>
      </c>
    </row>
    <row r="428" spans="1:85" ht="69.75" customHeight="1">
      <c r="A428" s="9">
        <f t="shared" si="99"/>
        <v>420</v>
      </c>
      <c r="B428" s="10" t="s">
        <v>251</v>
      </c>
      <c r="C428" s="11">
        <v>25</v>
      </c>
      <c r="D428" s="11" t="s">
        <v>154</v>
      </c>
      <c r="E428" s="10" t="s">
        <v>1803</v>
      </c>
      <c r="F428" s="43">
        <v>1</v>
      </c>
      <c r="G428" s="1"/>
      <c r="H428" s="1"/>
      <c r="I428" s="1"/>
      <c r="J428" s="1"/>
      <c r="K428" s="1"/>
      <c r="L428" s="1"/>
      <c r="M428" s="1"/>
      <c r="N428" s="1"/>
      <c r="O428" s="1"/>
      <c r="P428" s="1"/>
      <c r="Q428" s="1"/>
      <c r="R428" s="1"/>
      <c r="S428" s="1" t="s">
        <v>2407</v>
      </c>
      <c r="T428" s="1">
        <v>1914000</v>
      </c>
      <c r="U428" s="1">
        <v>120</v>
      </c>
      <c r="V428" s="1"/>
      <c r="W428" s="1"/>
      <c r="X428" s="1"/>
      <c r="Y428" s="1"/>
      <c r="Z428" s="1"/>
      <c r="AA428" s="1"/>
      <c r="AB428" s="82">
        <f t="shared" si="100"/>
        <v>1914000</v>
      </c>
      <c r="AC428" s="82" t="str">
        <f>IF(AB428=Z428,$Y$7,IF(AB428=W428,$V$7,IF(AB428=T428,$S$7,IF(AB428=Q428,$P$7,IF(AB428=N428,$M$7,IF(AB428=K428,$J$7,I(AB428=H428,$G$7,"")))))))</f>
        <v xml:space="preserve">ELEMENTOS QUIMICOS LTDA </v>
      </c>
      <c r="AD428" s="82" t="str">
        <f t="shared" si="101"/>
        <v xml:space="preserve">PANREAC </v>
      </c>
      <c r="AE428" s="82">
        <f t="shared" si="102"/>
        <v>120</v>
      </c>
      <c r="AF428" s="1"/>
      <c r="AG428" s="1"/>
      <c r="AH428" s="1"/>
      <c r="AI428" s="1"/>
      <c r="AJ428" s="1"/>
      <c r="AK428" s="1"/>
      <c r="AL428" s="1"/>
      <c r="AM428" s="1"/>
      <c r="AN428" s="1"/>
      <c r="AO428" s="1"/>
      <c r="AP428" s="1"/>
      <c r="AQ428" s="1"/>
      <c r="AR428" s="1"/>
      <c r="AS428" s="1"/>
      <c r="AT428" s="1"/>
      <c r="AU428" s="1"/>
      <c r="AV428" s="1"/>
      <c r="AW428" s="1"/>
      <c r="AX428" s="1"/>
      <c r="AY428" s="1"/>
      <c r="AZ428" s="1"/>
      <c r="BA428" s="82"/>
      <c r="BB428" s="82"/>
      <c r="BC428" s="82"/>
      <c r="BD428" s="82"/>
      <c r="BE428" s="1"/>
      <c r="BF428" s="1"/>
      <c r="BG428" s="1"/>
      <c r="BH428" s="1"/>
      <c r="BI428" s="1"/>
      <c r="BJ428" s="1"/>
      <c r="BK428" s="1"/>
      <c r="BL428" s="1"/>
      <c r="BM428" s="1"/>
      <c r="BN428" s="1"/>
      <c r="BO428" s="1"/>
      <c r="BP428" s="1"/>
      <c r="BQ428" s="1"/>
      <c r="BR428" s="1"/>
      <c r="BS428" s="1"/>
      <c r="BT428" s="1" t="s">
        <v>2105</v>
      </c>
      <c r="BU428" s="1">
        <v>166518</v>
      </c>
      <c r="BV428" s="1" t="s">
        <v>2640</v>
      </c>
      <c r="BW428" s="1"/>
      <c r="BX428" s="1"/>
      <c r="BY428" s="1"/>
      <c r="BZ428" s="82">
        <f t="shared" si="107"/>
        <v>166518</v>
      </c>
      <c r="CA428" s="82" t="str">
        <f t="shared" si="108"/>
        <v>VORTEX COMPANY SAS</v>
      </c>
      <c r="CB428" s="82" t="str">
        <f t="shared" si="109"/>
        <v>Alfa Aesar</v>
      </c>
      <c r="CC428" s="82" t="str">
        <f t="shared" si="110"/>
        <v>30-45 dias</v>
      </c>
      <c r="CD428" s="98">
        <f t="shared" si="111"/>
        <v>166518</v>
      </c>
      <c r="CE428" s="98" t="str">
        <f t="shared" si="112"/>
        <v>VORTEX COMPANY SAS</v>
      </c>
      <c r="CF428" s="98" t="str">
        <f t="shared" si="113"/>
        <v>Alfa Aesar</v>
      </c>
      <c r="CG428" s="98" t="str">
        <f t="shared" si="114"/>
        <v>30-45 dias</v>
      </c>
    </row>
    <row r="429" spans="1:85" ht="69.75" customHeight="1">
      <c r="A429" s="9">
        <f t="shared" si="99"/>
        <v>421</v>
      </c>
      <c r="B429" s="10" t="s">
        <v>1478</v>
      </c>
      <c r="C429" s="11">
        <v>1000</v>
      </c>
      <c r="D429" s="11" t="s">
        <v>9</v>
      </c>
      <c r="E429" s="10" t="s">
        <v>1803</v>
      </c>
      <c r="F429" s="43">
        <v>1</v>
      </c>
      <c r="G429" s="1"/>
      <c r="H429" s="1"/>
      <c r="I429" s="1"/>
      <c r="J429" s="1" t="s">
        <v>2267</v>
      </c>
      <c r="K429" s="1">
        <v>72070.8</v>
      </c>
      <c r="L429" s="1" t="s">
        <v>2276</v>
      </c>
      <c r="M429" s="1"/>
      <c r="N429" s="1"/>
      <c r="O429" s="1"/>
      <c r="P429" s="1" t="s">
        <v>420</v>
      </c>
      <c r="Q429" s="1">
        <v>160080</v>
      </c>
      <c r="R429" s="1" t="s">
        <v>2284</v>
      </c>
      <c r="S429" s="1" t="s">
        <v>2406</v>
      </c>
      <c r="T429" s="1">
        <v>121452</v>
      </c>
      <c r="U429" s="1">
        <v>15</v>
      </c>
      <c r="V429" s="1"/>
      <c r="W429" s="1"/>
      <c r="X429" s="1"/>
      <c r="Y429" s="1"/>
      <c r="Z429" s="1"/>
      <c r="AA429" s="1"/>
      <c r="AB429" s="82">
        <f t="shared" si="100"/>
        <v>72070.8</v>
      </c>
      <c r="AC429" s="82" t="str">
        <f>IF(AB429=Z429,$Y$7,IF(AB429=W429,$V$7,IF(AB429=T429,$S$7,IF(AB429=Q429,$P$7,IF(AB429=N429,$M$7,IF(AB429=K429,$J$7,I(AB429=H429,$G$7,"")))))))</f>
        <v>AVÁNTIKA COLOMBIA S.A.</v>
      </c>
      <c r="AD429" s="82" t="str">
        <f t="shared" si="101"/>
        <v>JT BAKER</v>
      </c>
      <c r="AE429" s="82" t="str">
        <f t="shared" si="102"/>
        <v>12 Días</v>
      </c>
      <c r="AF429" s="1"/>
      <c r="AG429" s="1"/>
      <c r="AH429" s="1"/>
      <c r="AI429" s="1"/>
      <c r="AJ429" s="1"/>
      <c r="AK429" s="1"/>
      <c r="AL429" s="1"/>
      <c r="AM429" s="1"/>
      <c r="AN429" s="1"/>
      <c r="AO429" s="1" t="s">
        <v>420</v>
      </c>
      <c r="AP429" s="1">
        <v>88160</v>
      </c>
      <c r="AQ429" s="1">
        <v>90</v>
      </c>
      <c r="AR429" s="1"/>
      <c r="AS429" s="1"/>
      <c r="AT429" s="1"/>
      <c r="AU429" s="1"/>
      <c r="AV429" s="1"/>
      <c r="AW429" s="1"/>
      <c r="AX429" s="1" t="s">
        <v>420</v>
      </c>
      <c r="AY429" s="1">
        <v>155309.61599999998</v>
      </c>
      <c r="AZ429" s="1" t="s">
        <v>2526</v>
      </c>
      <c r="BA429" s="82">
        <f t="shared" si="103"/>
        <v>88160</v>
      </c>
      <c r="BB429" s="82" t="str">
        <f t="shared" si="104"/>
        <v>MERCK S.A.</v>
      </c>
      <c r="BC429" s="82" t="str">
        <f t="shared" si="105"/>
        <v>MERCK</v>
      </c>
      <c r="BD429" s="82">
        <f t="shared" si="106"/>
        <v>90</v>
      </c>
      <c r="BE429" s="1" t="s">
        <v>1095</v>
      </c>
      <c r="BF429" s="1">
        <v>325960</v>
      </c>
      <c r="BG429" s="1" t="s">
        <v>2375</v>
      </c>
      <c r="BH429" s="1"/>
      <c r="BI429" s="1"/>
      <c r="BJ429" s="1"/>
      <c r="BK429" s="1" t="s">
        <v>2570</v>
      </c>
      <c r="BL429" s="1">
        <v>150220</v>
      </c>
      <c r="BM429" s="1" t="s">
        <v>2569</v>
      </c>
      <c r="BN429" s="1" t="s">
        <v>2461</v>
      </c>
      <c r="BO429" s="1">
        <v>90828</v>
      </c>
      <c r="BP429" s="1" t="s">
        <v>2545</v>
      </c>
      <c r="BQ429" s="1" t="s">
        <v>888</v>
      </c>
      <c r="BR429" s="1">
        <v>178640</v>
      </c>
      <c r="BS429" s="1">
        <v>60</v>
      </c>
      <c r="BT429" s="1"/>
      <c r="BU429" s="1"/>
      <c r="BV429" s="1"/>
      <c r="BW429" s="1" t="s">
        <v>2653</v>
      </c>
      <c r="BX429" s="1">
        <v>79657.2</v>
      </c>
      <c r="BY429" s="1" t="s">
        <v>2654</v>
      </c>
      <c r="BZ429" s="82">
        <f t="shared" si="107"/>
        <v>79657.2</v>
      </c>
      <c r="CA429" s="82" t="str">
        <f t="shared" si="108"/>
        <v xml:space="preserve">LABORATORIOS WACOL S.A </v>
      </c>
      <c r="CB429" s="82" t="str">
        <f t="shared" si="109"/>
        <v xml:space="preserve">JT BAKER </v>
      </c>
      <c r="CC429" s="82" t="str">
        <f t="shared" si="110"/>
        <v xml:space="preserve">90 DIAS </v>
      </c>
      <c r="CD429" s="98">
        <f t="shared" si="111"/>
        <v>72070.8</v>
      </c>
      <c r="CE429" s="98" t="str">
        <f t="shared" si="112"/>
        <v>AVÁNTIKA COLOMBIA S.A.</v>
      </c>
      <c r="CF429" s="98" t="str">
        <f t="shared" si="113"/>
        <v>JT BAKER</v>
      </c>
      <c r="CG429" s="98" t="str">
        <f t="shared" si="114"/>
        <v>12 Días</v>
      </c>
    </row>
    <row r="430" spans="1:85" ht="57.6">
      <c r="A430" s="9">
        <f t="shared" si="99"/>
        <v>422</v>
      </c>
      <c r="B430" s="10" t="s">
        <v>247</v>
      </c>
      <c r="C430" s="11">
        <v>500</v>
      </c>
      <c r="D430" s="11" t="s">
        <v>9</v>
      </c>
      <c r="E430" s="10" t="s">
        <v>1803</v>
      </c>
      <c r="F430" s="43">
        <v>1</v>
      </c>
      <c r="G430" s="1"/>
      <c r="H430" s="1"/>
      <c r="I430" s="1"/>
      <c r="J430" s="1"/>
      <c r="K430" s="1"/>
      <c r="L430" s="1"/>
      <c r="M430" s="1"/>
      <c r="N430" s="1"/>
      <c r="O430" s="1"/>
      <c r="P430" s="1"/>
      <c r="Q430" s="1"/>
      <c r="R430" s="1"/>
      <c r="S430" s="1" t="s">
        <v>2406</v>
      </c>
      <c r="T430" s="1">
        <v>68556</v>
      </c>
      <c r="U430" s="1">
        <v>15</v>
      </c>
      <c r="V430" s="1"/>
      <c r="W430" s="1"/>
      <c r="X430" s="1"/>
      <c r="Y430" s="1"/>
      <c r="Z430" s="1"/>
      <c r="AA430" s="1"/>
      <c r="AB430" s="82">
        <f t="shared" si="100"/>
        <v>68556</v>
      </c>
      <c r="AC430" s="82" t="str">
        <f>IF(AB430=Z430,$Y$7,IF(AB430=W430,$V$7,IF(AB430=T430,$S$7,IF(AB430=Q430,$P$7,IF(AB430=N430,$M$7,IF(AB430=K430,$J$7,I(AB430=H430,$G$7,"")))))))</f>
        <v xml:space="preserve">ELEMENTOS QUIMICOS LTDA </v>
      </c>
      <c r="AD430" s="82" t="str">
        <f t="shared" si="101"/>
        <v>PANREAC</v>
      </c>
      <c r="AE430" s="82">
        <f t="shared" si="102"/>
        <v>15</v>
      </c>
      <c r="AF430" s="1"/>
      <c r="AG430" s="1"/>
      <c r="AH430" s="1"/>
      <c r="AI430" s="1"/>
      <c r="AJ430" s="1"/>
      <c r="AK430" s="1"/>
      <c r="AL430" s="1"/>
      <c r="AM430" s="1"/>
      <c r="AN430" s="1"/>
      <c r="AO430" s="1" t="s">
        <v>420</v>
      </c>
      <c r="AP430" s="1">
        <v>183280</v>
      </c>
      <c r="AQ430" s="1">
        <v>45</v>
      </c>
      <c r="AR430" s="1"/>
      <c r="AS430" s="1"/>
      <c r="AT430" s="1"/>
      <c r="AU430" s="1"/>
      <c r="AV430" s="1"/>
      <c r="AW430" s="1"/>
      <c r="AX430" s="1" t="s">
        <v>420</v>
      </c>
      <c r="AY430" s="1">
        <v>275657.75999999995</v>
      </c>
      <c r="AZ430" s="1" t="s">
        <v>2526</v>
      </c>
      <c r="BA430" s="82">
        <f t="shared" si="103"/>
        <v>183280</v>
      </c>
      <c r="BB430" s="82" t="str">
        <f t="shared" si="104"/>
        <v>MERCK S.A.</v>
      </c>
      <c r="BC430" s="82" t="str">
        <f t="shared" si="105"/>
        <v>MERCK</v>
      </c>
      <c r="BD430" s="82">
        <f t="shared" si="106"/>
        <v>45</v>
      </c>
      <c r="BE430" s="1"/>
      <c r="BF430" s="1"/>
      <c r="BG430" s="1"/>
      <c r="BH430" s="1"/>
      <c r="BI430" s="1"/>
      <c r="BJ430" s="1"/>
      <c r="BK430" s="1"/>
      <c r="BL430" s="1"/>
      <c r="BM430" s="1"/>
      <c r="BN430" s="1" t="s">
        <v>2461</v>
      </c>
      <c r="BO430" s="1">
        <v>56840</v>
      </c>
      <c r="BP430" s="1" t="s">
        <v>2545</v>
      </c>
      <c r="BQ430" s="1" t="s">
        <v>888</v>
      </c>
      <c r="BR430" s="1">
        <v>324800</v>
      </c>
      <c r="BS430" s="1">
        <v>8</v>
      </c>
      <c r="BT430" s="1"/>
      <c r="BU430" s="1"/>
      <c r="BV430" s="1"/>
      <c r="BW430" s="1"/>
      <c r="BX430" s="1"/>
      <c r="BY430" s="1"/>
      <c r="BZ430" s="82">
        <f t="shared" si="107"/>
        <v>56840</v>
      </c>
      <c r="CA430" s="82" t="str">
        <f t="shared" si="108"/>
        <v>REACTIVOS EQUIPOS Y QUIMICOS LIMITADA</v>
      </c>
      <c r="CB430" s="82" t="str">
        <f t="shared" si="109"/>
        <v>SCHARLAU</v>
      </c>
      <c r="CC430" s="82" t="str">
        <f t="shared" si="110"/>
        <v>120 DIAS</v>
      </c>
      <c r="CD430" s="98">
        <f t="shared" si="111"/>
        <v>56840</v>
      </c>
      <c r="CE430" s="98" t="str">
        <f t="shared" si="112"/>
        <v>REACTIVOS EQUIPOS Y QUIMICOS LIMITADA</v>
      </c>
      <c r="CF430" s="98" t="str">
        <f t="shared" si="113"/>
        <v>SCHARLAU</v>
      </c>
      <c r="CG430" s="98" t="str">
        <f t="shared" si="114"/>
        <v>120 DIAS</v>
      </c>
    </row>
    <row r="431" spans="1:85" ht="78" customHeight="1">
      <c r="A431" s="9">
        <f t="shared" si="99"/>
        <v>423</v>
      </c>
      <c r="B431" s="10" t="s">
        <v>248</v>
      </c>
      <c r="C431" s="11" t="s">
        <v>95</v>
      </c>
      <c r="D431" s="11" t="s">
        <v>249</v>
      </c>
      <c r="E431" s="10" t="s">
        <v>1378</v>
      </c>
      <c r="F431" s="43">
        <v>1</v>
      </c>
      <c r="G431" s="1"/>
      <c r="H431" s="1"/>
      <c r="I431" s="1"/>
      <c r="J431" s="1"/>
      <c r="K431" s="1"/>
      <c r="L431" s="1"/>
      <c r="M431" s="1"/>
      <c r="N431" s="1"/>
      <c r="O431" s="1"/>
      <c r="P431" s="1"/>
      <c r="Q431" s="1"/>
      <c r="R431" s="1"/>
      <c r="S431" s="1"/>
      <c r="T431" s="1"/>
      <c r="U431" s="1"/>
      <c r="V431" s="1"/>
      <c r="W431" s="1"/>
      <c r="X431" s="1"/>
      <c r="Y431" s="1"/>
      <c r="Z431" s="1"/>
      <c r="AA431" s="1"/>
      <c r="AB431" s="82"/>
      <c r="AC431" s="82"/>
      <c r="AD431" s="82"/>
      <c r="AE431" s="82"/>
      <c r="AF431" s="1"/>
      <c r="AG431" s="1"/>
      <c r="AH431" s="1"/>
      <c r="AI431" s="1"/>
      <c r="AJ431" s="1"/>
      <c r="AK431" s="1"/>
      <c r="AL431" s="1" t="s">
        <v>35</v>
      </c>
      <c r="AM431" s="1">
        <v>46748</v>
      </c>
      <c r="AN431" s="1" t="s">
        <v>2475</v>
      </c>
      <c r="AO431" s="1"/>
      <c r="AP431" s="1"/>
      <c r="AQ431" s="1"/>
      <c r="AR431" s="1"/>
      <c r="AS431" s="1"/>
      <c r="AT431" s="1"/>
      <c r="AU431" s="1"/>
      <c r="AV431" s="1"/>
      <c r="AW431" s="1"/>
      <c r="AX431" s="1" t="s">
        <v>35</v>
      </c>
      <c r="AY431" s="1">
        <v>12516.4</v>
      </c>
      <c r="AZ431" s="1" t="s">
        <v>2528</v>
      </c>
      <c r="BA431" s="82">
        <f t="shared" si="103"/>
        <v>12516.4</v>
      </c>
      <c r="BB431" s="82" t="str">
        <f t="shared" si="104"/>
        <v>PROFINAS SAS</v>
      </c>
      <c r="BC431" s="82" t="str">
        <f t="shared" si="105"/>
        <v>COMERCIAL</v>
      </c>
      <c r="BD431" s="82" t="str">
        <f t="shared" si="106"/>
        <v>8-30 DIAS</v>
      </c>
      <c r="BE431" s="1"/>
      <c r="BF431" s="1"/>
      <c r="BG431" s="1"/>
      <c r="BH431" s="1" t="s">
        <v>97</v>
      </c>
      <c r="BI431" s="1">
        <v>18100</v>
      </c>
      <c r="BJ431" s="1" t="s">
        <v>2548</v>
      </c>
      <c r="BK431" s="1"/>
      <c r="BL431" s="1"/>
      <c r="BM431" s="1"/>
      <c r="BN431" s="1" t="s">
        <v>35</v>
      </c>
      <c r="BO431" s="1">
        <v>12064</v>
      </c>
      <c r="BP431" s="1" t="s">
        <v>2328</v>
      </c>
      <c r="BQ431" s="1"/>
      <c r="BR431" s="1"/>
      <c r="BS431" s="1"/>
      <c r="BT431" s="1"/>
      <c r="BU431" s="1"/>
      <c r="BV431" s="1"/>
      <c r="BW431" s="1"/>
      <c r="BX431" s="1"/>
      <c r="BY431" s="1"/>
      <c r="BZ431" s="82">
        <f t="shared" si="107"/>
        <v>12064</v>
      </c>
      <c r="CA431" s="82" t="str">
        <f t="shared" si="108"/>
        <v>REACTIVOS EQUIPOS Y QUIMICOS LIMITADA</v>
      </c>
      <c r="CB431" s="82" t="str">
        <f t="shared" si="109"/>
        <v>COMERCIAL</v>
      </c>
      <c r="CC431" s="82" t="str">
        <f t="shared" si="110"/>
        <v>30 DIAS</v>
      </c>
      <c r="CD431" s="98">
        <f t="shared" si="111"/>
        <v>12064</v>
      </c>
      <c r="CE431" s="98" t="str">
        <f t="shared" si="112"/>
        <v>REACTIVOS EQUIPOS Y QUIMICOS LIMITADA</v>
      </c>
      <c r="CF431" s="98" t="str">
        <f t="shared" si="113"/>
        <v>COMERCIAL</v>
      </c>
      <c r="CG431" s="98" t="str">
        <f t="shared" si="114"/>
        <v>30 DIAS</v>
      </c>
    </row>
    <row r="432" spans="1:85" ht="65.25" customHeight="1">
      <c r="A432" s="9">
        <f t="shared" si="99"/>
        <v>424</v>
      </c>
      <c r="B432" s="10" t="s">
        <v>1897</v>
      </c>
      <c r="C432" s="11">
        <v>100</v>
      </c>
      <c r="D432" s="11" t="s">
        <v>9</v>
      </c>
      <c r="E432" s="10" t="s">
        <v>1803</v>
      </c>
      <c r="F432" s="43">
        <v>1</v>
      </c>
      <c r="G432" s="1"/>
      <c r="H432" s="1"/>
      <c r="I432" s="1"/>
      <c r="J432" s="1"/>
      <c r="K432" s="1"/>
      <c r="L432" s="1"/>
      <c r="M432" s="1"/>
      <c r="N432" s="1"/>
      <c r="O432" s="1"/>
      <c r="P432" s="1"/>
      <c r="Q432" s="1"/>
      <c r="R432" s="1"/>
      <c r="S432" s="1"/>
      <c r="T432" s="1"/>
      <c r="U432" s="1"/>
      <c r="V432" s="1"/>
      <c r="W432" s="1"/>
      <c r="X432" s="1"/>
      <c r="Y432" s="1"/>
      <c r="Z432" s="1"/>
      <c r="AA432" s="1"/>
      <c r="AB432" s="82"/>
      <c r="AC432" s="82"/>
      <c r="AD432" s="82"/>
      <c r="AE432" s="82"/>
      <c r="AF432" s="1"/>
      <c r="AG432" s="1"/>
      <c r="AH432" s="1"/>
      <c r="AI432" s="1"/>
      <c r="AJ432" s="1"/>
      <c r="AK432" s="1"/>
      <c r="AL432" s="1"/>
      <c r="AM432" s="1"/>
      <c r="AN432" s="1"/>
      <c r="AO432" s="1" t="s">
        <v>420</v>
      </c>
      <c r="AP432" s="1">
        <v>803880</v>
      </c>
      <c r="AQ432" s="1">
        <v>60</v>
      </c>
      <c r="AR432" s="1"/>
      <c r="AS432" s="1"/>
      <c r="AT432" s="1"/>
      <c r="AU432" s="1"/>
      <c r="AV432" s="1"/>
      <c r="AW432" s="1"/>
      <c r="AX432" s="1" t="s">
        <v>420</v>
      </c>
      <c r="AY432" s="1">
        <v>388610.20799999998</v>
      </c>
      <c r="AZ432" s="1" t="s">
        <v>2526</v>
      </c>
      <c r="BA432" s="82">
        <f t="shared" si="103"/>
        <v>388610.20799999998</v>
      </c>
      <c r="BB432" s="82" t="str">
        <f t="shared" si="104"/>
        <v>PROFINAS SAS</v>
      </c>
      <c r="BC432" s="82" t="str">
        <f t="shared" si="105"/>
        <v>MERCK</v>
      </c>
      <c r="BD432" s="82" t="str">
        <f t="shared" si="106"/>
        <v>15-60 DIAS</v>
      </c>
      <c r="BE432" s="1" t="s">
        <v>1095</v>
      </c>
      <c r="BF432" s="1">
        <v>299280</v>
      </c>
      <c r="BG432" s="1" t="s">
        <v>2375</v>
      </c>
      <c r="BH432" s="1"/>
      <c r="BI432" s="1"/>
      <c r="BJ432" s="1"/>
      <c r="BK432" s="1"/>
      <c r="BL432" s="1"/>
      <c r="BM432" s="1"/>
      <c r="BN432" s="1"/>
      <c r="BO432" s="1"/>
      <c r="BP432" s="1"/>
      <c r="BQ432" s="1"/>
      <c r="BR432" s="1"/>
      <c r="BS432" s="1"/>
      <c r="BT432" s="1" t="s">
        <v>2105</v>
      </c>
      <c r="BU432" s="1">
        <v>156182.39999999999</v>
      </c>
      <c r="BV432" s="1" t="s">
        <v>2640</v>
      </c>
      <c r="BW432" s="1"/>
      <c r="BX432" s="1"/>
      <c r="BY432" s="1"/>
      <c r="BZ432" s="82">
        <f t="shared" si="107"/>
        <v>156182.39999999999</v>
      </c>
      <c r="CA432" s="82" t="str">
        <f t="shared" si="108"/>
        <v>VORTEX COMPANY SAS</v>
      </c>
      <c r="CB432" s="82" t="str">
        <f t="shared" si="109"/>
        <v>Alfa Aesar</v>
      </c>
      <c r="CC432" s="82" t="str">
        <f t="shared" si="110"/>
        <v>30-45 dias</v>
      </c>
      <c r="CD432" s="98">
        <f t="shared" si="111"/>
        <v>156182.39999999999</v>
      </c>
      <c r="CE432" s="98" t="str">
        <f t="shared" si="112"/>
        <v>VORTEX COMPANY SAS</v>
      </c>
      <c r="CF432" s="98" t="str">
        <f t="shared" si="113"/>
        <v>Alfa Aesar</v>
      </c>
      <c r="CG432" s="98" t="str">
        <f t="shared" si="114"/>
        <v>30-45 dias</v>
      </c>
    </row>
    <row r="433" spans="1:85">
      <c r="A433" s="9">
        <f t="shared" si="99"/>
        <v>425</v>
      </c>
      <c r="B433" s="10" t="s">
        <v>253</v>
      </c>
      <c r="C433" s="11" t="s">
        <v>169</v>
      </c>
      <c r="D433" s="11" t="s">
        <v>169</v>
      </c>
      <c r="E433" s="10" t="s">
        <v>254</v>
      </c>
      <c r="F433" s="43">
        <v>1</v>
      </c>
      <c r="G433" s="1"/>
      <c r="H433" s="1"/>
      <c r="I433" s="1"/>
      <c r="J433" s="1"/>
      <c r="K433" s="1"/>
      <c r="L433" s="1"/>
      <c r="M433" s="1"/>
      <c r="N433" s="1"/>
      <c r="O433" s="1"/>
      <c r="P433" s="1"/>
      <c r="Q433" s="1"/>
      <c r="R433" s="1"/>
      <c r="S433" s="1"/>
      <c r="T433" s="1"/>
      <c r="U433" s="1"/>
      <c r="V433" s="1"/>
      <c r="W433" s="1"/>
      <c r="X433" s="1"/>
      <c r="Y433" s="1"/>
      <c r="Z433" s="1"/>
      <c r="AA433" s="1"/>
      <c r="AB433" s="82"/>
      <c r="AC433" s="82"/>
      <c r="AD433" s="82"/>
      <c r="AE433" s="82"/>
      <c r="AF433" s="1"/>
      <c r="AG433" s="1"/>
      <c r="AH433" s="1"/>
      <c r="AI433" s="1"/>
      <c r="AJ433" s="1"/>
      <c r="AK433" s="1"/>
      <c r="AL433" s="1"/>
      <c r="AM433" s="1"/>
      <c r="AN433" s="1"/>
      <c r="AO433" s="1"/>
      <c r="AP433" s="1"/>
      <c r="AQ433" s="1"/>
      <c r="AR433" s="1"/>
      <c r="AS433" s="1"/>
      <c r="AT433" s="1"/>
      <c r="AU433" s="1"/>
      <c r="AV433" s="1"/>
      <c r="AW433" s="1"/>
      <c r="AX433" s="1"/>
      <c r="AY433" s="1"/>
      <c r="AZ433" s="1"/>
      <c r="BA433" s="82"/>
      <c r="BB433" s="82"/>
      <c r="BC433" s="82"/>
      <c r="BD433" s="82"/>
      <c r="BE433" s="1"/>
      <c r="BF433" s="1"/>
      <c r="BG433" s="1"/>
      <c r="BH433" s="1"/>
      <c r="BI433" s="1"/>
      <c r="BJ433" s="1"/>
      <c r="BK433" s="1"/>
      <c r="BL433" s="1"/>
      <c r="BM433" s="1"/>
      <c r="BN433" s="1"/>
      <c r="BO433" s="1"/>
      <c r="BP433" s="1"/>
      <c r="BQ433" s="1"/>
      <c r="BR433" s="1"/>
      <c r="BS433" s="1"/>
      <c r="BT433" s="1"/>
      <c r="BU433" s="1"/>
      <c r="BV433" s="1"/>
      <c r="BW433" s="1"/>
      <c r="BX433" s="1"/>
      <c r="BY433" s="1"/>
      <c r="BZ433" s="82"/>
      <c r="CA433" s="82"/>
      <c r="CB433" s="82">
        <f t="shared" si="109"/>
        <v>0</v>
      </c>
      <c r="CC433" s="82">
        <f t="shared" si="110"/>
        <v>0</v>
      </c>
      <c r="CD433" s="98">
        <f t="shared" si="111"/>
        <v>0</v>
      </c>
      <c r="CE433" s="98">
        <f t="shared" si="112"/>
        <v>0</v>
      </c>
      <c r="CF433" s="98">
        <f t="shared" si="113"/>
        <v>0</v>
      </c>
      <c r="CG433" s="98">
        <f t="shared" si="114"/>
        <v>0</v>
      </c>
    </row>
    <row r="434" spans="1:85" ht="51" customHeight="1">
      <c r="A434" s="9">
        <f t="shared" si="99"/>
        <v>426</v>
      </c>
      <c r="B434" s="10" t="s">
        <v>255</v>
      </c>
      <c r="C434" s="11">
        <v>10</v>
      </c>
      <c r="D434" s="11" t="s">
        <v>6</v>
      </c>
      <c r="E434" s="10" t="s">
        <v>1803</v>
      </c>
      <c r="F434" s="43">
        <v>1</v>
      </c>
      <c r="G434" s="1"/>
      <c r="H434" s="1"/>
      <c r="I434" s="1"/>
      <c r="J434" s="1"/>
      <c r="K434" s="1"/>
      <c r="L434" s="1"/>
      <c r="M434" s="1"/>
      <c r="N434" s="1"/>
      <c r="O434" s="1"/>
      <c r="P434" s="1"/>
      <c r="Q434" s="1"/>
      <c r="R434" s="1"/>
      <c r="S434" s="1"/>
      <c r="T434" s="1"/>
      <c r="U434" s="1"/>
      <c r="V434" s="1"/>
      <c r="W434" s="1"/>
      <c r="X434" s="1"/>
      <c r="Y434" s="1"/>
      <c r="Z434" s="1"/>
      <c r="AA434" s="1"/>
      <c r="AB434" s="82"/>
      <c r="AC434" s="82"/>
      <c r="AD434" s="82"/>
      <c r="AE434" s="82"/>
      <c r="AF434" s="1"/>
      <c r="AG434" s="1"/>
      <c r="AH434" s="1"/>
      <c r="AI434" s="1"/>
      <c r="AJ434" s="1"/>
      <c r="AK434" s="1"/>
      <c r="AL434" s="1"/>
      <c r="AM434" s="1"/>
      <c r="AN434" s="1"/>
      <c r="AO434" s="1"/>
      <c r="AP434" s="1"/>
      <c r="AQ434" s="1"/>
      <c r="AR434" s="1"/>
      <c r="AS434" s="1"/>
      <c r="AT434" s="1"/>
      <c r="AU434" s="1"/>
      <c r="AV434" s="1"/>
      <c r="AW434" s="1"/>
      <c r="AX434" s="1"/>
      <c r="AY434" s="1"/>
      <c r="AZ434" s="1"/>
      <c r="BA434" s="82"/>
      <c r="BB434" s="82"/>
      <c r="BC434" s="82"/>
      <c r="BD434" s="82"/>
      <c r="BE434" s="1"/>
      <c r="BF434" s="1"/>
      <c r="BG434" s="1"/>
      <c r="BH434" s="1"/>
      <c r="BI434" s="1"/>
      <c r="BJ434" s="1"/>
      <c r="BK434" s="1"/>
      <c r="BL434" s="1"/>
      <c r="BM434" s="1"/>
      <c r="BN434" s="1"/>
      <c r="BO434" s="1"/>
      <c r="BP434" s="1"/>
      <c r="BQ434" s="1" t="s">
        <v>888</v>
      </c>
      <c r="BR434" s="1">
        <v>174000</v>
      </c>
      <c r="BS434" s="1">
        <v>60</v>
      </c>
      <c r="BT434" s="1"/>
      <c r="BU434" s="1"/>
      <c r="BV434" s="1"/>
      <c r="BW434" s="1"/>
      <c r="BX434" s="1"/>
      <c r="BY434" s="1"/>
      <c r="BZ434" s="82">
        <f t="shared" si="107"/>
        <v>174000</v>
      </c>
      <c r="CA434" s="82" t="str">
        <f t="shared" si="108"/>
        <v>SCIENTIFIC PRODUCTS LTDA.</v>
      </c>
      <c r="CB434" s="82" t="str">
        <f t="shared" si="109"/>
        <v>FISHER</v>
      </c>
      <c r="CC434" s="82">
        <f t="shared" si="110"/>
        <v>60</v>
      </c>
      <c r="CD434" s="98">
        <f t="shared" si="111"/>
        <v>174000</v>
      </c>
      <c r="CE434" s="98" t="str">
        <f t="shared" si="112"/>
        <v>SCIENTIFIC PRODUCTS LTDA.</v>
      </c>
      <c r="CF434" s="98" t="str">
        <f t="shared" si="113"/>
        <v>FISHER</v>
      </c>
      <c r="CG434" s="98">
        <f t="shared" si="114"/>
        <v>60</v>
      </c>
    </row>
    <row r="435" spans="1:85" ht="51" customHeight="1">
      <c r="A435" s="9">
        <f t="shared" si="99"/>
        <v>427</v>
      </c>
      <c r="B435" s="10" t="s">
        <v>1898</v>
      </c>
      <c r="C435" s="11">
        <v>250</v>
      </c>
      <c r="D435" s="11" t="s">
        <v>9</v>
      </c>
      <c r="E435" s="10" t="s">
        <v>1803</v>
      </c>
      <c r="F435" s="43">
        <v>1</v>
      </c>
      <c r="G435" s="1"/>
      <c r="H435" s="1"/>
      <c r="I435" s="1"/>
      <c r="J435" s="1"/>
      <c r="K435" s="1"/>
      <c r="L435" s="1"/>
      <c r="M435" s="1" t="s">
        <v>2296</v>
      </c>
      <c r="N435" s="1">
        <v>356468</v>
      </c>
      <c r="O435" s="1">
        <v>30</v>
      </c>
      <c r="P435" s="1"/>
      <c r="Q435" s="1"/>
      <c r="R435" s="1"/>
      <c r="S435" s="1"/>
      <c r="T435" s="1"/>
      <c r="U435" s="1"/>
      <c r="V435" s="1"/>
      <c r="W435" s="1"/>
      <c r="X435" s="1"/>
      <c r="Y435" s="1"/>
      <c r="Z435" s="1"/>
      <c r="AA435" s="1"/>
      <c r="AB435" s="82">
        <f t="shared" si="100"/>
        <v>356468</v>
      </c>
      <c r="AC435" s="82" t="str">
        <f>IF(AB435=Z435,$Y$7,IF(AB435=W435,$V$7,IF(AB435=T435,$S$7,IF(AB435=Q435,$P$7,IF(AB435=N435,$M$7,IF(AB435=K435,$J$7,I(AB435=H435,$G$7,"")))))))</f>
        <v>BIO-INSTRUMENTAL</v>
      </c>
      <c r="AD435" s="82" t="str">
        <f t="shared" si="101"/>
        <v>ALFA EASEAR</v>
      </c>
      <c r="AE435" s="82">
        <f t="shared" si="102"/>
        <v>30</v>
      </c>
      <c r="AF435" s="1"/>
      <c r="AG435" s="1"/>
      <c r="AH435" s="1"/>
      <c r="AI435" s="1"/>
      <c r="AJ435" s="1"/>
      <c r="AK435" s="1"/>
      <c r="AL435" s="1"/>
      <c r="AM435" s="1"/>
      <c r="AN435" s="1"/>
      <c r="AO435" s="1"/>
      <c r="AP435" s="1"/>
      <c r="AQ435" s="1"/>
      <c r="AR435" s="1"/>
      <c r="AS435" s="1"/>
      <c r="AT435" s="1"/>
      <c r="AU435" s="1"/>
      <c r="AV435" s="1"/>
      <c r="AW435" s="1"/>
      <c r="AX435" s="1"/>
      <c r="AY435" s="1"/>
      <c r="AZ435" s="1"/>
      <c r="BA435" s="82"/>
      <c r="BB435" s="82"/>
      <c r="BC435" s="82"/>
      <c r="BD435" s="82"/>
      <c r="BE435" s="1"/>
      <c r="BF435" s="1"/>
      <c r="BG435" s="1"/>
      <c r="BH435" s="1"/>
      <c r="BI435" s="1"/>
      <c r="BJ435" s="1"/>
      <c r="BK435" s="1"/>
      <c r="BL435" s="1"/>
      <c r="BM435" s="1"/>
      <c r="BN435" s="1"/>
      <c r="BO435" s="1"/>
      <c r="BP435" s="1"/>
      <c r="BQ435" s="1"/>
      <c r="BR435" s="1"/>
      <c r="BS435" s="1"/>
      <c r="BT435" s="1"/>
      <c r="BU435" s="1"/>
      <c r="BV435" s="1"/>
      <c r="BW435" s="1"/>
      <c r="BX435" s="1"/>
      <c r="BY435" s="1"/>
      <c r="BZ435" s="82"/>
      <c r="CA435" s="82"/>
      <c r="CB435" s="82">
        <f t="shared" si="109"/>
        <v>0</v>
      </c>
      <c r="CC435" s="82">
        <f t="shared" si="110"/>
        <v>0</v>
      </c>
      <c r="CD435" s="98">
        <f t="shared" si="111"/>
        <v>356468</v>
      </c>
      <c r="CE435" s="98" t="str">
        <f t="shared" si="112"/>
        <v>BIO-INSTRUMENTAL</v>
      </c>
      <c r="CF435" s="98" t="str">
        <f t="shared" si="113"/>
        <v>ALFA EASEAR</v>
      </c>
      <c r="CG435" s="98">
        <f t="shared" si="114"/>
        <v>30</v>
      </c>
    </row>
    <row r="436" spans="1:85" ht="51" customHeight="1">
      <c r="A436" s="9">
        <f t="shared" si="99"/>
        <v>428</v>
      </c>
      <c r="B436" s="10" t="s">
        <v>1310</v>
      </c>
      <c r="C436" s="11">
        <v>250</v>
      </c>
      <c r="D436" s="11" t="s">
        <v>6</v>
      </c>
      <c r="E436" s="10" t="s">
        <v>256</v>
      </c>
      <c r="F436" s="43">
        <v>1</v>
      </c>
      <c r="G436" s="1"/>
      <c r="H436" s="1"/>
      <c r="I436" s="1"/>
      <c r="J436" s="1"/>
      <c r="K436" s="1"/>
      <c r="L436" s="1"/>
      <c r="M436" s="1"/>
      <c r="N436" s="1"/>
      <c r="O436" s="1"/>
      <c r="P436" s="1"/>
      <c r="Q436" s="1"/>
      <c r="R436" s="1"/>
      <c r="S436" s="1"/>
      <c r="T436" s="1"/>
      <c r="U436" s="1"/>
      <c r="V436" s="1"/>
      <c r="W436" s="1"/>
      <c r="X436" s="1"/>
      <c r="Y436" s="1"/>
      <c r="Z436" s="1"/>
      <c r="AA436" s="1"/>
      <c r="AB436" s="82"/>
      <c r="AC436" s="82"/>
      <c r="AD436" s="82"/>
      <c r="AE436" s="82"/>
      <c r="AF436" s="1"/>
      <c r="AG436" s="1"/>
      <c r="AH436" s="1"/>
      <c r="AI436" s="1"/>
      <c r="AJ436" s="1"/>
      <c r="AK436" s="1"/>
      <c r="AL436" s="1" t="s">
        <v>35</v>
      </c>
      <c r="AM436" s="1">
        <v>8200</v>
      </c>
      <c r="AN436" s="1" t="s">
        <v>2475</v>
      </c>
      <c r="AO436" s="1"/>
      <c r="AP436" s="1"/>
      <c r="AQ436" s="1"/>
      <c r="AR436" s="1"/>
      <c r="AS436" s="1"/>
      <c r="AT436" s="1"/>
      <c r="AU436" s="1"/>
      <c r="AV436" s="1"/>
      <c r="AW436" s="1"/>
      <c r="AX436" s="1"/>
      <c r="AY436" s="1"/>
      <c r="AZ436" s="1"/>
      <c r="BA436" s="82">
        <f t="shared" si="103"/>
        <v>8200</v>
      </c>
      <c r="BB436" s="82" t="str">
        <f t="shared" si="104"/>
        <v>LESNIAK E. U.</v>
      </c>
      <c r="BC436" s="82" t="str">
        <f t="shared" si="105"/>
        <v>COMERCIAL</v>
      </c>
      <c r="BD436" s="82" t="str">
        <f t="shared" si="106"/>
        <v>30 días</v>
      </c>
      <c r="BE436" s="1"/>
      <c r="BF436" s="1"/>
      <c r="BG436" s="1"/>
      <c r="BH436" s="1" t="s">
        <v>97</v>
      </c>
      <c r="BI436" s="1">
        <v>16000</v>
      </c>
      <c r="BJ436" s="1" t="s">
        <v>2548</v>
      </c>
      <c r="BK436" s="1"/>
      <c r="BL436" s="1"/>
      <c r="BM436" s="1"/>
      <c r="BN436" s="1"/>
      <c r="BO436" s="1"/>
      <c r="BP436" s="1"/>
      <c r="BQ436" s="1"/>
      <c r="BR436" s="1"/>
      <c r="BS436" s="1"/>
      <c r="BT436" s="1"/>
      <c r="BU436" s="1"/>
      <c r="BV436" s="1"/>
      <c r="BW436" s="1"/>
      <c r="BX436" s="1"/>
      <c r="BY436" s="1"/>
      <c r="BZ436" s="82">
        <f t="shared" si="107"/>
        <v>16000</v>
      </c>
      <c r="CA436" s="82" t="str">
        <f t="shared" si="108"/>
        <v>QUIMICOS FARADAY LTDA</v>
      </c>
      <c r="CB436" s="82" t="str">
        <f t="shared" si="109"/>
        <v xml:space="preserve">COMERCIAL </v>
      </c>
      <c r="CC436" s="82" t="str">
        <f t="shared" si="110"/>
        <v>20 DIAS</v>
      </c>
      <c r="CD436" s="98">
        <f t="shared" si="111"/>
        <v>8200</v>
      </c>
      <c r="CE436" s="98" t="str">
        <f t="shared" si="112"/>
        <v>LESNIAK E. U.</v>
      </c>
      <c r="CF436" s="98" t="str">
        <f t="shared" si="113"/>
        <v>COMERCIAL</v>
      </c>
      <c r="CG436" s="98" t="str">
        <f t="shared" si="114"/>
        <v>30 días</v>
      </c>
    </row>
    <row r="437" spans="1:85" ht="51" customHeight="1">
      <c r="A437" s="9">
        <f t="shared" si="99"/>
        <v>429</v>
      </c>
      <c r="B437" s="10" t="s">
        <v>252</v>
      </c>
      <c r="C437" s="11">
        <v>1000</v>
      </c>
      <c r="D437" s="11" t="s">
        <v>6</v>
      </c>
      <c r="E437" s="10" t="s">
        <v>1803</v>
      </c>
      <c r="F437" s="43">
        <v>1</v>
      </c>
      <c r="G437" s="1"/>
      <c r="H437" s="1"/>
      <c r="I437" s="1"/>
      <c r="J437" s="1"/>
      <c r="K437" s="1"/>
      <c r="L437" s="1"/>
      <c r="M437" s="1"/>
      <c r="N437" s="1"/>
      <c r="O437" s="1"/>
      <c r="P437" s="1" t="s">
        <v>420</v>
      </c>
      <c r="Q437" s="1">
        <v>401360</v>
      </c>
      <c r="R437" s="1" t="s">
        <v>2284</v>
      </c>
      <c r="S437" s="1"/>
      <c r="T437" s="1"/>
      <c r="U437" s="1"/>
      <c r="V437" s="1"/>
      <c r="W437" s="1"/>
      <c r="X437" s="1"/>
      <c r="Y437" s="1"/>
      <c r="Z437" s="1"/>
      <c r="AA437" s="1"/>
      <c r="AB437" s="82">
        <f t="shared" si="100"/>
        <v>401360</v>
      </c>
      <c r="AC437" s="82" t="str">
        <f>IF(AB437=Z437,$Y$7,IF(AB437=W437,$V$7,IF(AB437=T437,$S$7,IF(AB437=Q437,$P$7,IF(AB437=N437,$M$7,IF(AB437=K437,$J$7,I(AB437=H437,$G$7,"")))))))</f>
        <v>BLAMIS DOTACIONES LABORATORIO S.A.S</v>
      </c>
      <c r="AD437" s="82" t="str">
        <f t="shared" si="101"/>
        <v>MERCK</v>
      </c>
      <c r="AE437" s="82" t="str">
        <f t="shared" si="102"/>
        <v>90 DÍAS</v>
      </c>
      <c r="AF437" s="1"/>
      <c r="AG437" s="1"/>
      <c r="AH437" s="1"/>
      <c r="AI437" s="1"/>
      <c r="AJ437" s="1"/>
      <c r="AK437" s="1"/>
      <c r="AL437" s="1"/>
      <c r="AM437" s="1"/>
      <c r="AN437" s="1"/>
      <c r="AO437" s="1" t="s">
        <v>420</v>
      </c>
      <c r="AP437" s="1">
        <v>306240</v>
      </c>
      <c r="AQ437" s="1">
        <v>100</v>
      </c>
      <c r="AR437" s="1"/>
      <c r="AS437" s="1"/>
      <c r="AT437" s="1"/>
      <c r="AU437" s="1"/>
      <c r="AV437" s="1"/>
      <c r="AW437" s="1"/>
      <c r="AX437" s="1"/>
      <c r="AY437" s="1"/>
      <c r="AZ437" s="1"/>
      <c r="BA437" s="82">
        <f t="shared" si="103"/>
        <v>306240</v>
      </c>
      <c r="BB437" s="82" t="str">
        <f t="shared" si="104"/>
        <v>MERCK S.A.</v>
      </c>
      <c r="BC437" s="82" t="str">
        <f t="shared" si="105"/>
        <v>MERCK</v>
      </c>
      <c r="BD437" s="82">
        <f t="shared" si="106"/>
        <v>100</v>
      </c>
      <c r="BE437" s="1" t="s">
        <v>1095</v>
      </c>
      <c r="BF437" s="1">
        <v>379320</v>
      </c>
      <c r="BG437" s="1" t="s">
        <v>2375</v>
      </c>
      <c r="BH437" s="1"/>
      <c r="BI437" s="1"/>
      <c r="BJ437" s="1"/>
      <c r="BK437" s="1"/>
      <c r="BL437" s="1"/>
      <c r="BM437" s="1"/>
      <c r="BN437" s="1" t="s">
        <v>2461</v>
      </c>
      <c r="BO437" s="1">
        <v>208800</v>
      </c>
      <c r="BP437" s="1" t="s">
        <v>2545</v>
      </c>
      <c r="BQ437" s="1"/>
      <c r="BR437" s="1"/>
      <c r="BS437" s="1"/>
      <c r="BT437" s="1" t="s">
        <v>2105</v>
      </c>
      <c r="BU437" s="1">
        <v>264132</v>
      </c>
      <c r="BV437" s="1" t="s">
        <v>2640</v>
      </c>
      <c r="BW437" s="1"/>
      <c r="BX437" s="1"/>
      <c r="BY437" s="1"/>
      <c r="BZ437" s="82">
        <f t="shared" si="107"/>
        <v>208800</v>
      </c>
      <c r="CA437" s="82" t="str">
        <f t="shared" si="108"/>
        <v>REACTIVOS EQUIPOS Y QUIMICOS LIMITADA</v>
      </c>
      <c r="CB437" s="82" t="str">
        <f t="shared" si="109"/>
        <v>SCHARLAU</v>
      </c>
      <c r="CC437" s="82" t="str">
        <f t="shared" si="110"/>
        <v>120 DIAS</v>
      </c>
      <c r="CD437" s="98">
        <f t="shared" si="111"/>
        <v>208800</v>
      </c>
      <c r="CE437" s="98" t="str">
        <f t="shared" si="112"/>
        <v>REACTIVOS EQUIPOS Y QUIMICOS LIMITADA</v>
      </c>
      <c r="CF437" s="98" t="str">
        <f t="shared" si="113"/>
        <v>SCHARLAU</v>
      </c>
      <c r="CG437" s="98" t="str">
        <f t="shared" si="114"/>
        <v>120 DIAS</v>
      </c>
    </row>
    <row r="438" spans="1:85" ht="51" customHeight="1">
      <c r="A438" s="9">
        <f t="shared" si="99"/>
        <v>430</v>
      </c>
      <c r="B438" s="10" t="s">
        <v>257</v>
      </c>
      <c r="C438" s="11" t="s">
        <v>95</v>
      </c>
      <c r="D438" s="11" t="s">
        <v>258</v>
      </c>
      <c r="E438" s="10" t="s">
        <v>259</v>
      </c>
      <c r="F438" s="43">
        <v>1</v>
      </c>
      <c r="G438" s="1"/>
      <c r="H438" s="1"/>
      <c r="I438" s="1"/>
      <c r="J438" s="1"/>
      <c r="K438" s="1"/>
      <c r="L438" s="1"/>
      <c r="M438" s="1"/>
      <c r="N438" s="1"/>
      <c r="O438" s="1"/>
      <c r="P438" s="1"/>
      <c r="Q438" s="1"/>
      <c r="R438" s="1"/>
      <c r="S438" s="1"/>
      <c r="T438" s="1"/>
      <c r="U438" s="1"/>
      <c r="V438" s="1"/>
      <c r="W438" s="1"/>
      <c r="X438" s="1"/>
      <c r="Y438" s="1"/>
      <c r="Z438" s="1"/>
      <c r="AA438" s="1"/>
      <c r="AB438" s="82"/>
      <c r="AC438" s="82"/>
      <c r="AD438" s="82"/>
      <c r="AE438" s="82"/>
      <c r="AF438" s="1"/>
      <c r="AG438" s="1"/>
      <c r="AH438" s="1"/>
      <c r="AI438" s="1"/>
      <c r="AJ438" s="1"/>
      <c r="AK438" s="1"/>
      <c r="AL438" s="1"/>
      <c r="AM438" s="1"/>
      <c r="AN438" s="1"/>
      <c r="AO438" s="1"/>
      <c r="AP438" s="1"/>
      <c r="AQ438" s="1"/>
      <c r="AR438" s="1"/>
      <c r="AS438" s="1"/>
      <c r="AT438" s="1"/>
      <c r="AU438" s="1"/>
      <c r="AV438" s="1"/>
      <c r="AW438" s="1"/>
      <c r="AX438" s="1"/>
      <c r="AY438" s="1"/>
      <c r="AZ438" s="1"/>
      <c r="BA438" s="82"/>
      <c r="BB438" s="82"/>
      <c r="BC438" s="82"/>
      <c r="BD438" s="82"/>
      <c r="BE438" s="1"/>
      <c r="BF438" s="1"/>
      <c r="BG438" s="1"/>
      <c r="BH438" s="1"/>
      <c r="BI438" s="1"/>
      <c r="BJ438" s="1"/>
      <c r="BK438" s="1"/>
      <c r="BL438" s="1"/>
      <c r="BM438" s="1"/>
      <c r="BN438" s="1"/>
      <c r="BO438" s="1"/>
      <c r="BP438" s="1"/>
      <c r="BQ438" s="1"/>
      <c r="BR438" s="1"/>
      <c r="BS438" s="1"/>
      <c r="BT438" s="1"/>
      <c r="BU438" s="1"/>
      <c r="BV438" s="1"/>
      <c r="BW438" s="1"/>
      <c r="BX438" s="1"/>
      <c r="BY438" s="1"/>
      <c r="BZ438" s="82"/>
      <c r="CA438" s="82"/>
      <c r="CB438" s="82">
        <f t="shared" si="109"/>
        <v>0</v>
      </c>
      <c r="CC438" s="82">
        <f t="shared" si="110"/>
        <v>0</v>
      </c>
      <c r="CD438" s="98">
        <f t="shared" si="111"/>
        <v>0</v>
      </c>
      <c r="CE438" s="98">
        <f t="shared" si="112"/>
        <v>0</v>
      </c>
      <c r="CF438" s="98">
        <f t="shared" si="113"/>
        <v>0</v>
      </c>
      <c r="CG438" s="98">
        <f t="shared" si="114"/>
        <v>0</v>
      </c>
    </row>
    <row r="439" spans="1:85" ht="51" customHeight="1">
      <c r="A439" s="9">
        <f t="shared" si="99"/>
        <v>431</v>
      </c>
      <c r="B439" s="10" t="s">
        <v>1505</v>
      </c>
      <c r="C439" s="11"/>
      <c r="D439" s="11" t="s">
        <v>162</v>
      </c>
      <c r="E439" s="10" t="s">
        <v>426</v>
      </c>
      <c r="F439" s="43">
        <v>1</v>
      </c>
      <c r="G439" s="1"/>
      <c r="H439" s="1"/>
      <c r="I439" s="1"/>
      <c r="J439" s="1"/>
      <c r="K439" s="1"/>
      <c r="L439" s="1"/>
      <c r="M439" s="1"/>
      <c r="N439" s="1"/>
      <c r="O439" s="1"/>
      <c r="P439" s="1"/>
      <c r="Q439" s="1"/>
      <c r="R439" s="1"/>
      <c r="S439" s="1"/>
      <c r="T439" s="1"/>
      <c r="U439" s="1"/>
      <c r="V439" s="1"/>
      <c r="W439" s="1"/>
      <c r="X439" s="1"/>
      <c r="Y439" s="1"/>
      <c r="Z439" s="1"/>
      <c r="AA439" s="1"/>
      <c r="AB439" s="82"/>
      <c r="AC439" s="82"/>
      <c r="AD439" s="82"/>
      <c r="AE439" s="82"/>
      <c r="AF439" s="1"/>
      <c r="AG439" s="1"/>
      <c r="AH439" s="1"/>
      <c r="AI439" s="1"/>
      <c r="AJ439" s="1"/>
      <c r="AK439" s="1"/>
      <c r="AL439" s="1"/>
      <c r="AM439" s="1"/>
      <c r="AN439" s="1"/>
      <c r="AO439" s="1"/>
      <c r="AP439" s="1"/>
      <c r="AQ439" s="1"/>
      <c r="AR439" s="1"/>
      <c r="AS439" s="1"/>
      <c r="AT439" s="1"/>
      <c r="AU439" s="1"/>
      <c r="AV439" s="1"/>
      <c r="AW439" s="1"/>
      <c r="AX439" s="1" t="s">
        <v>1066</v>
      </c>
      <c r="AY439" s="1">
        <v>467712</v>
      </c>
      <c r="AZ439" s="1" t="s">
        <v>2526</v>
      </c>
      <c r="BA439" s="82">
        <f t="shared" si="103"/>
        <v>467712</v>
      </c>
      <c r="BB439" s="82" t="str">
        <f t="shared" si="104"/>
        <v>PROFINAS SAS</v>
      </c>
      <c r="BC439" s="82" t="str">
        <f t="shared" si="105"/>
        <v>OXOID</v>
      </c>
      <c r="BD439" s="82" t="str">
        <f t="shared" si="106"/>
        <v>15-60 DIAS</v>
      </c>
      <c r="BE439" s="1"/>
      <c r="BF439" s="1"/>
      <c r="BG439" s="1"/>
      <c r="BH439" s="1"/>
      <c r="BI439" s="1"/>
      <c r="BJ439" s="1"/>
      <c r="BK439" s="1" t="s">
        <v>1066</v>
      </c>
      <c r="BL439" s="1">
        <v>461680</v>
      </c>
      <c r="BM439" s="1" t="s">
        <v>2569</v>
      </c>
      <c r="BN439" s="1"/>
      <c r="BO439" s="1"/>
      <c r="BP439" s="1"/>
      <c r="BQ439" s="1"/>
      <c r="BR439" s="1"/>
      <c r="BS439" s="1"/>
      <c r="BT439" s="1"/>
      <c r="BU439" s="1"/>
      <c r="BV439" s="1"/>
      <c r="BW439" s="1"/>
      <c r="BX439" s="1"/>
      <c r="BY439" s="1"/>
      <c r="BZ439" s="82">
        <f t="shared" si="107"/>
        <v>461680</v>
      </c>
      <c r="CA439" s="82" t="str">
        <f t="shared" si="108"/>
        <v>QUIMICOS Y REACTIVOS SAS "QUIMIREL SAS"</v>
      </c>
      <c r="CB439" s="82" t="str">
        <f t="shared" si="109"/>
        <v>OXOID</v>
      </c>
      <c r="CC439" s="82" t="str">
        <f t="shared" si="110"/>
        <v xml:space="preserve">5 dias calendario </v>
      </c>
      <c r="CD439" s="98">
        <f t="shared" si="111"/>
        <v>461680</v>
      </c>
      <c r="CE439" s="98" t="str">
        <f t="shared" si="112"/>
        <v>QUIMICOS Y REACTIVOS SAS "QUIMIREL SAS"</v>
      </c>
      <c r="CF439" s="98" t="str">
        <f t="shared" si="113"/>
        <v>OXOID</v>
      </c>
      <c r="CG439" s="98" t="str">
        <f t="shared" si="114"/>
        <v xml:space="preserve">5 dias calendario </v>
      </c>
    </row>
    <row r="440" spans="1:85" ht="51" customHeight="1">
      <c r="A440" s="9">
        <f t="shared" si="99"/>
        <v>432</v>
      </c>
      <c r="B440" s="10" t="s">
        <v>260</v>
      </c>
      <c r="C440" s="11">
        <v>500</v>
      </c>
      <c r="D440" s="11" t="s">
        <v>261</v>
      </c>
      <c r="E440" s="10" t="s">
        <v>262</v>
      </c>
      <c r="F440" s="43">
        <v>1</v>
      </c>
      <c r="G440" s="1"/>
      <c r="H440" s="1"/>
      <c r="I440" s="1"/>
      <c r="J440" s="1"/>
      <c r="K440" s="1"/>
      <c r="L440" s="1"/>
      <c r="M440" s="1"/>
      <c r="N440" s="1"/>
      <c r="O440" s="1"/>
      <c r="P440" s="1"/>
      <c r="Q440" s="1"/>
      <c r="R440" s="1"/>
      <c r="S440" s="1"/>
      <c r="T440" s="1"/>
      <c r="U440" s="1"/>
      <c r="V440" s="1"/>
      <c r="W440" s="1"/>
      <c r="X440" s="1"/>
      <c r="Y440" s="1"/>
      <c r="Z440" s="1"/>
      <c r="AA440" s="1"/>
      <c r="AB440" s="82"/>
      <c r="AC440" s="82"/>
      <c r="AD440" s="82"/>
      <c r="AE440" s="82"/>
      <c r="AF440" s="1"/>
      <c r="AG440" s="1"/>
      <c r="AH440" s="1"/>
      <c r="AI440" s="1"/>
      <c r="AJ440" s="1"/>
      <c r="AK440" s="1"/>
      <c r="AL440" s="1" t="s">
        <v>2479</v>
      </c>
      <c r="AM440" s="1">
        <v>555100</v>
      </c>
      <c r="AN440" s="1" t="s">
        <v>2475</v>
      </c>
      <c r="AO440" s="1"/>
      <c r="AP440" s="1"/>
      <c r="AQ440" s="1"/>
      <c r="AR440" s="1"/>
      <c r="AS440" s="1"/>
      <c r="AT440" s="1"/>
      <c r="AU440" s="1"/>
      <c r="AV440" s="1"/>
      <c r="AW440" s="1"/>
      <c r="AX440" s="1"/>
      <c r="AY440" s="1"/>
      <c r="AZ440" s="1"/>
      <c r="BA440" s="82">
        <f t="shared" si="103"/>
        <v>555100</v>
      </c>
      <c r="BB440" s="82" t="str">
        <f t="shared" si="104"/>
        <v>LESNIAK E. U.</v>
      </c>
      <c r="BC440" s="82" t="str">
        <f t="shared" si="105"/>
        <v>BIO RAD</v>
      </c>
      <c r="BD440" s="82" t="str">
        <f t="shared" si="106"/>
        <v>30 días</v>
      </c>
      <c r="BE440" s="1" t="s">
        <v>2322</v>
      </c>
      <c r="BF440" s="1">
        <v>610160</v>
      </c>
      <c r="BG440" s="1" t="s">
        <v>2363</v>
      </c>
      <c r="BH440" s="1"/>
      <c r="BI440" s="1"/>
      <c r="BJ440" s="1"/>
      <c r="BK440" s="1"/>
      <c r="BL440" s="1"/>
      <c r="BM440" s="1"/>
      <c r="BN440" s="1"/>
      <c r="BO440" s="1"/>
      <c r="BP440" s="1"/>
      <c r="BQ440" s="1"/>
      <c r="BR440" s="1"/>
      <c r="BS440" s="1"/>
      <c r="BT440" s="1"/>
      <c r="BU440" s="1"/>
      <c r="BV440" s="1"/>
      <c r="BW440" s="1"/>
      <c r="BX440" s="1"/>
      <c r="BY440" s="1"/>
      <c r="BZ440" s="82">
        <f t="shared" si="107"/>
        <v>610160</v>
      </c>
      <c r="CA440" s="82" t="str">
        <f t="shared" si="108"/>
        <v xml:space="preserve">QUIMICA  M.G.  S.A.S.   </v>
      </c>
      <c r="CB440" s="82" t="str">
        <f t="shared" si="109"/>
        <v>BIORAD</v>
      </c>
      <c r="CC440" s="82" t="str">
        <f t="shared" si="110"/>
        <v>90 DIAS</v>
      </c>
      <c r="CD440" s="98">
        <f t="shared" si="111"/>
        <v>555100</v>
      </c>
      <c r="CE440" s="98" t="str">
        <f t="shared" si="112"/>
        <v>LESNIAK E. U.</v>
      </c>
      <c r="CF440" s="98" t="str">
        <f t="shared" si="113"/>
        <v>BIO RAD</v>
      </c>
      <c r="CG440" s="98" t="str">
        <f t="shared" si="114"/>
        <v>30 días</v>
      </c>
    </row>
    <row r="441" spans="1:85" ht="51" customHeight="1">
      <c r="A441" s="9">
        <f t="shared" si="99"/>
        <v>433</v>
      </c>
      <c r="B441" s="10" t="s">
        <v>263</v>
      </c>
      <c r="C441" s="11" t="s">
        <v>91</v>
      </c>
      <c r="D441" s="11" t="s">
        <v>91</v>
      </c>
      <c r="E441" s="10" t="s">
        <v>1803</v>
      </c>
      <c r="F441" s="43">
        <v>1</v>
      </c>
      <c r="G441" s="1"/>
      <c r="H441" s="1"/>
      <c r="I441" s="1"/>
      <c r="J441" s="1" t="s">
        <v>2267</v>
      </c>
      <c r="K441" s="1">
        <v>2855987.2800000003</v>
      </c>
      <c r="L441" s="1" t="s">
        <v>2268</v>
      </c>
      <c r="M441" s="1"/>
      <c r="N441" s="1"/>
      <c r="O441" s="1"/>
      <c r="P441" s="1"/>
      <c r="Q441" s="1"/>
      <c r="R441" s="1"/>
      <c r="S441" s="1" t="s">
        <v>2406</v>
      </c>
      <c r="T441" s="1">
        <v>139084</v>
      </c>
      <c r="U441" s="1">
        <v>15</v>
      </c>
      <c r="V441" s="1"/>
      <c r="W441" s="1"/>
      <c r="X441" s="1"/>
      <c r="Y441" s="1"/>
      <c r="Z441" s="1"/>
      <c r="AA441" s="1"/>
      <c r="AB441" s="82">
        <f t="shared" si="100"/>
        <v>139084</v>
      </c>
      <c r="AC441" s="82" t="str">
        <f>IF(AB441=Z441,$Y$7,IF(AB441=W441,$V$7,IF(AB441=T441,$S$7,IF(AB441=Q441,$P$7,IF(AB441=N441,$M$7,IF(AB441=K441,$J$7,I(AB441=H441,$G$7,"")))))))</f>
        <v xml:space="preserve">ELEMENTOS QUIMICOS LTDA </v>
      </c>
      <c r="AD441" s="82" t="str">
        <f t="shared" si="101"/>
        <v>PANREAC</v>
      </c>
      <c r="AE441" s="82">
        <f t="shared" si="102"/>
        <v>15</v>
      </c>
      <c r="AF441" s="1"/>
      <c r="AG441" s="1"/>
      <c r="AH441" s="1"/>
      <c r="AI441" s="1"/>
      <c r="AJ441" s="1"/>
      <c r="AK441" s="1"/>
      <c r="AL441" s="1"/>
      <c r="AM441" s="1"/>
      <c r="AN441" s="1"/>
      <c r="AO441" s="1" t="s">
        <v>420</v>
      </c>
      <c r="AP441" s="1">
        <v>812000</v>
      </c>
      <c r="AQ441" s="1">
        <v>90</v>
      </c>
      <c r="AR441" s="1"/>
      <c r="AS441" s="1"/>
      <c r="AT441" s="1"/>
      <c r="AU441" s="1"/>
      <c r="AV441" s="1"/>
      <c r="AW441" s="1"/>
      <c r="AX441" s="1"/>
      <c r="AY441" s="1"/>
      <c r="AZ441" s="1"/>
      <c r="BA441" s="82">
        <f t="shared" si="103"/>
        <v>812000</v>
      </c>
      <c r="BB441" s="82" t="str">
        <f t="shared" si="104"/>
        <v>MERCK S.A.</v>
      </c>
      <c r="BC441" s="82" t="str">
        <f t="shared" si="105"/>
        <v>MERCK</v>
      </c>
      <c r="BD441" s="82">
        <f t="shared" si="106"/>
        <v>90</v>
      </c>
      <c r="BE441" s="1"/>
      <c r="BF441" s="1"/>
      <c r="BG441" s="1"/>
      <c r="BH441" s="1"/>
      <c r="BI441" s="1"/>
      <c r="BJ441" s="1"/>
      <c r="BK441" s="1" t="s">
        <v>2570</v>
      </c>
      <c r="BL441" s="1">
        <v>783000</v>
      </c>
      <c r="BM441" s="1" t="s">
        <v>2572</v>
      </c>
      <c r="BN441" s="1"/>
      <c r="BO441" s="1"/>
      <c r="BP441" s="1"/>
      <c r="BQ441" s="1"/>
      <c r="BR441" s="1"/>
      <c r="BS441" s="1"/>
      <c r="BT441" s="1"/>
      <c r="BU441" s="1"/>
      <c r="BV441" s="1"/>
      <c r="BW441" s="1"/>
      <c r="BX441" s="1"/>
      <c r="BY441" s="1"/>
      <c r="BZ441" s="82">
        <f t="shared" si="107"/>
        <v>783000</v>
      </c>
      <c r="CA441" s="82" t="str">
        <f t="shared" si="108"/>
        <v>QUIMICOS Y REACTIVOS SAS "QUIMIREL SAS"</v>
      </c>
      <c r="CB441" s="82" t="str">
        <f t="shared" si="109"/>
        <v>CARLO ERBA</v>
      </c>
      <c r="CC441" s="82" t="str">
        <f t="shared" si="110"/>
        <v>30 dias calendario</v>
      </c>
      <c r="CD441" s="98">
        <f t="shared" si="111"/>
        <v>139084</v>
      </c>
      <c r="CE441" s="98" t="str">
        <f t="shared" si="112"/>
        <v xml:space="preserve">ELEMENTOS QUIMICOS LTDA </v>
      </c>
      <c r="CF441" s="98" t="str">
        <f t="shared" si="113"/>
        <v>PANREAC</v>
      </c>
      <c r="CG441" s="98">
        <f t="shared" si="114"/>
        <v>15</v>
      </c>
    </row>
    <row r="442" spans="1:85" ht="51" customHeight="1">
      <c r="A442" s="9">
        <f t="shared" si="99"/>
        <v>434</v>
      </c>
      <c r="B442" s="10" t="s">
        <v>264</v>
      </c>
      <c r="C442" s="11" t="s">
        <v>91</v>
      </c>
      <c r="D442" s="11" t="s">
        <v>91</v>
      </c>
      <c r="E442" s="10" t="s">
        <v>265</v>
      </c>
      <c r="F442" s="43">
        <v>1</v>
      </c>
      <c r="G442" s="1"/>
      <c r="H442" s="1"/>
      <c r="I442" s="1"/>
      <c r="J442" s="1"/>
      <c r="K442" s="1"/>
      <c r="L442" s="1"/>
      <c r="M442" s="1"/>
      <c r="N442" s="1"/>
      <c r="O442" s="1"/>
      <c r="P442" s="1"/>
      <c r="Q442" s="1"/>
      <c r="R442" s="1"/>
      <c r="S442" s="1"/>
      <c r="T442" s="1"/>
      <c r="U442" s="1"/>
      <c r="V442" s="1"/>
      <c r="W442" s="1"/>
      <c r="X442" s="1"/>
      <c r="Y442" s="1"/>
      <c r="Z442" s="1"/>
      <c r="AA442" s="1"/>
      <c r="AB442" s="82"/>
      <c r="AC442" s="82"/>
      <c r="AD442" s="82"/>
      <c r="AE442" s="82"/>
      <c r="AF442" s="1"/>
      <c r="AG442" s="1"/>
      <c r="AH442" s="1"/>
      <c r="AI442" s="1"/>
      <c r="AJ442" s="1"/>
      <c r="AK442" s="1"/>
      <c r="AL442" s="1"/>
      <c r="AM442" s="1"/>
      <c r="AN442" s="1"/>
      <c r="AO442" s="1"/>
      <c r="AP442" s="1"/>
      <c r="AQ442" s="1"/>
      <c r="AR442" s="1" t="s">
        <v>265</v>
      </c>
      <c r="AS442" s="1">
        <v>120154.04364569964</v>
      </c>
      <c r="AT442" s="1">
        <v>10</v>
      </c>
      <c r="AU442" s="1"/>
      <c r="AV442" s="1"/>
      <c r="AW442" s="1"/>
      <c r="AX442" s="1" t="s">
        <v>265</v>
      </c>
      <c r="AY442" s="1">
        <v>204786.4</v>
      </c>
      <c r="AZ442" s="1" t="s">
        <v>2526</v>
      </c>
      <c r="BA442" s="82">
        <f t="shared" si="103"/>
        <v>120154.04364569964</v>
      </c>
      <c r="BB442" s="82" t="str">
        <f t="shared" si="104"/>
        <v>NELSON A. ROYERO Y CÍA. SAS.</v>
      </c>
      <c r="BC442" s="82" t="str">
        <f t="shared" si="105"/>
        <v>HUMAN</v>
      </c>
      <c r="BD442" s="82">
        <f t="shared" si="106"/>
        <v>10</v>
      </c>
      <c r="BE442" s="1"/>
      <c r="BF442" s="1"/>
      <c r="BG442" s="1"/>
      <c r="BH442" s="1"/>
      <c r="BI442" s="1"/>
      <c r="BJ442" s="1"/>
      <c r="BK442" s="1"/>
      <c r="BL442" s="1"/>
      <c r="BM442" s="1"/>
      <c r="BN442" s="1"/>
      <c r="BO442" s="1"/>
      <c r="BP442" s="1"/>
      <c r="BQ442" s="1"/>
      <c r="BR442" s="1"/>
      <c r="BS442" s="1"/>
      <c r="BT442" s="1"/>
      <c r="BU442" s="1"/>
      <c r="BV442" s="1"/>
      <c r="BW442" s="1"/>
      <c r="BX442" s="1"/>
      <c r="BY442" s="1"/>
      <c r="BZ442" s="82"/>
      <c r="CA442" s="82"/>
      <c r="CB442" s="82">
        <f t="shared" si="109"/>
        <v>0</v>
      </c>
      <c r="CC442" s="82">
        <f t="shared" si="110"/>
        <v>0</v>
      </c>
      <c r="CD442" s="98">
        <f t="shared" si="111"/>
        <v>120154.04364569964</v>
      </c>
      <c r="CE442" s="98" t="str">
        <f t="shared" si="112"/>
        <v>NELSON A. ROYERO Y CÍA. SAS.</v>
      </c>
      <c r="CF442" s="98" t="str">
        <f t="shared" si="113"/>
        <v>HUMAN</v>
      </c>
      <c r="CG442" s="98">
        <f t="shared" si="114"/>
        <v>10</v>
      </c>
    </row>
    <row r="443" spans="1:85" ht="51" customHeight="1">
      <c r="A443" s="9">
        <f t="shared" si="99"/>
        <v>435</v>
      </c>
      <c r="B443" s="17" t="s">
        <v>481</v>
      </c>
      <c r="C443" s="14" t="s">
        <v>482</v>
      </c>
      <c r="D443" s="18" t="s">
        <v>482</v>
      </c>
      <c r="E443" s="10" t="s">
        <v>483</v>
      </c>
      <c r="F443" s="43">
        <v>1</v>
      </c>
      <c r="G443" s="1"/>
      <c r="H443" s="1"/>
      <c r="I443" s="1"/>
      <c r="J443" s="1"/>
      <c r="K443" s="1"/>
      <c r="L443" s="1"/>
      <c r="M443" s="1"/>
      <c r="N443" s="1"/>
      <c r="O443" s="1"/>
      <c r="P443" s="1"/>
      <c r="Q443" s="1"/>
      <c r="R443" s="1"/>
      <c r="S443" s="1"/>
      <c r="T443" s="1"/>
      <c r="U443" s="1"/>
      <c r="V443" s="1"/>
      <c r="W443" s="1"/>
      <c r="X443" s="1"/>
      <c r="Y443" s="1"/>
      <c r="Z443" s="1"/>
      <c r="AA443" s="1"/>
      <c r="AB443" s="82"/>
      <c r="AC443" s="82"/>
      <c r="AD443" s="82"/>
      <c r="AE443" s="82"/>
      <c r="AF443" s="1"/>
      <c r="AG443" s="1"/>
      <c r="AH443" s="1"/>
      <c r="AI443" s="1" t="s">
        <v>2465</v>
      </c>
      <c r="AJ443" s="1">
        <v>57750</v>
      </c>
      <c r="AK443" s="1" t="s">
        <v>2463</v>
      </c>
      <c r="AL443" s="1"/>
      <c r="AM443" s="1"/>
      <c r="AN443" s="1"/>
      <c r="AO443" s="1"/>
      <c r="AP443" s="1"/>
      <c r="AQ443" s="1"/>
      <c r="AR443" s="1"/>
      <c r="AS443" s="1"/>
      <c r="AT443" s="1"/>
      <c r="AU443" s="1"/>
      <c r="AV443" s="1"/>
      <c r="AW443" s="1"/>
      <c r="AX443" s="1"/>
      <c r="AY443" s="1"/>
      <c r="AZ443" s="1"/>
      <c r="BA443" s="82">
        <f t="shared" si="103"/>
        <v>57750</v>
      </c>
      <c r="BB443" s="82" t="str">
        <f t="shared" si="104"/>
        <v>SUMINISTROS CLINICOS ISLA SAS</v>
      </c>
      <c r="BC443" s="82" t="str">
        <f t="shared" si="105"/>
        <v>SPINREACT</v>
      </c>
      <c r="BD443" s="82" t="str">
        <f t="shared" si="106"/>
        <v>5 DIAS HABILES HABILES</v>
      </c>
      <c r="BE443" s="1"/>
      <c r="BF443" s="1"/>
      <c r="BG443" s="1"/>
      <c r="BH443" s="1"/>
      <c r="BI443" s="1"/>
      <c r="BJ443" s="1"/>
      <c r="BK443" s="1"/>
      <c r="BL443" s="1"/>
      <c r="BM443" s="1"/>
      <c r="BN443" s="1"/>
      <c r="BO443" s="1"/>
      <c r="BP443" s="1"/>
      <c r="BQ443" s="1"/>
      <c r="BR443" s="1"/>
      <c r="BS443" s="1"/>
      <c r="BT443" s="1"/>
      <c r="BU443" s="1"/>
      <c r="BV443" s="1"/>
      <c r="BW443" s="1"/>
      <c r="BX443" s="1"/>
      <c r="BY443" s="1"/>
      <c r="BZ443" s="82"/>
      <c r="CA443" s="82"/>
      <c r="CB443" s="82">
        <f t="shared" si="109"/>
        <v>0</v>
      </c>
      <c r="CC443" s="82">
        <f t="shared" si="110"/>
        <v>0</v>
      </c>
      <c r="CD443" s="98">
        <f t="shared" si="111"/>
        <v>57750</v>
      </c>
      <c r="CE443" s="98" t="str">
        <f t="shared" si="112"/>
        <v>SUMINISTROS CLINICOS ISLA SAS</v>
      </c>
      <c r="CF443" s="98" t="str">
        <f t="shared" si="113"/>
        <v>SPINREACT</v>
      </c>
      <c r="CG443" s="98" t="str">
        <f t="shared" si="114"/>
        <v>5 DIAS HABILES HABILES</v>
      </c>
    </row>
    <row r="444" spans="1:85" ht="51" customHeight="1">
      <c r="A444" s="9">
        <f t="shared" si="99"/>
        <v>436</v>
      </c>
      <c r="B444" s="10" t="s">
        <v>266</v>
      </c>
      <c r="C444" s="11" t="s">
        <v>91</v>
      </c>
      <c r="D444" s="11" t="s">
        <v>91</v>
      </c>
      <c r="E444" s="10" t="s">
        <v>265</v>
      </c>
      <c r="F444" s="43">
        <v>1</v>
      </c>
      <c r="G444" s="1"/>
      <c r="H444" s="1"/>
      <c r="I444" s="1"/>
      <c r="J444" s="1"/>
      <c r="K444" s="1"/>
      <c r="L444" s="1"/>
      <c r="M444" s="1"/>
      <c r="N444" s="1"/>
      <c r="O444" s="1"/>
      <c r="P444" s="1"/>
      <c r="Q444" s="1"/>
      <c r="R444" s="1"/>
      <c r="S444" s="1"/>
      <c r="T444" s="1"/>
      <c r="U444" s="1"/>
      <c r="V444" s="1"/>
      <c r="W444" s="1"/>
      <c r="X444" s="1"/>
      <c r="Y444" s="1"/>
      <c r="Z444" s="1"/>
      <c r="AA444" s="1"/>
      <c r="AB444" s="82"/>
      <c r="AC444" s="82"/>
      <c r="AD444" s="82"/>
      <c r="AE444" s="82"/>
      <c r="AF444" s="1"/>
      <c r="AG444" s="1"/>
      <c r="AH444" s="1"/>
      <c r="AI444" s="1"/>
      <c r="AJ444" s="1"/>
      <c r="AK444" s="1"/>
      <c r="AL444" s="1"/>
      <c r="AM444" s="1"/>
      <c r="AN444" s="1"/>
      <c r="AO444" s="1"/>
      <c r="AP444" s="1"/>
      <c r="AQ444" s="1"/>
      <c r="AR444" s="1" t="s">
        <v>265</v>
      </c>
      <c r="AS444" s="1">
        <v>65083.440308087294</v>
      </c>
      <c r="AT444" s="1">
        <v>10</v>
      </c>
      <c r="AU444" s="1"/>
      <c r="AV444" s="1"/>
      <c r="AW444" s="1"/>
      <c r="AX444" s="1" t="s">
        <v>265</v>
      </c>
      <c r="AY444" s="1">
        <v>97115.199999999997</v>
      </c>
      <c r="AZ444" s="1" t="s">
        <v>2526</v>
      </c>
      <c r="BA444" s="82">
        <f t="shared" si="103"/>
        <v>65083.440308087294</v>
      </c>
      <c r="BB444" s="82" t="str">
        <f t="shared" si="104"/>
        <v>NELSON A. ROYERO Y CÍA. SAS.</v>
      </c>
      <c r="BC444" s="82" t="str">
        <f t="shared" si="105"/>
        <v>HUMAN</v>
      </c>
      <c r="BD444" s="82">
        <f t="shared" si="106"/>
        <v>10</v>
      </c>
      <c r="BE444" s="1"/>
      <c r="BF444" s="1"/>
      <c r="BG444" s="1"/>
      <c r="BH444" s="1"/>
      <c r="BI444" s="1"/>
      <c r="BJ444" s="1"/>
      <c r="BK444" s="1"/>
      <c r="BL444" s="1"/>
      <c r="BM444" s="1"/>
      <c r="BN444" s="1"/>
      <c r="BO444" s="1"/>
      <c r="BP444" s="1"/>
      <c r="BQ444" s="1"/>
      <c r="BR444" s="1"/>
      <c r="BS444" s="1"/>
      <c r="BT444" s="1"/>
      <c r="BU444" s="1"/>
      <c r="BV444" s="1"/>
      <c r="BW444" s="1"/>
      <c r="BX444" s="1"/>
      <c r="BY444" s="1"/>
      <c r="BZ444" s="82"/>
      <c r="CA444" s="82"/>
      <c r="CB444" s="82">
        <f t="shared" si="109"/>
        <v>0</v>
      </c>
      <c r="CC444" s="82">
        <f t="shared" si="110"/>
        <v>0</v>
      </c>
      <c r="CD444" s="98">
        <f t="shared" si="111"/>
        <v>65083.440308087294</v>
      </c>
      <c r="CE444" s="98" t="str">
        <f t="shared" si="112"/>
        <v>NELSON A. ROYERO Y CÍA. SAS.</v>
      </c>
      <c r="CF444" s="98" t="str">
        <f t="shared" si="113"/>
        <v>HUMAN</v>
      </c>
      <c r="CG444" s="98">
        <f t="shared" si="114"/>
        <v>10</v>
      </c>
    </row>
    <row r="445" spans="1:85" ht="43.2">
      <c r="A445" s="9">
        <f t="shared" si="99"/>
        <v>437</v>
      </c>
      <c r="B445" s="10" t="s">
        <v>267</v>
      </c>
      <c r="C445" s="11" t="s">
        <v>91</v>
      </c>
      <c r="D445" s="11" t="s">
        <v>91</v>
      </c>
      <c r="E445" s="10" t="s">
        <v>265</v>
      </c>
      <c r="F445" s="43">
        <v>1</v>
      </c>
      <c r="G445" s="1"/>
      <c r="H445" s="1"/>
      <c r="I445" s="1"/>
      <c r="J445" s="1"/>
      <c r="K445" s="1"/>
      <c r="L445" s="1"/>
      <c r="M445" s="1"/>
      <c r="N445" s="1"/>
      <c r="O445" s="1"/>
      <c r="P445" s="1"/>
      <c r="Q445" s="1"/>
      <c r="R445" s="1"/>
      <c r="S445" s="1"/>
      <c r="T445" s="1"/>
      <c r="U445" s="1"/>
      <c r="V445" s="1"/>
      <c r="W445" s="1"/>
      <c r="X445" s="1"/>
      <c r="Y445" s="1"/>
      <c r="Z445" s="1"/>
      <c r="AA445" s="1"/>
      <c r="AB445" s="82"/>
      <c r="AC445" s="82"/>
      <c r="AD445" s="82"/>
      <c r="AE445" s="82"/>
      <c r="AF445" s="1"/>
      <c r="AG445" s="1"/>
      <c r="AH445" s="1"/>
      <c r="AI445" s="1"/>
      <c r="AJ445" s="1"/>
      <c r="AK445" s="1"/>
      <c r="AL445" s="1"/>
      <c r="AM445" s="1"/>
      <c r="AN445" s="1"/>
      <c r="AO445" s="1"/>
      <c r="AP445" s="1"/>
      <c r="AQ445" s="1"/>
      <c r="AR445" s="1" t="s">
        <v>265</v>
      </c>
      <c r="AS445" s="1">
        <v>125160.46213093711</v>
      </c>
      <c r="AT445" s="1">
        <v>10</v>
      </c>
      <c r="AU445" s="1"/>
      <c r="AV445" s="1"/>
      <c r="AW445" s="1"/>
      <c r="AX445" s="1" t="s">
        <v>265</v>
      </c>
      <c r="AY445" s="1">
        <v>146728.4</v>
      </c>
      <c r="AZ445" s="1" t="s">
        <v>2526</v>
      </c>
      <c r="BA445" s="82">
        <f t="shared" si="103"/>
        <v>125160.46213093711</v>
      </c>
      <c r="BB445" s="82" t="str">
        <f t="shared" si="104"/>
        <v>NELSON A. ROYERO Y CÍA. SAS.</v>
      </c>
      <c r="BC445" s="82" t="str">
        <f t="shared" si="105"/>
        <v>HUMAN</v>
      </c>
      <c r="BD445" s="82">
        <f t="shared" si="106"/>
        <v>10</v>
      </c>
      <c r="BE445" s="1"/>
      <c r="BF445" s="1"/>
      <c r="BG445" s="1"/>
      <c r="BH445" s="1"/>
      <c r="BI445" s="1"/>
      <c r="BJ445" s="1"/>
      <c r="BK445" s="1"/>
      <c r="BL445" s="1"/>
      <c r="BM445" s="1"/>
      <c r="BN445" s="1"/>
      <c r="BO445" s="1"/>
      <c r="BP445" s="1"/>
      <c r="BQ445" s="1"/>
      <c r="BR445" s="1"/>
      <c r="BS445" s="1"/>
      <c r="BT445" s="1"/>
      <c r="BU445" s="1"/>
      <c r="BV445" s="1"/>
      <c r="BW445" s="1"/>
      <c r="BX445" s="1"/>
      <c r="BY445" s="1"/>
      <c r="BZ445" s="82"/>
      <c r="CA445" s="82"/>
      <c r="CB445" s="82">
        <f t="shared" si="109"/>
        <v>0</v>
      </c>
      <c r="CC445" s="82">
        <f t="shared" si="110"/>
        <v>0</v>
      </c>
      <c r="CD445" s="98">
        <f t="shared" si="111"/>
        <v>125160.46213093711</v>
      </c>
      <c r="CE445" s="98" t="str">
        <f t="shared" si="112"/>
        <v>NELSON A. ROYERO Y CÍA. SAS.</v>
      </c>
      <c r="CF445" s="98" t="str">
        <f t="shared" si="113"/>
        <v>HUMAN</v>
      </c>
      <c r="CG445" s="98">
        <f t="shared" si="114"/>
        <v>10</v>
      </c>
    </row>
    <row r="446" spans="1:85" ht="43.2">
      <c r="A446" s="9">
        <f t="shared" si="99"/>
        <v>438</v>
      </c>
      <c r="B446" s="10" t="s">
        <v>268</v>
      </c>
      <c r="C446" s="11" t="s">
        <v>91</v>
      </c>
      <c r="D446" s="11" t="s">
        <v>91</v>
      </c>
      <c r="E446" s="10" t="s">
        <v>265</v>
      </c>
      <c r="F446" s="43">
        <v>1</v>
      </c>
      <c r="G446" s="1"/>
      <c r="H446" s="1"/>
      <c r="I446" s="1"/>
      <c r="J446" s="1"/>
      <c r="K446" s="1"/>
      <c r="L446" s="1"/>
      <c r="M446" s="1"/>
      <c r="N446" s="1"/>
      <c r="O446" s="1"/>
      <c r="P446" s="1"/>
      <c r="Q446" s="1"/>
      <c r="R446" s="1"/>
      <c r="S446" s="1"/>
      <c r="T446" s="1"/>
      <c r="U446" s="1"/>
      <c r="V446" s="1"/>
      <c r="W446" s="1"/>
      <c r="X446" s="1"/>
      <c r="Y446" s="1"/>
      <c r="Z446" s="1"/>
      <c r="AA446" s="1"/>
      <c r="AB446" s="82"/>
      <c r="AC446" s="82"/>
      <c r="AD446" s="82"/>
      <c r="AE446" s="82"/>
      <c r="AF446" s="1"/>
      <c r="AG446" s="1"/>
      <c r="AH446" s="1"/>
      <c r="AI446" s="1"/>
      <c r="AJ446" s="1"/>
      <c r="AK446" s="1"/>
      <c r="AL446" s="1"/>
      <c r="AM446" s="1"/>
      <c r="AN446" s="1"/>
      <c r="AO446" s="1"/>
      <c r="AP446" s="1"/>
      <c r="AQ446" s="1"/>
      <c r="AR446" s="1" t="s">
        <v>265</v>
      </c>
      <c r="AS446" s="1">
        <v>176893.45314505781</v>
      </c>
      <c r="AT446" s="1">
        <v>10</v>
      </c>
      <c r="AU446" s="1"/>
      <c r="AV446" s="1"/>
      <c r="AW446" s="1"/>
      <c r="AX446" s="1" t="s">
        <v>265</v>
      </c>
      <c r="AY446" s="1">
        <v>353626</v>
      </c>
      <c r="AZ446" s="1" t="s">
        <v>2526</v>
      </c>
      <c r="BA446" s="82">
        <f t="shared" si="103"/>
        <v>176893.45314505781</v>
      </c>
      <c r="BB446" s="82" t="str">
        <f t="shared" si="104"/>
        <v>NELSON A. ROYERO Y CÍA. SAS.</v>
      </c>
      <c r="BC446" s="82" t="str">
        <f t="shared" si="105"/>
        <v>HUMAN</v>
      </c>
      <c r="BD446" s="82">
        <f t="shared" si="106"/>
        <v>10</v>
      </c>
      <c r="BE446" s="1"/>
      <c r="BF446" s="1"/>
      <c r="BG446" s="1"/>
      <c r="BH446" s="1"/>
      <c r="BI446" s="1"/>
      <c r="BJ446" s="1"/>
      <c r="BK446" s="1"/>
      <c r="BL446" s="1"/>
      <c r="BM446" s="1"/>
      <c r="BN446" s="1"/>
      <c r="BO446" s="1"/>
      <c r="BP446" s="1"/>
      <c r="BQ446" s="1"/>
      <c r="BR446" s="1"/>
      <c r="BS446" s="1"/>
      <c r="BT446" s="1"/>
      <c r="BU446" s="1"/>
      <c r="BV446" s="1"/>
      <c r="BW446" s="1"/>
      <c r="BX446" s="1"/>
      <c r="BY446" s="1"/>
      <c r="BZ446" s="82"/>
      <c r="CA446" s="82"/>
      <c r="CB446" s="82">
        <f t="shared" si="109"/>
        <v>0</v>
      </c>
      <c r="CC446" s="82">
        <f t="shared" si="110"/>
        <v>0</v>
      </c>
      <c r="CD446" s="98">
        <f t="shared" si="111"/>
        <v>176893.45314505781</v>
      </c>
      <c r="CE446" s="98" t="str">
        <f t="shared" si="112"/>
        <v>NELSON A. ROYERO Y CÍA. SAS.</v>
      </c>
      <c r="CF446" s="98" t="str">
        <f t="shared" si="113"/>
        <v>HUMAN</v>
      </c>
      <c r="CG446" s="98">
        <f t="shared" si="114"/>
        <v>10</v>
      </c>
    </row>
    <row r="447" spans="1:85">
      <c r="A447" s="9">
        <f t="shared" si="99"/>
        <v>439</v>
      </c>
      <c r="B447" s="10" t="s">
        <v>1369</v>
      </c>
      <c r="C447" s="11" t="s">
        <v>91</v>
      </c>
      <c r="D447" s="11" t="s">
        <v>91</v>
      </c>
      <c r="E447" s="10" t="s">
        <v>1370</v>
      </c>
      <c r="F447" s="43">
        <v>1</v>
      </c>
      <c r="G447" s="1"/>
      <c r="H447" s="1"/>
      <c r="I447" s="1"/>
      <c r="J447" s="1"/>
      <c r="K447" s="1"/>
      <c r="L447" s="1"/>
      <c r="M447" s="1"/>
      <c r="N447" s="1"/>
      <c r="O447" s="1"/>
      <c r="P447" s="1"/>
      <c r="Q447" s="1"/>
      <c r="R447" s="1"/>
      <c r="S447" s="1"/>
      <c r="T447" s="1"/>
      <c r="U447" s="1"/>
      <c r="V447" s="1"/>
      <c r="W447" s="1"/>
      <c r="X447" s="1"/>
      <c r="Y447" s="1"/>
      <c r="Z447" s="1"/>
      <c r="AA447" s="1"/>
      <c r="AB447" s="82"/>
      <c r="AC447" s="82"/>
      <c r="AD447" s="82"/>
      <c r="AE447" s="82"/>
      <c r="AF447" s="1"/>
      <c r="AG447" s="1"/>
      <c r="AH447" s="1"/>
      <c r="AI447" s="1"/>
      <c r="AJ447" s="1"/>
      <c r="AK447" s="1"/>
      <c r="AL447" s="1"/>
      <c r="AM447" s="1"/>
      <c r="AN447" s="1"/>
      <c r="AO447" s="1"/>
      <c r="AP447" s="1"/>
      <c r="AQ447" s="1"/>
      <c r="AR447" s="1"/>
      <c r="AS447" s="1"/>
      <c r="AT447" s="1"/>
      <c r="AU447" s="1"/>
      <c r="AV447" s="1"/>
      <c r="AW447" s="1"/>
      <c r="AX447" s="1"/>
      <c r="AY447" s="1"/>
      <c r="AZ447" s="1"/>
      <c r="BA447" s="82"/>
      <c r="BB447" s="82"/>
      <c r="BC447" s="82"/>
      <c r="BD447" s="82"/>
      <c r="BE447" s="1"/>
      <c r="BF447" s="1"/>
      <c r="BG447" s="1"/>
      <c r="BH447" s="1"/>
      <c r="BI447" s="1"/>
      <c r="BJ447" s="1"/>
      <c r="BK447" s="1"/>
      <c r="BL447" s="1"/>
      <c r="BM447" s="1"/>
      <c r="BN447" s="1"/>
      <c r="BO447" s="1"/>
      <c r="BP447" s="1"/>
      <c r="BQ447" s="1"/>
      <c r="BR447" s="1"/>
      <c r="BS447" s="1"/>
      <c r="BT447" s="1"/>
      <c r="BU447" s="1"/>
      <c r="BV447" s="1"/>
      <c r="BW447" s="1"/>
      <c r="BX447" s="1"/>
      <c r="BY447" s="1"/>
      <c r="BZ447" s="82"/>
      <c r="CA447" s="82"/>
      <c r="CB447" s="82">
        <f t="shared" si="109"/>
        <v>0</v>
      </c>
      <c r="CC447" s="82">
        <f t="shared" si="110"/>
        <v>0</v>
      </c>
      <c r="CD447" s="98">
        <f t="shared" si="111"/>
        <v>0</v>
      </c>
      <c r="CE447" s="98">
        <f t="shared" si="112"/>
        <v>0</v>
      </c>
      <c r="CF447" s="98">
        <f t="shared" si="113"/>
        <v>0</v>
      </c>
      <c r="CG447" s="98">
        <f t="shared" si="114"/>
        <v>0</v>
      </c>
    </row>
    <row r="448" spans="1:85" ht="57.6">
      <c r="A448" s="9">
        <f t="shared" si="99"/>
        <v>440</v>
      </c>
      <c r="B448" s="17" t="s">
        <v>490</v>
      </c>
      <c r="C448" s="14" t="s">
        <v>491</v>
      </c>
      <c r="D448" s="18" t="s">
        <v>91</v>
      </c>
      <c r="E448" s="10" t="s">
        <v>492</v>
      </c>
      <c r="F448" s="43">
        <v>1</v>
      </c>
      <c r="G448" s="1"/>
      <c r="H448" s="1"/>
      <c r="I448" s="1"/>
      <c r="J448" s="1" t="s">
        <v>2277</v>
      </c>
      <c r="K448" s="1">
        <v>1520064</v>
      </c>
      <c r="L448" s="1" t="s">
        <v>2273</v>
      </c>
      <c r="M448" s="1"/>
      <c r="N448" s="1"/>
      <c r="O448" s="1"/>
      <c r="P448" s="1"/>
      <c r="Q448" s="1"/>
      <c r="R448" s="1"/>
      <c r="S448" s="1"/>
      <c r="T448" s="1"/>
      <c r="U448" s="1"/>
      <c r="V448" s="1"/>
      <c r="W448" s="1"/>
      <c r="X448" s="1"/>
      <c r="Y448" s="1"/>
      <c r="Z448" s="1"/>
      <c r="AA448" s="1"/>
      <c r="AB448" s="82">
        <f t="shared" si="100"/>
        <v>1520064</v>
      </c>
      <c r="AC448" s="82" t="str">
        <f>IF(AB448=Z448,$Y$7,IF(AB448=W448,$V$7,IF(AB448=T448,$S$7,IF(AB448=Q448,$P$7,IF(AB448=N448,$M$7,IF(AB448=K448,$J$7,I(AB448=H448,$G$7,"")))))))</f>
        <v>AVÁNTIKA COLOMBIA S.A.</v>
      </c>
      <c r="AD448" s="82" t="str">
        <f t="shared" si="101"/>
        <v>Hach</v>
      </c>
      <c r="AE448" s="82" t="str">
        <f t="shared" si="102"/>
        <v>60 Días</v>
      </c>
      <c r="AF448" s="1"/>
      <c r="AG448" s="1"/>
      <c r="AH448" s="1"/>
      <c r="AI448" s="1"/>
      <c r="AJ448" s="1"/>
      <c r="AK448" s="1"/>
      <c r="AL448" s="1" t="s">
        <v>1356</v>
      </c>
      <c r="AM448" s="1">
        <v>2037300</v>
      </c>
      <c r="AN448" s="1" t="s">
        <v>2475</v>
      </c>
      <c r="AO448" s="1"/>
      <c r="AP448" s="1"/>
      <c r="AQ448" s="1"/>
      <c r="AR448" s="1" t="s">
        <v>1356</v>
      </c>
      <c r="AS448" s="1">
        <v>1588917.0731707318</v>
      </c>
      <c r="AT448" s="1">
        <v>10</v>
      </c>
      <c r="AU448" s="1"/>
      <c r="AV448" s="1"/>
      <c r="AW448" s="1"/>
      <c r="AX448" s="1" t="s">
        <v>1356</v>
      </c>
      <c r="AY448" s="1">
        <v>1460840.3160000001</v>
      </c>
      <c r="AZ448" s="1" t="s">
        <v>2526</v>
      </c>
      <c r="BA448" s="82">
        <f t="shared" si="103"/>
        <v>1460840.3160000001</v>
      </c>
      <c r="BB448" s="82" t="str">
        <f t="shared" si="104"/>
        <v>PROFINAS SAS</v>
      </c>
      <c r="BC448" s="82" t="str">
        <f t="shared" si="105"/>
        <v>HACH</v>
      </c>
      <c r="BD448" s="82" t="str">
        <f t="shared" si="106"/>
        <v>15-60 DIAS</v>
      </c>
      <c r="BE448" s="1"/>
      <c r="BF448" s="1"/>
      <c r="BG448" s="1"/>
      <c r="BH448" s="1"/>
      <c r="BI448" s="1"/>
      <c r="BJ448" s="1"/>
      <c r="BK448" s="1"/>
      <c r="BL448" s="1"/>
      <c r="BM448" s="1"/>
      <c r="BN448" s="1" t="s">
        <v>1356</v>
      </c>
      <c r="BO448" s="1">
        <v>1481320</v>
      </c>
      <c r="BP448" s="1" t="s">
        <v>2545</v>
      </c>
      <c r="BQ448" s="1"/>
      <c r="BR448" s="1"/>
      <c r="BS448" s="1"/>
      <c r="BT448" s="1"/>
      <c r="BU448" s="1"/>
      <c r="BV448" s="1"/>
      <c r="BW448" s="1"/>
      <c r="BX448" s="1"/>
      <c r="BY448" s="1"/>
      <c r="BZ448" s="82">
        <f t="shared" si="107"/>
        <v>1481320</v>
      </c>
      <c r="CA448" s="82" t="str">
        <f t="shared" si="108"/>
        <v>REACTIVOS EQUIPOS Y QUIMICOS LIMITADA</v>
      </c>
      <c r="CB448" s="82" t="str">
        <f t="shared" si="109"/>
        <v>HACH</v>
      </c>
      <c r="CC448" s="82" t="str">
        <f t="shared" si="110"/>
        <v>120 DIAS</v>
      </c>
      <c r="CD448" s="98">
        <f t="shared" si="111"/>
        <v>1460840.3160000001</v>
      </c>
      <c r="CE448" s="98" t="str">
        <f t="shared" si="112"/>
        <v>PROFINAS SAS</v>
      </c>
      <c r="CF448" s="98" t="str">
        <f t="shared" si="113"/>
        <v>HACH</v>
      </c>
      <c r="CG448" s="98" t="str">
        <f t="shared" si="114"/>
        <v>120 DIAS</v>
      </c>
    </row>
    <row r="449" spans="1:85" ht="57.6">
      <c r="A449" s="9">
        <f t="shared" si="99"/>
        <v>441</v>
      </c>
      <c r="B449" s="10" t="s">
        <v>269</v>
      </c>
      <c r="C449" s="11" t="s">
        <v>270</v>
      </c>
      <c r="D449" s="11" t="s">
        <v>169</v>
      </c>
      <c r="E449" s="10" t="s">
        <v>271</v>
      </c>
      <c r="F449" s="43">
        <v>1</v>
      </c>
      <c r="G449" s="1"/>
      <c r="H449" s="1"/>
      <c r="I449" s="1"/>
      <c r="J449" s="1"/>
      <c r="K449" s="1"/>
      <c r="L449" s="1"/>
      <c r="M449" s="1"/>
      <c r="N449" s="1"/>
      <c r="O449" s="1"/>
      <c r="P449" s="1" t="s">
        <v>420</v>
      </c>
      <c r="Q449" s="1">
        <v>309720</v>
      </c>
      <c r="R449" s="1" t="s">
        <v>2284</v>
      </c>
      <c r="S449" s="1"/>
      <c r="T449" s="1"/>
      <c r="U449" s="1"/>
      <c r="V449" s="1"/>
      <c r="W449" s="1"/>
      <c r="X449" s="1"/>
      <c r="Y449" s="1"/>
      <c r="Z449" s="1"/>
      <c r="AA449" s="1"/>
      <c r="AB449" s="82">
        <f t="shared" si="100"/>
        <v>309720</v>
      </c>
      <c r="AC449" s="82" t="str">
        <f>IF(AB449=Z449,$Y$7,IF(AB449=W449,$V$7,IF(AB449=T449,$S$7,IF(AB449=Q449,$P$7,IF(AB449=N449,$M$7,IF(AB449=K449,$J$7,I(AB449=H449,$G$7,"")))))))</f>
        <v>BLAMIS DOTACIONES LABORATORIO S.A.S</v>
      </c>
      <c r="AD449" s="82" t="str">
        <f t="shared" si="101"/>
        <v>MERCK</v>
      </c>
      <c r="AE449" s="82" t="str">
        <f t="shared" si="102"/>
        <v>90 DÍAS</v>
      </c>
      <c r="AF449" s="1"/>
      <c r="AG449" s="1"/>
      <c r="AH449" s="1"/>
      <c r="AI449" s="1"/>
      <c r="AJ449" s="1"/>
      <c r="AK449" s="1"/>
      <c r="AL449" s="1"/>
      <c r="AM449" s="1"/>
      <c r="AN449" s="1"/>
      <c r="AO449" s="1" t="s">
        <v>420</v>
      </c>
      <c r="AP449" s="1">
        <v>360760</v>
      </c>
      <c r="AQ449" s="1">
        <v>90</v>
      </c>
      <c r="AR449" s="1"/>
      <c r="AS449" s="1"/>
      <c r="AT449" s="1"/>
      <c r="AU449" s="1"/>
      <c r="AV449" s="1"/>
      <c r="AW449" s="1"/>
      <c r="AX449" s="1" t="s">
        <v>420</v>
      </c>
      <c r="AY449" s="1">
        <v>299861.85599999997</v>
      </c>
      <c r="AZ449" s="1" t="s">
        <v>2526</v>
      </c>
      <c r="BA449" s="82">
        <f t="shared" si="103"/>
        <v>299861.85599999997</v>
      </c>
      <c r="BB449" s="82" t="str">
        <f t="shared" si="104"/>
        <v>PROFINAS SAS</v>
      </c>
      <c r="BC449" s="82" t="str">
        <f t="shared" si="105"/>
        <v>MERCK</v>
      </c>
      <c r="BD449" s="82" t="str">
        <f t="shared" si="106"/>
        <v>15-60 DIAS</v>
      </c>
      <c r="BE449" s="1"/>
      <c r="BF449" s="1"/>
      <c r="BG449" s="1"/>
      <c r="BH449" s="1"/>
      <c r="BI449" s="1"/>
      <c r="BJ449" s="1"/>
      <c r="BK449" s="1"/>
      <c r="BL449" s="1"/>
      <c r="BM449" s="1"/>
      <c r="BN449" s="1" t="s">
        <v>420</v>
      </c>
      <c r="BO449" s="1">
        <v>362520</v>
      </c>
      <c r="BP449" s="1" t="s">
        <v>2545</v>
      </c>
      <c r="BQ449" s="1"/>
      <c r="BR449" s="1"/>
      <c r="BS449" s="1"/>
      <c r="BT449" s="1"/>
      <c r="BU449" s="1"/>
      <c r="BV449" s="1"/>
      <c r="BW449" s="1"/>
      <c r="BX449" s="1"/>
      <c r="BY449" s="1"/>
      <c r="BZ449" s="82">
        <f t="shared" si="107"/>
        <v>362520</v>
      </c>
      <c r="CA449" s="82" t="str">
        <f t="shared" si="108"/>
        <v>REACTIVOS EQUIPOS Y QUIMICOS LIMITADA</v>
      </c>
      <c r="CB449" s="82" t="str">
        <f t="shared" si="109"/>
        <v>MERCK</v>
      </c>
      <c r="CC449" s="82" t="str">
        <f t="shared" si="110"/>
        <v>120 DIAS</v>
      </c>
      <c r="CD449" s="98">
        <f t="shared" si="111"/>
        <v>299861.85599999997</v>
      </c>
      <c r="CE449" s="98" t="str">
        <f t="shared" si="112"/>
        <v>PROFINAS SAS</v>
      </c>
      <c r="CF449" s="98" t="str">
        <f t="shared" si="113"/>
        <v>MERCK</v>
      </c>
      <c r="CG449" s="98" t="str">
        <f t="shared" si="114"/>
        <v>120 DIAS</v>
      </c>
    </row>
    <row r="450" spans="1:85" ht="57.6">
      <c r="A450" s="9">
        <f t="shared" si="99"/>
        <v>442</v>
      </c>
      <c r="B450" s="10" t="s">
        <v>1899</v>
      </c>
      <c r="C450" s="11" t="s">
        <v>961</v>
      </c>
      <c r="D450" s="11" t="s">
        <v>961</v>
      </c>
      <c r="E450" s="10" t="s">
        <v>1800</v>
      </c>
      <c r="F450" s="43">
        <v>1</v>
      </c>
      <c r="G450" s="1"/>
      <c r="H450" s="1"/>
      <c r="I450" s="1"/>
      <c r="J450" s="1"/>
      <c r="K450" s="1"/>
      <c r="L450" s="1"/>
      <c r="M450" s="1"/>
      <c r="N450" s="1"/>
      <c r="O450" s="1"/>
      <c r="P450" s="1" t="s">
        <v>2370</v>
      </c>
      <c r="Q450" s="1">
        <v>99760</v>
      </c>
      <c r="R450" s="1" t="s">
        <v>2371</v>
      </c>
      <c r="S450" s="1"/>
      <c r="T450" s="1"/>
      <c r="U450" s="1"/>
      <c r="V450" s="1"/>
      <c r="W450" s="1"/>
      <c r="X450" s="1"/>
      <c r="Y450" s="1"/>
      <c r="Z450" s="1"/>
      <c r="AA450" s="1"/>
      <c r="AB450" s="82">
        <f t="shared" si="100"/>
        <v>99760</v>
      </c>
      <c r="AC450" s="82" t="str">
        <f>IF(AB450=Z450,$Y$7,IF(AB450=W450,$V$7,IF(AB450=T450,$S$7,IF(AB450=Q450,$P$7,IF(AB450=N450,$M$7,IF(AB450=K450,$J$7,I(AB450=H450,$G$7,"")))))))</f>
        <v>BLAMIS DOTACIONES LABORATORIO S.A.S</v>
      </c>
      <c r="AD450" s="82" t="str">
        <f t="shared" si="101"/>
        <v>MOLLABS</v>
      </c>
      <c r="AE450" s="82" t="str">
        <f t="shared" si="102"/>
        <v>5 DÍAS HÁBILES</v>
      </c>
      <c r="AF450" s="1"/>
      <c r="AG450" s="1"/>
      <c r="AH450" s="1"/>
      <c r="AI450" s="1"/>
      <c r="AJ450" s="1"/>
      <c r="AK450" s="1"/>
      <c r="AL450" s="1" t="s">
        <v>1800</v>
      </c>
      <c r="AM450" s="1">
        <v>124410.00000000001</v>
      </c>
      <c r="AN450" s="1" t="s">
        <v>2475</v>
      </c>
      <c r="AO450" s="1"/>
      <c r="AP450" s="1"/>
      <c r="AQ450" s="1"/>
      <c r="AR450" s="1"/>
      <c r="AS450" s="1"/>
      <c r="AT450" s="1"/>
      <c r="AU450" s="1"/>
      <c r="AV450" s="1"/>
      <c r="AW450" s="1"/>
      <c r="AX450" s="1" t="s">
        <v>2370</v>
      </c>
      <c r="AY450" s="1">
        <v>78260</v>
      </c>
      <c r="AZ450" s="1" t="s">
        <v>2526</v>
      </c>
      <c r="BA450" s="82">
        <f t="shared" si="103"/>
        <v>78260</v>
      </c>
      <c r="BB450" s="82" t="str">
        <f t="shared" si="104"/>
        <v>PROFINAS SAS</v>
      </c>
      <c r="BC450" s="82" t="str">
        <f t="shared" si="105"/>
        <v>MOLLABS</v>
      </c>
      <c r="BD450" s="82" t="str">
        <f t="shared" si="106"/>
        <v>15-60 DIAS</v>
      </c>
      <c r="BE450" s="1"/>
      <c r="BF450" s="1"/>
      <c r="BG450" s="1"/>
      <c r="BH450" s="1"/>
      <c r="BI450" s="1"/>
      <c r="BJ450" s="1"/>
      <c r="BK450" s="1"/>
      <c r="BL450" s="1"/>
      <c r="BM450" s="1"/>
      <c r="BN450" s="1"/>
      <c r="BO450" s="1"/>
      <c r="BP450" s="1"/>
      <c r="BQ450" s="1"/>
      <c r="BR450" s="1"/>
      <c r="BS450" s="1"/>
      <c r="BT450" s="1"/>
      <c r="BU450" s="1"/>
      <c r="BV450" s="1"/>
      <c r="BW450" s="1"/>
      <c r="BX450" s="1"/>
      <c r="BY450" s="1"/>
      <c r="BZ450" s="82"/>
      <c r="CA450" s="82"/>
      <c r="CB450" s="82">
        <f t="shared" si="109"/>
        <v>0</v>
      </c>
      <c r="CC450" s="82">
        <f t="shared" si="110"/>
        <v>0</v>
      </c>
      <c r="CD450" s="98">
        <f t="shared" si="111"/>
        <v>78260</v>
      </c>
      <c r="CE450" s="98" t="str">
        <f t="shared" si="112"/>
        <v>PROFINAS SAS</v>
      </c>
      <c r="CF450" s="98" t="str">
        <f t="shared" si="113"/>
        <v>MOLLABS</v>
      </c>
      <c r="CG450" s="98" t="str">
        <f t="shared" si="114"/>
        <v>15-60 DIAS</v>
      </c>
    </row>
    <row r="451" spans="1:85" ht="57.6">
      <c r="A451" s="9">
        <f t="shared" si="99"/>
        <v>443</v>
      </c>
      <c r="B451" s="10" t="s">
        <v>409</v>
      </c>
      <c r="C451" s="11" t="s">
        <v>91</v>
      </c>
      <c r="D451" s="11" t="s">
        <v>162</v>
      </c>
      <c r="E451" s="10" t="s">
        <v>1900</v>
      </c>
      <c r="F451" s="43">
        <v>1</v>
      </c>
      <c r="G451" s="1"/>
      <c r="H451" s="1"/>
      <c r="I451" s="1"/>
      <c r="J451" s="1"/>
      <c r="K451" s="1"/>
      <c r="L451" s="1"/>
      <c r="M451" s="1"/>
      <c r="N451" s="1"/>
      <c r="O451" s="1"/>
      <c r="P451" s="1"/>
      <c r="Q451" s="1"/>
      <c r="R451" s="1"/>
      <c r="S451" s="1"/>
      <c r="T451" s="1"/>
      <c r="U451" s="1"/>
      <c r="V451" s="1"/>
      <c r="W451" s="1"/>
      <c r="X451" s="1"/>
      <c r="Y451" s="1"/>
      <c r="Z451" s="1"/>
      <c r="AA451" s="1"/>
      <c r="AB451" s="82"/>
      <c r="AC451" s="82"/>
      <c r="AD451" s="82"/>
      <c r="AE451" s="82"/>
      <c r="AF451" s="1"/>
      <c r="AG451" s="1"/>
      <c r="AH451" s="1"/>
      <c r="AI451" s="1"/>
      <c r="AJ451" s="1"/>
      <c r="AK451" s="1"/>
      <c r="AL451" s="1"/>
      <c r="AM451" s="1"/>
      <c r="AN451" s="1"/>
      <c r="AO451" s="1"/>
      <c r="AP451" s="1"/>
      <c r="AQ451" s="1"/>
      <c r="AR451" s="1"/>
      <c r="AS451" s="1"/>
      <c r="AT451" s="1"/>
      <c r="AU451" s="1"/>
      <c r="AV451" s="1"/>
      <c r="AW451" s="1"/>
      <c r="AX451" s="1"/>
      <c r="AY451" s="1"/>
      <c r="AZ451" s="1"/>
      <c r="BA451" s="82"/>
      <c r="BB451" s="82"/>
      <c r="BC451" s="82"/>
      <c r="BD451" s="82"/>
      <c r="BE451" s="1"/>
      <c r="BF451" s="1"/>
      <c r="BG451" s="1"/>
      <c r="BH451" s="1"/>
      <c r="BI451" s="1"/>
      <c r="BJ451" s="1"/>
      <c r="BK451" s="1"/>
      <c r="BL451" s="1"/>
      <c r="BM451" s="1"/>
      <c r="BN451" s="1" t="s">
        <v>1345</v>
      </c>
      <c r="BO451" s="1">
        <v>1117515</v>
      </c>
      <c r="BP451" s="1" t="s">
        <v>2545</v>
      </c>
      <c r="BQ451" s="1"/>
      <c r="BR451" s="1"/>
      <c r="BS451" s="1"/>
      <c r="BT451" s="1"/>
      <c r="BU451" s="1"/>
      <c r="BV451" s="1"/>
      <c r="BW451" s="1"/>
      <c r="BX451" s="1"/>
      <c r="BY451" s="1"/>
      <c r="BZ451" s="82">
        <f t="shared" si="107"/>
        <v>1117515</v>
      </c>
      <c r="CA451" s="82" t="str">
        <f t="shared" si="108"/>
        <v>REACTIVOS EQUIPOS Y QUIMICOS LIMITADA</v>
      </c>
      <c r="CB451" s="82" t="str">
        <f t="shared" si="109"/>
        <v>SCHOTT</v>
      </c>
      <c r="CC451" s="82" t="str">
        <f t="shared" si="110"/>
        <v>120 DIAS</v>
      </c>
      <c r="CD451" s="98">
        <f t="shared" si="111"/>
        <v>1117515</v>
      </c>
      <c r="CE451" s="98" t="str">
        <f t="shared" si="112"/>
        <v>REACTIVOS EQUIPOS Y QUIMICOS LIMITADA</v>
      </c>
      <c r="CF451" s="98" t="str">
        <f t="shared" si="113"/>
        <v>SCHOTT</v>
      </c>
      <c r="CG451" s="98" t="str">
        <f t="shared" si="114"/>
        <v>120 DIAS</v>
      </c>
    </row>
    <row r="452" spans="1:85" ht="52.2">
      <c r="A452" s="9">
        <f t="shared" si="99"/>
        <v>444</v>
      </c>
      <c r="B452" s="26" t="s">
        <v>1551</v>
      </c>
      <c r="C452" s="27" t="s">
        <v>91</v>
      </c>
      <c r="D452" s="27" t="s">
        <v>91</v>
      </c>
      <c r="E452" s="10" t="s">
        <v>1803</v>
      </c>
      <c r="F452" s="43">
        <v>1</v>
      </c>
      <c r="G452" s="1"/>
      <c r="H452" s="1"/>
      <c r="I452" s="1"/>
      <c r="J452" s="1"/>
      <c r="K452" s="1"/>
      <c r="L452" s="1"/>
      <c r="M452" s="1"/>
      <c r="N452" s="1"/>
      <c r="O452" s="1"/>
      <c r="P452" s="1"/>
      <c r="Q452" s="1"/>
      <c r="R452" s="1"/>
      <c r="S452" s="1"/>
      <c r="T452" s="1"/>
      <c r="U452" s="1"/>
      <c r="V452" s="1"/>
      <c r="W452" s="1"/>
      <c r="X452" s="1"/>
      <c r="Y452" s="1"/>
      <c r="Z452" s="1"/>
      <c r="AA452" s="1"/>
      <c r="AB452" s="82"/>
      <c r="AC452" s="82"/>
      <c r="AD452" s="82"/>
      <c r="AE452" s="82"/>
      <c r="AF452" s="1"/>
      <c r="AG452" s="1"/>
      <c r="AH452" s="1"/>
      <c r="AI452" s="1"/>
      <c r="AJ452" s="1"/>
      <c r="AK452" s="1"/>
      <c r="AL452" s="1"/>
      <c r="AM452" s="1"/>
      <c r="AN452" s="1"/>
      <c r="AO452" s="1" t="s">
        <v>420</v>
      </c>
      <c r="AP452" s="1">
        <v>232000</v>
      </c>
      <c r="AQ452" s="1">
        <v>90</v>
      </c>
      <c r="AR452" s="1"/>
      <c r="AS452" s="1"/>
      <c r="AT452" s="1"/>
      <c r="AU452" s="1" t="s">
        <v>420</v>
      </c>
      <c r="AV452" s="1">
        <v>603432</v>
      </c>
      <c r="AW452" s="1">
        <v>45</v>
      </c>
      <c r="AX452" s="1" t="s">
        <v>420</v>
      </c>
      <c r="AY452" s="1">
        <v>471794.4</v>
      </c>
      <c r="AZ452" s="1" t="s">
        <v>2526</v>
      </c>
      <c r="BA452" s="82">
        <f t="shared" si="103"/>
        <v>232000</v>
      </c>
      <c r="BB452" s="82" t="str">
        <f t="shared" si="104"/>
        <v>MERCK S.A.</v>
      </c>
      <c r="BC452" s="82" t="str">
        <f t="shared" si="105"/>
        <v>MERCK</v>
      </c>
      <c r="BD452" s="82">
        <f t="shared" si="106"/>
        <v>90</v>
      </c>
      <c r="BE452" s="1"/>
      <c r="BF452" s="1"/>
      <c r="BG452" s="1"/>
      <c r="BH452" s="1"/>
      <c r="BI452" s="1"/>
      <c r="BJ452" s="1"/>
      <c r="BK452" s="1"/>
      <c r="BL452" s="1"/>
      <c r="BM452" s="1"/>
      <c r="BN452" s="1"/>
      <c r="BO452" s="1"/>
      <c r="BP452" s="1"/>
      <c r="BQ452" s="1"/>
      <c r="BR452" s="1"/>
      <c r="BS452" s="1"/>
      <c r="BT452" s="1"/>
      <c r="BU452" s="1"/>
      <c r="BV452" s="1"/>
      <c r="BW452" s="1"/>
      <c r="BX452" s="1"/>
      <c r="BY452" s="1"/>
      <c r="BZ452" s="82"/>
      <c r="CA452" s="82"/>
      <c r="CB452" s="82">
        <f t="shared" si="109"/>
        <v>0</v>
      </c>
      <c r="CC452" s="82">
        <f t="shared" si="110"/>
        <v>0</v>
      </c>
      <c r="CD452" s="98">
        <f t="shared" si="111"/>
        <v>232000</v>
      </c>
      <c r="CE452" s="98" t="str">
        <f t="shared" si="112"/>
        <v>MERCK S.A.</v>
      </c>
      <c r="CF452" s="98" t="str">
        <f t="shared" si="113"/>
        <v>MERCK</v>
      </c>
      <c r="CG452" s="98">
        <f t="shared" si="114"/>
        <v>90</v>
      </c>
    </row>
    <row r="453" spans="1:85" ht="65.25" customHeight="1">
      <c r="A453" s="9">
        <f t="shared" si="99"/>
        <v>445</v>
      </c>
      <c r="B453" s="10" t="s">
        <v>1901</v>
      </c>
      <c r="C453" s="11">
        <v>100</v>
      </c>
      <c r="D453" s="11" t="s">
        <v>997</v>
      </c>
      <c r="E453" s="10" t="s">
        <v>1803</v>
      </c>
      <c r="F453" s="43">
        <v>1</v>
      </c>
      <c r="G453" s="1"/>
      <c r="H453" s="1"/>
      <c r="I453" s="1"/>
      <c r="J453" s="1"/>
      <c r="K453" s="1"/>
      <c r="L453" s="1"/>
      <c r="M453" s="1"/>
      <c r="N453" s="1"/>
      <c r="O453" s="1"/>
      <c r="P453" s="1" t="s">
        <v>420</v>
      </c>
      <c r="Q453" s="1">
        <v>598560</v>
      </c>
      <c r="R453" s="1" t="s">
        <v>2364</v>
      </c>
      <c r="S453" s="1" t="s">
        <v>2408</v>
      </c>
      <c r="T453" s="1">
        <v>649600</v>
      </c>
      <c r="U453" s="1">
        <v>15</v>
      </c>
      <c r="V453" s="1"/>
      <c r="W453" s="1"/>
      <c r="X453" s="1"/>
      <c r="Y453" s="1"/>
      <c r="Z453" s="1"/>
      <c r="AA453" s="1"/>
      <c r="AB453" s="82">
        <f t="shared" si="100"/>
        <v>598560</v>
      </c>
      <c r="AC453" s="82" t="str">
        <f>IF(AB453=Z453,$Y$7,IF(AB453=W453,$V$7,IF(AB453=T453,$S$7,IF(AB453=Q453,$P$7,IF(AB453=N453,$M$7,IF(AB453=K453,$J$7,I(AB453=H453,$G$7,"")))))))</f>
        <v>BLAMIS DOTACIONES LABORATORIO S.A.S</v>
      </c>
      <c r="AD453" s="82" t="str">
        <f t="shared" si="101"/>
        <v>MERCK</v>
      </c>
      <c r="AE453" s="82" t="str">
        <f t="shared" si="102"/>
        <v>INMEDIATA, SALVO VENTA</v>
      </c>
      <c r="AF453" s="1"/>
      <c r="AG453" s="1"/>
      <c r="AH453" s="1"/>
      <c r="AI453" s="1"/>
      <c r="AJ453" s="1"/>
      <c r="AK453" s="1"/>
      <c r="AL453" s="1"/>
      <c r="AM453" s="1"/>
      <c r="AN453" s="1"/>
      <c r="AO453" s="1" t="s">
        <v>420</v>
      </c>
      <c r="AP453" s="1">
        <v>399040</v>
      </c>
      <c r="AQ453" s="1">
        <v>75</v>
      </c>
      <c r="AR453" s="1"/>
      <c r="AS453" s="1"/>
      <c r="AT453" s="1"/>
      <c r="AU453" s="1"/>
      <c r="AV453" s="1"/>
      <c r="AW453" s="1"/>
      <c r="AX453" s="1" t="s">
        <v>420</v>
      </c>
      <c r="AY453" s="1">
        <v>578881.29599999986</v>
      </c>
      <c r="AZ453" s="1" t="s">
        <v>2526</v>
      </c>
      <c r="BA453" s="82">
        <f t="shared" si="103"/>
        <v>399040</v>
      </c>
      <c r="BB453" s="82" t="str">
        <f t="shared" si="104"/>
        <v>MERCK S.A.</v>
      </c>
      <c r="BC453" s="82" t="str">
        <f t="shared" si="105"/>
        <v>MERCK</v>
      </c>
      <c r="BD453" s="82">
        <f t="shared" si="106"/>
        <v>75</v>
      </c>
      <c r="BE453" s="1" t="s">
        <v>1095</v>
      </c>
      <c r="BF453" s="1">
        <v>734280</v>
      </c>
      <c r="BG453" s="1" t="s">
        <v>2375</v>
      </c>
      <c r="BH453" s="1"/>
      <c r="BI453" s="1"/>
      <c r="BJ453" s="1"/>
      <c r="BK453" s="1"/>
      <c r="BL453" s="1"/>
      <c r="BM453" s="1"/>
      <c r="BN453" s="1" t="s">
        <v>420</v>
      </c>
      <c r="BO453" s="1">
        <v>699132</v>
      </c>
      <c r="BP453" s="1" t="s">
        <v>2545</v>
      </c>
      <c r="BQ453" s="1"/>
      <c r="BR453" s="1"/>
      <c r="BS453" s="1"/>
      <c r="BT453" s="1" t="s">
        <v>2105</v>
      </c>
      <c r="BU453" s="1">
        <v>597168</v>
      </c>
      <c r="BV453" s="1" t="s">
        <v>2640</v>
      </c>
      <c r="BW453" s="1"/>
      <c r="BX453" s="1"/>
      <c r="BY453" s="1"/>
      <c r="BZ453" s="82">
        <f t="shared" si="107"/>
        <v>597168</v>
      </c>
      <c r="CA453" s="82" t="str">
        <f t="shared" si="108"/>
        <v>VORTEX COMPANY SAS</v>
      </c>
      <c r="CB453" s="82" t="str">
        <f t="shared" si="109"/>
        <v>Alfa Aesar</v>
      </c>
      <c r="CC453" s="82" t="str">
        <f t="shared" si="110"/>
        <v>30-45 dias</v>
      </c>
      <c r="CD453" s="98">
        <f t="shared" si="111"/>
        <v>399040</v>
      </c>
      <c r="CE453" s="98" t="str">
        <f t="shared" si="112"/>
        <v>MERCK S.A.</v>
      </c>
      <c r="CF453" s="98" t="str">
        <f t="shared" si="113"/>
        <v>MERCK</v>
      </c>
      <c r="CG453" s="98">
        <f t="shared" si="114"/>
        <v>75</v>
      </c>
    </row>
    <row r="454" spans="1:85" ht="65.25" customHeight="1">
      <c r="A454" s="9">
        <f t="shared" si="99"/>
        <v>446</v>
      </c>
      <c r="B454" s="10" t="s">
        <v>1902</v>
      </c>
      <c r="C454" s="11">
        <v>50</v>
      </c>
      <c r="D454" s="11" t="s">
        <v>9</v>
      </c>
      <c r="E454" s="10" t="s">
        <v>1803</v>
      </c>
      <c r="F454" s="43">
        <v>1</v>
      </c>
      <c r="G454" s="1"/>
      <c r="H454" s="1"/>
      <c r="I454" s="1"/>
      <c r="J454" s="1" t="s">
        <v>2267</v>
      </c>
      <c r="K454" s="1">
        <v>92964.72</v>
      </c>
      <c r="L454" s="1" t="s">
        <v>2268</v>
      </c>
      <c r="M454" s="1"/>
      <c r="N454" s="1"/>
      <c r="O454" s="1"/>
      <c r="P454" s="1"/>
      <c r="Q454" s="1"/>
      <c r="R454" s="1"/>
      <c r="S454" s="1" t="s">
        <v>2406</v>
      </c>
      <c r="T454" s="1">
        <v>55300</v>
      </c>
      <c r="U454" s="1">
        <v>15</v>
      </c>
      <c r="V454" s="1"/>
      <c r="W454" s="1"/>
      <c r="X454" s="1"/>
      <c r="Y454" s="1"/>
      <c r="Z454" s="1"/>
      <c r="AA454" s="1"/>
      <c r="AB454" s="82">
        <f t="shared" si="100"/>
        <v>55300</v>
      </c>
      <c r="AC454" s="82" t="str">
        <f>IF(AB454=Z454,$Y$7,IF(AB454=W454,$V$7,IF(AB454=T454,$S$7,IF(AB454=Q454,$P$7,IF(AB454=N454,$M$7,IF(AB454=K454,$J$7,I(AB454=H454,$G$7,"")))))))</f>
        <v xml:space="preserve">ELEMENTOS QUIMICOS LTDA </v>
      </c>
      <c r="AD454" s="82" t="str">
        <f t="shared" si="101"/>
        <v>PANREAC</v>
      </c>
      <c r="AE454" s="82">
        <f t="shared" si="102"/>
        <v>15</v>
      </c>
      <c r="AF454" s="1"/>
      <c r="AG454" s="1"/>
      <c r="AH454" s="1"/>
      <c r="AI454" s="1"/>
      <c r="AJ454" s="1"/>
      <c r="AK454" s="1"/>
      <c r="AL454" s="1"/>
      <c r="AM454" s="1"/>
      <c r="AN454" s="1"/>
      <c r="AO454" s="1" t="s">
        <v>420</v>
      </c>
      <c r="AP454" s="1">
        <v>43000</v>
      </c>
      <c r="AQ454" s="1">
        <v>75</v>
      </c>
      <c r="AR454" s="1"/>
      <c r="AS454" s="1"/>
      <c r="AT454" s="1"/>
      <c r="AU454" s="1"/>
      <c r="AV454" s="1"/>
      <c r="AW454" s="1"/>
      <c r="AX454" s="1" t="s">
        <v>420</v>
      </c>
      <c r="AY454" s="1">
        <v>56800.800000000003</v>
      </c>
      <c r="AZ454" s="1" t="s">
        <v>2526</v>
      </c>
      <c r="BA454" s="82">
        <f t="shared" si="103"/>
        <v>43000</v>
      </c>
      <c r="BB454" s="82" t="str">
        <f t="shared" si="104"/>
        <v>MERCK S.A.</v>
      </c>
      <c r="BC454" s="82" t="str">
        <f t="shared" si="105"/>
        <v>MERCK</v>
      </c>
      <c r="BD454" s="82">
        <f t="shared" si="106"/>
        <v>75</v>
      </c>
      <c r="BE454" s="1"/>
      <c r="BF454" s="1"/>
      <c r="BG454" s="1"/>
      <c r="BH454" s="1"/>
      <c r="BI454" s="1"/>
      <c r="BJ454" s="1"/>
      <c r="BK454" s="1" t="s">
        <v>2361</v>
      </c>
      <c r="BL454" s="1">
        <v>78300</v>
      </c>
      <c r="BM454" s="1" t="s">
        <v>2569</v>
      </c>
      <c r="BN454" s="1" t="s">
        <v>2461</v>
      </c>
      <c r="BO454" s="1">
        <v>97092</v>
      </c>
      <c r="BP454" s="1" t="s">
        <v>2545</v>
      </c>
      <c r="BQ454" s="1"/>
      <c r="BR454" s="1"/>
      <c r="BS454" s="1"/>
      <c r="BT454" s="1" t="s">
        <v>2105</v>
      </c>
      <c r="BU454" s="1">
        <v>103356</v>
      </c>
      <c r="BV454" s="1" t="s">
        <v>2640</v>
      </c>
      <c r="BW454" s="1" t="s">
        <v>2653</v>
      </c>
      <c r="BX454" s="1">
        <v>124314.52307692307</v>
      </c>
      <c r="BY454" s="1" t="s">
        <v>2372</v>
      </c>
      <c r="BZ454" s="82">
        <f t="shared" si="107"/>
        <v>78300</v>
      </c>
      <c r="CA454" s="82" t="str">
        <f t="shared" si="108"/>
        <v>QUIMICOS Y REACTIVOS SAS "QUIMIREL SAS"</v>
      </c>
      <c r="CB454" s="82" t="str">
        <f t="shared" si="109"/>
        <v>HONEYWELL</v>
      </c>
      <c r="CC454" s="82" t="str">
        <f t="shared" si="110"/>
        <v xml:space="preserve">5 dias calendario </v>
      </c>
      <c r="CD454" s="98">
        <f t="shared" si="111"/>
        <v>43000</v>
      </c>
      <c r="CE454" s="98" t="str">
        <f t="shared" si="112"/>
        <v>MERCK S.A.</v>
      </c>
      <c r="CF454" s="98" t="str">
        <f t="shared" si="113"/>
        <v>MERCK</v>
      </c>
      <c r="CG454" s="98">
        <f t="shared" si="114"/>
        <v>75</v>
      </c>
    </row>
    <row r="455" spans="1:85" ht="65.25" customHeight="1">
      <c r="A455" s="9">
        <f t="shared" si="99"/>
        <v>447</v>
      </c>
      <c r="B455" s="10" t="s">
        <v>272</v>
      </c>
      <c r="C455" s="11">
        <v>1000</v>
      </c>
      <c r="D455" s="11" t="s">
        <v>9</v>
      </c>
      <c r="E455" s="10" t="s">
        <v>1803</v>
      </c>
      <c r="F455" s="43">
        <v>1</v>
      </c>
      <c r="G455" s="1"/>
      <c r="H455" s="1"/>
      <c r="I455" s="1"/>
      <c r="J455" s="1"/>
      <c r="K455" s="1"/>
      <c r="L455" s="1"/>
      <c r="M455" s="1"/>
      <c r="N455" s="1"/>
      <c r="O455" s="1"/>
      <c r="P455" s="1" t="s">
        <v>420</v>
      </c>
      <c r="Q455" s="1">
        <v>293480</v>
      </c>
      <c r="R455" s="1" t="s">
        <v>2284</v>
      </c>
      <c r="S455" s="1" t="s">
        <v>2406</v>
      </c>
      <c r="T455" s="1">
        <v>454256</v>
      </c>
      <c r="U455" s="1">
        <v>15</v>
      </c>
      <c r="V455" s="1"/>
      <c r="W455" s="1"/>
      <c r="X455" s="1"/>
      <c r="Y455" s="1"/>
      <c r="Z455" s="1"/>
      <c r="AA455" s="1"/>
      <c r="AB455" s="82">
        <f t="shared" si="100"/>
        <v>293480</v>
      </c>
      <c r="AC455" s="82" t="str">
        <f>IF(AB455=Z455,$Y$7,IF(AB455=W455,$V$7,IF(AB455=T455,$S$7,IF(AB455=Q455,$P$7,IF(AB455=N455,$M$7,IF(AB455=K455,$J$7,I(AB455=H455,$G$7,"")))))))</f>
        <v>BLAMIS DOTACIONES LABORATORIO S.A.S</v>
      </c>
      <c r="AD455" s="82" t="str">
        <f t="shared" si="101"/>
        <v>MERCK</v>
      </c>
      <c r="AE455" s="82" t="str">
        <f t="shared" si="102"/>
        <v>90 DÍAS</v>
      </c>
      <c r="AF455" s="1"/>
      <c r="AG455" s="1"/>
      <c r="AH455" s="1"/>
      <c r="AI455" s="1"/>
      <c r="AJ455" s="1"/>
      <c r="AK455" s="1"/>
      <c r="AL455" s="1"/>
      <c r="AM455" s="1"/>
      <c r="AN455" s="1"/>
      <c r="AO455" s="1" t="s">
        <v>420</v>
      </c>
      <c r="AP455" s="1">
        <v>235479.99999999997</v>
      </c>
      <c r="AQ455" s="1">
        <v>90</v>
      </c>
      <c r="AR455" s="1"/>
      <c r="AS455" s="1"/>
      <c r="AT455" s="1"/>
      <c r="AU455" s="1"/>
      <c r="AV455" s="1"/>
      <c r="AW455" s="1"/>
      <c r="AX455" s="1" t="s">
        <v>420</v>
      </c>
      <c r="AY455" s="1">
        <v>283725.79199999996</v>
      </c>
      <c r="AZ455" s="1" t="s">
        <v>2526</v>
      </c>
      <c r="BA455" s="82">
        <f t="shared" si="103"/>
        <v>235479.99999999997</v>
      </c>
      <c r="BB455" s="82" t="str">
        <f t="shared" si="104"/>
        <v>MERCK S.A.</v>
      </c>
      <c r="BC455" s="82" t="str">
        <f t="shared" si="105"/>
        <v>MERCK</v>
      </c>
      <c r="BD455" s="82">
        <f t="shared" si="106"/>
        <v>90</v>
      </c>
      <c r="BE455" s="1"/>
      <c r="BF455" s="1"/>
      <c r="BG455" s="1"/>
      <c r="BH455" s="1"/>
      <c r="BI455" s="1"/>
      <c r="BJ455" s="1"/>
      <c r="BK455" s="1" t="s">
        <v>2570</v>
      </c>
      <c r="BL455" s="1">
        <v>1972000</v>
      </c>
      <c r="BM455" s="1" t="s">
        <v>2574</v>
      </c>
      <c r="BN455" s="1" t="s">
        <v>2461</v>
      </c>
      <c r="BO455" s="1">
        <v>267264</v>
      </c>
      <c r="BP455" s="1" t="s">
        <v>2545</v>
      </c>
      <c r="BQ455" s="1" t="s">
        <v>888</v>
      </c>
      <c r="BR455" s="1">
        <v>837520</v>
      </c>
      <c r="BS455" s="1">
        <v>60</v>
      </c>
      <c r="BT455" s="1"/>
      <c r="BU455" s="1"/>
      <c r="BV455" s="1"/>
      <c r="BW455" s="1"/>
      <c r="BX455" s="1"/>
      <c r="BY455" s="1"/>
      <c r="BZ455" s="82">
        <f t="shared" si="107"/>
        <v>267264</v>
      </c>
      <c r="CA455" s="82" t="str">
        <f t="shared" si="108"/>
        <v>REACTIVOS EQUIPOS Y QUIMICOS LIMITADA</v>
      </c>
      <c r="CB455" s="82" t="str">
        <f t="shared" si="109"/>
        <v>SCHARLAU</v>
      </c>
      <c r="CC455" s="82" t="str">
        <f t="shared" si="110"/>
        <v>120 DIAS</v>
      </c>
      <c r="CD455" s="98">
        <f t="shared" si="111"/>
        <v>235479.99999999997</v>
      </c>
      <c r="CE455" s="98" t="str">
        <f t="shared" si="112"/>
        <v>MERCK S.A.</v>
      </c>
      <c r="CF455" s="98" t="str">
        <f t="shared" si="113"/>
        <v>MERCK</v>
      </c>
      <c r="CG455" s="98">
        <f t="shared" si="114"/>
        <v>90</v>
      </c>
    </row>
    <row r="456" spans="1:85" ht="65.25" customHeight="1">
      <c r="A456" s="9">
        <f t="shared" si="99"/>
        <v>448</v>
      </c>
      <c r="B456" s="10" t="s">
        <v>1717</v>
      </c>
      <c r="C456" s="11">
        <v>500</v>
      </c>
      <c r="D456" s="11" t="s">
        <v>997</v>
      </c>
      <c r="E456" s="10" t="s">
        <v>44</v>
      </c>
      <c r="F456" s="43">
        <v>1</v>
      </c>
      <c r="G456" s="1"/>
      <c r="H456" s="1"/>
      <c r="I456" s="1"/>
      <c r="J456" s="1"/>
      <c r="K456" s="1"/>
      <c r="L456" s="1"/>
      <c r="M456" s="1"/>
      <c r="N456" s="1"/>
      <c r="O456" s="1"/>
      <c r="P456" s="1"/>
      <c r="Q456" s="1"/>
      <c r="R456" s="1"/>
      <c r="S456" s="1"/>
      <c r="T456" s="1"/>
      <c r="U456" s="1"/>
      <c r="V456" s="1"/>
      <c r="W456" s="1"/>
      <c r="X456" s="1"/>
      <c r="Y456" s="1"/>
      <c r="Z456" s="1"/>
      <c r="AA456" s="1"/>
      <c r="AB456" s="82"/>
      <c r="AC456" s="82"/>
      <c r="AD456" s="82"/>
      <c r="AE456" s="82"/>
      <c r="AF456" s="1"/>
      <c r="AG456" s="1"/>
      <c r="AH456" s="1"/>
      <c r="AI456" s="1"/>
      <c r="AJ456" s="1"/>
      <c r="AK456" s="1"/>
      <c r="AL456" s="1"/>
      <c r="AM456" s="1"/>
      <c r="AN456" s="1"/>
      <c r="AO456" s="1"/>
      <c r="AP456" s="1"/>
      <c r="AQ456" s="1"/>
      <c r="AR456" s="1"/>
      <c r="AS456" s="1"/>
      <c r="AT456" s="1"/>
      <c r="AU456" s="1"/>
      <c r="AV456" s="1"/>
      <c r="AW456" s="1"/>
      <c r="AX456" s="1"/>
      <c r="AY456" s="1"/>
      <c r="AZ456" s="1"/>
      <c r="BA456" s="82"/>
      <c r="BB456" s="82"/>
      <c r="BC456" s="82"/>
      <c r="BD456" s="82"/>
      <c r="BE456" s="1"/>
      <c r="BF456" s="1"/>
      <c r="BG456" s="1"/>
      <c r="BH456" s="1" t="s">
        <v>97</v>
      </c>
      <c r="BI456" s="1">
        <v>52100</v>
      </c>
      <c r="BJ456" s="1" t="s">
        <v>2548</v>
      </c>
      <c r="BK456" s="1"/>
      <c r="BL456" s="1"/>
      <c r="BM456" s="1"/>
      <c r="BN456" s="1"/>
      <c r="BO456" s="1"/>
      <c r="BP456" s="1"/>
      <c r="BQ456" s="1"/>
      <c r="BR456" s="1"/>
      <c r="BS456" s="1"/>
      <c r="BT456" s="1"/>
      <c r="BU456" s="1"/>
      <c r="BV456" s="1"/>
      <c r="BW456" s="1"/>
      <c r="BX456" s="1"/>
      <c r="BY456" s="1"/>
      <c r="BZ456" s="82">
        <f t="shared" si="107"/>
        <v>52100</v>
      </c>
      <c r="CA456" s="82" t="str">
        <f t="shared" si="108"/>
        <v>QUIMICOS FARADAY LTDA</v>
      </c>
      <c r="CB456" s="82" t="str">
        <f t="shared" si="109"/>
        <v xml:space="preserve">COMERCIAL </v>
      </c>
      <c r="CC456" s="82" t="str">
        <f t="shared" si="110"/>
        <v>20 DIAS</v>
      </c>
      <c r="CD456" s="98">
        <f t="shared" si="111"/>
        <v>52100</v>
      </c>
      <c r="CE456" s="98" t="str">
        <f t="shared" si="112"/>
        <v>QUIMICOS FARADAY LTDA</v>
      </c>
      <c r="CF456" s="98" t="str">
        <f t="shared" si="113"/>
        <v xml:space="preserve">COMERCIAL </v>
      </c>
      <c r="CG456" s="98" t="str">
        <f t="shared" si="114"/>
        <v>20 DIAS</v>
      </c>
    </row>
    <row r="457" spans="1:85" ht="65.25" customHeight="1">
      <c r="A457" s="9">
        <f t="shared" si="99"/>
        <v>449</v>
      </c>
      <c r="B457" s="10" t="s">
        <v>273</v>
      </c>
      <c r="C457" s="11">
        <v>250</v>
      </c>
      <c r="D457" s="11" t="s">
        <v>9</v>
      </c>
      <c r="E457" s="10" t="s">
        <v>1803</v>
      </c>
      <c r="F457" s="43">
        <v>1</v>
      </c>
      <c r="G457" s="1"/>
      <c r="H457" s="1"/>
      <c r="I457" s="1"/>
      <c r="J457" s="1" t="s">
        <v>2267</v>
      </c>
      <c r="K457" s="1">
        <v>510093.76</v>
      </c>
      <c r="L457" s="1" t="s">
        <v>2268</v>
      </c>
      <c r="M457" s="1"/>
      <c r="N457" s="1"/>
      <c r="O457" s="1"/>
      <c r="P457" s="1"/>
      <c r="Q457" s="1"/>
      <c r="R457" s="1"/>
      <c r="S457" s="1" t="s">
        <v>2408</v>
      </c>
      <c r="T457" s="1">
        <v>709224</v>
      </c>
      <c r="U457" s="1">
        <v>15</v>
      </c>
      <c r="V457" s="1"/>
      <c r="W457" s="1"/>
      <c r="X457" s="1"/>
      <c r="Y457" s="1"/>
      <c r="Z457" s="1"/>
      <c r="AA457" s="1"/>
      <c r="AB457" s="82">
        <f t="shared" si="100"/>
        <v>510093.76</v>
      </c>
      <c r="AC457" s="82" t="str">
        <f>IF(AB457=Z457,$Y$7,IF(AB457=W457,$V$7,IF(AB457=T457,$S$7,IF(AB457=Q457,$P$7,IF(AB457=N457,$M$7,IF(AB457=K457,$J$7,I(AB457=H457,$G$7,"")))))))</f>
        <v>AVÁNTIKA COLOMBIA S.A.</v>
      </c>
      <c r="AD457" s="82" t="str">
        <f t="shared" si="101"/>
        <v>JT BAKER</v>
      </c>
      <c r="AE457" s="82" t="str">
        <f t="shared" si="102"/>
        <v>10 Días</v>
      </c>
      <c r="AF457" s="1"/>
      <c r="AG457" s="1"/>
      <c r="AH457" s="1"/>
      <c r="AI457" s="1"/>
      <c r="AJ457" s="1"/>
      <c r="AK457" s="1"/>
      <c r="AL457" s="1"/>
      <c r="AM457" s="1"/>
      <c r="AN457" s="1"/>
      <c r="AO457" s="1" t="s">
        <v>420</v>
      </c>
      <c r="AP457" s="1">
        <v>748200</v>
      </c>
      <c r="AQ457" s="1">
        <v>75</v>
      </c>
      <c r="AR457" s="1"/>
      <c r="AS457" s="1"/>
      <c r="AT457" s="1"/>
      <c r="AU457" s="1"/>
      <c r="AV457" s="1"/>
      <c r="AW457" s="1"/>
      <c r="AX457" s="1" t="s">
        <v>420</v>
      </c>
      <c r="AY457" s="1">
        <v>935891.71199999994</v>
      </c>
      <c r="AZ457" s="1" t="s">
        <v>2526</v>
      </c>
      <c r="BA457" s="82">
        <f t="shared" si="103"/>
        <v>748200</v>
      </c>
      <c r="BB457" s="82" t="str">
        <f t="shared" si="104"/>
        <v>MERCK S.A.</v>
      </c>
      <c r="BC457" s="82" t="str">
        <f t="shared" si="105"/>
        <v>MERCK</v>
      </c>
      <c r="BD457" s="82">
        <f t="shared" si="106"/>
        <v>75</v>
      </c>
      <c r="BE457" s="1"/>
      <c r="BF457" s="1"/>
      <c r="BG457" s="1"/>
      <c r="BH457" s="1"/>
      <c r="BI457" s="1"/>
      <c r="BJ457" s="1"/>
      <c r="BK457" s="1" t="s">
        <v>2570</v>
      </c>
      <c r="BL457" s="1">
        <v>765600</v>
      </c>
      <c r="BM457" s="1" t="s">
        <v>2569</v>
      </c>
      <c r="BN457" s="1" t="s">
        <v>2461</v>
      </c>
      <c r="BO457" s="1">
        <v>908280</v>
      </c>
      <c r="BP457" s="1" t="s">
        <v>2545</v>
      </c>
      <c r="BQ457" s="1" t="s">
        <v>888</v>
      </c>
      <c r="BR457" s="1">
        <v>365400</v>
      </c>
      <c r="BS457" s="1">
        <v>8</v>
      </c>
      <c r="BT457" s="1"/>
      <c r="BU457" s="1"/>
      <c r="BV457" s="1"/>
      <c r="BW457" s="1" t="s">
        <v>2653</v>
      </c>
      <c r="BX457" s="1">
        <v>575237.04</v>
      </c>
      <c r="BY457" s="1" t="s">
        <v>2654</v>
      </c>
      <c r="BZ457" s="82">
        <f t="shared" si="107"/>
        <v>365400</v>
      </c>
      <c r="CA457" s="82" t="str">
        <f t="shared" si="108"/>
        <v>SCIENTIFIC PRODUCTS LTDA.</v>
      </c>
      <c r="CB457" s="82" t="str">
        <f t="shared" si="109"/>
        <v>FISHER</v>
      </c>
      <c r="CC457" s="82">
        <f t="shared" si="110"/>
        <v>8</v>
      </c>
      <c r="CD457" s="98">
        <f t="shared" si="111"/>
        <v>365400</v>
      </c>
      <c r="CE457" s="98" t="str">
        <f t="shared" si="112"/>
        <v>SCIENTIFIC PRODUCTS LTDA.</v>
      </c>
      <c r="CF457" s="98" t="str">
        <f t="shared" si="113"/>
        <v>FISHER</v>
      </c>
      <c r="CG457" s="98">
        <f t="shared" si="114"/>
        <v>8</v>
      </c>
    </row>
    <row r="458" spans="1:85" ht="65.25" customHeight="1">
      <c r="A458" s="9">
        <f t="shared" ref="A458:A521" si="115">A457+1</f>
        <v>450</v>
      </c>
      <c r="B458" s="10" t="s">
        <v>274</v>
      </c>
      <c r="C458" s="11">
        <v>25</v>
      </c>
      <c r="D458" s="11" t="s">
        <v>9</v>
      </c>
      <c r="E458" s="10" t="s">
        <v>1803</v>
      </c>
      <c r="F458" s="43">
        <v>1</v>
      </c>
      <c r="G458" s="1"/>
      <c r="H458" s="1"/>
      <c r="I458" s="1"/>
      <c r="J458" s="1"/>
      <c r="K458" s="1"/>
      <c r="L458" s="1"/>
      <c r="M458" s="1"/>
      <c r="N458" s="1"/>
      <c r="O458" s="1"/>
      <c r="P458" s="1" t="s">
        <v>420</v>
      </c>
      <c r="Q458" s="1">
        <v>152771</v>
      </c>
      <c r="R458" s="1" t="s">
        <v>2284</v>
      </c>
      <c r="S458" s="1" t="s">
        <v>2406</v>
      </c>
      <c r="T458" s="1">
        <v>64032</v>
      </c>
      <c r="U458" s="1">
        <v>15</v>
      </c>
      <c r="V458" s="1"/>
      <c r="W458" s="1"/>
      <c r="X458" s="1"/>
      <c r="Y458" s="1"/>
      <c r="Z458" s="1"/>
      <c r="AA458" s="1"/>
      <c r="AB458" s="82">
        <f t="shared" ref="AB458:AB518" si="116">MIN(Z458,W458,T458,Q458,N458,K458,H458)</f>
        <v>64032</v>
      </c>
      <c r="AC458" s="82" t="str">
        <f>IF(AB458=Z458,$Y$7,IF(AB458=W458,$V$7,IF(AB458=T458,$S$7,IF(AB458=Q458,$P$7,IF(AB458=N458,$M$7,IF(AB458=K458,$J$7,I(AB458=H458,$G$7,"")))))))</f>
        <v xml:space="preserve">ELEMENTOS QUIMICOS LTDA </v>
      </c>
      <c r="AD458" s="82" t="str">
        <f t="shared" ref="AD458:AD518" si="117">IF(AB458=Z458,Y458,IF(AB458=W458,V458,IF(AB458=T458,S458,IF(AB458=Q458,P458,IF(AB458=N458,M458,IF(AB458=K458,J458,IF(AB458=H458,G458,"")))))))</f>
        <v>PANREAC</v>
      </c>
      <c r="AE458" s="82">
        <f t="shared" ref="AE458:AE518" si="118">IF(AB458=Z458,AA458,IF(AB458=W458,X458,IF(AB458=T458,U458,IF(AB458=Q458,R458,IF(AB458=N458,O458,IF(AB458=K458,L458,IF(AB458=H458,I458,"")))))))</f>
        <v>15</v>
      </c>
      <c r="AF458" s="1"/>
      <c r="AG458" s="1"/>
      <c r="AH458" s="1"/>
      <c r="AI458" s="1"/>
      <c r="AJ458" s="1"/>
      <c r="AK458" s="1"/>
      <c r="AL458" s="1"/>
      <c r="AM458" s="1"/>
      <c r="AN458" s="1"/>
      <c r="AO458" s="1" t="s">
        <v>420</v>
      </c>
      <c r="AP458" s="1">
        <v>124050</v>
      </c>
      <c r="AQ458" s="1">
        <v>90</v>
      </c>
      <c r="AR458" s="1"/>
      <c r="AS458" s="1"/>
      <c r="AT458" s="1"/>
      <c r="AU458" s="1"/>
      <c r="AV458" s="1"/>
      <c r="AW458" s="1"/>
      <c r="AX458" s="1"/>
      <c r="AY458" s="1"/>
      <c r="AZ458" s="1"/>
      <c r="BA458" s="82">
        <f t="shared" ref="BA458:BA521" si="119">MIN(AY458,AV458,AS458,AP458,AM458,AJ458,AG458)</f>
        <v>124050</v>
      </c>
      <c r="BB458" s="82" t="str">
        <f t="shared" ref="BB458:BB521" si="120">IF(BA458=AY458,$AX$7,IF(BA458=AV458,$AU$7,IF(BA458=AS458,$AR$7,IF(BA458=AP458,$AO$7,IF(BA458=AM458,$AL$7,IF(BA458=AJ458,$AI$7,IF(BA458=AG458,$AF$7,"")))))))</f>
        <v>MERCK S.A.</v>
      </c>
      <c r="BC458" s="82" t="str">
        <f t="shared" ref="BC458:BC521" si="121">IF(BA458=AY458,AX458,IF(BA458=AV458,AU458,IF(BA458=AS458,AR458,IF(BA458=AP458,AO458,IF(BA458=AM458,AL458,IF(BA458=AJ458,AI458,IF(BA458=AG458,AF458,"")))))))</f>
        <v>MERCK</v>
      </c>
      <c r="BD458" s="82">
        <f t="shared" ref="BD458:BD521" si="122">IF(BA458=AY458,AZ458,IF(BA458=AV458,AW458,IF(BA458=AS458,AT458,IF(BA458=AP458,AQ458,IF(BA458=AM458,AN458,IF(BA458=AJ458,AK458,IF(BA458=AG458,AH458,"")))))))</f>
        <v>90</v>
      </c>
      <c r="BE458" s="1" t="s">
        <v>1095</v>
      </c>
      <c r="BF458" s="1">
        <v>110200</v>
      </c>
      <c r="BG458" s="1" t="s">
        <v>2375</v>
      </c>
      <c r="BH458" s="1"/>
      <c r="BI458" s="1"/>
      <c r="BJ458" s="1"/>
      <c r="BK458" s="1"/>
      <c r="BL458" s="1"/>
      <c r="BM458" s="1"/>
      <c r="BN458" s="1" t="s">
        <v>2461</v>
      </c>
      <c r="BO458" s="1">
        <v>55332</v>
      </c>
      <c r="BP458" s="1" t="s">
        <v>2545</v>
      </c>
      <c r="BQ458" s="1"/>
      <c r="BR458" s="1"/>
      <c r="BS458" s="1"/>
      <c r="BT458" s="1"/>
      <c r="BU458" s="1"/>
      <c r="BV458" s="1"/>
      <c r="BW458" s="1" t="s">
        <v>2653</v>
      </c>
      <c r="BX458" s="1">
        <v>164964.4923076923</v>
      </c>
      <c r="BY458" s="1" t="s">
        <v>2372</v>
      </c>
      <c r="BZ458" s="82">
        <f t="shared" ref="BZ458:BZ521" si="123">MIN(BX458,BU458,BR458,BO458,BL458,BI458,BF458)</f>
        <v>55332</v>
      </c>
      <c r="CA458" s="82" t="str">
        <f t="shared" ref="CA458:CA521" si="124">IF(BZ458=BX458,$BW$7,IF(BZ458=BU458,$BT$7,IF(BZ458=BR458,$BQ$7,IF(BZ458=BO458,$BN$7,IF(BZ458=BL458,$BK$7,IF(BZ458=BI458,$BH$7,IF(BZ458=BF458,$BE$7,"")))))))</f>
        <v>REACTIVOS EQUIPOS Y QUIMICOS LIMITADA</v>
      </c>
      <c r="CB458" s="82" t="str">
        <f t="shared" si="109"/>
        <v>SCHARLAU</v>
      </c>
      <c r="CC458" s="82" t="str">
        <f t="shared" si="110"/>
        <v>120 DIAS</v>
      </c>
      <c r="CD458" s="98">
        <f t="shared" si="111"/>
        <v>55332</v>
      </c>
      <c r="CE458" s="98" t="str">
        <f t="shared" si="112"/>
        <v>REACTIVOS EQUIPOS Y QUIMICOS LIMITADA</v>
      </c>
      <c r="CF458" s="98" t="str">
        <f t="shared" si="113"/>
        <v>SCHARLAU</v>
      </c>
      <c r="CG458" s="98" t="str">
        <f t="shared" si="114"/>
        <v>120 DIAS</v>
      </c>
    </row>
    <row r="459" spans="1:85" ht="65.25" customHeight="1">
      <c r="A459" s="9">
        <f t="shared" si="115"/>
        <v>451</v>
      </c>
      <c r="B459" s="17" t="s">
        <v>515</v>
      </c>
      <c r="C459" s="14" t="s">
        <v>516</v>
      </c>
      <c r="D459" s="18" t="s">
        <v>516</v>
      </c>
      <c r="E459" s="10" t="s">
        <v>517</v>
      </c>
      <c r="F459" s="43">
        <v>1</v>
      </c>
      <c r="G459" s="1"/>
      <c r="H459" s="1"/>
      <c r="I459" s="1"/>
      <c r="J459" s="1"/>
      <c r="K459" s="1"/>
      <c r="L459" s="1"/>
      <c r="M459" s="1"/>
      <c r="N459" s="1"/>
      <c r="O459" s="1"/>
      <c r="P459" s="1" t="s">
        <v>420</v>
      </c>
      <c r="Q459" s="1">
        <v>686256</v>
      </c>
      <c r="R459" s="1" t="s">
        <v>2284</v>
      </c>
      <c r="S459" s="1"/>
      <c r="T459" s="1"/>
      <c r="U459" s="1"/>
      <c r="V459" s="1"/>
      <c r="W459" s="1"/>
      <c r="X459" s="1"/>
      <c r="Y459" s="1"/>
      <c r="Z459" s="1"/>
      <c r="AA459" s="1"/>
      <c r="AB459" s="82">
        <f t="shared" si="116"/>
        <v>686256</v>
      </c>
      <c r="AC459" s="82" t="str">
        <f>IF(AB459=Z459,$Y$7,IF(AB459=W459,$V$7,IF(AB459=T459,$S$7,IF(AB459=Q459,$P$7,IF(AB459=N459,$M$7,IF(AB459=K459,$J$7,I(AB459=H459,$G$7,"")))))))</f>
        <v>BLAMIS DOTACIONES LABORATORIO S.A.S</v>
      </c>
      <c r="AD459" s="82" t="str">
        <f t="shared" si="117"/>
        <v>MERCK</v>
      </c>
      <c r="AE459" s="82" t="str">
        <f t="shared" si="118"/>
        <v>90 DÍAS</v>
      </c>
      <c r="AF459" s="1"/>
      <c r="AG459" s="1"/>
      <c r="AH459" s="1"/>
      <c r="AI459" s="1"/>
      <c r="AJ459" s="1"/>
      <c r="AK459" s="1"/>
      <c r="AL459" s="1"/>
      <c r="AM459" s="1"/>
      <c r="AN459" s="1"/>
      <c r="AO459" s="1" t="s">
        <v>420</v>
      </c>
      <c r="AP459" s="1">
        <v>578840</v>
      </c>
      <c r="AQ459" s="1">
        <v>90</v>
      </c>
      <c r="AR459" s="1"/>
      <c r="AS459" s="1"/>
      <c r="AT459" s="1"/>
      <c r="AU459" s="1"/>
      <c r="AV459" s="1"/>
      <c r="AW459" s="1"/>
      <c r="AX459" s="1" t="s">
        <v>420</v>
      </c>
      <c r="AY459" s="1">
        <v>662923.29599999997</v>
      </c>
      <c r="AZ459" s="1" t="s">
        <v>2526</v>
      </c>
      <c r="BA459" s="82">
        <f t="shared" si="119"/>
        <v>578840</v>
      </c>
      <c r="BB459" s="82" t="str">
        <f t="shared" si="120"/>
        <v>MERCK S.A.</v>
      </c>
      <c r="BC459" s="82" t="str">
        <f t="shared" si="121"/>
        <v>MERCK</v>
      </c>
      <c r="BD459" s="82">
        <f t="shared" si="122"/>
        <v>90</v>
      </c>
      <c r="BE459" s="1"/>
      <c r="BF459" s="1"/>
      <c r="BG459" s="1"/>
      <c r="BH459" s="1"/>
      <c r="BI459" s="1"/>
      <c r="BJ459" s="1"/>
      <c r="BK459" s="1"/>
      <c r="BL459" s="1"/>
      <c r="BM459" s="1"/>
      <c r="BN459" s="1"/>
      <c r="BO459" s="1"/>
      <c r="BP459" s="1"/>
      <c r="BQ459" s="1"/>
      <c r="BR459" s="1"/>
      <c r="BS459" s="1"/>
      <c r="BT459" s="1"/>
      <c r="BU459" s="1"/>
      <c r="BV459" s="1"/>
      <c r="BW459" s="1"/>
      <c r="BX459" s="1"/>
      <c r="BY459" s="1"/>
      <c r="BZ459" s="82"/>
      <c r="CA459" s="82"/>
      <c r="CB459" s="82">
        <f t="shared" ref="CB459:CB522" si="125">IF(BZ459=BX459,BW459,IF(BZ459=BU459,BT459,IF(BZ459=BR459,BQ459,IF(BZ459=BO459,BN459,IF(BZ459=BL459,BK459,IF(BZ459=BI459,BH459,IF(BZ459=BF459,BE459,"")))))))</f>
        <v>0</v>
      </c>
      <c r="CC459" s="82">
        <f t="shared" ref="CC459:CC522" si="126">IF(BZ459=BX459,BY459,IF(BZ459=BU459,BV459,IF(BZ459=BR459,BS459,IF(BZ459=BO459,BP459,IF(BZ459=BL459,BM459,IF(BZ459=BI459,BJ459,IF(BZ459=BF459,BG459,"")))))))</f>
        <v>0</v>
      </c>
      <c r="CD459" s="98">
        <f t="shared" ref="CD459:CD522" si="127">MIN(BZ459,BA459,AB459)</f>
        <v>578840</v>
      </c>
      <c r="CE459" s="98" t="str">
        <f t="shared" ref="CE459:CE522" si="128">IF(CD459=BZ459,CA459,IF(CD459=BA459,BB459,IF(CD459=AB459,AC459,"")))</f>
        <v>MERCK S.A.</v>
      </c>
      <c r="CF459" s="98" t="str">
        <f t="shared" ref="CF459:CF522" si="129">IF(CE459=CA459,CB459,IF(CE459=BB459,BC459,IF(CE459=AC459,AD459,"")))</f>
        <v>MERCK</v>
      </c>
      <c r="CG459" s="98">
        <f t="shared" ref="CG459:CG522" si="130">IF(CF459=CB459,CC459,IF(CF459=BC459,BD459,IF(CF459=AD459,AE459,"")))</f>
        <v>90</v>
      </c>
    </row>
    <row r="460" spans="1:85" ht="65.25" customHeight="1">
      <c r="A460" s="9">
        <f t="shared" si="115"/>
        <v>452</v>
      </c>
      <c r="B460" s="10" t="s">
        <v>563</v>
      </c>
      <c r="C460" s="11">
        <v>100</v>
      </c>
      <c r="D460" s="11" t="s">
        <v>538</v>
      </c>
      <c r="E460" s="10" t="s">
        <v>1804</v>
      </c>
      <c r="F460" s="43">
        <v>1</v>
      </c>
      <c r="G460" s="1"/>
      <c r="H460" s="1"/>
      <c r="I460" s="1"/>
      <c r="J460" s="1"/>
      <c r="K460" s="1"/>
      <c r="L460" s="1"/>
      <c r="M460" s="1"/>
      <c r="N460" s="1"/>
      <c r="O460" s="1"/>
      <c r="P460" s="1"/>
      <c r="Q460" s="1"/>
      <c r="R460" s="1"/>
      <c r="S460" s="1"/>
      <c r="T460" s="1"/>
      <c r="U460" s="1"/>
      <c r="V460" s="1"/>
      <c r="W460" s="1"/>
      <c r="X460" s="1"/>
      <c r="Y460" s="1"/>
      <c r="Z460" s="1"/>
      <c r="AA460" s="1"/>
      <c r="AB460" s="82"/>
      <c r="AC460" s="82"/>
      <c r="AD460" s="82"/>
      <c r="AE460" s="82"/>
      <c r="AF460" s="1"/>
      <c r="AG460" s="1"/>
      <c r="AH460" s="1"/>
      <c r="AI460" s="1"/>
      <c r="AJ460" s="1"/>
      <c r="AK460" s="1"/>
      <c r="AL460" s="1"/>
      <c r="AM460" s="1"/>
      <c r="AN460" s="1"/>
      <c r="AO460" s="1"/>
      <c r="AP460" s="1"/>
      <c r="AQ460" s="1"/>
      <c r="AR460" s="1"/>
      <c r="AS460" s="1"/>
      <c r="AT460" s="1"/>
      <c r="AU460" s="1"/>
      <c r="AV460" s="1"/>
      <c r="AW460" s="1"/>
      <c r="AX460" s="1"/>
      <c r="AY460" s="1"/>
      <c r="AZ460" s="1"/>
      <c r="BA460" s="82"/>
      <c r="BB460" s="82"/>
      <c r="BC460" s="82"/>
      <c r="BD460" s="82"/>
      <c r="BE460" s="1"/>
      <c r="BF460" s="1"/>
      <c r="BG460" s="1"/>
      <c r="BH460" s="1"/>
      <c r="BI460" s="1"/>
      <c r="BJ460" s="1"/>
      <c r="BK460" s="1"/>
      <c r="BL460" s="1"/>
      <c r="BM460" s="1"/>
      <c r="BN460" s="1"/>
      <c r="BO460" s="1"/>
      <c r="BP460" s="1"/>
      <c r="BQ460" s="1"/>
      <c r="BR460" s="1"/>
      <c r="BS460" s="1"/>
      <c r="BT460" s="1" t="s">
        <v>2646</v>
      </c>
      <c r="BU460" s="1">
        <v>191400</v>
      </c>
      <c r="BV460" s="1" t="s">
        <v>2642</v>
      </c>
      <c r="BW460" s="1"/>
      <c r="BX460" s="1"/>
      <c r="BY460" s="1"/>
      <c r="BZ460" s="82">
        <f t="shared" si="123"/>
        <v>191400</v>
      </c>
      <c r="CA460" s="82" t="str">
        <f t="shared" si="124"/>
        <v>VORTEX COMPANY SAS</v>
      </c>
      <c r="CB460" s="82" t="str">
        <f t="shared" si="125"/>
        <v>Fluka</v>
      </c>
      <c r="CC460" s="82" t="str">
        <f t="shared" si="126"/>
        <v>75-90 dias</v>
      </c>
      <c r="CD460" s="98">
        <f t="shared" si="127"/>
        <v>191400</v>
      </c>
      <c r="CE460" s="98" t="str">
        <f t="shared" si="128"/>
        <v>VORTEX COMPANY SAS</v>
      </c>
      <c r="CF460" s="98" t="str">
        <f t="shared" si="129"/>
        <v>Fluka</v>
      </c>
      <c r="CG460" s="98" t="str">
        <f t="shared" si="130"/>
        <v>75-90 dias</v>
      </c>
    </row>
    <row r="461" spans="1:85" ht="65.25" customHeight="1">
      <c r="A461" s="9">
        <f t="shared" si="115"/>
        <v>453</v>
      </c>
      <c r="B461" s="10" t="s">
        <v>1903</v>
      </c>
      <c r="C461" s="11">
        <v>10</v>
      </c>
      <c r="D461" s="11" t="s">
        <v>538</v>
      </c>
      <c r="E461" s="10" t="s">
        <v>1708</v>
      </c>
      <c r="F461" s="43">
        <v>1</v>
      </c>
      <c r="G461" s="1"/>
      <c r="H461" s="1"/>
      <c r="I461" s="1"/>
      <c r="J461" s="1"/>
      <c r="K461" s="1"/>
      <c r="L461" s="1"/>
      <c r="M461" s="1"/>
      <c r="N461" s="1"/>
      <c r="O461" s="1"/>
      <c r="P461" s="1"/>
      <c r="Q461" s="1"/>
      <c r="R461" s="1"/>
      <c r="S461" s="1" t="s">
        <v>2408</v>
      </c>
      <c r="T461" s="1">
        <v>129920</v>
      </c>
      <c r="U461" s="1">
        <v>120</v>
      </c>
      <c r="V461" s="1"/>
      <c r="W461" s="1"/>
      <c r="X461" s="1"/>
      <c r="Y461" s="1"/>
      <c r="Z461" s="1"/>
      <c r="AA461" s="1"/>
      <c r="AB461" s="82">
        <f t="shared" si="116"/>
        <v>129920</v>
      </c>
      <c r="AC461" s="82" t="str">
        <f>IF(AB461=Z461,$Y$7,IF(AB461=W461,$V$7,IF(AB461=T461,$S$7,IF(AB461=Q461,$P$7,IF(AB461=N461,$M$7,IF(AB461=K461,$J$7,I(AB461=H461,$G$7,"")))))))</f>
        <v xml:space="preserve">ELEMENTOS QUIMICOS LTDA </v>
      </c>
      <c r="AD461" s="82" t="str">
        <f t="shared" si="117"/>
        <v>ALFA (USA)</v>
      </c>
      <c r="AE461" s="82">
        <f t="shared" si="118"/>
        <v>120</v>
      </c>
      <c r="AF461" s="1"/>
      <c r="AG461" s="1"/>
      <c r="AH461" s="1"/>
      <c r="AI461" s="1"/>
      <c r="AJ461" s="1"/>
      <c r="AK461" s="1"/>
      <c r="AL461" s="1"/>
      <c r="AM461" s="1"/>
      <c r="AN461" s="1"/>
      <c r="AO461" s="1" t="s">
        <v>420</v>
      </c>
      <c r="AP461" s="1">
        <v>566080</v>
      </c>
      <c r="AQ461" s="1">
        <v>90</v>
      </c>
      <c r="AR461" s="1"/>
      <c r="AS461" s="1"/>
      <c r="AT461" s="1"/>
      <c r="AU461" s="1"/>
      <c r="AV461" s="1"/>
      <c r="AW461" s="1"/>
      <c r="AX461" s="1" t="s">
        <v>420</v>
      </c>
      <c r="AY461" s="1">
        <v>661578.62400000007</v>
      </c>
      <c r="AZ461" s="1" t="s">
        <v>2526</v>
      </c>
      <c r="BA461" s="82">
        <f t="shared" si="119"/>
        <v>566080</v>
      </c>
      <c r="BB461" s="82" t="str">
        <f t="shared" si="120"/>
        <v>MERCK S.A.</v>
      </c>
      <c r="BC461" s="82" t="str">
        <f t="shared" si="121"/>
        <v>MERCK</v>
      </c>
      <c r="BD461" s="82">
        <f t="shared" si="122"/>
        <v>90</v>
      </c>
      <c r="BE461" s="1" t="s">
        <v>1095</v>
      </c>
      <c r="BF461" s="1">
        <v>64960</v>
      </c>
      <c r="BG461" s="1" t="s">
        <v>2375</v>
      </c>
      <c r="BH461" s="1"/>
      <c r="BI461" s="1"/>
      <c r="BJ461" s="1"/>
      <c r="BK461" s="1"/>
      <c r="BL461" s="1"/>
      <c r="BM461" s="1"/>
      <c r="BN461" s="1"/>
      <c r="BO461" s="1"/>
      <c r="BP461" s="1"/>
      <c r="BQ461" s="1" t="s">
        <v>1095</v>
      </c>
      <c r="BR461" s="1">
        <v>69600</v>
      </c>
      <c r="BS461" s="1">
        <v>60</v>
      </c>
      <c r="BT461" s="1"/>
      <c r="BU461" s="1"/>
      <c r="BV461" s="1"/>
      <c r="BW461" s="1"/>
      <c r="BX461" s="1"/>
      <c r="BY461" s="1"/>
      <c r="BZ461" s="82">
        <f t="shared" si="123"/>
        <v>64960</v>
      </c>
      <c r="CA461" s="82" t="str">
        <f t="shared" si="124"/>
        <v xml:space="preserve">QUIMICA  M.G.  S.A.S.   </v>
      </c>
      <c r="CB461" s="82" t="str">
        <f t="shared" si="125"/>
        <v>SIGMA</v>
      </c>
      <c r="CC461" s="82" t="str">
        <f t="shared" si="126"/>
        <v>60 DIAS</v>
      </c>
      <c r="CD461" s="98">
        <f t="shared" si="127"/>
        <v>64960</v>
      </c>
      <c r="CE461" s="98" t="str">
        <f t="shared" si="128"/>
        <v xml:space="preserve">QUIMICA  M.G.  S.A.S.   </v>
      </c>
      <c r="CF461" s="98" t="str">
        <f t="shared" si="129"/>
        <v>SIGMA</v>
      </c>
      <c r="CG461" s="98" t="str">
        <f t="shared" si="130"/>
        <v>60 DIAS</v>
      </c>
    </row>
    <row r="462" spans="1:85" ht="65.25" customHeight="1">
      <c r="A462" s="9">
        <f t="shared" si="115"/>
        <v>454</v>
      </c>
      <c r="B462" s="26" t="s">
        <v>1622</v>
      </c>
      <c r="C462" s="27">
        <v>1000</v>
      </c>
      <c r="D462" s="27" t="s">
        <v>6</v>
      </c>
      <c r="E462" s="10" t="s">
        <v>1803</v>
      </c>
      <c r="F462" s="43">
        <v>1</v>
      </c>
      <c r="G462" s="1"/>
      <c r="H462" s="1"/>
      <c r="I462" s="1"/>
      <c r="J462" s="1"/>
      <c r="K462" s="1"/>
      <c r="L462" s="1"/>
      <c r="M462" s="1"/>
      <c r="N462" s="1"/>
      <c r="O462" s="1"/>
      <c r="P462" s="1" t="s">
        <v>420</v>
      </c>
      <c r="Q462" s="1">
        <v>201840</v>
      </c>
      <c r="R462" s="1" t="s">
        <v>2364</v>
      </c>
      <c r="S462" s="1"/>
      <c r="T462" s="1"/>
      <c r="U462" s="1"/>
      <c r="V462" s="1"/>
      <c r="W462" s="1"/>
      <c r="X462" s="1"/>
      <c r="Y462" s="1"/>
      <c r="Z462" s="1"/>
      <c r="AA462" s="1"/>
      <c r="AB462" s="82">
        <f t="shared" si="116"/>
        <v>201840</v>
      </c>
      <c r="AC462" s="82" t="str">
        <f>IF(AB462=Z462,$Y$7,IF(AB462=W462,$V$7,IF(AB462=T462,$S$7,IF(AB462=Q462,$P$7,IF(AB462=N462,$M$7,IF(AB462=K462,$J$7,I(AB462=H462,$G$7,"")))))))</f>
        <v>BLAMIS DOTACIONES LABORATORIO S.A.S</v>
      </c>
      <c r="AD462" s="82" t="str">
        <f t="shared" si="117"/>
        <v>MERCK</v>
      </c>
      <c r="AE462" s="82" t="str">
        <f t="shared" si="118"/>
        <v>INMEDIATA, SALVO VENTA</v>
      </c>
      <c r="AF462" s="1"/>
      <c r="AG462" s="1"/>
      <c r="AH462" s="1"/>
      <c r="AI462" s="1"/>
      <c r="AJ462" s="1"/>
      <c r="AK462" s="1"/>
      <c r="AL462" s="1"/>
      <c r="AM462" s="1"/>
      <c r="AN462" s="1"/>
      <c r="AO462" s="1" t="s">
        <v>420</v>
      </c>
      <c r="AP462" s="1">
        <v>98000</v>
      </c>
      <c r="AQ462" s="1">
        <v>90</v>
      </c>
      <c r="AR462" s="1"/>
      <c r="AS462" s="1"/>
      <c r="AT462" s="1"/>
      <c r="AU462" s="1" t="s">
        <v>420</v>
      </c>
      <c r="AV462" s="1">
        <v>172550</v>
      </c>
      <c r="AW462" s="1">
        <v>45</v>
      </c>
      <c r="AX462" s="1" t="s">
        <v>420</v>
      </c>
      <c r="AY462" s="1">
        <v>121715.99999999999</v>
      </c>
      <c r="AZ462" s="1" t="s">
        <v>2526</v>
      </c>
      <c r="BA462" s="82">
        <f t="shared" si="119"/>
        <v>98000</v>
      </c>
      <c r="BB462" s="82" t="str">
        <f t="shared" si="120"/>
        <v>MERCK S.A.</v>
      </c>
      <c r="BC462" s="82" t="str">
        <f t="shared" si="121"/>
        <v>MERCK</v>
      </c>
      <c r="BD462" s="82">
        <f t="shared" si="122"/>
        <v>90</v>
      </c>
      <c r="BE462" s="1"/>
      <c r="BF462" s="1"/>
      <c r="BG462" s="1"/>
      <c r="BH462" s="1"/>
      <c r="BI462" s="1"/>
      <c r="BJ462" s="1"/>
      <c r="BK462" s="1"/>
      <c r="BL462" s="1"/>
      <c r="BM462" s="1"/>
      <c r="BN462" s="1"/>
      <c r="BO462" s="1"/>
      <c r="BP462" s="1"/>
      <c r="BQ462" s="1"/>
      <c r="BR462" s="1"/>
      <c r="BS462" s="1"/>
      <c r="BT462" s="1"/>
      <c r="BU462" s="1"/>
      <c r="BV462" s="1"/>
      <c r="BW462" s="1"/>
      <c r="BX462" s="1"/>
      <c r="BY462" s="1"/>
      <c r="BZ462" s="82"/>
      <c r="CA462" s="82"/>
      <c r="CB462" s="82">
        <f t="shared" si="125"/>
        <v>0</v>
      </c>
      <c r="CC462" s="82">
        <f t="shared" si="126"/>
        <v>0</v>
      </c>
      <c r="CD462" s="98">
        <f t="shared" si="127"/>
        <v>98000</v>
      </c>
      <c r="CE462" s="98" t="str">
        <f t="shared" si="128"/>
        <v>MERCK S.A.</v>
      </c>
      <c r="CF462" s="98" t="str">
        <f t="shared" si="129"/>
        <v>MERCK</v>
      </c>
      <c r="CG462" s="98">
        <f t="shared" si="130"/>
        <v>90</v>
      </c>
    </row>
    <row r="463" spans="1:85" ht="63">
      <c r="A463" s="9">
        <f t="shared" si="115"/>
        <v>455</v>
      </c>
      <c r="B463" s="10" t="s">
        <v>1904</v>
      </c>
      <c r="C463" s="11">
        <v>100</v>
      </c>
      <c r="D463" s="11" t="s">
        <v>6</v>
      </c>
      <c r="E463" s="10" t="s">
        <v>1836</v>
      </c>
      <c r="F463" s="43">
        <v>1</v>
      </c>
      <c r="G463" s="1"/>
      <c r="H463" s="1"/>
      <c r="I463" s="1"/>
      <c r="J463" s="1"/>
      <c r="K463" s="1"/>
      <c r="L463" s="1"/>
      <c r="M463" s="1"/>
      <c r="N463" s="1"/>
      <c r="O463" s="1"/>
      <c r="P463" s="1"/>
      <c r="Q463" s="1"/>
      <c r="R463" s="1"/>
      <c r="S463" s="1"/>
      <c r="T463" s="1"/>
      <c r="U463" s="1"/>
      <c r="V463" s="1"/>
      <c r="W463" s="1"/>
      <c r="X463" s="1"/>
      <c r="Y463" s="1"/>
      <c r="Z463" s="1"/>
      <c r="AA463" s="1"/>
      <c r="AB463" s="82"/>
      <c r="AC463" s="82"/>
      <c r="AD463" s="82"/>
      <c r="AE463" s="82"/>
      <c r="AF463" s="1"/>
      <c r="AG463" s="1"/>
      <c r="AH463" s="1"/>
      <c r="AI463" s="1"/>
      <c r="AJ463" s="1"/>
      <c r="AK463" s="1"/>
      <c r="AL463" s="1"/>
      <c r="AM463" s="1"/>
      <c r="AN463" s="1"/>
      <c r="AO463" s="1"/>
      <c r="AP463" s="1"/>
      <c r="AQ463" s="1"/>
      <c r="AR463" s="1"/>
      <c r="AS463" s="1"/>
      <c r="AT463" s="1"/>
      <c r="AU463" s="1"/>
      <c r="AV463" s="1"/>
      <c r="AW463" s="1"/>
      <c r="AX463" s="1"/>
      <c r="AY463" s="1"/>
      <c r="AZ463" s="1"/>
      <c r="BA463" s="82"/>
      <c r="BB463" s="82"/>
      <c r="BC463" s="82"/>
      <c r="BD463" s="82"/>
      <c r="BE463" s="1"/>
      <c r="BF463" s="1"/>
      <c r="BG463" s="1"/>
      <c r="BH463" s="1"/>
      <c r="BI463" s="1"/>
      <c r="BJ463" s="1"/>
      <c r="BK463" s="1"/>
      <c r="BL463" s="1"/>
      <c r="BM463" s="1"/>
      <c r="BN463" s="1"/>
      <c r="BO463" s="1"/>
      <c r="BP463" s="1"/>
      <c r="BQ463" s="1" t="s">
        <v>2618</v>
      </c>
      <c r="BR463" s="1">
        <v>508080</v>
      </c>
      <c r="BS463" s="1">
        <v>90</v>
      </c>
      <c r="BT463" s="1"/>
      <c r="BU463" s="1"/>
      <c r="BV463" s="1"/>
      <c r="BW463" s="1"/>
      <c r="BX463" s="1"/>
      <c r="BY463" s="1"/>
      <c r="BZ463" s="82">
        <f t="shared" si="123"/>
        <v>508080</v>
      </c>
      <c r="CA463" s="82" t="str">
        <f t="shared" si="124"/>
        <v>SCIENTIFIC PRODUCTS LTDA.</v>
      </c>
      <c r="CB463" s="82" t="str">
        <f t="shared" si="125"/>
        <v>FLUKA</v>
      </c>
      <c r="CC463" s="82">
        <f t="shared" si="126"/>
        <v>90</v>
      </c>
      <c r="CD463" s="98">
        <f t="shared" si="127"/>
        <v>508080</v>
      </c>
      <c r="CE463" s="98" t="str">
        <f t="shared" si="128"/>
        <v>SCIENTIFIC PRODUCTS LTDA.</v>
      </c>
      <c r="CF463" s="98" t="str">
        <f t="shared" si="129"/>
        <v>FLUKA</v>
      </c>
      <c r="CG463" s="98">
        <f t="shared" si="130"/>
        <v>90</v>
      </c>
    </row>
    <row r="464" spans="1:85" ht="63" customHeight="1">
      <c r="A464" s="9">
        <f t="shared" si="115"/>
        <v>456</v>
      </c>
      <c r="B464" s="10" t="s">
        <v>278</v>
      </c>
      <c r="C464" s="11">
        <v>1</v>
      </c>
      <c r="D464" s="11" t="s">
        <v>279</v>
      </c>
      <c r="E464" s="10" t="s">
        <v>1803</v>
      </c>
      <c r="F464" s="43">
        <v>1</v>
      </c>
      <c r="G464" s="1"/>
      <c r="H464" s="1"/>
      <c r="I464" s="1"/>
      <c r="J464" s="1"/>
      <c r="K464" s="1"/>
      <c r="L464" s="1"/>
      <c r="M464" s="1"/>
      <c r="N464" s="1"/>
      <c r="O464" s="1"/>
      <c r="P464" s="1"/>
      <c r="Q464" s="1"/>
      <c r="R464" s="1"/>
      <c r="S464" s="1"/>
      <c r="T464" s="1"/>
      <c r="U464" s="1"/>
      <c r="V464" s="1"/>
      <c r="W464" s="1"/>
      <c r="X464" s="1"/>
      <c r="Y464" s="1"/>
      <c r="Z464" s="1"/>
      <c r="AA464" s="1"/>
      <c r="AB464" s="82"/>
      <c r="AC464" s="82"/>
      <c r="AD464" s="82"/>
      <c r="AE464" s="82"/>
      <c r="AF464" s="1"/>
      <c r="AG464" s="1"/>
      <c r="AH464" s="1"/>
      <c r="AI464" s="1"/>
      <c r="AJ464" s="1"/>
      <c r="AK464" s="1"/>
      <c r="AL464" s="1"/>
      <c r="AM464" s="1"/>
      <c r="AN464" s="1"/>
      <c r="AO464" s="1" t="s">
        <v>420</v>
      </c>
      <c r="AP464" s="1">
        <v>193720</v>
      </c>
      <c r="AQ464" s="1">
        <v>60</v>
      </c>
      <c r="AR464" s="1"/>
      <c r="AS464" s="1"/>
      <c r="AT464" s="1"/>
      <c r="AU464" s="1"/>
      <c r="AV464" s="1"/>
      <c r="AW464" s="1"/>
      <c r="AX464" s="1"/>
      <c r="AY464" s="1"/>
      <c r="AZ464" s="1"/>
      <c r="BA464" s="82">
        <f t="shared" si="119"/>
        <v>193720</v>
      </c>
      <c r="BB464" s="82" t="str">
        <f t="shared" si="120"/>
        <v>MERCK S.A.</v>
      </c>
      <c r="BC464" s="82" t="str">
        <f t="shared" si="121"/>
        <v>MERCK</v>
      </c>
      <c r="BD464" s="82">
        <f t="shared" si="122"/>
        <v>60</v>
      </c>
      <c r="BE464" s="1"/>
      <c r="BF464" s="1"/>
      <c r="BG464" s="1"/>
      <c r="BH464" s="1"/>
      <c r="BI464" s="1"/>
      <c r="BJ464" s="1"/>
      <c r="BK464" s="1"/>
      <c r="BL464" s="1"/>
      <c r="BM464" s="1"/>
      <c r="BN464" s="1" t="s">
        <v>420</v>
      </c>
      <c r="BO464" s="1">
        <v>225736</v>
      </c>
      <c r="BP464" s="1" t="s">
        <v>2545</v>
      </c>
      <c r="BQ464" s="1"/>
      <c r="BR464" s="1"/>
      <c r="BS464" s="1"/>
      <c r="BT464" s="1"/>
      <c r="BU464" s="1"/>
      <c r="BV464" s="1"/>
      <c r="BW464" s="1"/>
      <c r="BX464" s="1"/>
      <c r="BY464" s="1"/>
      <c r="BZ464" s="82">
        <f t="shared" si="123"/>
        <v>225736</v>
      </c>
      <c r="CA464" s="82" t="str">
        <f t="shared" si="124"/>
        <v>REACTIVOS EQUIPOS Y QUIMICOS LIMITADA</v>
      </c>
      <c r="CB464" s="82" t="str">
        <f t="shared" si="125"/>
        <v>MERCK</v>
      </c>
      <c r="CC464" s="82" t="str">
        <f t="shared" si="126"/>
        <v>120 DIAS</v>
      </c>
      <c r="CD464" s="98">
        <f t="shared" si="127"/>
        <v>193720</v>
      </c>
      <c r="CE464" s="98" t="str">
        <f t="shared" si="128"/>
        <v>MERCK S.A.</v>
      </c>
      <c r="CF464" s="98" t="str">
        <f t="shared" si="129"/>
        <v>MERCK</v>
      </c>
      <c r="CG464" s="98" t="str">
        <f t="shared" si="130"/>
        <v>120 DIAS</v>
      </c>
    </row>
    <row r="465" spans="1:85" ht="63" customHeight="1">
      <c r="A465" s="9">
        <f t="shared" si="115"/>
        <v>457</v>
      </c>
      <c r="B465" s="10" t="s">
        <v>1483</v>
      </c>
      <c r="C465" s="11">
        <v>1000</v>
      </c>
      <c r="D465" s="11" t="s">
        <v>9</v>
      </c>
      <c r="E465" s="10" t="s">
        <v>1803</v>
      </c>
      <c r="F465" s="43">
        <v>1</v>
      </c>
      <c r="G465" s="1"/>
      <c r="H465" s="1"/>
      <c r="I465" s="1"/>
      <c r="J465" s="1" t="s">
        <v>2267</v>
      </c>
      <c r="K465" s="1">
        <v>56710.080000000002</v>
      </c>
      <c r="L465" s="1" t="s">
        <v>2271</v>
      </c>
      <c r="M465" s="1"/>
      <c r="N465" s="1"/>
      <c r="O465" s="1"/>
      <c r="P465" s="1" t="s">
        <v>420</v>
      </c>
      <c r="Q465" s="1">
        <v>198360</v>
      </c>
      <c r="R465" s="1" t="s">
        <v>2326</v>
      </c>
      <c r="S465" s="1" t="s">
        <v>2406</v>
      </c>
      <c r="T465" s="1">
        <v>100340</v>
      </c>
      <c r="U465" s="1">
        <v>15</v>
      </c>
      <c r="V465" s="1"/>
      <c r="W465" s="1"/>
      <c r="X465" s="1"/>
      <c r="Y465" s="1"/>
      <c r="Z465" s="1"/>
      <c r="AA465" s="1"/>
      <c r="AB465" s="82">
        <f t="shared" si="116"/>
        <v>56710.080000000002</v>
      </c>
      <c r="AC465" s="82" t="str">
        <f>IF(AB465=Z465,$Y$7,IF(AB465=W465,$V$7,IF(AB465=T465,$S$7,IF(AB465=Q465,$P$7,IF(AB465=N465,$M$7,IF(AB465=K465,$J$7,I(AB465=H465,$G$7,"")))))))</f>
        <v>AVÁNTIKA COLOMBIA S.A.</v>
      </c>
      <c r="AD465" s="82" t="str">
        <f t="shared" si="117"/>
        <v>JT BAKER</v>
      </c>
      <c r="AE465" s="82" t="str">
        <f t="shared" si="118"/>
        <v>150 Días</v>
      </c>
      <c r="AF465" s="1"/>
      <c r="AG465" s="1"/>
      <c r="AH465" s="1"/>
      <c r="AI465" s="1"/>
      <c r="AJ465" s="1"/>
      <c r="AK465" s="1"/>
      <c r="AL465" s="1"/>
      <c r="AM465" s="1"/>
      <c r="AN465" s="1"/>
      <c r="AO465" s="1" t="s">
        <v>420</v>
      </c>
      <c r="AP465" s="1">
        <v>44080</v>
      </c>
      <c r="AQ465" s="1">
        <v>45</v>
      </c>
      <c r="AR465" s="1"/>
      <c r="AS465" s="1"/>
      <c r="AT465" s="1"/>
      <c r="AU465" s="1"/>
      <c r="AV465" s="1"/>
      <c r="AW465" s="1"/>
      <c r="AX465" s="1" t="s">
        <v>420</v>
      </c>
      <c r="AY465" s="1">
        <v>191615.76</v>
      </c>
      <c r="AZ465" s="1" t="s">
        <v>2526</v>
      </c>
      <c r="BA465" s="82">
        <f t="shared" si="119"/>
        <v>44080</v>
      </c>
      <c r="BB465" s="82" t="str">
        <f t="shared" si="120"/>
        <v>MERCK S.A.</v>
      </c>
      <c r="BC465" s="82" t="str">
        <f t="shared" si="121"/>
        <v>MERCK</v>
      </c>
      <c r="BD465" s="82">
        <f t="shared" si="122"/>
        <v>45</v>
      </c>
      <c r="BE465" s="1"/>
      <c r="BF465" s="1"/>
      <c r="BG465" s="1"/>
      <c r="BH465" s="1"/>
      <c r="BI465" s="1"/>
      <c r="BJ465" s="1"/>
      <c r="BK465" s="1" t="s">
        <v>2570</v>
      </c>
      <c r="BL465" s="1">
        <v>114839.99999999999</v>
      </c>
      <c r="BM465" s="1" t="s">
        <v>2569</v>
      </c>
      <c r="BN465" s="1" t="s">
        <v>2461</v>
      </c>
      <c r="BO465" s="1">
        <v>121104</v>
      </c>
      <c r="BP465" s="1" t="s">
        <v>2545</v>
      </c>
      <c r="BQ465" s="1" t="s">
        <v>888</v>
      </c>
      <c r="BR465" s="1">
        <v>129920</v>
      </c>
      <c r="BS465" s="1">
        <v>8</v>
      </c>
      <c r="BT465" s="1"/>
      <c r="BU465" s="1"/>
      <c r="BV465" s="1"/>
      <c r="BW465" s="1" t="s">
        <v>2653</v>
      </c>
      <c r="BX465" s="1">
        <v>56710.080000000002</v>
      </c>
      <c r="BY465" s="1" t="s">
        <v>2654</v>
      </c>
      <c r="BZ465" s="82">
        <f t="shared" si="123"/>
        <v>56710.080000000002</v>
      </c>
      <c r="CA465" s="82" t="str">
        <f t="shared" si="124"/>
        <v xml:space="preserve">LABORATORIOS WACOL S.A </v>
      </c>
      <c r="CB465" s="82" t="str">
        <f t="shared" si="125"/>
        <v xml:space="preserve">JT BAKER </v>
      </c>
      <c r="CC465" s="82" t="str">
        <f t="shared" si="126"/>
        <v xml:space="preserve">90 DIAS </v>
      </c>
      <c r="CD465" s="98">
        <f t="shared" si="127"/>
        <v>44080</v>
      </c>
      <c r="CE465" s="98" t="str">
        <f t="shared" si="128"/>
        <v>MERCK S.A.</v>
      </c>
      <c r="CF465" s="98" t="str">
        <f t="shared" si="129"/>
        <v>MERCK</v>
      </c>
      <c r="CG465" s="98">
        <f t="shared" si="130"/>
        <v>45</v>
      </c>
    </row>
    <row r="466" spans="1:85" ht="63" customHeight="1">
      <c r="A466" s="9">
        <f t="shared" si="115"/>
        <v>458</v>
      </c>
      <c r="B466" s="10" t="s">
        <v>1670</v>
      </c>
      <c r="C466" s="11">
        <v>100</v>
      </c>
      <c r="D466" s="11" t="s">
        <v>997</v>
      </c>
      <c r="E466" s="10" t="s">
        <v>1803</v>
      </c>
      <c r="F466" s="43">
        <v>1</v>
      </c>
      <c r="G466" s="1"/>
      <c r="H466" s="1"/>
      <c r="I466" s="1"/>
      <c r="J466" s="1"/>
      <c r="K466" s="1"/>
      <c r="L466" s="1"/>
      <c r="M466" s="1"/>
      <c r="N466" s="1"/>
      <c r="O466" s="1"/>
      <c r="P466" s="1" t="s">
        <v>420</v>
      </c>
      <c r="Q466" s="1">
        <v>192560</v>
      </c>
      <c r="R466" s="1" t="s">
        <v>2284</v>
      </c>
      <c r="S466" s="1" t="s">
        <v>2408</v>
      </c>
      <c r="T466" s="1">
        <v>162400</v>
      </c>
      <c r="U466" s="1">
        <v>120</v>
      </c>
      <c r="V466" s="1"/>
      <c r="W466" s="1"/>
      <c r="X466" s="1"/>
      <c r="Y466" s="1"/>
      <c r="Z466" s="1"/>
      <c r="AA466" s="1"/>
      <c r="AB466" s="82">
        <f t="shared" si="116"/>
        <v>162400</v>
      </c>
      <c r="AC466" s="82" t="str">
        <f>IF(AB466=Z466,$Y$7,IF(AB466=W466,$V$7,IF(AB466=T466,$S$7,IF(AB466=Q466,$P$7,IF(AB466=N466,$M$7,IF(AB466=K466,$J$7,I(AB466=H466,$G$7,"")))))))</f>
        <v xml:space="preserve">ELEMENTOS QUIMICOS LTDA </v>
      </c>
      <c r="AD466" s="82" t="str">
        <f t="shared" si="117"/>
        <v>ALFA (USA)</v>
      </c>
      <c r="AE466" s="82">
        <f t="shared" si="118"/>
        <v>120</v>
      </c>
      <c r="AF466" s="1"/>
      <c r="AG466" s="1"/>
      <c r="AH466" s="1"/>
      <c r="AI466" s="1"/>
      <c r="AJ466" s="1"/>
      <c r="AK466" s="1"/>
      <c r="AL466" s="1"/>
      <c r="AM466" s="1"/>
      <c r="AN466" s="1"/>
      <c r="AO466" s="1" t="s">
        <v>420</v>
      </c>
      <c r="AP466" s="1">
        <v>162400</v>
      </c>
      <c r="AQ466" s="1">
        <v>90</v>
      </c>
      <c r="AR466" s="1"/>
      <c r="AS466" s="1"/>
      <c r="AT466" s="1"/>
      <c r="AU466" s="1"/>
      <c r="AV466" s="1"/>
      <c r="AW466" s="1"/>
      <c r="AX466" s="1" t="s">
        <v>420</v>
      </c>
      <c r="AY466" s="1">
        <v>186237.07200000001</v>
      </c>
      <c r="AZ466" s="1" t="s">
        <v>2526</v>
      </c>
      <c r="BA466" s="82">
        <f t="shared" si="119"/>
        <v>162400</v>
      </c>
      <c r="BB466" s="82" t="str">
        <f t="shared" si="120"/>
        <v>MERCK S.A.</v>
      </c>
      <c r="BC466" s="82" t="str">
        <f t="shared" si="121"/>
        <v>MERCK</v>
      </c>
      <c r="BD466" s="82">
        <f t="shared" si="122"/>
        <v>90</v>
      </c>
      <c r="BE466" s="1" t="s">
        <v>1095</v>
      </c>
      <c r="BF466" s="1">
        <v>190240</v>
      </c>
      <c r="BG466" s="1" t="s">
        <v>2375</v>
      </c>
      <c r="BH466" s="1"/>
      <c r="BI466" s="1"/>
      <c r="BJ466" s="1"/>
      <c r="BK466" s="1"/>
      <c r="BL466" s="1"/>
      <c r="BM466" s="1"/>
      <c r="BN466" s="1" t="s">
        <v>420</v>
      </c>
      <c r="BO466" s="1">
        <v>224924</v>
      </c>
      <c r="BP466" s="1" t="s">
        <v>2545</v>
      </c>
      <c r="BQ466" s="1"/>
      <c r="BR466" s="1"/>
      <c r="BS466" s="1"/>
      <c r="BT466" s="1"/>
      <c r="BU466" s="1"/>
      <c r="BV466" s="1"/>
      <c r="BW466" s="1"/>
      <c r="BX466" s="1"/>
      <c r="BY466" s="1"/>
      <c r="BZ466" s="82">
        <f t="shared" si="123"/>
        <v>190240</v>
      </c>
      <c r="CA466" s="82" t="str">
        <f t="shared" si="124"/>
        <v xml:space="preserve">QUIMICA  M.G.  S.A.S.   </v>
      </c>
      <c r="CB466" s="82" t="str">
        <f t="shared" si="125"/>
        <v>SIGMA</v>
      </c>
      <c r="CC466" s="82" t="str">
        <f t="shared" si="126"/>
        <v>60 DIAS</v>
      </c>
      <c r="CD466" s="98">
        <f t="shared" si="127"/>
        <v>162400</v>
      </c>
      <c r="CE466" s="98" t="str">
        <f t="shared" si="128"/>
        <v>MERCK S.A.</v>
      </c>
      <c r="CF466" s="98" t="str">
        <f t="shared" si="129"/>
        <v>MERCK</v>
      </c>
      <c r="CG466" s="98">
        <f t="shared" si="130"/>
        <v>90</v>
      </c>
    </row>
    <row r="467" spans="1:85" ht="52.2">
      <c r="A467" s="9">
        <f t="shared" si="115"/>
        <v>459</v>
      </c>
      <c r="B467" s="10" t="s">
        <v>1482</v>
      </c>
      <c r="C467" s="11">
        <v>1000</v>
      </c>
      <c r="D467" s="11" t="s">
        <v>9</v>
      </c>
      <c r="E467" s="10" t="s">
        <v>1803</v>
      </c>
      <c r="F467" s="43">
        <v>1</v>
      </c>
      <c r="G467" s="1"/>
      <c r="H467" s="1"/>
      <c r="I467" s="1"/>
      <c r="J467" s="1" t="s">
        <v>2267</v>
      </c>
      <c r="K467" s="1">
        <v>135854.56</v>
      </c>
      <c r="L467" s="1" t="s">
        <v>2268</v>
      </c>
      <c r="M467" s="1"/>
      <c r="N467" s="1"/>
      <c r="O467" s="1"/>
      <c r="P467" s="1" t="s">
        <v>420</v>
      </c>
      <c r="Q467" s="1">
        <v>201840</v>
      </c>
      <c r="R467" s="1" t="s">
        <v>2326</v>
      </c>
      <c r="S467" s="1" t="s">
        <v>2406</v>
      </c>
      <c r="T467" s="1">
        <v>101036</v>
      </c>
      <c r="U467" s="1">
        <v>15</v>
      </c>
      <c r="V467" s="1"/>
      <c r="W467" s="1"/>
      <c r="X467" s="1"/>
      <c r="Y467" s="1"/>
      <c r="Z467" s="1"/>
      <c r="AA467" s="1"/>
      <c r="AB467" s="82">
        <f t="shared" si="116"/>
        <v>101036</v>
      </c>
      <c r="AC467" s="82" t="str">
        <f>IF(AB467=Z467,$Y$7,IF(AB467=W467,$V$7,IF(AB467=T467,$S$7,IF(AB467=Q467,$P$7,IF(AB467=N467,$M$7,IF(AB467=K467,$J$7,I(AB467=H467,$G$7,"")))))))</f>
        <v xml:space="preserve">ELEMENTOS QUIMICOS LTDA </v>
      </c>
      <c r="AD467" s="82" t="str">
        <f t="shared" si="117"/>
        <v>PANREAC</v>
      </c>
      <c r="AE467" s="82">
        <f t="shared" si="118"/>
        <v>15</v>
      </c>
      <c r="AF467" s="1"/>
      <c r="AG467" s="1"/>
      <c r="AH467" s="1"/>
      <c r="AI467" s="1"/>
      <c r="AJ467" s="1"/>
      <c r="AK467" s="1"/>
      <c r="AL467" s="1"/>
      <c r="AM467" s="1"/>
      <c r="AN467" s="1"/>
      <c r="AO467" s="1" t="s">
        <v>420</v>
      </c>
      <c r="AP467" s="1">
        <v>113679.99999999999</v>
      </c>
      <c r="AQ467" s="1">
        <v>45</v>
      </c>
      <c r="AR467" s="1"/>
      <c r="AS467" s="1"/>
      <c r="AT467" s="1"/>
      <c r="AU467" s="1"/>
      <c r="AV467" s="1"/>
      <c r="AW467" s="1"/>
      <c r="AX467" s="1" t="s">
        <v>420</v>
      </c>
      <c r="AY467" s="1">
        <v>168756.33600000001</v>
      </c>
      <c r="AZ467" s="1" t="s">
        <v>2526</v>
      </c>
      <c r="BA467" s="82">
        <f t="shared" si="119"/>
        <v>113679.99999999999</v>
      </c>
      <c r="BB467" s="82" t="str">
        <f t="shared" si="120"/>
        <v>MERCK S.A.</v>
      </c>
      <c r="BC467" s="82" t="str">
        <f t="shared" si="121"/>
        <v>MERCK</v>
      </c>
      <c r="BD467" s="82">
        <f t="shared" si="122"/>
        <v>45</v>
      </c>
      <c r="BE467" s="1" t="s">
        <v>1095</v>
      </c>
      <c r="BF467" s="1">
        <v>252880</v>
      </c>
      <c r="BG467" s="1" t="s">
        <v>2375</v>
      </c>
      <c r="BH467" s="1"/>
      <c r="BI467" s="1"/>
      <c r="BJ467" s="1"/>
      <c r="BK467" s="1" t="s">
        <v>2361</v>
      </c>
      <c r="BL467" s="1">
        <v>81200</v>
      </c>
      <c r="BM467" s="1" t="s">
        <v>2569</v>
      </c>
      <c r="BN467" s="1" t="s">
        <v>2461</v>
      </c>
      <c r="BO467" s="1">
        <v>133980</v>
      </c>
      <c r="BP467" s="1" t="s">
        <v>2328</v>
      </c>
      <c r="BQ467" s="1" t="s">
        <v>888</v>
      </c>
      <c r="BR467" s="1">
        <v>129920</v>
      </c>
      <c r="BS467" s="1">
        <v>8</v>
      </c>
      <c r="BT467" s="1"/>
      <c r="BU467" s="1"/>
      <c r="BV467" s="1"/>
      <c r="BW467" s="1" t="s">
        <v>2653</v>
      </c>
      <c r="BX467" s="1">
        <v>130718.07999999999</v>
      </c>
      <c r="BY467" s="1" t="s">
        <v>2372</v>
      </c>
      <c r="BZ467" s="82">
        <f t="shared" si="123"/>
        <v>81200</v>
      </c>
      <c r="CA467" s="82" t="str">
        <f t="shared" si="124"/>
        <v>QUIMICOS Y REACTIVOS SAS "QUIMIREL SAS"</v>
      </c>
      <c r="CB467" s="82" t="str">
        <f t="shared" si="125"/>
        <v>HONEYWELL</v>
      </c>
      <c r="CC467" s="82" t="str">
        <f t="shared" si="126"/>
        <v xml:space="preserve">5 dias calendario </v>
      </c>
      <c r="CD467" s="98">
        <f t="shared" si="127"/>
        <v>81200</v>
      </c>
      <c r="CE467" s="98" t="str">
        <f t="shared" si="128"/>
        <v>QUIMICOS Y REACTIVOS SAS "QUIMIREL SAS"</v>
      </c>
      <c r="CF467" s="98" t="str">
        <f t="shared" si="129"/>
        <v>HONEYWELL</v>
      </c>
      <c r="CG467" s="98" t="str">
        <f t="shared" si="130"/>
        <v xml:space="preserve">5 dias calendario </v>
      </c>
    </row>
    <row r="468" spans="1:85" ht="57.6">
      <c r="A468" s="9">
        <f t="shared" si="115"/>
        <v>460</v>
      </c>
      <c r="B468" s="10" t="s">
        <v>530</v>
      </c>
      <c r="C468" s="11">
        <v>250</v>
      </c>
      <c r="D468" s="11" t="s">
        <v>9</v>
      </c>
      <c r="E468" s="10" t="s">
        <v>1803</v>
      </c>
      <c r="F468" s="43">
        <v>1</v>
      </c>
      <c r="G468" s="1"/>
      <c r="H468" s="1"/>
      <c r="I468" s="1"/>
      <c r="J468" s="1" t="s">
        <v>2267</v>
      </c>
      <c r="K468" s="1">
        <v>124173.36</v>
      </c>
      <c r="L468" s="1" t="s">
        <v>2268</v>
      </c>
      <c r="M468" s="1"/>
      <c r="N468" s="1"/>
      <c r="O468" s="1"/>
      <c r="P468" s="1"/>
      <c r="Q468" s="1"/>
      <c r="R468" s="1"/>
      <c r="S468" s="1" t="s">
        <v>2406</v>
      </c>
      <c r="T468" s="1">
        <v>63800</v>
      </c>
      <c r="U468" s="1">
        <v>15</v>
      </c>
      <c r="V468" s="1"/>
      <c r="W468" s="1"/>
      <c r="X468" s="1"/>
      <c r="Y468" s="1"/>
      <c r="Z468" s="1"/>
      <c r="AA468" s="1"/>
      <c r="AB468" s="82">
        <f t="shared" si="116"/>
        <v>63800</v>
      </c>
      <c r="AC468" s="82" t="str">
        <f>IF(AB468=Z468,$Y$7,IF(AB468=W468,$V$7,IF(AB468=T468,$S$7,IF(AB468=Q468,$P$7,IF(AB468=N468,$M$7,IF(AB468=K468,$J$7,I(AB468=H468,$G$7,"")))))))</f>
        <v xml:space="preserve">ELEMENTOS QUIMICOS LTDA </v>
      </c>
      <c r="AD468" s="82" t="str">
        <f t="shared" si="117"/>
        <v>PANREAC</v>
      </c>
      <c r="AE468" s="82">
        <f t="shared" si="118"/>
        <v>15</v>
      </c>
      <c r="AF468" s="1"/>
      <c r="AG468" s="1"/>
      <c r="AH468" s="1"/>
      <c r="AI468" s="1"/>
      <c r="AJ468" s="1"/>
      <c r="AK468" s="1"/>
      <c r="AL468" s="1"/>
      <c r="AM468" s="1"/>
      <c r="AN468" s="1"/>
      <c r="AO468" s="1" t="s">
        <v>420</v>
      </c>
      <c r="AP468" s="1">
        <v>132240</v>
      </c>
      <c r="AQ468" s="1">
        <v>90</v>
      </c>
      <c r="AR468" s="1"/>
      <c r="AS468" s="1"/>
      <c r="AT468" s="1"/>
      <c r="AU468" s="1"/>
      <c r="AV468" s="1"/>
      <c r="AW468" s="1"/>
      <c r="AX468" s="1" t="s">
        <v>420</v>
      </c>
      <c r="AY468" s="1">
        <v>149930.92799999999</v>
      </c>
      <c r="AZ468" s="1" t="s">
        <v>2526</v>
      </c>
      <c r="BA468" s="82">
        <f t="shared" si="119"/>
        <v>132240</v>
      </c>
      <c r="BB468" s="82" t="str">
        <f t="shared" si="120"/>
        <v>MERCK S.A.</v>
      </c>
      <c r="BC468" s="82" t="str">
        <f t="shared" si="121"/>
        <v>MERCK</v>
      </c>
      <c r="BD468" s="82">
        <f t="shared" si="122"/>
        <v>90</v>
      </c>
      <c r="BE468" s="1"/>
      <c r="BF468" s="1"/>
      <c r="BG468" s="1"/>
      <c r="BH468" s="1"/>
      <c r="BI468" s="1"/>
      <c r="BJ468" s="1"/>
      <c r="BK468" s="1"/>
      <c r="BL468" s="1"/>
      <c r="BM468" s="1"/>
      <c r="BN468" s="1" t="s">
        <v>2406</v>
      </c>
      <c r="BO468" s="1">
        <v>170520</v>
      </c>
      <c r="BP468" s="1" t="s">
        <v>2328</v>
      </c>
      <c r="BQ468" s="1"/>
      <c r="BR468" s="1"/>
      <c r="BS468" s="1"/>
      <c r="BT468" s="1"/>
      <c r="BU468" s="1"/>
      <c r="BV468" s="1"/>
      <c r="BW468" s="1"/>
      <c r="BX468" s="1"/>
      <c r="BY468" s="1"/>
      <c r="BZ468" s="82">
        <f t="shared" si="123"/>
        <v>170520</v>
      </c>
      <c r="CA468" s="82" t="str">
        <f t="shared" si="124"/>
        <v>REACTIVOS EQUIPOS Y QUIMICOS LIMITADA</v>
      </c>
      <c r="CB468" s="82" t="str">
        <f t="shared" si="125"/>
        <v>PANREAC</v>
      </c>
      <c r="CC468" s="82" t="str">
        <f t="shared" si="126"/>
        <v>30 DIAS</v>
      </c>
      <c r="CD468" s="98">
        <f t="shared" si="127"/>
        <v>63800</v>
      </c>
      <c r="CE468" s="98" t="str">
        <f t="shared" si="128"/>
        <v xml:space="preserve">ELEMENTOS QUIMICOS LTDA </v>
      </c>
      <c r="CF468" s="98" t="str">
        <f t="shared" si="129"/>
        <v>PANREAC</v>
      </c>
      <c r="CG468" s="98" t="str">
        <f t="shared" si="130"/>
        <v>30 DIAS</v>
      </c>
    </row>
    <row r="469" spans="1:85" ht="62.4">
      <c r="A469" s="9">
        <f t="shared" si="115"/>
        <v>461</v>
      </c>
      <c r="B469" s="10" t="s">
        <v>564</v>
      </c>
      <c r="C469" s="11">
        <v>100</v>
      </c>
      <c r="D469" s="11" t="s">
        <v>538</v>
      </c>
      <c r="E469" s="10" t="s">
        <v>1804</v>
      </c>
      <c r="F469" s="43">
        <v>1</v>
      </c>
      <c r="G469" s="1"/>
      <c r="H469" s="1"/>
      <c r="I469" s="1"/>
      <c r="J469" s="1"/>
      <c r="K469" s="1"/>
      <c r="L469" s="1"/>
      <c r="M469" s="1"/>
      <c r="N469" s="1"/>
      <c r="O469" s="1"/>
      <c r="P469" s="1"/>
      <c r="Q469" s="1"/>
      <c r="R469" s="1"/>
      <c r="S469" s="1"/>
      <c r="T469" s="1"/>
      <c r="U469" s="1"/>
      <c r="V469" s="1"/>
      <c r="W469" s="1"/>
      <c r="X469" s="1"/>
      <c r="Y469" s="1"/>
      <c r="Z469" s="1"/>
      <c r="AA469" s="1"/>
      <c r="AB469" s="82"/>
      <c r="AC469" s="82"/>
      <c r="AD469" s="82"/>
      <c r="AE469" s="82"/>
      <c r="AF469" s="1"/>
      <c r="AG469" s="1"/>
      <c r="AH469" s="1"/>
      <c r="AI469" s="1"/>
      <c r="AJ469" s="1"/>
      <c r="AK469" s="1"/>
      <c r="AL469" s="1"/>
      <c r="AM469" s="1"/>
      <c r="AN469" s="1"/>
      <c r="AO469" s="1"/>
      <c r="AP469" s="1"/>
      <c r="AQ469" s="1"/>
      <c r="AR469" s="1"/>
      <c r="AS469" s="1"/>
      <c r="AT469" s="1"/>
      <c r="AU469" s="1"/>
      <c r="AV469" s="1"/>
      <c r="AW469" s="1"/>
      <c r="AX469" s="1"/>
      <c r="AY469" s="1"/>
      <c r="AZ469" s="1"/>
      <c r="BA469" s="82"/>
      <c r="BB469" s="82"/>
      <c r="BC469" s="82"/>
      <c r="BD469" s="82"/>
      <c r="BE469" s="1" t="s">
        <v>1095</v>
      </c>
      <c r="BF469" s="1">
        <v>356120</v>
      </c>
      <c r="BG469" s="1" t="s">
        <v>2375</v>
      </c>
      <c r="BH469" s="1"/>
      <c r="BI469" s="1"/>
      <c r="BJ469" s="1"/>
      <c r="BK469" s="1"/>
      <c r="BL469" s="1"/>
      <c r="BM469" s="1"/>
      <c r="BN469" s="1"/>
      <c r="BO469" s="1"/>
      <c r="BP469" s="1"/>
      <c r="BQ469" s="1"/>
      <c r="BR469" s="1"/>
      <c r="BS469" s="1"/>
      <c r="BT469" s="1" t="s">
        <v>2646</v>
      </c>
      <c r="BU469" s="1">
        <v>186296</v>
      </c>
      <c r="BV469" s="1" t="s">
        <v>2642</v>
      </c>
      <c r="BW469" s="1"/>
      <c r="BX469" s="1"/>
      <c r="BY469" s="1"/>
      <c r="BZ469" s="82">
        <f t="shared" si="123"/>
        <v>186296</v>
      </c>
      <c r="CA469" s="82" t="str">
        <f t="shared" si="124"/>
        <v>VORTEX COMPANY SAS</v>
      </c>
      <c r="CB469" s="82" t="str">
        <f t="shared" si="125"/>
        <v>Fluka</v>
      </c>
      <c r="CC469" s="82" t="str">
        <f t="shared" si="126"/>
        <v>75-90 dias</v>
      </c>
      <c r="CD469" s="98">
        <f t="shared" si="127"/>
        <v>186296</v>
      </c>
      <c r="CE469" s="98" t="str">
        <f t="shared" si="128"/>
        <v>VORTEX COMPANY SAS</v>
      </c>
      <c r="CF469" s="98" t="str">
        <f t="shared" si="129"/>
        <v>Fluka</v>
      </c>
      <c r="CG469" s="98" t="str">
        <f t="shared" si="130"/>
        <v>75-90 dias</v>
      </c>
    </row>
    <row r="470" spans="1:85" ht="62.25" customHeight="1">
      <c r="A470" s="9">
        <f t="shared" si="115"/>
        <v>462</v>
      </c>
      <c r="B470" s="10" t="s">
        <v>280</v>
      </c>
      <c r="C470" s="11">
        <v>250</v>
      </c>
      <c r="D470" s="11" t="s">
        <v>15</v>
      </c>
      <c r="E470" s="10" t="s">
        <v>1803</v>
      </c>
      <c r="F470" s="43">
        <v>1</v>
      </c>
      <c r="G470" s="1"/>
      <c r="H470" s="1"/>
      <c r="I470" s="1"/>
      <c r="J470" s="1"/>
      <c r="K470" s="1"/>
      <c r="L470" s="1"/>
      <c r="M470" s="1"/>
      <c r="N470" s="1"/>
      <c r="O470" s="1"/>
      <c r="P470" s="1"/>
      <c r="Q470" s="1"/>
      <c r="R470" s="1"/>
      <c r="S470" s="1" t="s">
        <v>2408</v>
      </c>
      <c r="T470" s="1">
        <v>134560</v>
      </c>
      <c r="U470" s="1">
        <v>120</v>
      </c>
      <c r="V470" s="1"/>
      <c r="W470" s="1"/>
      <c r="X470" s="1"/>
      <c r="Y470" s="1"/>
      <c r="Z470" s="1"/>
      <c r="AA470" s="1"/>
      <c r="AB470" s="82">
        <f t="shared" si="116"/>
        <v>134560</v>
      </c>
      <c r="AC470" s="82" t="str">
        <f>IF(AB470=Z470,$Y$7,IF(AB470=W470,$V$7,IF(AB470=T470,$S$7,IF(AB470=Q470,$P$7,IF(AB470=N470,$M$7,IF(AB470=K470,$J$7,I(AB470=H470,$G$7,"")))))))</f>
        <v xml:space="preserve">ELEMENTOS QUIMICOS LTDA </v>
      </c>
      <c r="AD470" s="82" t="str">
        <f t="shared" si="117"/>
        <v>ALFA (USA)</v>
      </c>
      <c r="AE470" s="82">
        <f t="shared" si="118"/>
        <v>120</v>
      </c>
      <c r="AF470" s="1"/>
      <c r="AG470" s="1"/>
      <c r="AH470" s="1"/>
      <c r="AI470" s="1"/>
      <c r="AJ470" s="1"/>
      <c r="AK470" s="1"/>
      <c r="AL470" s="1"/>
      <c r="AM470" s="1"/>
      <c r="AN470" s="1"/>
      <c r="AO470" s="1" t="s">
        <v>420</v>
      </c>
      <c r="AP470" s="1">
        <v>125279.99999999999</v>
      </c>
      <c r="AQ470" s="1">
        <v>90</v>
      </c>
      <c r="AR470" s="1"/>
      <c r="AS470" s="1"/>
      <c r="AT470" s="1"/>
      <c r="AU470" s="1"/>
      <c r="AV470" s="1"/>
      <c r="AW470" s="1"/>
      <c r="AX470" s="1" t="s">
        <v>420</v>
      </c>
      <c r="AY470" s="1">
        <v>143207.568</v>
      </c>
      <c r="AZ470" s="1" t="s">
        <v>2526</v>
      </c>
      <c r="BA470" s="82">
        <f t="shared" si="119"/>
        <v>125279.99999999999</v>
      </c>
      <c r="BB470" s="82" t="str">
        <f t="shared" si="120"/>
        <v>MERCK S.A.</v>
      </c>
      <c r="BC470" s="82" t="str">
        <f t="shared" si="121"/>
        <v>MERCK</v>
      </c>
      <c r="BD470" s="82">
        <f t="shared" si="122"/>
        <v>90</v>
      </c>
      <c r="BE470" s="1"/>
      <c r="BF470" s="1"/>
      <c r="BG470" s="1"/>
      <c r="BH470" s="1"/>
      <c r="BI470" s="1"/>
      <c r="BJ470" s="1"/>
      <c r="BK470" s="1"/>
      <c r="BL470" s="1"/>
      <c r="BM470" s="1"/>
      <c r="BN470" s="1" t="s">
        <v>420</v>
      </c>
      <c r="BO470" s="1">
        <v>172856</v>
      </c>
      <c r="BP470" s="1" t="s">
        <v>2545</v>
      </c>
      <c r="BQ470" s="1"/>
      <c r="BR470" s="1"/>
      <c r="BS470" s="1"/>
      <c r="BT470" s="1"/>
      <c r="BU470" s="1"/>
      <c r="BV470" s="1"/>
      <c r="BW470" s="1"/>
      <c r="BX470" s="1"/>
      <c r="BY470" s="1"/>
      <c r="BZ470" s="82">
        <f t="shared" si="123"/>
        <v>172856</v>
      </c>
      <c r="CA470" s="82" t="str">
        <f t="shared" si="124"/>
        <v>REACTIVOS EQUIPOS Y QUIMICOS LIMITADA</v>
      </c>
      <c r="CB470" s="82" t="str">
        <f t="shared" si="125"/>
        <v>MERCK</v>
      </c>
      <c r="CC470" s="82" t="str">
        <f t="shared" si="126"/>
        <v>120 DIAS</v>
      </c>
      <c r="CD470" s="98">
        <f t="shared" si="127"/>
        <v>125279.99999999999</v>
      </c>
      <c r="CE470" s="98" t="str">
        <f t="shared" si="128"/>
        <v>MERCK S.A.</v>
      </c>
      <c r="CF470" s="98" t="str">
        <f t="shared" si="129"/>
        <v>MERCK</v>
      </c>
      <c r="CG470" s="98" t="str">
        <f t="shared" si="130"/>
        <v>120 DIAS</v>
      </c>
    </row>
    <row r="471" spans="1:85" ht="57.6">
      <c r="A471" s="9">
        <f t="shared" si="115"/>
        <v>463</v>
      </c>
      <c r="B471" s="19" t="s">
        <v>281</v>
      </c>
      <c r="C471" s="14">
        <v>500</v>
      </c>
      <c r="D471" s="18" t="s">
        <v>9</v>
      </c>
      <c r="E471" s="10" t="s">
        <v>1803</v>
      </c>
      <c r="F471" s="43">
        <v>1</v>
      </c>
      <c r="G471" s="1"/>
      <c r="H471" s="1"/>
      <c r="I471" s="1"/>
      <c r="J471" s="1"/>
      <c r="K471" s="1"/>
      <c r="L471" s="1"/>
      <c r="M471" s="1"/>
      <c r="N471" s="1"/>
      <c r="O471" s="1"/>
      <c r="P471" s="1" t="s">
        <v>420</v>
      </c>
      <c r="Q471" s="1">
        <v>346840</v>
      </c>
      <c r="R471" s="1" t="s">
        <v>2326</v>
      </c>
      <c r="S471" s="1" t="s">
        <v>2406</v>
      </c>
      <c r="T471" s="1">
        <v>535920</v>
      </c>
      <c r="U471" s="1">
        <v>15</v>
      </c>
      <c r="V471" s="1"/>
      <c r="W471" s="1"/>
      <c r="X471" s="1"/>
      <c r="Y471" s="1"/>
      <c r="Z471" s="1"/>
      <c r="AA471" s="1"/>
      <c r="AB471" s="82">
        <f t="shared" si="116"/>
        <v>346840</v>
      </c>
      <c r="AC471" s="82" t="str">
        <f>IF(AB471=Z471,$Y$7,IF(AB471=W471,$V$7,IF(AB471=T471,$S$7,IF(AB471=Q471,$P$7,IF(AB471=N471,$M$7,IF(AB471=K471,$J$7,I(AB471=H471,$G$7,"")))))))</f>
        <v>BLAMIS DOTACIONES LABORATORIO S.A.S</v>
      </c>
      <c r="AD471" s="82" t="str">
        <f t="shared" si="117"/>
        <v>MERCK</v>
      </c>
      <c r="AE471" s="82" t="str">
        <f t="shared" si="118"/>
        <v>INMEDIATA</v>
      </c>
      <c r="AF471" s="1"/>
      <c r="AG471" s="1"/>
      <c r="AH471" s="1"/>
      <c r="AI471" s="1"/>
      <c r="AJ471" s="1"/>
      <c r="AK471" s="1"/>
      <c r="AL471" s="1"/>
      <c r="AM471" s="1"/>
      <c r="AN471" s="1"/>
      <c r="AO471" s="1" t="s">
        <v>420</v>
      </c>
      <c r="AP471" s="1">
        <v>279560</v>
      </c>
      <c r="AQ471" s="1">
        <v>60</v>
      </c>
      <c r="AR471" s="1"/>
      <c r="AS471" s="1"/>
      <c r="AT471" s="1"/>
      <c r="AU471" s="1"/>
      <c r="AV471" s="1"/>
      <c r="AW471" s="1"/>
      <c r="AX471" s="1" t="s">
        <v>420</v>
      </c>
      <c r="AY471" s="1">
        <v>335495.66400000005</v>
      </c>
      <c r="AZ471" s="1" t="s">
        <v>2526</v>
      </c>
      <c r="BA471" s="82">
        <f t="shared" si="119"/>
        <v>279560</v>
      </c>
      <c r="BB471" s="82" t="str">
        <f t="shared" si="120"/>
        <v>MERCK S.A.</v>
      </c>
      <c r="BC471" s="82" t="str">
        <f t="shared" si="121"/>
        <v>MERCK</v>
      </c>
      <c r="BD471" s="82">
        <f t="shared" si="122"/>
        <v>60</v>
      </c>
      <c r="BE471" s="1"/>
      <c r="BF471" s="1"/>
      <c r="BG471" s="1"/>
      <c r="BH471" s="1"/>
      <c r="BI471" s="1"/>
      <c r="BJ471" s="1"/>
      <c r="BK471" s="1"/>
      <c r="BL471" s="1"/>
      <c r="BM471" s="1"/>
      <c r="BN471" s="1" t="s">
        <v>420</v>
      </c>
      <c r="BO471" s="1">
        <v>405188</v>
      </c>
      <c r="BP471" s="1" t="s">
        <v>2545</v>
      </c>
      <c r="BQ471" s="1"/>
      <c r="BR471" s="1"/>
      <c r="BS471" s="1"/>
      <c r="BT471" s="1"/>
      <c r="BU471" s="1"/>
      <c r="BV471" s="1"/>
      <c r="BW471" s="1"/>
      <c r="BX471" s="1"/>
      <c r="BY471" s="1"/>
      <c r="BZ471" s="82">
        <f t="shared" si="123"/>
        <v>405188</v>
      </c>
      <c r="CA471" s="82" t="str">
        <f t="shared" si="124"/>
        <v>REACTIVOS EQUIPOS Y QUIMICOS LIMITADA</v>
      </c>
      <c r="CB471" s="82" t="str">
        <f t="shared" si="125"/>
        <v>MERCK</v>
      </c>
      <c r="CC471" s="82" t="str">
        <f t="shared" si="126"/>
        <v>120 DIAS</v>
      </c>
      <c r="CD471" s="98">
        <f t="shared" si="127"/>
        <v>279560</v>
      </c>
      <c r="CE471" s="98" t="str">
        <f t="shared" si="128"/>
        <v>MERCK S.A.</v>
      </c>
      <c r="CF471" s="98" t="str">
        <f t="shared" si="129"/>
        <v>MERCK</v>
      </c>
      <c r="CG471" s="98" t="str">
        <f t="shared" si="130"/>
        <v>120 DIAS</v>
      </c>
    </row>
    <row r="472" spans="1:85" ht="65.25" customHeight="1">
      <c r="A472" s="9">
        <f t="shared" si="115"/>
        <v>464</v>
      </c>
      <c r="B472" s="10" t="s">
        <v>1905</v>
      </c>
      <c r="C472" s="11">
        <v>250</v>
      </c>
      <c r="D472" s="11" t="s">
        <v>538</v>
      </c>
      <c r="E472" s="10" t="s">
        <v>1804</v>
      </c>
      <c r="F472" s="43">
        <v>1</v>
      </c>
      <c r="G472" s="1"/>
      <c r="H472" s="1"/>
      <c r="I472" s="1"/>
      <c r="J472" s="1"/>
      <c r="K472" s="1"/>
      <c r="L472" s="1"/>
      <c r="M472" s="1"/>
      <c r="N472" s="1"/>
      <c r="O472" s="1"/>
      <c r="P472" s="1"/>
      <c r="Q472" s="1"/>
      <c r="R472" s="1"/>
      <c r="S472" s="1"/>
      <c r="T472" s="1"/>
      <c r="U472" s="1"/>
      <c r="V472" s="1"/>
      <c r="W472" s="1"/>
      <c r="X472" s="1"/>
      <c r="Y472" s="1"/>
      <c r="Z472" s="1"/>
      <c r="AA472" s="1"/>
      <c r="AB472" s="82"/>
      <c r="AC472" s="82"/>
      <c r="AD472" s="82"/>
      <c r="AE472" s="82"/>
      <c r="AF472" s="1"/>
      <c r="AG472" s="1"/>
      <c r="AH472" s="1"/>
      <c r="AI472" s="1"/>
      <c r="AJ472" s="1"/>
      <c r="AK472" s="1"/>
      <c r="AL472" s="1"/>
      <c r="AM472" s="1"/>
      <c r="AN472" s="1"/>
      <c r="AO472" s="1"/>
      <c r="AP472" s="1"/>
      <c r="AQ472" s="1"/>
      <c r="AR472" s="1"/>
      <c r="AS472" s="1"/>
      <c r="AT472" s="1"/>
      <c r="AU472" s="1"/>
      <c r="AV472" s="1"/>
      <c r="AW472" s="1"/>
      <c r="AX472" s="1"/>
      <c r="AY472" s="1"/>
      <c r="AZ472" s="1"/>
      <c r="BA472" s="82"/>
      <c r="BB472" s="82"/>
      <c r="BC472" s="82"/>
      <c r="BD472" s="82"/>
      <c r="BE472" s="1"/>
      <c r="BF472" s="1"/>
      <c r="BG472" s="1"/>
      <c r="BH472" s="1"/>
      <c r="BI472" s="1"/>
      <c r="BJ472" s="1"/>
      <c r="BK472" s="1"/>
      <c r="BL472" s="1"/>
      <c r="BM472" s="1"/>
      <c r="BN472" s="1"/>
      <c r="BO472" s="1"/>
      <c r="BP472" s="1"/>
      <c r="BQ472" s="1"/>
      <c r="BR472" s="1"/>
      <c r="BS472" s="1"/>
      <c r="BT472" s="1"/>
      <c r="BU472" s="1"/>
      <c r="BV472" s="1"/>
      <c r="BW472" s="1"/>
      <c r="BX472" s="1"/>
      <c r="BY472" s="1"/>
      <c r="BZ472" s="82"/>
      <c r="CA472" s="82"/>
      <c r="CB472" s="82">
        <f t="shared" si="125"/>
        <v>0</v>
      </c>
      <c r="CC472" s="82">
        <f t="shared" si="126"/>
        <v>0</v>
      </c>
      <c r="CD472" s="98">
        <f t="shared" si="127"/>
        <v>0</v>
      </c>
      <c r="CE472" s="98">
        <f t="shared" si="128"/>
        <v>0</v>
      </c>
      <c r="CF472" s="98">
        <f t="shared" si="129"/>
        <v>0</v>
      </c>
      <c r="CG472" s="98">
        <f t="shared" si="130"/>
        <v>0</v>
      </c>
    </row>
    <row r="473" spans="1:85" ht="65.25" customHeight="1">
      <c r="A473" s="9">
        <f t="shared" si="115"/>
        <v>465</v>
      </c>
      <c r="B473" s="10" t="s">
        <v>1479</v>
      </c>
      <c r="C473" s="11">
        <v>1000</v>
      </c>
      <c r="D473" s="11" t="s">
        <v>9</v>
      </c>
      <c r="E473" s="10" t="s">
        <v>1803</v>
      </c>
      <c r="F473" s="43">
        <v>1</v>
      </c>
      <c r="G473" s="1"/>
      <c r="H473" s="1"/>
      <c r="I473" s="1"/>
      <c r="J473" s="1" t="s">
        <v>2267</v>
      </c>
      <c r="K473" s="1">
        <v>514942.56</v>
      </c>
      <c r="L473" s="1" t="s">
        <v>2268</v>
      </c>
      <c r="M473" s="1"/>
      <c r="N473" s="1"/>
      <c r="O473" s="1"/>
      <c r="P473" s="1"/>
      <c r="Q473" s="1"/>
      <c r="R473" s="1"/>
      <c r="S473" s="1" t="s">
        <v>2406</v>
      </c>
      <c r="T473" s="1">
        <v>260072</v>
      </c>
      <c r="U473" s="1">
        <v>15</v>
      </c>
      <c r="V473" s="1"/>
      <c r="W473" s="1"/>
      <c r="X473" s="1"/>
      <c r="Y473" s="1"/>
      <c r="Z473" s="1"/>
      <c r="AA473" s="1"/>
      <c r="AB473" s="82">
        <f t="shared" si="116"/>
        <v>260072</v>
      </c>
      <c r="AC473" s="82" t="str">
        <f>IF(AB473=Z473,$Y$7,IF(AB473=W473,$V$7,IF(AB473=T473,$S$7,IF(AB473=Q473,$P$7,IF(AB473=N473,$M$7,IF(AB473=K473,$J$7,I(AB473=H473,$G$7,"")))))))</f>
        <v xml:space="preserve">ELEMENTOS QUIMICOS LTDA </v>
      </c>
      <c r="AD473" s="82" t="str">
        <f t="shared" si="117"/>
        <v>PANREAC</v>
      </c>
      <c r="AE473" s="82">
        <f t="shared" si="118"/>
        <v>15</v>
      </c>
      <c r="AF473" s="1"/>
      <c r="AG473" s="1"/>
      <c r="AH473" s="1"/>
      <c r="AI473" s="1"/>
      <c r="AJ473" s="1"/>
      <c r="AK473" s="1"/>
      <c r="AL473" s="1"/>
      <c r="AM473" s="1"/>
      <c r="AN473" s="1"/>
      <c r="AO473" s="1" t="s">
        <v>420</v>
      </c>
      <c r="AP473" s="1">
        <v>250559.99999999997</v>
      </c>
      <c r="AQ473" s="1">
        <v>90</v>
      </c>
      <c r="AR473" s="1"/>
      <c r="AS473" s="1"/>
      <c r="AT473" s="1"/>
      <c r="AU473" s="1"/>
      <c r="AV473" s="1"/>
      <c r="AW473" s="1"/>
      <c r="AX473" s="1" t="s">
        <v>420</v>
      </c>
      <c r="AY473" s="1">
        <v>344908.36800000002</v>
      </c>
      <c r="AZ473" s="1" t="s">
        <v>2526</v>
      </c>
      <c r="BA473" s="82">
        <f t="shared" si="119"/>
        <v>250559.99999999997</v>
      </c>
      <c r="BB473" s="82" t="str">
        <f t="shared" si="120"/>
        <v>MERCK S.A.</v>
      </c>
      <c r="BC473" s="82" t="str">
        <f t="shared" si="121"/>
        <v>MERCK</v>
      </c>
      <c r="BD473" s="82">
        <f t="shared" si="122"/>
        <v>90</v>
      </c>
      <c r="BE473" s="1"/>
      <c r="BF473" s="1"/>
      <c r="BG473" s="1"/>
      <c r="BH473" s="1"/>
      <c r="BI473" s="1"/>
      <c r="BJ473" s="1"/>
      <c r="BK473" s="1" t="s">
        <v>2570</v>
      </c>
      <c r="BL473" s="1">
        <v>418643.99999999994</v>
      </c>
      <c r="BM473" s="1" t="s">
        <v>2569</v>
      </c>
      <c r="BN473" s="1" t="s">
        <v>2461</v>
      </c>
      <c r="BO473" s="1">
        <v>173304</v>
      </c>
      <c r="BP473" s="1" t="s">
        <v>2545</v>
      </c>
      <c r="BQ473" s="1"/>
      <c r="BR473" s="1"/>
      <c r="BS473" s="1"/>
      <c r="BT473" s="1"/>
      <c r="BU473" s="1"/>
      <c r="BV473" s="1"/>
      <c r="BW473" s="1" t="s">
        <v>2653</v>
      </c>
      <c r="BX473" s="1">
        <v>217701.66153846154</v>
      </c>
      <c r="BY473" s="1" t="s">
        <v>2372</v>
      </c>
      <c r="BZ473" s="82">
        <f t="shared" si="123"/>
        <v>173304</v>
      </c>
      <c r="CA473" s="82" t="str">
        <f t="shared" si="124"/>
        <v>REACTIVOS EQUIPOS Y QUIMICOS LIMITADA</v>
      </c>
      <c r="CB473" s="82" t="str">
        <f t="shared" si="125"/>
        <v>SCHARLAU</v>
      </c>
      <c r="CC473" s="82" t="str">
        <f t="shared" si="126"/>
        <v>120 DIAS</v>
      </c>
      <c r="CD473" s="98">
        <f t="shared" si="127"/>
        <v>173304</v>
      </c>
      <c r="CE473" s="98" t="str">
        <f t="shared" si="128"/>
        <v>REACTIVOS EQUIPOS Y QUIMICOS LIMITADA</v>
      </c>
      <c r="CF473" s="98" t="str">
        <f t="shared" si="129"/>
        <v>SCHARLAU</v>
      </c>
      <c r="CG473" s="98" t="str">
        <f t="shared" si="130"/>
        <v>120 DIAS</v>
      </c>
    </row>
    <row r="474" spans="1:85" ht="65.25" customHeight="1">
      <c r="A474" s="9">
        <f t="shared" si="115"/>
        <v>466</v>
      </c>
      <c r="B474" s="10" t="s">
        <v>1671</v>
      </c>
      <c r="C474" s="11">
        <v>100</v>
      </c>
      <c r="D474" s="11" t="s">
        <v>997</v>
      </c>
      <c r="E474" s="10" t="s">
        <v>1803</v>
      </c>
      <c r="F474" s="43">
        <v>1</v>
      </c>
      <c r="G474" s="1"/>
      <c r="H474" s="1"/>
      <c r="I474" s="1"/>
      <c r="J474" s="1"/>
      <c r="K474" s="1"/>
      <c r="L474" s="1"/>
      <c r="M474" s="1"/>
      <c r="N474" s="1"/>
      <c r="O474" s="1"/>
      <c r="P474" s="1" t="s">
        <v>420</v>
      </c>
      <c r="Q474" s="1">
        <v>601460</v>
      </c>
      <c r="R474" s="1" t="s">
        <v>2284</v>
      </c>
      <c r="S474" s="1" t="s">
        <v>2408</v>
      </c>
      <c r="T474" s="1">
        <v>665840</v>
      </c>
      <c r="U474" s="1">
        <v>15</v>
      </c>
      <c r="V474" s="1"/>
      <c r="W474" s="1"/>
      <c r="X474" s="1"/>
      <c r="Y474" s="1"/>
      <c r="Z474" s="1"/>
      <c r="AA474" s="1"/>
      <c r="AB474" s="82">
        <f t="shared" si="116"/>
        <v>601460</v>
      </c>
      <c r="AC474" s="82" t="str">
        <f>IF(AB474=Z474,$Y$7,IF(AB474=W474,$V$7,IF(AB474=T474,$S$7,IF(AB474=Q474,$P$7,IF(AB474=N474,$M$7,IF(AB474=K474,$J$7,I(AB474=H474,$G$7,"")))))))</f>
        <v>BLAMIS DOTACIONES LABORATORIO S.A.S</v>
      </c>
      <c r="AD474" s="82" t="str">
        <f t="shared" si="117"/>
        <v>MERCK</v>
      </c>
      <c r="AE474" s="82" t="str">
        <f t="shared" si="118"/>
        <v>90 DÍAS</v>
      </c>
      <c r="AF474" s="1"/>
      <c r="AG474" s="1"/>
      <c r="AH474" s="1"/>
      <c r="AI474" s="1"/>
      <c r="AJ474" s="1"/>
      <c r="AK474" s="1"/>
      <c r="AL474" s="1"/>
      <c r="AM474" s="1"/>
      <c r="AN474" s="1"/>
      <c r="AO474" s="1" t="s">
        <v>420</v>
      </c>
      <c r="AP474" s="1">
        <v>360849</v>
      </c>
      <c r="AQ474" s="1">
        <v>90</v>
      </c>
      <c r="AR474" s="1"/>
      <c r="AS474" s="1"/>
      <c r="AT474" s="1"/>
      <c r="AU474" s="1"/>
      <c r="AV474" s="1"/>
      <c r="AW474" s="1"/>
      <c r="AX474" s="1"/>
      <c r="AY474" s="1"/>
      <c r="AZ474" s="1"/>
      <c r="BA474" s="82">
        <f t="shared" si="119"/>
        <v>360849</v>
      </c>
      <c r="BB474" s="82" t="str">
        <f t="shared" si="120"/>
        <v>MERCK S.A.</v>
      </c>
      <c r="BC474" s="82" t="str">
        <f t="shared" si="121"/>
        <v>MERCK</v>
      </c>
      <c r="BD474" s="82">
        <f t="shared" si="122"/>
        <v>90</v>
      </c>
      <c r="BE474" s="1"/>
      <c r="BF474" s="1"/>
      <c r="BG474" s="1"/>
      <c r="BH474" s="1"/>
      <c r="BI474" s="1"/>
      <c r="BJ474" s="1"/>
      <c r="BK474" s="1"/>
      <c r="BL474" s="1"/>
      <c r="BM474" s="1"/>
      <c r="BN474" s="1" t="s">
        <v>2461</v>
      </c>
      <c r="BO474" s="1">
        <v>670248</v>
      </c>
      <c r="BP474" s="1" t="s">
        <v>2545</v>
      </c>
      <c r="BQ474" s="1"/>
      <c r="BR474" s="1"/>
      <c r="BS474" s="1"/>
      <c r="BT474" s="1"/>
      <c r="BU474" s="1"/>
      <c r="BV474" s="1"/>
      <c r="BW474" s="1"/>
      <c r="BX474" s="1"/>
      <c r="BY474" s="1"/>
      <c r="BZ474" s="82">
        <f t="shared" si="123"/>
        <v>670248</v>
      </c>
      <c r="CA474" s="82" t="str">
        <f t="shared" si="124"/>
        <v>REACTIVOS EQUIPOS Y QUIMICOS LIMITADA</v>
      </c>
      <c r="CB474" s="82" t="str">
        <f t="shared" si="125"/>
        <v>SCHARLAU</v>
      </c>
      <c r="CC474" s="82" t="str">
        <f t="shared" si="126"/>
        <v>120 DIAS</v>
      </c>
      <c r="CD474" s="98">
        <f t="shared" si="127"/>
        <v>360849</v>
      </c>
      <c r="CE474" s="98" t="str">
        <f t="shared" si="128"/>
        <v>MERCK S.A.</v>
      </c>
      <c r="CF474" s="98" t="str">
        <f t="shared" si="129"/>
        <v>MERCK</v>
      </c>
      <c r="CG474" s="98">
        <f t="shared" si="130"/>
        <v>90</v>
      </c>
    </row>
    <row r="475" spans="1:85" ht="65.25" customHeight="1">
      <c r="A475" s="9">
        <f t="shared" si="115"/>
        <v>467</v>
      </c>
      <c r="B475" s="19" t="s">
        <v>1277</v>
      </c>
      <c r="C475" s="14">
        <v>500</v>
      </c>
      <c r="D475" s="18" t="s">
        <v>9</v>
      </c>
      <c r="E475" s="10" t="s">
        <v>1066</v>
      </c>
      <c r="F475" s="43">
        <v>1</v>
      </c>
      <c r="G475" s="1"/>
      <c r="H475" s="1"/>
      <c r="I475" s="1"/>
      <c r="J475" s="1"/>
      <c r="K475" s="1"/>
      <c r="L475" s="1"/>
      <c r="M475" s="1"/>
      <c r="N475" s="1"/>
      <c r="O475" s="1"/>
      <c r="P475" s="1" t="s">
        <v>1066</v>
      </c>
      <c r="Q475" s="1">
        <v>267147.99999999994</v>
      </c>
      <c r="R475" s="1" t="s">
        <v>2372</v>
      </c>
      <c r="S475" s="1"/>
      <c r="T475" s="1"/>
      <c r="U475" s="1"/>
      <c r="V475" s="1"/>
      <c r="W475" s="1"/>
      <c r="X475" s="1"/>
      <c r="Y475" s="1"/>
      <c r="Z475" s="1"/>
      <c r="AA475" s="1"/>
      <c r="AB475" s="82">
        <f t="shared" si="116"/>
        <v>267147.99999999994</v>
      </c>
      <c r="AC475" s="82" t="str">
        <f>IF(AB475=Z475,$Y$7,IF(AB475=W475,$V$7,IF(AB475=T475,$S$7,IF(AB475=Q475,$P$7,IF(AB475=N475,$M$7,IF(AB475=K475,$J$7,I(AB475=H475,$G$7,"")))))))</f>
        <v>BLAMIS DOTACIONES LABORATORIO S.A.S</v>
      </c>
      <c r="AD475" s="82" t="str">
        <f t="shared" si="117"/>
        <v>OXOID</v>
      </c>
      <c r="AE475" s="82" t="str">
        <f t="shared" si="118"/>
        <v>3 DIAS</v>
      </c>
      <c r="AF475" s="1"/>
      <c r="AG475" s="1"/>
      <c r="AH475" s="1"/>
      <c r="AI475" s="1"/>
      <c r="AJ475" s="1"/>
      <c r="AK475" s="1"/>
      <c r="AL475" s="1"/>
      <c r="AM475" s="1"/>
      <c r="AN475" s="1"/>
      <c r="AO475" s="1"/>
      <c r="AP475" s="1"/>
      <c r="AQ475" s="1"/>
      <c r="AR475" s="1"/>
      <c r="AS475" s="1"/>
      <c r="AT475" s="1"/>
      <c r="AU475" s="1"/>
      <c r="AV475" s="1"/>
      <c r="AW475" s="1"/>
      <c r="AX475" s="1" t="s">
        <v>1066</v>
      </c>
      <c r="AY475" s="1">
        <v>240433.2</v>
      </c>
      <c r="AZ475" s="1" t="s">
        <v>2526</v>
      </c>
      <c r="BA475" s="82">
        <f t="shared" si="119"/>
        <v>240433.2</v>
      </c>
      <c r="BB475" s="82" t="str">
        <f t="shared" si="120"/>
        <v>PROFINAS SAS</v>
      </c>
      <c r="BC475" s="82" t="str">
        <f t="shared" si="121"/>
        <v>OXOID</v>
      </c>
      <c r="BD475" s="82" t="str">
        <f t="shared" si="122"/>
        <v>15-60 DIAS</v>
      </c>
      <c r="BE475" s="1"/>
      <c r="BF475" s="1"/>
      <c r="BG475" s="1"/>
      <c r="BH475" s="1"/>
      <c r="BI475" s="1"/>
      <c r="BJ475" s="1"/>
      <c r="BK475" s="1" t="s">
        <v>1066</v>
      </c>
      <c r="BL475" s="1">
        <v>190820</v>
      </c>
      <c r="BM475" s="1" t="s">
        <v>2575</v>
      </c>
      <c r="BN475" s="1"/>
      <c r="BO475" s="1"/>
      <c r="BP475" s="1"/>
      <c r="BQ475" s="1"/>
      <c r="BR475" s="1"/>
      <c r="BS475" s="1"/>
      <c r="BT475" s="1"/>
      <c r="BU475" s="1"/>
      <c r="BV475" s="1"/>
      <c r="BW475" s="1"/>
      <c r="BX475" s="1"/>
      <c r="BY475" s="1"/>
      <c r="BZ475" s="82">
        <f t="shared" si="123"/>
        <v>190820</v>
      </c>
      <c r="CA475" s="82" t="str">
        <f t="shared" si="124"/>
        <v>QUIMICOS Y REACTIVOS SAS "QUIMIREL SAS"</v>
      </c>
      <c r="CB475" s="82" t="str">
        <f t="shared" si="125"/>
        <v>OXOID</v>
      </c>
      <c r="CC475" s="82" t="str">
        <f t="shared" si="126"/>
        <v>60 dias calendario</v>
      </c>
      <c r="CD475" s="98">
        <f t="shared" si="127"/>
        <v>190820</v>
      </c>
      <c r="CE475" s="98" t="str">
        <f t="shared" si="128"/>
        <v>QUIMICOS Y REACTIVOS SAS "QUIMIREL SAS"</v>
      </c>
      <c r="CF475" s="98" t="str">
        <f t="shared" si="129"/>
        <v>OXOID</v>
      </c>
      <c r="CG475" s="98" t="str">
        <f t="shared" si="130"/>
        <v>60 dias calendario</v>
      </c>
    </row>
    <row r="476" spans="1:85" ht="65.25" customHeight="1">
      <c r="A476" s="9">
        <f t="shared" si="115"/>
        <v>468</v>
      </c>
      <c r="B476" s="10" t="s">
        <v>282</v>
      </c>
      <c r="C476" s="11" t="s">
        <v>283</v>
      </c>
      <c r="D476" s="11" t="s">
        <v>283</v>
      </c>
      <c r="E476" s="10" t="s">
        <v>284</v>
      </c>
      <c r="F476" s="43">
        <v>1</v>
      </c>
      <c r="G476" s="1"/>
      <c r="H476" s="1"/>
      <c r="I476" s="1"/>
      <c r="J476" s="1" t="s">
        <v>2277</v>
      </c>
      <c r="K476" s="1">
        <v>309441.59999999998</v>
      </c>
      <c r="L476" s="1" t="s">
        <v>2268</v>
      </c>
      <c r="M476" s="1"/>
      <c r="N476" s="1"/>
      <c r="O476" s="1"/>
      <c r="P476" s="1"/>
      <c r="Q476" s="1"/>
      <c r="R476" s="1"/>
      <c r="S476" s="1"/>
      <c r="T476" s="1"/>
      <c r="U476" s="1"/>
      <c r="V476" s="1"/>
      <c r="W476" s="1"/>
      <c r="X476" s="1"/>
      <c r="Y476" s="1"/>
      <c r="Z476" s="1"/>
      <c r="AA476" s="1"/>
      <c r="AB476" s="82">
        <f t="shared" si="116"/>
        <v>309441.59999999998</v>
      </c>
      <c r="AC476" s="82" t="str">
        <f>IF(AB476=Z476,$Y$7,IF(AB476=W476,$V$7,IF(AB476=T476,$S$7,IF(AB476=Q476,$P$7,IF(AB476=N476,$M$7,IF(AB476=K476,$J$7,I(AB476=H476,$G$7,"")))))))</f>
        <v>AVÁNTIKA COLOMBIA S.A.</v>
      </c>
      <c r="AD476" s="82" t="str">
        <f t="shared" si="117"/>
        <v>Hach</v>
      </c>
      <c r="AE476" s="82" t="str">
        <f t="shared" si="118"/>
        <v>10 Días</v>
      </c>
      <c r="AF476" s="1"/>
      <c r="AG476" s="1"/>
      <c r="AH476" s="1"/>
      <c r="AI476" s="1"/>
      <c r="AJ476" s="1"/>
      <c r="AK476" s="1"/>
      <c r="AL476" s="1" t="s">
        <v>1356</v>
      </c>
      <c r="AM476" s="1">
        <v>572800</v>
      </c>
      <c r="AN476" s="1" t="s">
        <v>2475</v>
      </c>
      <c r="AO476" s="1"/>
      <c r="AP476" s="1"/>
      <c r="AQ476" s="1"/>
      <c r="AR476" s="1"/>
      <c r="AS476" s="1"/>
      <c r="AT476" s="1"/>
      <c r="AU476" s="1"/>
      <c r="AV476" s="1"/>
      <c r="AW476" s="1"/>
      <c r="AX476" s="1" t="s">
        <v>1356</v>
      </c>
      <c r="AY476" s="1">
        <v>311332.63199999998</v>
      </c>
      <c r="AZ476" s="1" t="s">
        <v>2526</v>
      </c>
      <c r="BA476" s="82">
        <f t="shared" si="119"/>
        <v>311332.63199999998</v>
      </c>
      <c r="BB476" s="82" t="str">
        <f t="shared" si="120"/>
        <v>PROFINAS SAS</v>
      </c>
      <c r="BC476" s="82" t="str">
        <f t="shared" si="121"/>
        <v>HACH</v>
      </c>
      <c r="BD476" s="82" t="str">
        <f t="shared" si="122"/>
        <v>15-60 DIAS</v>
      </c>
      <c r="BE476" s="1"/>
      <c r="BF476" s="1"/>
      <c r="BG476" s="1"/>
      <c r="BH476" s="1"/>
      <c r="BI476" s="1"/>
      <c r="BJ476" s="1"/>
      <c r="BK476" s="1"/>
      <c r="BL476" s="1"/>
      <c r="BM476" s="1"/>
      <c r="BN476" s="1"/>
      <c r="BO476" s="1"/>
      <c r="BP476" s="1"/>
      <c r="BQ476" s="1"/>
      <c r="BR476" s="1"/>
      <c r="BS476" s="1"/>
      <c r="BT476" s="1"/>
      <c r="BU476" s="1"/>
      <c r="BV476" s="1"/>
      <c r="BW476" s="1"/>
      <c r="BX476" s="1"/>
      <c r="BY476" s="1"/>
      <c r="BZ476" s="82"/>
      <c r="CA476" s="82"/>
      <c r="CB476" s="82">
        <f t="shared" si="125"/>
        <v>0</v>
      </c>
      <c r="CC476" s="82">
        <f t="shared" si="126"/>
        <v>0</v>
      </c>
      <c r="CD476" s="98">
        <f t="shared" si="127"/>
        <v>309441.59999999998</v>
      </c>
      <c r="CE476" s="98" t="str">
        <f t="shared" si="128"/>
        <v>AVÁNTIKA COLOMBIA S.A.</v>
      </c>
      <c r="CF476" s="98" t="str">
        <f t="shared" si="129"/>
        <v>Hach</v>
      </c>
      <c r="CG476" s="98" t="str">
        <f t="shared" si="130"/>
        <v>15-60 DIAS</v>
      </c>
    </row>
    <row r="477" spans="1:85" ht="31.8">
      <c r="A477" s="9">
        <f t="shared" si="115"/>
        <v>469</v>
      </c>
      <c r="B477" s="10" t="s">
        <v>285</v>
      </c>
      <c r="C477" s="11" t="s">
        <v>286</v>
      </c>
      <c r="D477" s="11" t="s">
        <v>286</v>
      </c>
      <c r="E477" s="10" t="s">
        <v>287</v>
      </c>
      <c r="F477" s="43">
        <v>1</v>
      </c>
      <c r="G477" s="1"/>
      <c r="H477" s="1"/>
      <c r="I477" s="1"/>
      <c r="J477" s="1"/>
      <c r="K477" s="1"/>
      <c r="L477" s="1"/>
      <c r="M477" s="1"/>
      <c r="N477" s="1"/>
      <c r="O477" s="1"/>
      <c r="P477" s="1"/>
      <c r="Q477" s="1"/>
      <c r="R477" s="1"/>
      <c r="S477" s="1"/>
      <c r="T477" s="1"/>
      <c r="U477" s="1"/>
      <c r="V477" s="1"/>
      <c r="W477" s="1"/>
      <c r="X477" s="1"/>
      <c r="Y477" s="1"/>
      <c r="Z477" s="1"/>
      <c r="AA477" s="1"/>
      <c r="AB477" s="82"/>
      <c r="AC477" s="82"/>
      <c r="AD477" s="82"/>
      <c r="AE477" s="82"/>
      <c r="AF477" s="1"/>
      <c r="AG477" s="1"/>
      <c r="AH477" s="1"/>
      <c r="AI477" s="1"/>
      <c r="AJ477" s="1"/>
      <c r="AK477" s="1"/>
      <c r="AL477" s="1"/>
      <c r="AM477" s="1"/>
      <c r="AN477" s="1"/>
      <c r="AO477" s="1"/>
      <c r="AP477" s="1"/>
      <c r="AQ477" s="1"/>
      <c r="AR477" s="1"/>
      <c r="AS477" s="1"/>
      <c r="AT477" s="1"/>
      <c r="AU477" s="1"/>
      <c r="AV477" s="1"/>
      <c r="AW477" s="1"/>
      <c r="AX477" s="1"/>
      <c r="AY477" s="1"/>
      <c r="AZ477" s="1"/>
      <c r="BA477" s="82"/>
      <c r="BB477" s="82"/>
      <c r="BC477" s="82"/>
      <c r="BD477" s="82"/>
      <c r="BE477" s="1"/>
      <c r="BF477" s="1"/>
      <c r="BG477" s="1"/>
      <c r="BH477" s="1"/>
      <c r="BI477" s="1"/>
      <c r="BJ477" s="1"/>
      <c r="BK477" s="1"/>
      <c r="BL477" s="1"/>
      <c r="BM477" s="1"/>
      <c r="BN477" s="1"/>
      <c r="BO477" s="1"/>
      <c r="BP477" s="1"/>
      <c r="BQ477" s="1"/>
      <c r="BR477" s="1"/>
      <c r="BS477" s="1"/>
      <c r="BT477" s="1"/>
      <c r="BU477" s="1"/>
      <c r="BV477" s="1"/>
      <c r="BW477" s="1"/>
      <c r="BX477" s="1"/>
      <c r="BY477" s="1"/>
      <c r="BZ477" s="82"/>
      <c r="CA477" s="82"/>
      <c r="CB477" s="82">
        <f t="shared" si="125"/>
        <v>0</v>
      </c>
      <c r="CC477" s="82">
        <f t="shared" si="126"/>
        <v>0</v>
      </c>
      <c r="CD477" s="98">
        <f t="shared" si="127"/>
        <v>0</v>
      </c>
      <c r="CE477" s="98">
        <f t="shared" si="128"/>
        <v>0</v>
      </c>
      <c r="CF477" s="98">
        <f t="shared" si="129"/>
        <v>0</v>
      </c>
      <c r="CG477" s="98">
        <f t="shared" si="130"/>
        <v>0</v>
      </c>
    </row>
    <row r="478" spans="1:85" ht="63.75" customHeight="1">
      <c r="A478" s="9">
        <f t="shared" si="115"/>
        <v>470</v>
      </c>
      <c r="B478" s="10" t="s">
        <v>288</v>
      </c>
      <c r="C478" s="11" t="s">
        <v>289</v>
      </c>
      <c r="D478" s="11" t="s">
        <v>289</v>
      </c>
      <c r="E478" s="10" t="s">
        <v>287</v>
      </c>
      <c r="F478" s="43">
        <v>1</v>
      </c>
      <c r="G478" s="1"/>
      <c r="H478" s="1"/>
      <c r="I478" s="1"/>
      <c r="J478" s="1"/>
      <c r="K478" s="1"/>
      <c r="L478" s="1"/>
      <c r="M478" s="1"/>
      <c r="N478" s="1"/>
      <c r="O478" s="1"/>
      <c r="P478" s="1"/>
      <c r="Q478" s="1"/>
      <c r="R478" s="1"/>
      <c r="S478" s="1"/>
      <c r="T478" s="1"/>
      <c r="U478" s="1"/>
      <c r="V478" s="1"/>
      <c r="W478" s="1"/>
      <c r="X478" s="1"/>
      <c r="Y478" s="1"/>
      <c r="Z478" s="1"/>
      <c r="AA478" s="1"/>
      <c r="AB478" s="82"/>
      <c r="AC478" s="82"/>
      <c r="AD478" s="82"/>
      <c r="AE478" s="82"/>
      <c r="AF478" s="1"/>
      <c r="AG478" s="1"/>
      <c r="AH478" s="1"/>
      <c r="AI478" s="1"/>
      <c r="AJ478" s="1"/>
      <c r="AK478" s="1"/>
      <c r="AL478" s="1"/>
      <c r="AM478" s="1"/>
      <c r="AN478" s="1"/>
      <c r="AO478" s="1"/>
      <c r="AP478" s="1"/>
      <c r="AQ478" s="1"/>
      <c r="AR478" s="1"/>
      <c r="AS478" s="1"/>
      <c r="AT478" s="1"/>
      <c r="AU478" s="1"/>
      <c r="AV478" s="1"/>
      <c r="AW478" s="1"/>
      <c r="AX478" s="1"/>
      <c r="AY478" s="1"/>
      <c r="AZ478" s="1"/>
      <c r="BA478" s="82"/>
      <c r="BB478" s="82"/>
      <c r="BC478" s="82"/>
      <c r="BD478" s="82"/>
      <c r="BE478" s="1"/>
      <c r="BF478" s="1"/>
      <c r="BG478" s="1"/>
      <c r="BH478" s="1"/>
      <c r="BI478" s="1"/>
      <c r="BJ478" s="1"/>
      <c r="BK478" s="1"/>
      <c r="BL478" s="1"/>
      <c r="BM478" s="1"/>
      <c r="BN478" s="1"/>
      <c r="BO478" s="1"/>
      <c r="BP478" s="1"/>
      <c r="BQ478" s="1"/>
      <c r="BR478" s="1"/>
      <c r="BS478" s="1"/>
      <c r="BT478" s="1"/>
      <c r="BU478" s="1"/>
      <c r="BV478" s="1"/>
      <c r="BW478" s="1"/>
      <c r="BX478" s="1"/>
      <c r="BY478" s="1"/>
      <c r="BZ478" s="82"/>
      <c r="CA478" s="82"/>
      <c r="CB478" s="82">
        <f t="shared" si="125"/>
        <v>0</v>
      </c>
      <c r="CC478" s="82">
        <f t="shared" si="126"/>
        <v>0</v>
      </c>
      <c r="CD478" s="98">
        <f t="shared" si="127"/>
        <v>0</v>
      </c>
      <c r="CE478" s="98">
        <f t="shared" si="128"/>
        <v>0</v>
      </c>
      <c r="CF478" s="98">
        <f t="shared" si="129"/>
        <v>0</v>
      </c>
      <c r="CG478" s="98">
        <f t="shared" si="130"/>
        <v>0</v>
      </c>
    </row>
    <row r="479" spans="1:85" ht="63.75" customHeight="1">
      <c r="A479" s="9">
        <f t="shared" si="115"/>
        <v>471</v>
      </c>
      <c r="B479" s="10" t="s">
        <v>290</v>
      </c>
      <c r="C479" s="11" t="s">
        <v>289</v>
      </c>
      <c r="D479" s="11" t="s">
        <v>289</v>
      </c>
      <c r="E479" s="10" t="s">
        <v>287</v>
      </c>
      <c r="F479" s="43">
        <v>1</v>
      </c>
      <c r="G479" s="1"/>
      <c r="H479" s="1"/>
      <c r="I479" s="1"/>
      <c r="J479" s="1"/>
      <c r="K479" s="1"/>
      <c r="L479" s="1"/>
      <c r="M479" s="1"/>
      <c r="N479" s="1"/>
      <c r="O479" s="1"/>
      <c r="P479" s="1"/>
      <c r="Q479" s="1"/>
      <c r="R479" s="1"/>
      <c r="S479" s="1"/>
      <c r="T479" s="1"/>
      <c r="U479" s="1"/>
      <c r="V479" s="1"/>
      <c r="W479" s="1"/>
      <c r="X479" s="1"/>
      <c r="Y479" s="1"/>
      <c r="Z479" s="1"/>
      <c r="AA479" s="1"/>
      <c r="AB479" s="82"/>
      <c r="AC479" s="82"/>
      <c r="AD479" s="82"/>
      <c r="AE479" s="82"/>
      <c r="AF479" s="1"/>
      <c r="AG479" s="1"/>
      <c r="AH479" s="1"/>
      <c r="AI479" s="1"/>
      <c r="AJ479" s="1"/>
      <c r="AK479" s="1"/>
      <c r="AL479" s="1"/>
      <c r="AM479" s="1"/>
      <c r="AN479" s="1"/>
      <c r="AO479" s="1"/>
      <c r="AP479" s="1"/>
      <c r="AQ479" s="1"/>
      <c r="AR479" s="1"/>
      <c r="AS479" s="1"/>
      <c r="AT479" s="1"/>
      <c r="AU479" s="1"/>
      <c r="AV479" s="1"/>
      <c r="AW479" s="1"/>
      <c r="AX479" s="1"/>
      <c r="AY479" s="1"/>
      <c r="AZ479" s="1"/>
      <c r="BA479" s="82"/>
      <c r="BB479" s="82"/>
      <c r="BC479" s="82"/>
      <c r="BD479" s="82"/>
      <c r="BE479" s="1"/>
      <c r="BF479" s="1"/>
      <c r="BG479" s="1"/>
      <c r="BH479" s="1"/>
      <c r="BI479" s="1"/>
      <c r="BJ479" s="1"/>
      <c r="BK479" s="1"/>
      <c r="BL479" s="1"/>
      <c r="BM479" s="1"/>
      <c r="BN479" s="1"/>
      <c r="BO479" s="1"/>
      <c r="BP479" s="1"/>
      <c r="BQ479" s="1"/>
      <c r="BR479" s="1"/>
      <c r="BS479" s="1"/>
      <c r="BT479" s="1"/>
      <c r="BU479" s="1"/>
      <c r="BV479" s="1"/>
      <c r="BW479" s="1"/>
      <c r="BX479" s="1"/>
      <c r="BY479" s="1"/>
      <c r="BZ479" s="82"/>
      <c r="CA479" s="82"/>
      <c r="CB479" s="82">
        <f t="shared" si="125"/>
        <v>0</v>
      </c>
      <c r="CC479" s="82">
        <f t="shared" si="126"/>
        <v>0</v>
      </c>
      <c r="CD479" s="98">
        <f t="shared" si="127"/>
        <v>0</v>
      </c>
      <c r="CE479" s="98">
        <f t="shared" si="128"/>
        <v>0</v>
      </c>
      <c r="CF479" s="98">
        <f t="shared" si="129"/>
        <v>0</v>
      </c>
      <c r="CG479" s="98">
        <f t="shared" si="130"/>
        <v>0</v>
      </c>
    </row>
    <row r="480" spans="1:85" ht="43.2">
      <c r="A480" s="9">
        <f t="shared" si="115"/>
        <v>472</v>
      </c>
      <c r="B480" s="19" t="s">
        <v>291</v>
      </c>
      <c r="C480" s="14">
        <v>500</v>
      </c>
      <c r="D480" s="18" t="s">
        <v>9</v>
      </c>
      <c r="E480" s="10" t="s">
        <v>1906</v>
      </c>
      <c r="F480" s="43">
        <v>1</v>
      </c>
      <c r="G480" s="1"/>
      <c r="H480" s="1"/>
      <c r="I480" s="1"/>
      <c r="J480" s="1"/>
      <c r="K480" s="1"/>
      <c r="L480" s="1"/>
      <c r="M480" s="1"/>
      <c r="N480" s="1"/>
      <c r="O480" s="1"/>
      <c r="P480" s="1"/>
      <c r="Q480" s="1"/>
      <c r="R480" s="1"/>
      <c r="S480" s="1"/>
      <c r="T480" s="1"/>
      <c r="U480" s="1"/>
      <c r="V480" s="1"/>
      <c r="W480" s="1"/>
      <c r="X480" s="1"/>
      <c r="Y480" s="1"/>
      <c r="Z480" s="1"/>
      <c r="AA480" s="1"/>
      <c r="AB480" s="82"/>
      <c r="AC480" s="82"/>
      <c r="AD480" s="82"/>
      <c r="AE480" s="82"/>
      <c r="AF480" s="1"/>
      <c r="AG480" s="1"/>
      <c r="AH480" s="1"/>
      <c r="AI480" s="1"/>
      <c r="AJ480" s="1"/>
      <c r="AK480" s="1"/>
      <c r="AL480" s="1"/>
      <c r="AM480" s="1"/>
      <c r="AN480" s="1"/>
      <c r="AO480" s="1"/>
      <c r="AP480" s="1"/>
      <c r="AQ480" s="1"/>
      <c r="AR480" s="1"/>
      <c r="AS480" s="1"/>
      <c r="AT480" s="1"/>
      <c r="AU480" s="1"/>
      <c r="AV480" s="1"/>
      <c r="AW480" s="1"/>
      <c r="AX480" s="1"/>
      <c r="AY480" s="1"/>
      <c r="AZ480" s="1"/>
      <c r="BA480" s="82"/>
      <c r="BB480" s="82"/>
      <c r="BC480" s="82"/>
      <c r="BD480" s="82"/>
      <c r="BE480" s="1"/>
      <c r="BF480" s="1"/>
      <c r="BG480" s="1"/>
      <c r="BH480" s="1"/>
      <c r="BI480" s="1"/>
      <c r="BJ480" s="1"/>
      <c r="BK480" s="1" t="s">
        <v>1066</v>
      </c>
      <c r="BL480" s="1">
        <v>342200</v>
      </c>
      <c r="BM480" s="1" t="s">
        <v>2575</v>
      </c>
      <c r="BN480" s="1"/>
      <c r="BO480" s="1"/>
      <c r="BP480" s="1"/>
      <c r="BQ480" s="1"/>
      <c r="BR480" s="1"/>
      <c r="BS480" s="1"/>
      <c r="BT480" s="1"/>
      <c r="BU480" s="1"/>
      <c r="BV480" s="1"/>
      <c r="BW480" s="1"/>
      <c r="BX480" s="1"/>
      <c r="BY480" s="1"/>
      <c r="BZ480" s="82">
        <f t="shared" si="123"/>
        <v>342200</v>
      </c>
      <c r="CA480" s="82" t="str">
        <f t="shared" si="124"/>
        <v>QUIMICOS Y REACTIVOS SAS "QUIMIREL SAS"</v>
      </c>
      <c r="CB480" s="82" t="str">
        <f t="shared" si="125"/>
        <v>OXOID</v>
      </c>
      <c r="CC480" s="82" t="str">
        <f t="shared" si="126"/>
        <v>60 dias calendario</v>
      </c>
      <c r="CD480" s="98">
        <f t="shared" si="127"/>
        <v>342200</v>
      </c>
      <c r="CE480" s="98" t="str">
        <f t="shared" si="128"/>
        <v>QUIMICOS Y REACTIVOS SAS "QUIMIREL SAS"</v>
      </c>
      <c r="CF480" s="98" t="str">
        <f t="shared" si="129"/>
        <v>OXOID</v>
      </c>
      <c r="CG480" s="98" t="str">
        <f t="shared" si="130"/>
        <v>60 dias calendario</v>
      </c>
    </row>
    <row r="481" spans="1:85" ht="64.5" customHeight="1">
      <c r="A481" s="9">
        <f t="shared" si="115"/>
        <v>473</v>
      </c>
      <c r="B481" s="10" t="s">
        <v>292</v>
      </c>
      <c r="C481" s="11" t="s">
        <v>293</v>
      </c>
      <c r="D481" s="11" t="s">
        <v>294</v>
      </c>
      <c r="E481" s="10" t="s">
        <v>295</v>
      </c>
      <c r="F481" s="43">
        <v>1</v>
      </c>
      <c r="G481" s="1"/>
      <c r="H481" s="1"/>
      <c r="I481" s="1"/>
      <c r="J481" s="1"/>
      <c r="K481" s="1"/>
      <c r="L481" s="1"/>
      <c r="M481" s="1"/>
      <c r="N481" s="1"/>
      <c r="O481" s="1"/>
      <c r="P481" s="1"/>
      <c r="Q481" s="1"/>
      <c r="R481" s="1"/>
      <c r="S481" s="1" t="s">
        <v>2413</v>
      </c>
      <c r="T481" s="1">
        <v>99760</v>
      </c>
      <c r="U481" s="1">
        <v>15</v>
      </c>
      <c r="V481" s="1"/>
      <c r="W481" s="1"/>
      <c r="X481" s="1"/>
      <c r="Y481" s="1"/>
      <c r="Z481" s="1"/>
      <c r="AA481" s="1"/>
      <c r="AB481" s="82">
        <f t="shared" si="116"/>
        <v>99760</v>
      </c>
      <c r="AC481" s="82" t="str">
        <f>IF(AB481=Z481,$Y$7,IF(AB481=W481,$V$7,IF(AB481=T481,$S$7,IF(AB481=Q481,$P$7,IF(AB481=N481,$M$7,IF(AB481=K481,$J$7,I(AB481=H481,$G$7,"")))))))</f>
        <v xml:space="preserve">ELEMENTOS QUIMICOS LTDA </v>
      </c>
      <c r="AD481" s="82" t="str">
        <f t="shared" si="117"/>
        <v>M.F.S.</v>
      </c>
      <c r="AE481" s="82">
        <f t="shared" si="118"/>
        <v>15</v>
      </c>
      <c r="AF481" s="1"/>
      <c r="AG481" s="1"/>
      <c r="AH481" s="1"/>
      <c r="AI481" s="1"/>
      <c r="AJ481" s="1"/>
      <c r="AK481" s="1"/>
      <c r="AL481" s="1" t="s">
        <v>2373</v>
      </c>
      <c r="AM481" s="1">
        <v>435400</v>
      </c>
      <c r="AN481" s="1" t="s">
        <v>2475</v>
      </c>
      <c r="AO481" s="1"/>
      <c r="AP481" s="1"/>
      <c r="AQ481" s="1"/>
      <c r="AR481" s="1"/>
      <c r="AS481" s="1"/>
      <c r="AT481" s="1"/>
      <c r="AU481" s="1"/>
      <c r="AV481" s="1"/>
      <c r="AW481" s="1"/>
      <c r="AX481" s="1" t="s">
        <v>2485</v>
      </c>
      <c r="AY481" s="1">
        <v>105560</v>
      </c>
      <c r="AZ481" s="1" t="s">
        <v>2528</v>
      </c>
      <c r="BA481" s="82">
        <f t="shared" si="119"/>
        <v>105560</v>
      </c>
      <c r="BB481" s="82" t="str">
        <f t="shared" si="120"/>
        <v>PROFINAS SAS</v>
      </c>
      <c r="BC481" s="82" t="str">
        <f t="shared" si="121"/>
        <v>MFS</v>
      </c>
      <c r="BD481" s="82" t="str">
        <f t="shared" si="122"/>
        <v>8-30 DIAS</v>
      </c>
      <c r="BE481" s="1"/>
      <c r="BF481" s="1"/>
      <c r="BG481" s="1"/>
      <c r="BH481" s="1"/>
      <c r="BI481" s="1"/>
      <c r="BJ481" s="1"/>
      <c r="BK481" s="1"/>
      <c r="BL481" s="1"/>
      <c r="BM481" s="1"/>
      <c r="BN481" s="1" t="s">
        <v>2485</v>
      </c>
      <c r="BO481" s="1"/>
      <c r="BP481" s="1"/>
      <c r="BQ481" s="1"/>
      <c r="BR481" s="1"/>
      <c r="BS481" s="1"/>
      <c r="BT481" s="1"/>
      <c r="BU481" s="1"/>
      <c r="BV481" s="1"/>
      <c r="BW481" s="1"/>
      <c r="BX481" s="1"/>
      <c r="BY481" s="1"/>
      <c r="BZ481" s="82"/>
      <c r="CA481" s="82"/>
      <c r="CB481" s="82">
        <f t="shared" si="125"/>
        <v>0</v>
      </c>
      <c r="CC481" s="82">
        <f t="shared" si="126"/>
        <v>0</v>
      </c>
      <c r="CD481" s="98">
        <f t="shared" si="127"/>
        <v>99760</v>
      </c>
      <c r="CE481" s="98" t="str">
        <f t="shared" si="128"/>
        <v xml:space="preserve">ELEMENTOS QUIMICOS LTDA </v>
      </c>
      <c r="CF481" s="98" t="str">
        <f t="shared" si="129"/>
        <v>M.F.S.</v>
      </c>
      <c r="CG481" s="98">
        <f t="shared" si="130"/>
        <v>15</v>
      </c>
    </row>
    <row r="482" spans="1:85" ht="64.5" customHeight="1">
      <c r="A482" s="9">
        <f t="shared" si="115"/>
        <v>474</v>
      </c>
      <c r="B482" s="10" t="s">
        <v>296</v>
      </c>
      <c r="C482" s="11" t="s">
        <v>293</v>
      </c>
      <c r="D482" s="11" t="s">
        <v>294</v>
      </c>
      <c r="E482" s="10" t="s">
        <v>295</v>
      </c>
      <c r="F482" s="43">
        <v>1</v>
      </c>
      <c r="G482" s="1"/>
      <c r="H482" s="1"/>
      <c r="I482" s="1"/>
      <c r="J482" s="1"/>
      <c r="K482" s="1"/>
      <c r="L482" s="1"/>
      <c r="M482" s="1"/>
      <c r="N482" s="1"/>
      <c r="O482" s="1"/>
      <c r="P482" s="1"/>
      <c r="Q482" s="1"/>
      <c r="R482" s="1"/>
      <c r="S482" s="1" t="s">
        <v>2413</v>
      </c>
      <c r="T482" s="1">
        <v>82360</v>
      </c>
      <c r="U482" s="1">
        <v>15</v>
      </c>
      <c r="V482" s="1"/>
      <c r="W482" s="1"/>
      <c r="X482" s="1"/>
      <c r="Y482" s="1"/>
      <c r="Z482" s="1"/>
      <c r="AA482" s="1"/>
      <c r="AB482" s="82">
        <f t="shared" si="116"/>
        <v>82360</v>
      </c>
      <c r="AC482" s="82" t="str">
        <f>IF(AB482=Z482,$Y$7,IF(AB482=W482,$V$7,IF(AB482=T482,$S$7,IF(AB482=Q482,$P$7,IF(AB482=N482,$M$7,IF(AB482=K482,$J$7,I(AB482=H482,$G$7,"")))))))</f>
        <v xml:space="preserve">ELEMENTOS QUIMICOS LTDA </v>
      </c>
      <c r="AD482" s="82" t="str">
        <f t="shared" si="117"/>
        <v>M.F.S.</v>
      </c>
      <c r="AE482" s="82">
        <f t="shared" si="118"/>
        <v>15</v>
      </c>
      <c r="AF482" s="1"/>
      <c r="AG482" s="1"/>
      <c r="AH482" s="1"/>
      <c r="AI482" s="1"/>
      <c r="AJ482" s="1"/>
      <c r="AK482" s="1"/>
      <c r="AL482" s="1" t="s">
        <v>2476</v>
      </c>
      <c r="AM482" s="1">
        <v>758300</v>
      </c>
      <c r="AN482" s="1" t="s">
        <v>2475</v>
      </c>
      <c r="AO482" s="1"/>
      <c r="AP482" s="1"/>
      <c r="AQ482" s="1"/>
      <c r="AR482" s="1"/>
      <c r="AS482" s="1"/>
      <c r="AT482" s="1"/>
      <c r="AU482" s="1"/>
      <c r="AV482" s="1"/>
      <c r="AW482" s="1"/>
      <c r="AX482" s="1" t="s">
        <v>2485</v>
      </c>
      <c r="AY482" s="1">
        <v>82065.36</v>
      </c>
      <c r="AZ482" s="1" t="s">
        <v>2528</v>
      </c>
      <c r="BA482" s="82">
        <f t="shared" si="119"/>
        <v>82065.36</v>
      </c>
      <c r="BB482" s="82" t="str">
        <f t="shared" si="120"/>
        <v>PROFINAS SAS</v>
      </c>
      <c r="BC482" s="82" t="str">
        <f t="shared" si="121"/>
        <v>MFS</v>
      </c>
      <c r="BD482" s="82" t="str">
        <f t="shared" si="122"/>
        <v>8-30 DIAS</v>
      </c>
      <c r="BE482" s="1"/>
      <c r="BF482" s="1"/>
      <c r="BG482" s="1"/>
      <c r="BH482" s="1"/>
      <c r="BI482" s="1"/>
      <c r="BJ482" s="1"/>
      <c r="BK482" s="1" t="s">
        <v>2476</v>
      </c>
      <c r="BL482" s="1">
        <v>52200</v>
      </c>
      <c r="BM482" s="1" t="s">
        <v>2569</v>
      </c>
      <c r="BN482" s="1" t="s">
        <v>2485</v>
      </c>
      <c r="BO482" s="1"/>
      <c r="BP482" s="1"/>
      <c r="BQ482" s="1" t="s">
        <v>2485</v>
      </c>
      <c r="BR482" s="1">
        <v>113000.24</v>
      </c>
      <c r="BS482" s="1">
        <v>60</v>
      </c>
      <c r="BT482" s="1"/>
      <c r="BU482" s="1"/>
      <c r="BV482" s="1"/>
      <c r="BW482" s="1"/>
      <c r="BX482" s="1"/>
      <c r="BY482" s="1"/>
      <c r="BZ482" s="82">
        <f t="shared" si="123"/>
        <v>52200</v>
      </c>
      <c r="CA482" s="82" t="str">
        <f t="shared" si="124"/>
        <v>QUIMICOS Y REACTIVOS SAS "QUIMIREL SAS"</v>
      </c>
      <c r="CB482" s="82" t="str">
        <f t="shared" si="125"/>
        <v>PALL</v>
      </c>
      <c r="CC482" s="82" t="str">
        <f t="shared" si="126"/>
        <v xml:space="preserve">5 dias calendario </v>
      </c>
      <c r="CD482" s="98">
        <f t="shared" si="127"/>
        <v>52200</v>
      </c>
      <c r="CE482" s="98" t="str">
        <f t="shared" si="128"/>
        <v>QUIMICOS Y REACTIVOS SAS "QUIMIREL SAS"</v>
      </c>
      <c r="CF482" s="98" t="str">
        <f t="shared" si="129"/>
        <v>PALL</v>
      </c>
      <c r="CG482" s="98" t="str">
        <f t="shared" si="130"/>
        <v xml:space="preserve">5 dias calendario </v>
      </c>
    </row>
    <row r="483" spans="1:85" ht="64.5" customHeight="1">
      <c r="A483" s="9">
        <f t="shared" si="115"/>
        <v>475</v>
      </c>
      <c r="B483" s="10" t="s">
        <v>1645</v>
      </c>
      <c r="C483" s="11">
        <v>100</v>
      </c>
      <c r="D483" s="11" t="s">
        <v>6</v>
      </c>
      <c r="E483" s="10" t="s">
        <v>1803</v>
      </c>
      <c r="F483" s="43">
        <v>1</v>
      </c>
      <c r="G483" s="1"/>
      <c r="H483" s="1"/>
      <c r="I483" s="1"/>
      <c r="J483" s="1"/>
      <c r="K483" s="1"/>
      <c r="L483" s="1"/>
      <c r="M483" s="1"/>
      <c r="N483" s="1"/>
      <c r="O483" s="1"/>
      <c r="P483" s="1"/>
      <c r="Q483" s="1"/>
      <c r="R483" s="1"/>
      <c r="S483" s="1" t="s">
        <v>2408</v>
      </c>
      <c r="T483" s="1">
        <v>484880</v>
      </c>
      <c r="U483" s="1">
        <v>120</v>
      </c>
      <c r="V483" s="1"/>
      <c r="W483" s="1"/>
      <c r="X483" s="1"/>
      <c r="Y483" s="1"/>
      <c r="Z483" s="1"/>
      <c r="AA483" s="1"/>
      <c r="AB483" s="82">
        <f t="shared" si="116"/>
        <v>484880</v>
      </c>
      <c r="AC483" s="82" t="str">
        <f>IF(AB483=Z483,$Y$7,IF(AB483=W483,$V$7,IF(AB483=T483,$S$7,IF(AB483=Q483,$P$7,IF(AB483=N483,$M$7,IF(AB483=K483,$J$7,I(AB483=H483,$G$7,"")))))))</f>
        <v xml:space="preserve">ELEMENTOS QUIMICOS LTDA </v>
      </c>
      <c r="AD483" s="82" t="str">
        <f t="shared" si="117"/>
        <v>ALFA (USA)</v>
      </c>
      <c r="AE483" s="82">
        <f t="shared" si="118"/>
        <v>120</v>
      </c>
      <c r="AF483" s="1"/>
      <c r="AG483" s="1"/>
      <c r="AH483" s="1"/>
      <c r="AI483" s="1"/>
      <c r="AJ483" s="1"/>
      <c r="AK483" s="1"/>
      <c r="AL483" s="1"/>
      <c r="AM483" s="1"/>
      <c r="AN483" s="1"/>
      <c r="AO483" s="1" t="s">
        <v>420</v>
      </c>
      <c r="AP483" s="1">
        <v>774880</v>
      </c>
      <c r="AQ483" s="1">
        <v>95</v>
      </c>
      <c r="AR483" s="1"/>
      <c r="AS483" s="1"/>
      <c r="AT483" s="1"/>
      <c r="AU483" s="1"/>
      <c r="AV483" s="1"/>
      <c r="AW483" s="1"/>
      <c r="AX483" s="1" t="s">
        <v>420</v>
      </c>
      <c r="AY483" s="1">
        <v>995057.28</v>
      </c>
      <c r="AZ483" s="1" t="s">
        <v>2526</v>
      </c>
      <c r="BA483" s="82">
        <f t="shared" si="119"/>
        <v>774880</v>
      </c>
      <c r="BB483" s="82" t="str">
        <f t="shared" si="120"/>
        <v>MERCK S.A.</v>
      </c>
      <c r="BC483" s="82" t="str">
        <f t="shared" si="121"/>
        <v>MERCK</v>
      </c>
      <c r="BD483" s="82">
        <f t="shared" si="122"/>
        <v>95</v>
      </c>
      <c r="BE483" s="1" t="s">
        <v>1095</v>
      </c>
      <c r="BF483" s="1">
        <v>444280</v>
      </c>
      <c r="BG483" s="1" t="s">
        <v>2375</v>
      </c>
      <c r="BH483" s="1"/>
      <c r="BI483" s="1"/>
      <c r="BJ483" s="1"/>
      <c r="BK483" s="1"/>
      <c r="BL483" s="1"/>
      <c r="BM483" s="1"/>
      <c r="BN483" s="1"/>
      <c r="BO483" s="1"/>
      <c r="BP483" s="1"/>
      <c r="BQ483" s="1"/>
      <c r="BR483" s="1"/>
      <c r="BS483" s="1"/>
      <c r="BT483" s="1" t="s">
        <v>2105</v>
      </c>
      <c r="BU483" s="1">
        <v>591426</v>
      </c>
      <c r="BV483" s="1" t="s">
        <v>2640</v>
      </c>
      <c r="BW483" s="1"/>
      <c r="BX483" s="1"/>
      <c r="BY483" s="1"/>
      <c r="BZ483" s="82">
        <f t="shared" si="123"/>
        <v>444280</v>
      </c>
      <c r="CA483" s="82" t="str">
        <f t="shared" si="124"/>
        <v xml:space="preserve">QUIMICA  M.G.  S.A.S.   </v>
      </c>
      <c r="CB483" s="82" t="str">
        <f t="shared" si="125"/>
        <v>SIGMA</v>
      </c>
      <c r="CC483" s="82" t="str">
        <f t="shared" si="126"/>
        <v>60 DIAS</v>
      </c>
      <c r="CD483" s="98">
        <f t="shared" si="127"/>
        <v>444280</v>
      </c>
      <c r="CE483" s="98" t="str">
        <f t="shared" si="128"/>
        <v xml:space="preserve">QUIMICA  M.G.  S.A.S.   </v>
      </c>
      <c r="CF483" s="98" t="str">
        <f t="shared" si="129"/>
        <v>SIGMA</v>
      </c>
      <c r="CG483" s="98" t="str">
        <f t="shared" si="130"/>
        <v>60 DIAS</v>
      </c>
    </row>
    <row r="484" spans="1:85" ht="64.5" customHeight="1">
      <c r="A484" s="9">
        <f t="shared" si="115"/>
        <v>476</v>
      </c>
      <c r="B484" s="10" t="s">
        <v>531</v>
      </c>
      <c r="C484" s="11">
        <v>50</v>
      </c>
      <c r="D484" s="11" t="s">
        <v>9</v>
      </c>
      <c r="E484" s="10" t="s">
        <v>1803</v>
      </c>
      <c r="F484" s="43">
        <v>1</v>
      </c>
      <c r="G484" s="1"/>
      <c r="H484" s="1"/>
      <c r="I484" s="1"/>
      <c r="J484" s="1"/>
      <c r="K484" s="1"/>
      <c r="L484" s="1"/>
      <c r="M484" s="1"/>
      <c r="N484" s="1"/>
      <c r="O484" s="1"/>
      <c r="P484" s="1"/>
      <c r="Q484" s="1"/>
      <c r="R484" s="1"/>
      <c r="S484" s="1" t="s">
        <v>2408</v>
      </c>
      <c r="T484" s="1">
        <v>301600</v>
      </c>
      <c r="U484" s="1">
        <v>120</v>
      </c>
      <c r="V484" s="1"/>
      <c r="W484" s="1"/>
      <c r="X484" s="1"/>
      <c r="Y484" s="1"/>
      <c r="Z484" s="1"/>
      <c r="AA484" s="1"/>
      <c r="AB484" s="82">
        <f t="shared" si="116"/>
        <v>301600</v>
      </c>
      <c r="AC484" s="82" t="str">
        <f>IF(AB484=Z484,$Y$7,IF(AB484=W484,$V$7,IF(AB484=T484,$S$7,IF(AB484=Q484,$P$7,IF(AB484=N484,$M$7,IF(AB484=K484,$J$7,I(AB484=H484,$G$7,"")))))))</f>
        <v xml:space="preserve">ELEMENTOS QUIMICOS LTDA </v>
      </c>
      <c r="AD484" s="82" t="str">
        <f t="shared" si="117"/>
        <v>ALFA (USA)</v>
      </c>
      <c r="AE484" s="82">
        <f t="shared" si="118"/>
        <v>120</v>
      </c>
      <c r="AF484" s="1"/>
      <c r="AG484" s="1"/>
      <c r="AH484" s="1"/>
      <c r="AI484" s="1"/>
      <c r="AJ484" s="1"/>
      <c r="AK484" s="1"/>
      <c r="AL484" s="1"/>
      <c r="AM484" s="1"/>
      <c r="AN484" s="1"/>
      <c r="AO484" s="1" t="s">
        <v>420</v>
      </c>
      <c r="AP484" s="1">
        <v>203000</v>
      </c>
      <c r="AQ484" s="1">
        <v>150</v>
      </c>
      <c r="AR484" s="1"/>
      <c r="AS484" s="1"/>
      <c r="AT484" s="1"/>
      <c r="AU484" s="1"/>
      <c r="AV484" s="1"/>
      <c r="AW484" s="1"/>
      <c r="AX484" s="1" t="s">
        <v>420</v>
      </c>
      <c r="AY484" s="1">
        <v>254143.00799999997</v>
      </c>
      <c r="AZ484" s="1" t="s">
        <v>2526</v>
      </c>
      <c r="BA484" s="82">
        <f t="shared" si="119"/>
        <v>203000</v>
      </c>
      <c r="BB484" s="82" t="str">
        <f t="shared" si="120"/>
        <v>MERCK S.A.</v>
      </c>
      <c r="BC484" s="82" t="str">
        <f t="shared" si="121"/>
        <v>MERCK</v>
      </c>
      <c r="BD484" s="82">
        <f t="shared" si="122"/>
        <v>150</v>
      </c>
      <c r="BE484" s="1"/>
      <c r="BF484" s="1"/>
      <c r="BG484" s="1"/>
      <c r="BH484" s="1"/>
      <c r="BI484" s="1"/>
      <c r="BJ484" s="1"/>
      <c r="BK484" s="1"/>
      <c r="BL484" s="1"/>
      <c r="BM484" s="1"/>
      <c r="BN484" s="1"/>
      <c r="BO484" s="1"/>
      <c r="BP484" s="1"/>
      <c r="BQ484" s="1"/>
      <c r="BR484" s="1"/>
      <c r="BS484" s="1"/>
      <c r="BT484" s="1"/>
      <c r="BU484" s="1"/>
      <c r="BV484" s="1"/>
      <c r="BW484" s="1"/>
      <c r="BX484" s="1"/>
      <c r="BY484" s="1"/>
      <c r="BZ484" s="82"/>
      <c r="CA484" s="82"/>
      <c r="CB484" s="82">
        <f t="shared" si="125"/>
        <v>0</v>
      </c>
      <c r="CC484" s="82">
        <f t="shared" si="126"/>
        <v>0</v>
      </c>
      <c r="CD484" s="98">
        <f t="shared" si="127"/>
        <v>203000</v>
      </c>
      <c r="CE484" s="98" t="str">
        <f t="shared" si="128"/>
        <v>MERCK S.A.</v>
      </c>
      <c r="CF484" s="98" t="str">
        <f t="shared" si="129"/>
        <v>MERCK</v>
      </c>
      <c r="CG484" s="98">
        <f t="shared" si="130"/>
        <v>150</v>
      </c>
    </row>
    <row r="485" spans="1:85" ht="64.5" customHeight="1">
      <c r="A485" s="9">
        <f t="shared" si="115"/>
        <v>477</v>
      </c>
      <c r="B485" s="17" t="s">
        <v>484</v>
      </c>
      <c r="C485" s="14" t="s">
        <v>485</v>
      </c>
      <c r="D485" s="18" t="s">
        <v>6</v>
      </c>
      <c r="E485" s="10" t="s">
        <v>1803</v>
      </c>
      <c r="F485" s="43">
        <v>1</v>
      </c>
      <c r="G485" s="1"/>
      <c r="H485" s="1"/>
      <c r="I485" s="1"/>
      <c r="J485" s="1"/>
      <c r="K485" s="1"/>
      <c r="L485" s="1"/>
      <c r="M485" s="1"/>
      <c r="N485" s="1"/>
      <c r="O485" s="1"/>
      <c r="P485" s="1"/>
      <c r="Q485" s="1"/>
      <c r="R485" s="1"/>
      <c r="S485" s="1"/>
      <c r="T485" s="1"/>
      <c r="U485" s="1"/>
      <c r="V485" s="1"/>
      <c r="W485" s="1"/>
      <c r="X485" s="1"/>
      <c r="Y485" s="1"/>
      <c r="Z485" s="1"/>
      <c r="AA485" s="1"/>
      <c r="AB485" s="82"/>
      <c r="AC485" s="82"/>
      <c r="AD485" s="82"/>
      <c r="AE485" s="82"/>
      <c r="AF485" s="1"/>
      <c r="AG485" s="1"/>
      <c r="AH485" s="1"/>
      <c r="AI485" s="1"/>
      <c r="AJ485" s="1"/>
      <c r="AK485" s="1"/>
      <c r="AL485" s="1"/>
      <c r="AM485" s="1"/>
      <c r="AN485" s="1"/>
      <c r="AO485" s="1"/>
      <c r="AP485" s="1"/>
      <c r="AQ485" s="1"/>
      <c r="AR485" s="1"/>
      <c r="AS485" s="1"/>
      <c r="AT485" s="1"/>
      <c r="AU485" s="1"/>
      <c r="AV485" s="1"/>
      <c r="AW485" s="1"/>
      <c r="AX485" s="1"/>
      <c r="AY485" s="1"/>
      <c r="AZ485" s="1"/>
      <c r="BA485" s="82"/>
      <c r="BB485" s="82"/>
      <c r="BC485" s="82"/>
      <c r="BD485" s="82"/>
      <c r="BE485" s="1"/>
      <c r="BF485" s="1"/>
      <c r="BG485" s="1"/>
      <c r="BH485" s="1"/>
      <c r="BI485" s="1"/>
      <c r="BJ485" s="1"/>
      <c r="BK485" s="1"/>
      <c r="BL485" s="1"/>
      <c r="BM485" s="1"/>
      <c r="BN485" s="1"/>
      <c r="BO485" s="1"/>
      <c r="BP485" s="1"/>
      <c r="BQ485" s="1"/>
      <c r="BR485" s="1"/>
      <c r="BS485" s="1"/>
      <c r="BT485" s="1"/>
      <c r="BU485" s="1"/>
      <c r="BV485" s="1"/>
      <c r="BW485" s="1"/>
      <c r="BX485" s="1"/>
      <c r="BY485" s="1"/>
      <c r="BZ485" s="82"/>
      <c r="CA485" s="82"/>
      <c r="CB485" s="82">
        <f t="shared" si="125"/>
        <v>0</v>
      </c>
      <c r="CC485" s="82">
        <f t="shared" si="126"/>
        <v>0</v>
      </c>
      <c r="CD485" s="98">
        <f t="shared" si="127"/>
        <v>0</v>
      </c>
      <c r="CE485" s="98">
        <f t="shared" si="128"/>
        <v>0</v>
      </c>
      <c r="CF485" s="98">
        <f t="shared" si="129"/>
        <v>0</v>
      </c>
      <c r="CG485" s="98">
        <f t="shared" si="130"/>
        <v>0</v>
      </c>
    </row>
    <row r="486" spans="1:85" ht="64.5" customHeight="1">
      <c r="A486" s="9">
        <f t="shared" si="115"/>
        <v>478</v>
      </c>
      <c r="B486" s="10" t="s">
        <v>1907</v>
      </c>
      <c r="C486" s="11">
        <v>250</v>
      </c>
      <c r="D486" s="11" t="s">
        <v>538</v>
      </c>
      <c r="E486" s="10" t="s">
        <v>1804</v>
      </c>
      <c r="F486" s="43">
        <v>1</v>
      </c>
      <c r="G486" s="1"/>
      <c r="H486" s="1"/>
      <c r="I486" s="1"/>
      <c r="J486" s="1"/>
      <c r="K486" s="1"/>
      <c r="L486" s="1"/>
      <c r="M486" s="1"/>
      <c r="N486" s="1"/>
      <c r="O486" s="1"/>
      <c r="P486" s="1"/>
      <c r="Q486" s="1"/>
      <c r="R486" s="1"/>
      <c r="S486" s="1"/>
      <c r="T486" s="1"/>
      <c r="U486" s="1"/>
      <c r="V486" s="1"/>
      <c r="W486" s="1"/>
      <c r="X486" s="1"/>
      <c r="Y486" s="1"/>
      <c r="Z486" s="1"/>
      <c r="AA486" s="1"/>
      <c r="AB486" s="82"/>
      <c r="AC486" s="82"/>
      <c r="AD486" s="82"/>
      <c r="AE486" s="82"/>
      <c r="AF486" s="1"/>
      <c r="AG486" s="1"/>
      <c r="AH486" s="1"/>
      <c r="AI486" s="1"/>
      <c r="AJ486" s="1"/>
      <c r="AK486" s="1"/>
      <c r="AL486" s="1"/>
      <c r="AM486" s="1"/>
      <c r="AN486" s="1"/>
      <c r="AO486" s="1"/>
      <c r="AP486" s="1"/>
      <c r="AQ486" s="1"/>
      <c r="AR486" s="1"/>
      <c r="AS486" s="1"/>
      <c r="AT486" s="1"/>
      <c r="AU486" s="1"/>
      <c r="AV486" s="1"/>
      <c r="AW486" s="1"/>
      <c r="AX486" s="1"/>
      <c r="AY486" s="1"/>
      <c r="AZ486" s="1"/>
      <c r="BA486" s="82"/>
      <c r="BB486" s="82"/>
      <c r="BC486" s="82"/>
      <c r="BD486" s="82"/>
      <c r="BE486" s="1"/>
      <c r="BF486" s="1"/>
      <c r="BG486" s="1"/>
      <c r="BH486" s="1"/>
      <c r="BI486" s="1"/>
      <c r="BJ486" s="1"/>
      <c r="BK486" s="1"/>
      <c r="BL486" s="1"/>
      <c r="BM486" s="1"/>
      <c r="BN486" s="1"/>
      <c r="BO486" s="1"/>
      <c r="BP486" s="1"/>
      <c r="BQ486" s="1"/>
      <c r="BR486" s="1"/>
      <c r="BS486" s="1"/>
      <c r="BT486" s="1"/>
      <c r="BU486" s="1"/>
      <c r="BV486" s="1"/>
      <c r="BW486" s="1"/>
      <c r="BX486" s="1"/>
      <c r="BY486" s="1"/>
      <c r="BZ486" s="82"/>
      <c r="CA486" s="82"/>
      <c r="CB486" s="82">
        <f t="shared" si="125"/>
        <v>0</v>
      </c>
      <c r="CC486" s="82">
        <f t="shared" si="126"/>
        <v>0</v>
      </c>
      <c r="CD486" s="98">
        <f t="shared" si="127"/>
        <v>0</v>
      </c>
      <c r="CE486" s="98">
        <f t="shared" si="128"/>
        <v>0</v>
      </c>
      <c r="CF486" s="98">
        <f t="shared" si="129"/>
        <v>0</v>
      </c>
      <c r="CG486" s="98">
        <f t="shared" si="130"/>
        <v>0</v>
      </c>
    </row>
    <row r="487" spans="1:85" ht="64.5" customHeight="1">
      <c r="A487" s="9">
        <f t="shared" si="115"/>
        <v>479</v>
      </c>
      <c r="B487" s="10" t="s">
        <v>297</v>
      </c>
      <c r="C487" s="11">
        <v>100</v>
      </c>
      <c r="D487" s="11" t="s">
        <v>538</v>
      </c>
      <c r="E487" s="10" t="s">
        <v>1804</v>
      </c>
      <c r="F487" s="43">
        <v>1</v>
      </c>
      <c r="G487" s="1"/>
      <c r="H487" s="1"/>
      <c r="I487" s="1"/>
      <c r="J487" s="1"/>
      <c r="K487" s="1"/>
      <c r="L487" s="1"/>
      <c r="M487" s="1"/>
      <c r="N487" s="1"/>
      <c r="O487" s="1"/>
      <c r="P487" s="1"/>
      <c r="Q487" s="1"/>
      <c r="R487" s="1"/>
      <c r="S487" s="1"/>
      <c r="T487" s="1"/>
      <c r="U487" s="1"/>
      <c r="V487" s="1"/>
      <c r="W487" s="1"/>
      <c r="X487" s="1"/>
      <c r="Y487" s="1"/>
      <c r="Z487" s="1"/>
      <c r="AA487" s="1"/>
      <c r="AB487" s="82"/>
      <c r="AC487" s="82"/>
      <c r="AD487" s="82"/>
      <c r="AE487" s="82"/>
      <c r="AF487" s="1"/>
      <c r="AG487" s="1"/>
      <c r="AH487" s="1"/>
      <c r="AI487" s="1"/>
      <c r="AJ487" s="1"/>
      <c r="AK487" s="1"/>
      <c r="AL487" s="1"/>
      <c r="AM487" s="1"/>
      <c r="AN487" s="1"/>
      <c r="AO487" s="1"/>
      <c r="AP487" s="1"/>
      <c r="AQ487" s="1"/>
      <c r="AR487" s="1"/>
      <c r="AS487" s="1"/>
      <c r="AT487" s="1"/>
      <c r="AU487" s="1"/>
      <c r="AV487" s="1"/>
      <c r="AW487" s="1"/>
      <c r="AX487" s="1"/>
      <c r="AY487" s="1"/>
      <c r="AZ487" s="1"/>
      <c r="BA487" s="82"/>
      <c r="BB487" s="82"/>
      <c r="BC487" s="82"/>
      <c r="BD487" s="82"/>
      <c r="BE487" s="1" t="s">
        <v>1095</v>
      </c>
      <c r="BF487" s="1">
        <v>371200</v>
      </c>
      <c r="BG487" s="1" t="s">
        <v>2375</v>
      </c>
      <c r="BH487" s="1"/>
      <c r="BI487" s="1"/>
      <c r="BJ487" s="1"/>
      <c r="BK487" s="1"/>
      <c r="BL487" s="1"/>
      <c r="BM487" s="1"/>
      <c r="BN487" s="1"/>
      <c r="BO487" s="1"/>
      <c r="BP487" s="1"/>
      <c r="BQ487" s="1"/>
      <c r="BR487" s="1"/>
      <c r="BS487" s="1"/>
      <c r="BT487" s="1" t="s">
        <v>2646</v>
      </c>
      <c r="BU487" s="1">
        <v>209264</v>
      </c>
      <c r="BV487" s="1" t="s">
        <v>2642</v>
      </c>
      <c r="BW487" s="1"/>
      <c r="BX487" s="1"/>
      <c r="BY487" s="1"/>
      <c r="BZ487" s="82">
        <f t="shared" si="123"/>
        <v>209264</v>
      </c>
      <c r="CA487" s="82" t="str">
        <f t="shared" si="124"/>
        <v>VORTEX COMPANY SAS</v>
      </c>
      <c r="CB487" s="82" t="str">
        <f t="shared" si="125"/>
        <v>Fluka</v>
      </c>
      <c r="CC487" s="82" t="str">
        <f t="shared" si="126"/>
        <v>75-90 dias</v>
      </c>
      <c r="CD487" s="98">
        <f t="shared" si="127"/>
        <v>209264</v>
      </c>
      <c r="CE487" s="98" t="str">
        <f t="shared" si="128"/>
        <v>VORTEX COMPANY SAS</v>
      </c>
      <c r="CF487" s="98" t="str">
        <f t="shared" si="129"/>
        <v>Fluka</v>
      </c>
      <c r="CG487" s="98" t="str">
        <f t="shared" si="130"/>
        <v>75-90 dias</v>
      </c>
    </row>
    <row r="488" spans="1:85" ht="52.2">
      <c r="A488" s="9">
        <f t="shared" si="115"/>
        <v>480</v>
      </c>
      <c r="B488" s="10" t="s">
        <v>301</v>
      </c>
      <c r="C488" s="11">
        <v>50</v>
      </c>
      <c r="D488" s="11" t="s">
        <v>6</v>
      </c>
      <c r="E488" s="10" t="s">
        <v>1803</v>
      </c>
      <c r="F488" s="43">
        <v>1</v>
      </c>
      <c r="G488" s="1"/>
      <c r="H488" s="1"/>
      <c r="I488" s="1"/>
      <c r="J488" s="1"/>
      <c r="K488" s="1"/>
      <c r="L488" s="1"/>
      <c r="M488" s="1"/>
      <c r="N488" s="1"/>
      <c r="O488" s="1"/>
      <c r="P488" s="1"/>
      <c r="Q488" s="1"/>
      <c r="R488" s="1"/>
      <c r="S488" s="1"/>
      <c r="T488" s="1"/>
      <c r="U488" s="1"/>
      <c r="V488" s="1"/>
      <c r="W488" s="1"/>
      <c r="X488" s="1"/>
      <c r="Y488" s="1"/>
      <c r="Z488" s="1"/>
      <c r="AA488" s="1"/>
      <c r="AB488" s="82"/>
      <c r="AC488" s="82"/>
      <c r="AD488" s="82"/>
      <c r="AE488" s="82"/>
      <c r="AF488" s="1"/>
      <c r="AG488" s="1"/>
      <c r="AH488" s="1"/>
      <c r="AI488" s="1"/>
      <c r="AJ488" s="1"/>
      <c r="AK488" s="1"/>
      <c r="AL488" s="1"/>
      <c r="AM488" s="1"/>
      <c r="AN488" s="1"/>
      <c r="AO488" s="1" t="s">
        <v>420</v>
      </c>
      <c r="AP488" s="1">
        <v>170520</v>
      </c>
      <c r="AQ488" s="1">
        <v>95</v>
      </c>
      <c r="AR488" s="1"/>
      <c r="AS488" s="1"/>
      <c r="AT488" s="1"/>
      <c r="AU488" s="1"/>
      <c r="AV488" s="1"/>
      <c r="AW488" s="1"/>
      <c r="AX488" s="1"/>
      <c r="AY488" s="1"/>
      <c r="AZ488" s="1"/>
      <c r="BA488" s="82">
        <f t="shared" si="119"/>
        <v>170520</v>
      </c>
      <c r="BB488" s="82" t="str">
        <f t="shared" si="120"/>
        <v>MERCK S.A.</v>
      </c>
      <c r="BC488" s="82" t="str">
        <f t="shared" si="121"/>
        <v>MERCK</v>
      </c>
      <c r="BD488" s="82">
        <f t="shared" si="122"/>
        <v>95</v>
      </c>
      <c r="BE488" s="1"/>
      <c r="BF488" s="1"/>
      <c r="BG488" s="1"/>
      <c r="BH488" s="1"/>
      <c r="BI488" s="1"/>
      <c r="BJ488" s="1"/>
      <c r="BK488" s="1"/>
      <c r="BL488" s="1"/>
      <c r="BM488" s="1"/>
      <c r="BN488" s="1"/>
      <c r="BO488" s="1"/>
      <c r="BP488" s="1"/>
      <c r="BQ488" s="1"/>
      <c r="BR488" s="1"/>
      <c r="BS488" s="1"/>
      <c r="BT488" s="1" t="s">
        <v>2105</v>
      </c>
      <c r="BU488" s="1">
        <v>151588.79999999999</v>
      </c>
      <c r="BV488" s="1" t="s">
        <v>2640</v>
      </c>
      <c r="BW488" s="1"/>
      <c r="BX488" s="1"/>
      <c r="BY488" s="1"/>
      <c r="BZ488" s="82">
        <f t="shared" si="123"/>
        <v>151588.79999999999</v>
      </c>
      <c r="CA488" s="82" t="str">
        <f t="shared" si="124"/>
        <v>VORTEX COMPANY SAS</v>
      </c>
      <c r="CB488" s="82" t="str">
        <f t="shared" si="125"/>
        <v>Alfa Aesar</v>
      </c>
      <c r="CC488" s="82" t="str">
        <f t="shared" si="126"/>
        <v>30-45 dias</v>
      </c>
      <c r="CD488" s="98">
        <f t="shared" si="127"/>
        <v>151588.79999999999</v>
      </c>
      <c r="CE488" s="98" t="str">
        <f t="shared" si="128"/>
        <v>VORTEX COMPANY SAS</v>
      </c>
      <c r="CF488" s="98" t="str">
        <f t="shared" si="129"/>
        <v>Alfa Aesar</v>
      </c>
      <c r="CG488" s="98" t="str">
        <f t="shared" si="130"/>
        <v>30-45 dias</v>
      </c>
    </row>
    <row r="489" spans="1:85" ht="62.25" customHeight="1">
      <c r="A489" s="9">
        <f t="shared" si="115"/>
        <v>481</v>
      </c>
      <c r="B489" s="10" t="s">
        <v>1908</v>
      </c>
      <c r="C489" s="11">
        <v>100</v>
      </c>
      <c r="D489" s="11" t="s">
        <v>6</v>
      </c>
      <c r="E489" s="10" t="s">
        <v>1803</v>
      </c>
      <c r="F489" s="43">
        <v>1</v>
      </c>
      <c r="G489" s="1"/>
      <c r="H489" s="1"/>
      <c r="I489" s="1"/>
      <c r="J489" s="1"/>
      <c r="K489" s="1"/>
      <c r="L489" s="1"/>
      <c r="M489" s="1"/>
      <c r="N489" s="1"/>
      <c r="O489" s="1"/>
      <c r="P489" s="1"/>
      <c r="Q489" s="1"/>
      <c r="R489" s="1"/>
      <c r="S489" s="1"/>
      <c r="T489" s="1"/>
      <c r="U489" s="1"/>
      <c r="V489" s="1"/>
      <c r="W489" s="1"/>
      <c r="X489" s="1"/>
      <c r="Y489" s="1"/>
      <c r="Z489" s="1"/>
      <c r="AA489" s="1"/>
      <c r="AB489" s="82"/>
      <c r="AC489" s="82"/>
      <c r="AD489" s="82"/>
      <c r="AE489" s="82"/>
      <c r="AF489" s="1"/>
      <c r="AG489" s="1"/>
      <c r="AH489" s="1"/>
      <c r="AI489" s="1"/>
      <c r="AJ489" s="1"/>
      <c r="AK489" s="1"/>
      <c r="AL489" s="1"/>
      <c r="AM489" s="1"/>
      <c r="AN489" s="1"/>
      <c r="AO489" s="1"/>
      <c r="AP489" s="1"/>
      <c r="AQ489" s="1"/>
      <c r="AR489" s="1"/>
      <c r="AS489" s="1"/>
      <c r="AT489" s="1"/>
      <c r="AU489" s="1"/>
      <c r="AV489" s="1"/>
      <c r="AW489" s="1"/>
      <c r="AX489" s="1"/>
      <c r="AY489" s="1"/>
      <c r="AZ489" s="1"/>
      <c r="BA489" s="82"/>
      <c r="BB489" s="82"/>
      <c r="BC489" s="82"/>
      <c r="BD489" s="82"/>
      <c r="BE489" s="1"/>
      <c r="BF489" s="1"/>
      <c r="BG489" s="1"/>
      <c r="BH489" s="1"/>
      <c r="BI489" s="1"/>
      <c r="BJ489" s="1"/>
      <c r="BK489" s="1"/>
      <c r="BL489" s="1"/>
      <c r="BM489" s="1"/>
      <c r="BN489" s="1"/>
      <c r="BO489" s="1"/>
      <c r="BP489" s="1"/>
      <c r="BQ489" s="1"/>
      <c r="BR489" s="1"/>
      <c r="BS489" s="1"/>
      <c r="BT489" s="1"/>
      <c r="BU489" s="1"/>
      <c r="BV489" s="1"/>
      <c r="BW489" s="1"/>
      <c r="BX489" s="1"/>
      <c r="BY489" s="1"/>
      <c r="BZ489" s="82"/>
      <c r="CA489" s="82"/>
      <c r="CB489" s="82">
        <f t="shared" si="125"/>
        <v>0</v>
      </c>
      <c r="CC489" s="82">
        <f t="shared" si="126"/>
        <v>0</v>
      </c>
      <c r="CD489" s="98">
        <f t="shared" si="127"/>
        <v>0</v>
      </c>
      <c r="CE489" s="98">
        <f t="shared" si="128"/>
        <v>0</v>
      </c>
      <c r="CF489" s="98">
        <f t="shared" si="129"/>
        <v>0</v>
      </c>
      <c r="CG489" s="98">
        <f t="shared" si="130"/>
        <v>0</v>
      </c>
    </row>
    <row r="490" spans="1:85" ht="62.25" customHeight="1">
      <c r="A490" s="9">
        <f t="shared" si="115"/>
        <v>482</v>
      </c>
      <c r="B490" s="10" t="s">
        <v>298</v>
      </c>
      <c r="C490" s="11" t="s">
        <v>299</v>
      </c>
      <c r="D490" s="11" t="s">
        <v>299</v>
      </c>
      <c r="E490" s="10" t="s">
        <v>1804</v>
      </c>
      <c r="F490" s="43">
        <v>1</v>
      </c>
      <c r="G490" s="1"/>
      <c r="H490" s="1"/>
      <c r="I490" s="1"/>
      <c r="J490" s="1"/>
      <c r="K490" s="1"/>
      <c r="L490" s="1"/>
      <c r="M490" s="1"/>
      <c r="N490" s="1"/>
      <c r="O490" s="1"/>
      <c r="P490" s="1"/>
      <c r="Q490" s="1"/>
      <c r="R490" s="1"/>
      <c r="S490" s="1"/>
      <c r="T490" s="1"/>
      <c r="U490" s="1"/>
      <c r="V490" s="1"/>
      <c r="W490" s="1"/>
      <c r="X490" s="1"/>
      <c r="Y490" s="1"/>
      <c r="Z490" s="1"/>
      <c r="AA490" s="1"/>
      <c r="AB490" s="82"/>
      <c r="AC490" s="82"/>
      <c r="AD490" s="82"/>
      <c r="AE490" s="82"/>
      <c r="AF490" s="1" t="s">
        <v>1222</v>
      </c>
      <c r="AG490" s="1">
        <v>377000</v>
      </c>
      <c r="AH490" s="1" t="s">
        <v>2454</v>
      </c>
      <c r="AI490" s="1"/>
      <c r="AJ490" s="1"/>
      <c r="AK490" s="1"/>
      <c r="AL490" s="1"/>
      <c r="AM490" s="1"/>
      <c r="AN490" s="1"/>
      <c r="AO490" s="1"/>
      <c r="AP490" s="1"/>
      <c r="AQ490" s="1"/>
      <c r="AR490" s="1"/>
      <c r="AS490" s="1"/>
      <c r="AT490" s="1"/>
      <c r="AU490" s="1" t="s">
        <v>1222</v>
      </c>
      <c r="AV490" s="1">
        <v>379686.56</v>
      </c>
      <c r="AW490" s="1">
        <v>45</v>
      </c>
      <c r="AX490" s="1"/>
      <c r="AY490" s="1"/>
      <c r="AZ490" s="1"/>
      <c r="BA490" s="82">
        <f t="shared" si="119"/>
        <v>377000</v>
      </c>
      <c r="BB490" s="82" t="str">
        <f t="shared" si="120"/>
        <v>INNOVACION TECNOLOGICA LTDA - INNOVATEK LTDA.</v>
      </c>
      <c r="BC490" s="82" t="str">
        <f t="shared" si="121"/>
        <v>RESTEK</v>
      </c>
      <c r="BD490" s="82" t="str">
        <f t="shared" si="122"/>
        <v>30 dias</v>
      </c>
      <c r="BE490" s="1"/>
      <c r="BF490" s="1"/>
      <c r="BG490" s="1"/>
      <c r="BH490" s="1"/>
      <c r="BI490" s="1"/>
      <c r="BJ490" s="1"/>
      <c r="BK490" s="1"/>
      <c r="BL490" s="1"/>
      <c r="BM490" s="1"/>
      <c r="BN490" s="1"/>
      <c r="BO490" s="1"/>
      <c r="BP490" s="1"/>
      <c r="BQ490" s="1"/>
      <c r="BR490" s="1"/>
      <c r="BS490" s="1"/>
      <c r="BT490" s="1"/>
      <c r="BU490" s="1"/>
      <c r="BV490" s="1"/>
      <c r="BW490" s="1"/>
      <c r="BX490" s="1"/>
      <c r="BY490" s="1"/>
      <c r="BZ490" s="82"/>
      <c r="CA490" s="82"/>
      <c r="CB490" s="82">
        <f t="shared" si="125"/>
        <v>0</v>
      </c>
      <c r="CC490" s="82">
        <f t="shared" si="126"/>
        <v>0</v>
      </c>
      <c r="CD490" s="98">
        <f t="shared" si="127"/>
        <v>377000</v>
      </c>
      <c r="CE490" s="98" t="str">
        <f t="shared" si="128"/>
        <v>INNOVACION TECNOLOGICA LTDA - INNOVATEK LTDA.</v>
      </c>
      <c r="CF490" s="98" t="str">
        <f t="shared" si="129"/>
        <v>RESTEK</v>
      </c>
      <c r="CG490" s="98" t="str">
        <f t="shared" si="130"/>
        <v>30 dias</v>
      </c>
    </row>
    <row r="491" spans="1:85" ht="62.25" customHeight="1">
      <c r="A491" s="9">
        <f t="shared" si="115"/>
        <v>483</v>
      </c>
      <c r="B491" s="10" t="s">
        <v>1404</v>
      </c>
      <c r="C491" s="11" t="s">
        <v>299</v>
      </c>
      <c r="D491" s="11" t="s">
        <v>299</v>
      </c>
      <c r="E491" s="10" t="s">
        <v>1804</v>
      </c>
      <c r="F491" s="43">
        <v>1</v>
      </c>
      <c r="G491" s="1"/>
      <c r="H491" s="1"/>
      <c r="I491" s="1"/>
      <c r="J491" s="1"/>
      <c r="K491" s="1"/>
      <c r="L491" s="1"/>
      <c r="M491" s="1"/>
      <c r="N491" s="1"/>
      <c r="O491" s="1"/>
      <c r="P491" s="1"/>
      <c r="Q491" s="1"/>
      <c r="R491" s="1"/>
      <c r="S491" s="1"/>
      <c r="T491" s="1"/>
      <c r="U491" s="1"/>
      <c r="V491" s="1"/>
      <c r="W491" s="1"/>
      <c r="X491" s="1"/>
      <c r="Y491" s="1"/>
      <c r="Z491" s="1"/>
      <c r="AA491" s="1"/>
      <c r="AB491" s="82"/>
      <c r="AC491" s="82"/>
      <c r="AD491" s="82"/>
      <c r="AE491" s="82"/>
      <c r="AF491" s="1" t="s">
        <v>1222</v>
      </c>
      <c r="AG491" s="1">
        <v>233160</v>
      </c>
      <c r="AH491" s="1" t="s">
        <v>2454</v>
      </c>
      <c r="AI491" s="1"/>
      <c r="AJ491" s="1"/>
      <c r="AK491" s="1"/>
      <c r="AL491" s="1"/>
      <c r="AM491" s="1"/>
      <c r="AN491" s="1"/>
      <c r="AO491" s="1"/>
      <c r="AP491" s="1"/>
      <c r="AQ491" s="1"/>
      <c r="AR491" s="1"/>
      <c r="AS491" s="1"/>
      <c r="AT491" s="1"/>
      <c r="AU491" s="1" t="s">
        <v>1222</v>
      </c>
      <c r="AV491" s="1">
        <v>235549.6</v>
      </c>
      <c r="AW491" s="1">
        <v>45</v>
      </c>
      <c r="AX491" s="1"/>
      <c r="AY491" s="1"/>
      <c r="AZ491" s="1"/>
      <c r="BA491" s="82">
        <f t="shared" si="119"/>
        <v>233160</v>
      </c>
      <c r="BB491" s="82" t="str">
        <f t="shared" si="120"/>
        <v>INNOVACION TECNOLOGICA LTDA - INNOVATEK LTDA.</v>
      </c>
      <c r="BC491" s="82" t="str">
        <f t="shared" si="121"/>
        <v>RESTEK</v>
      </c>
      <c r="BD491" s="82" t="str">
        <f t="shared" si="122"/>
        <v>30 dias</v>
      </c>
      <c r="BE491" s="1"/>
      <c r="BF491" s="1"/>
      <c r="BG491" s="1"/>
      <c r="BH491" s="1"/>
      <c r="BI491" s="1"/>
      <c r="BJ491" s="1"/>
      <c r="BK491" s="1"/>
      <c r="BL491" s="1"/>
      <c r="BM491" s="1"/>
      <c r="BN491" s="1"/>
      <c r="BO491" s="1"/>
      <c r="BP491" s="1"/>
      <c r="BQ491" s="1"/>
      <c r="BR491" s="1"/>
      <c r="BS491" s="1"/>
      <c r="BT491" s="1"/>
      <c r="BU491" s="1"/>
      <c r="BV491" s="1"/>
      <c r="BW491" s="1"/>
      <c r="BX491" s="1"/>
      <c r="BY491" s="1"/>
      <c r="BZ491" s="82"/>
      <c r="CA491" s="82"/>
      <c r="CB491" s="82">
        <f t="shared" si="125"/>
        <v>0</v>
      </c>
      <c r="CC491" s="82">
        <f t="shared" si="126"/>
        <v>0</v>
      </c>
      <c r="CD491" s="98">
        <f t="shared" si="127"/>
        <v>233160</v>
      </c>
      <c r="CE491" s="98" t="str">
        <f t="shared" si="128"/>
        <v>INNOVACION TECNOLOGICA LTDA - INNOVATEK LTDA.</v>
      </c>
      <c r="CF491" s="98" t="str">
        <f t="shared" si="129"/>
        <v>RESTEK</v>
      </c>
      <c r="CG491" s="98" t="str">
        <f t="shared" si="130"/>
        <v>30 dias</v>
      </c>
    </row>
    <row r="492" spans="1:85" ht="62.25" customHeight="1">
      <c r="A492" s="9">
        <f t="shared" si="115"/>
        <v>484</v>
      </c>
      <c r="B492" s="10" t="s">
        <v>1405</v>
      </c>
      <c r="C492" s="11" t="s">
        <v>299</v>
      </c>
      <c r="D492" s="11" t="s">
        <v>299</v>
      </c>
      <c r="E492" s="10" t="s">
        <v>1804</v>
      </c>
      <c r="F492" s="43">
        <v>1</v>
      </c>
      <c r="G492" s="1"/>
      <c r="H492" s="1"/>
      <c r="I492" s="1"/>
      <c r="J492" s="1"/>
      <c r="K492" s="1"/>
      <c r="L492" s="1"/>
      <c r="M492" s="1"/>
      <c r="N492" s="1"/>
      <c r="O492" s="1"/>
      <c r="P492" s="1"/>
      <c r="Q492" s="1"/>
      <c r="R492" s="1"/>
      <c r="S492" s="1"/>
      <c r="T492" s="1"/>
      <c r="U492" s="1"/>
      <c r="V492" s="1"/>
      <c r="W492" s="1"/>
      <c r="X492" s="1"/>
      <c r="Y492" s="1"/>
      <c r="Z492" s="1"/>
      <c r="AA492" s="1"/>
      <c r="AB492" s="82"/>
      <c r="AC492" s="82"/>
      <c r="AD492" s="82"/>
      <c r="AE492" s="82"/>
      <c r="AF492" s="1" t="s">
        <v>1222</v>
      </c>
      <c r="AG492" s="1">
        <v>177480</v>
      </c>
      <c r="AH492" s="1" t="s">
        <v>2454</v>
      </c>
      <c r="AI492" s="1"/>
      <c r="AJ492" s="1"/>
      <c r="AK492" s="1"/>
      <c r="AL492" s="1"/>
      <c r="AM492" s="1"/>
      <c r="AN492" s="1"/>
      <c r="AO492" s="1"/>
      <c r="AP492" s="1"/>
      <c r="AQ492" s="1"/>
      <c r="AR492" s="1"/>
      <c r="AS492" s="1"/>
      <c r="AT492" s="1"/>
      <c r="AU492" s="1" t="s">
        <v>1222</v>
      </c>
      <c r="AV492" s="1">
        <v>217966.32</v>
      </c>
      <c r="AW492" s="1">
        <v>45</v>
      </c>
      <c r="AX492" s="1"/>
      <c r="AY492" s="1"/>
      <c r="AZ492" s="1"/>
      <c r="BA492" s="82">
        <f t="shared" si="119"/>
        <v>177480</v>
      </c>
      <c r="BB492" s="82" t="str">
        <f t="shared" si="120"/>
        <v>INNOVACION TECNOLOGICA LTDA - INNOVATEK LTDA.</v>
      </c>
      <c r="BC492" s="82" t="str">
        <f t="shared" si="121"/>
        <v>RESTEK</v>
      </c>
      <c r="BD492" s="82" t="str">
        <f t="shared" si="122"/>
        <v>30 dias</v>
      </c>
      <c r="BE492" s="1"/>
      <c r="BF492" s="1"/>
      <c r="BG492" s="1"/>
      <c r="BH492" s="1"/>
      <c r="BI492" s="1"/>
      <c r="BJ492" s="1"/>
      <c r="BK492" s="1"/>
      <c r="BL492" s="1"/>
      <c r="BM492" s="1"/>
      <c r="BN492" s="1"/>
      <c r="BO492" s="1"/>
      <c r="BP492" s="1"/>
      <c r="BQ492" s="1"/>
      <c r="BR492" s="1"/>
      <c r="BS492" s="1"/>
      <c r="BT492" s="1"/>
      <c r="BU492" s="1"/>
      <c r="BV492" s="1"/>
      <c r="BW492" s="1"/>
      <c r="BX492" s="1"/>
      <c r="BY492" s="1"/>
      <c r="BZ492" s="82"/>
      <c r="CA492" s="82"/>
      <c r="CB492" s="82">
        <f t="shared" si="125"/>
        <v>0</v>
      </c>
      <c r="CC492" s="82">
        <f t="shared" si="126"/>
        <v>0</v>
      </c>
      <c r="CD492" s="98">
        <f t="shared" si="127"/>
        <v>177480</v>
      </c>
      <c r="CE492" s="98" t="str">
        <f t="shared" si="128"/>
        <v>INNOVACION TECNOLOGICA LTDA - INNOVATEK LTDA.</v>
      </c>
      <c r="CF492" s="98" t="str">
        <f t="shared" si="129"/>
        <v>RESTEK</v>
      </c>
      <c r="CG492" s="98" t="str">
        <f t="shared" si="130"/>
        <v>30 dias</v>
      </c>
    </row>
    <row r="493" spans="1:85" ht="62.25" customHeight="1">
      <c r="A493" s="9">
        <f t="shared" si="115"/>
        <v>485</v>
      </c>
      <c r="B493" s="10" t="s">
        <v>300</v>
      </c>
      <c r="C493" s="11" t="s">
        <v>299</v>
      </c>
      <c r="D493" s="11" t="s">
        <v>299</v>
      </c>
      <c r="E493" s="10" t="s">
        <v>1804</v>
      </c>
      <c r="F493" s="43">
        <v>1</v>
      </c>
      <c r="G493" s="1"/>
      <c r="H493" s="1"/>
      <c r="I493" s="1"/>
      <c r="J493" s="1"/>
      <c r="K493" s="1"/>
      <c r="L493" s="1"/>
      <c r="M493" s="1"/>
      <c r="N493" s="1"/>
      <c r="O493" s="1"/>
      <c r="P493" s="1"/>
      <c r="Q493" s="1"/>
      <c r="R493" s="1"/>
      <c r="S493" s="1"/>
      <c r="T493" s="1"/>
      <c r="U493" s="1"/>
      <c r="V493" s="1"/>
      <c r="W493" s="1"/>
      <c r="X493" s="1"/>
      <c r="Y493" s="1"/>
      <c r="Z493" s="1"/>
      <c r="AA493" s="1"/>
      <c r="AB493" s="82"/>
      <c r="AC493" s="82"/>
      <c r="AD493" s="82"/>
      <c r="AE493" s="82"/>
      <c r="AF493" s="1" t="s">
        <v>1222</v>
      </c>
      <c r="AG493" s="1">
        <v>93960</v>
      </c>
      <c r="AH493" s="1" t="s">
        <v>2454</v>
      </c>
      <c r="AI493" s="1"/>
      <c r="AJ493" s="1"/>
      <c r="AK493" s="1"/>
      <c r="AL493" s="1"/>
      <c r="AM493" s="1"/>
      <c r="AN493" s="1"/>
      <c r="AO493" s="1"/>
      <c r="AP493" s="1"/>
      <c r="AQ493" s="1"/>
      <c r="AR493" s="1"/>
      <c r="AS493" s="1"/>
      <c r="AT493" s="1"/>
      <c r="AU493" s="1" t="s">
        <v>1222</v>
      </c>
      <c r="AV493" s="1">
        <v>94934.399999999994</v>
      </c>
      <c r="AW493" s="1">
        <v>45</v>
      </c>
      <c r="AX493" s="1"/>
      <c r="AY493" s="1"/>
      <c r="AZ493" s="1"/>
      <c r="BA493" s="82">
        <f t="shared" si="119"/>
        <v>93960</v>
      </c>
      <c r="BB493" s="82" t="str">
        <f t="shared" si="120"/>
        <v>INNOVACION TECNOLOGICA LTDA - INNOVATEK LTDA.</v>
      </c>
      <c r="BC493" s="82" t="str">
        <f t="shared" si="121"/>
        <v>RESTEK</v>
      </c>
      <c r="BD493" s="82" t="str">
        <f t="shared" si="122"/>
        <v>30 dias</v>
      </c>
      <c r="BE493" s="1"/>
      <c r="BF493" s="1"/>
      <c r="BG493" s="1"/>
      <c r="BH493" s="1"/>
      <c r="BI493" s="1"/>
      <c r="BJ493" s="1"/>
      <c r="BK493" s="1"/>
      <c r="BL493" s="1"/>
      <c r="BM493" s="1"/>
      <c r="BN493" s="1"/>
      <c r="BO493" s="1"/>
      <c r="BP493" s="1"/>
      <c r="BQ493" s="1"/>
      <c r="BR493" s="1"/>
      <c r="BS493" s="1"/>
      <c r="BT493" s="1"/>
      <c r="BU493" s="1"/>
      <c r="BV493" s="1"/>
      <c r="BW493" s="1"/>
      <c r="BX493" s="1"/>
      <c r="BY493" s="1"/>
      <c r="BZ493" s="82"/>
      <c r="CA493" s="82"/>
      <c r="CB493" s="82">
        <f t="shared" si="125"/>
        <v>0</v>
      </c>
      <c r="CC493" s="82">
        <f t="shared" si="126"/>
        <v>0</v>
      </c>
      <c r="CD493" s="98">
        <f t="shared" si="127"/>
        <v>93960</v>
      </c>
      <c r="CE493" s="98" t="str">
        <f t="shared" si="128"/>
        <v>INNOVACION TECNOLOGICA LTDA - INNOVATEK LTDA.</v>
      </c>
      <c r="CF493" s="98" t="str">
        <f t="shared" si="129"/>
        <v>RESTEK</v>
      </c>
      <c r="CG493" s="98" t="str">
        <f t="shared" si="130"/>
        <v>30 dias</v>
      </c>
    </row>
    <row r="494" spans="1:85" ht="72">
      <c r="A494" s="9">
        <f t="shared" si="115"/>
        <v>486</v>
      </c>
      <c r="B494" s="10" t="s">
        <v>302</v>
      </c>
      <c r="C494" s="11" t="s">
        <v>299</v>
      </c>
      <c r="D494" s="11" t="s">
        <v>299</v>
      </c>
      <c r="E494" s="10" t="s">
        <v>1804</v>
      </c>
      <c r="F494" s="43">
        <v>1</v>
      </c>
      <c r="G494" s="1"/>
      <c r="H494" s="1"/>
      <c r="I494" s="1"/>
      <c r="J494" s="1"/>
      <c r="K494" s="1"/>
      <c r="L494" s="1"/>
      <c r="M494" s="1"/>
      <c r="N494" s="1"/>
      <c r="O494" s="1"/>
      <c r="P494" s="1"/>
      <c r="Q494" s="1"/>
      <c r="R494" s="1"/>
      <c r="S494" s="1"/>
      <c r="T494" s="1"/>
      <c r="U494" s="1"/>
      <c r="V494" s="1"/>
      <c r="W494" s="1"/>
      <c r="X494" s="1"/>
      <c r="Y494" s="1"/>
      <c r="Z494" s="1"/>
      <c r="AA494" s="1"/>
      <c r="AB494" s="82"/>
      <c r="AC494" s="82"/>
      <c r="AD494" s="82"/>
      <c r="AE494" s="82"/>
      <c r="AF494" s="1" t="s">
        <v>1222</v>
      </c>
      <c r="AG494" s="1">
        <v>147320</v>
      </c>
      <c r="AH494" s="1" t="s">
        <v>2454</v>
      </c>
      <c r="AI494" s="1"/>
      <c r="AJ494" s="1"/>
      <c r="AK494" s="1"/>
      <c r="AL494" s="1"/>
      <c r="AM494" s="1"/>
      <c r="AN494" s="1"/>
      <c r="AO494" s="1"/>
      <c r="AP494" s="1"/>
      <c r="AQ494" s="1"/>
      <c r="AR494" s="1"/>
      <c r="AS494" s="1"/>
      <c r="AT494" s="1"/>
      <c r="AU494" s="1" t="s">
        <v>1222</v>
      </c>
      <c r="AV494" s="1">
        <v>147658.72</v>
      </c>
      <c r="AW494" s="1">
        <v>45</v>
      </c>
      <c r="AX494" s="1"/>
      <c r="AY494" s="1"/>
      <c r="AZ494" s="1"/>
      <c r="BA494" s="82">
        <f t="shared" si="119"/>
        <v>147320</v>
      </c>
      <c r="BB494" s="82" t="str">
        <f t="shared" si="120"/>
        <v>INNOVACION TECNOLOGICA LTDA - INNOVATEK LTDA.</v>
      </c>
      <c r="BC494" s="82" t="str">
        <f t="shared" si="121"/>
        <v>RESTEK</v>
      </c>
      <c r="BD494" s="82" t="str">
        <f t="shared" si="122"/>
        <v>30 dias</v>
      </c>
      <c r="BE494" s="1"/>
      <c r="BF494" s="1"/>
      <c r="BG494" s="1"/>
      <c r="BH494" s="1"/>
      <c r="BI494" s="1"/>
      <c r="BJ494" s="1"/>
      <c r="BK494" s="1"/>
      <c r="BL494" s="1"/>
      <c r="BM494" s="1"/>
      <c r="BN494" s="1"/>
      <c r="BO494" s="1"/>
      <c r="BP494" s="1"/>
      <c r="BQ494" s="1"/>
      <c r="BR494" s="1"/>
      <c r="BS494" s="1"/>
      <c r="BT494" s="1"/>
      <c r="BU494" s="1"/>
      <c r="BV494" s="1"/>
      <c r="BW494" s="1"/>
      <c r="BX494" s="1"/>
      <c r="BY494" s="1"/>
      <c r="BZ494" s="82"/>
      <c r="CA494" s="82"/>
      <c r="CB494" s="82">
        <f t="shared" si="125"/>
        <v>0</v>
      </c>
      <c r="CC494" s="82">
        <f t="shared" si="126"/>
        <v>0</v>
      </c>
      <c r="CD494" s="98">
        <f t="shared" si="127"/>
        <v>147320</v>
      </c>
      <c r="CE494" s="98" t="str">
        <f t="shared" si="128"/>
        <v>INNOVACION TECNOLOGICA LTDA - INNOVATEK LTDA.</v>
      </c>
      <c r="CF494" s="98" t="str">
        <f t="shared" si="129"/>
        <v>RESTEK</v>
      </c>
      <c r="CG494" s="98" t="str">
        <f t="shared" si="130"/>
        <v>30 dias</v>
      </c>
    </row>
    <row r="495" spans="1:85" ht="43.2">
      <c r="A495" s="9">
        <f t="shared" si="115"/>
        <v>487</v>
      </c>
      <c r="B495" s="10" t="s">
        <v>1508</v>
      </c>
      <c r="C495" s="11" t="s">
        <v>1565</v>
      </c>
      <c r="D495" s="11" t="s">
        <v>166</v>
      </c>
      <c r="E495" s="10" t="s">
        <v>1066</v>
      </c>
      <c r="F495" s="43">
        <v>1</v>
      </c>
      <c r="G495" s="1"/>
      <c r="H495" s="1"/>
      <c r="I495" s="1"/>
      <c r="J495" s="1"/>
      <c r="K495" s="1"/>
      <c r="L495" s="1"/>
      <c r="M495" s="1"/>
      <c r="N495" s="1"/>
      <c r="O495" s="1"/>
      <c r="P495" s="1"/>
      <c r="Q495" s="1"/>
      <c r="R495" s="1"/>
      <c r="S495" s="1"/>
      <c r="T495" s="1"/>
      <c r="U495" s="1"/>
      <c r="V495" s="1"/>
      <c r="W495" s="1"/>
      <c r="X495" s="1"/>
      <c r="Y495" s="1"/>
      <c r="Z495" s="1"/>
      <c r="AA495" s="1"/>
      <c r="AB495" s="82"/>
      <c r="AC495" s="82"/>
      <c r="AD495" s="82"/>
      <c r="AE495" s="82"/>
      <c r="AF495" s="1"/>
      <c r="AG495" s="1"/>
      <c r="AH495" s="1"/>
      <c r="AI495" s="1"/>
      <c r="AJ495" s="1"/>
      <c r="AK495" s="1"/>
      <c r="AL495" s="1"/>
      <c r="AM495" s="1"/>
      <c r="AN495" s="1"/>
      <c r="AO495" s="1"/>
      <c r="AP495" s="1"/>
      <c r="AQ495" s="1"/>
      <c r="AR495" s="1"/>
      <c r="AS495" s="1"/>
      <c r="AT495" s="1"/>
      <c r="AU495" s="1"/>
      <c r="AV495" s="1"/>
      <c r="AW495" s="1"/>
      <c r="AX495" s="1"/>
      <c r="AY495" s="1"/>
      <c r="AZ495" s="1"/>
      <c r="BA495" s="82"/>
      <c r="BB495" s="82"/>
      <c r="BC495" s="82"/>
      <c r="BD495" s="82"/>
      <c r="BE495" s="1"/>
      <c r="BF495" s="1"/>
      <c r="BG495" s="1"/>
      <c r="BH495" s="1"/>
      <c r="BI495" s="1"/>
      <c r="BJ495" s="1"/>
      <c r="BK495" s="1" t="s">
        <v>1066</v>
      </c>
      <c r="BL495" s="1">
        <v>93960</v>
      </c>
      <c r="BM495" s="1" t="s">
        <v>2575</v>
      </c>
      <c r="BN495" s="1"/>
      <c r="BO495" s="1"/>
      <c r="BP495" s="1"/>
      <c r="BQ495" s="1"/>
      <c r="BR495" s="1"/>
      <c r="BS495" s="1"/>
      <c r="BT495" s="1"/>
      <c r="BU495" s="1"/>
      <c r="BV495" s="1"/>
      <c r="BW495" s="1"/>
      <c r="BX495" s="1"/>
      <c r="BY495" s="1"/>
      <c r="BZ495" s="82">
        <f t="shared" si="123"/>
        <v>93960</v>
      </c>
      <c r="CA495" s="82" t="str">
        <f t="shared" si="124"/>
        <v>QUIMICOS Y REACTIVOS SAS "QUIMIREL SAS"</v>
      </c>
      <c r="CB495" s="82" t="str">
        <f t="shared" si="125"/>
        <v>OXOID</v>
      </c>
      <c r="CC495" s="82" t="str">
        <f t="shared" si="126"/>
        <v>60 dias calendario</v>
      </c>
      <c r="CD495" s="98">
        <f t="shared" si="127"/>
        <v>93960</v>
      </c>
      <c r="CE495" s="98" t="str">
        <f t="shared" si="128"/>
        <v>QUIMICOS Y REACTIVOS SAS "QUIMIREL SAS"</v>
      </c>
      <c r="CF495" s="98" t="str">
        <f t="shared" si="129"/>
        <v>OXOID</v>
      </c>
      <c r="CG495" s="98" t="str">
        <f t="shared" si="130"/>
        <v>60 dias calendario</v>
      </c>
    </row>
    <row r="496" spans="1:85" ht="52.2">
      <c r="A496" s="9">
        <f t="shared" si="115"/>
        <v>488</v>
      </c>
      <c r="B496" s="17" t="s">
        <v>1311</v>
      </c>
      <c r="C496" s="14">
        <v>500</v>
      </c>
      <c r="D496" s="18" t="s">
        <v>154</v>
      </c>
      <c r="E496" s="10" t="s">
        <v>1803</v>
      </c>
      <c r="F496" s="43">
        <v>1</v>
      </c>
      <c r="G496" s="1"/>
      <c r="H496" s="1"/>
      <c r="I496" s="1"/>
      <c r="J496" s="1"/>
      <c r="K496" s="1"/>
      <c r="L496" s="1"/>
      <c r="M496" s="1"/>
      <c r="N496" s="1"/>
      <c r="O496" s="1"/>
      <c r="P496" s="1"/>
      <c r="Q496" s="1"/>
      <c r="R496" s="1"/>
      <c r="S496" s="1" t="s">
        <v>2406</v>
      </c>
      <c r="T496" s="1">
        <v>400780</v>
      </c>
      <c r="U496" s="1">
        <v>15</v>
      </c>
      <c r="V496" s="1"/>
      <c r="W496" s="1"/>
      <c r="X496" s="1"/>
      <c r="Y496" s="1"/>
      <c r="Z496" s="1"/>
      <c r="AA496" s="1"/>
      <c r="AB496" s="82">
        <f t="shared" si="116"/>
        <v>400780</v>
      </c>
      <c r="AC496" s="82" t="str">
        <f>IF(AB496=Z496,$Y$7,IF(AB496=W496,$V$7,IF(AB496=T496,$S$7,IF(AB496=Q496,$P$7,IF(AB496=N496,$M$7,IF(AB496=K496,$J$7,I(AB496=H496,$G$7,"")))))))</f>
        <v xml:space="preserve">ELEMENTOS QUIMICOS LTDA </v>
      </c>
      <c r="AD496" s="82" t="str">
        <f t="shared" si="117"/>
        <v>PANREAC</v>
      </c>
      <c r="AE496" s="82">
        <f t="shared" si="118"/>
        <v>15</v>
      </c>
      <c r="AF496" s="1"/>
      <c r="AG496" s="1"/>
      <c r="AH496" s="1"/>
      <c r="AI496" s="1"/>
      <c r="AJ496" s="1"/>
      <c r="AK496" s="1"/>
      <c r="AL496" s="1"/>
      <c r="AM496" s="1"/>
      <c r="AN496" s="1"/>
      <c r="AO496" s="1"/>
      <c r="AP496" s="1"/>
      <c r="AQ496" s="1"/>
      <c r="AR496" s="1"/>
      <c r="AS496" s="1"/>
      <c r="AT496" s="1"/>
      <c r="AU496" s="1"/>
      <c r="AV496" s="1"/>
      <c r="AW496" s="1"/>
      <c r="AX496" s="1"/>
      <c r="AY496" s="1"/>
      <c r="AZ496" s="1"/>
      <c r="BA496" s="82"/>
      <c r="BB496" s="82"/>
      <c r="BC496" s="82"/>
      <c r="BD496" s="82"/>
      <c r="BE496" s="1" t="s">
        <v>1095</v>
      </c>
      <c r="BF496" s="1">
        <v>701800</v>
      </c>
      <c r="BG496" s="1" t="s">
        <v>2375</v>
      </c>
      <c r="BH496" s="1"/>
      <c r="BI496" s="1"/>
      <c r="BJ496" s="1"/>
      <c r="BK496" s="1"/>
      <c r="BL496" s="1"/>
      <c r="BM496" s="1"/>
      <c r="BN496" s="1" t="s">
        <v>420</v>
      </c>
      <c r="BO496" s="1">
        <v>1871660</v>
      </c>
      <c r="BP496" s="1" t="s">
        <v>2545</v>
      </c>
      <c r="BQ496" s="1" t="s">
        <v>1095</v>
      </c>
      <c r="BR496" s="1">
        <v>838680</v>
      </c>
      <c r="BS496" s="1">
        <v>60</v>
      </c>
      <c r="BT496" s="1" t="s">
        <v>2105</v>
      </c>
      <c r="BU496" s="1">
        <v>591426</v>
      </c>
      <c r="BV496" s="1" t="s">
        <v>2640</v>
      </c>
      <c r="BW496" s="1"/>
      <c r="BX496" s="1"/>
      <c r="BY496" s="1"/>
      <c r="BZ496" s="82">
        <f t="shared" si="123"/>
        <v>591426</v>
      </c>
      <c r="CA496" s="82" t="str">
        <f t="shared" si="124"/>
        <v>VORTEX COMPANY SAS</v>
      </c>
      <c r="CB496" s="82" t="str">
        <f t="shared" si="125"/>
        <v>Alfa Aesar</v>
      </c>
      <c r="CC496" s="82" t="str">
        <f t="shared" si="126"/>
        <v>30-45 dias</v>
      </c>
      <c r="CD496" s="98">
        <f t="shared" si="127"/>
        <v>400780</v>
      </c>
      <c r="CE496" s="98" t="str">
        <f t="shared" si="128"/>
        <v xml:space="preserve">ELEMENTOS QUIMICOS LTDA </v>
      </c>
      <c r="CF496" s="98" t="str">
        <f t="shared" si="129"/>
        <v>PANREAC</v>
      </c>
      <c r="CG496" s="98">
        <f t="shared" si="130"/>
        <v>15</v>
      </c>
    </row>
    <row r="497" spans="1:85" ht="52.2">
      <c r="A497" s="9">
        <f t="shared" si="115"/>
        <v>489</v>
      </c>
      <c r="B497" s="19" t="s">
        <v>314</v>
      </c>
      <c r="C497" s="14">
        <v>100</v>
      </c>
      <c r="D497" s="18" t="s">
        <v>9</v>
      </c>
      <c r="E497" s="10" t="s">
        <v>1803</v>
      </c>
      <c r="F497" s="43">
        <v>1</v>
      </c>
      <c r="G497" s="1"/>
      <c r="H497" s="1"/>
      <c r="I497" s="1"/>
      <c r="J497" s="1"/>
      <c r="K497" s="1"/>
      <c r="L497" s="1"/>
      <c r="M497" s="1"/>
      <c r="N497" s="1"/>
      <c r="O497" s="1"/>
      <c r="P497" s="1"/>
      <c r="Q497" s="1"/>
      <c r="R497" s="1"/>
      <c r="S497" s="1" t="s">
        <v>2408</v>
      </c>
      <c r="T497" s="1">
        <v>373520</v>
      </c>
      <c r="U497" s="1">
        <v>120</v>
      </c>
      <c r="V497" s="1"/>
      <c r="W497" s="1"/>
      <c r="X497" s="1"/>
      <c r="Y497" s="1"/>
      <c r="Z497" s="1"/>
      <c r="AA497" s="1"/>
      <c r="AB497" s="82">
        <f t="shared" si="116"/>
        <v>373520</v>
      </c>
      <c r="AC497" s="82" t="str">
        <f>IF(AB497=Z497,$Y$7,IF(AB497=W497,$V$7,IF(AB497=T497,$S$7,IF(AB497=Q497,$P$7,IF(AB497=N497,$M$7,IF(AB497=K497,$J$7,I(AB497=H497,$G$7,"")))))))</f>
        <v xml:space="preserve">ELEMENTOS QUIMICOS LTDA </v>
      </c>
      <c r="AD497" s="82" t="str">
        <f t="shared" si="117"/>
        <v>ALFA (USA)</v>
      </c>
      <c r="AE497" s="82">
        <f t="shared" si="118"/>
        <v>120</v>
      </c>
      <c r="AF497" s="1"/>
      <c r="AG497" s="1"/>
      <c r="AH497" s="1"/>
      <c r="AI497" s="1"/>
      <c r="AJ497" s="1"/>
      <c r="AK497" s="1"/>
      <c r="AL497" s="1"/>
      <c r="AM497" s="1"/>
      <c r="AN497" s="1"/>
      <c r="AO497" s="1" t="s">
        <v>420</v>
      </c>
      <c r="AP497" s="1">
        <v>260999.99999999997</v>
      </c>
      <c r="AQ497" s="1">
        <v>90</v>
      </c>
      <c r="AR497" s="1"/>
      <c r="AS497" s="1"/>
      <c r="AT497" s="1"/>
      <c r="AU497" s="1"/>
      <c r="AV497" s="1"/>
      <c r="AW497" s="1"/>
      <c r="AX497" s="1" t="s">
        <v>420</v>
      </c>
      <c r="AY497" s="1">
        <v>383231.52</v>
      </c>
      <c r="AZ497" s="1" t="s">
        <v>2526</v>
      </c>
      <c r="BA497" s="82">
        <f t="shared" si="119"/>
        <v>260999.99999999997</v>
      </c>
      <c r="BB497" s="82" t="str">
        <f t="shared" si="120"/>
        <v>MERCK S.A.</v>
      </c>
      <c r="BC497" s="82" t="str">
        <f t="shared" si="121"/>
        <v>MERCK</v>
      </c>
      <c r="BD497" s="82">
        <f t="shared" si="122"/>
        <v>90</v>
      </c>
      <c r="BE497" s="1"/>
      <c r="BF497" s="1"/>
      <c r="BG497" s="1"/>
      <c r="BH497" s="1"/>
      <c r="BI497" s="1"/>
      <c r="BJ497" s="1"/>
      <c r="BK497" s="1"/>
      <c r="BL497" s="1"/>
      <c r="BM497" s="1"/>
      <c r="BN497" s="1" t="s">
        <v>420</v>
      </c>
      <c r="BO497" s="1">
        <v>462840</v>
      </c>
      <c r="BP497" s="1" t="s">
        <v>2545</v>
      </c>
      <c r="BQ497" s="1"/>
      <c r="BR497" s="1"/>
      <c r="BS497" s="1"/>
      <c r="BT497" s="1" t="s">
        <v>2105</v>
      </c>
      <c r="BU497" s="1">
        <v>319255.19999999995</v>
      </c>
      <c r="BV497" s="1" t="s">
        <v>2640</v>
      </c>
      <c r="BW497" s="1"/>
      <c r="BX497" s="1"/>
      <c r="BY497" s="1"/>
      <c r="BZ497" s="82">
        <f t="shared" si="123"/>
        <v>319255.19999999995</v>
      </c>
      <c r="CA497" s="82" t="str">
        <f t="shared" si="124"/>
        <v>VORTEX COMPANY SAS</v>
      </c>
      <c r="CB497" s="82" t="str">
        <f t="shared" si="125"/>
        <v>Alfa Aesar</v>
      </c>
      <c r="CC497" s="82" t="str">
        <f t="shared" si="126"/>
        <v>30-45 dias</v>
      </c>
      <c r="CD497" s="98">
        <f t="shared" si="127"/>
        <v>260999.99999999997</v>
      </c>
      <c r="CE497" s="98" t="str">
        <f t="shared" si="128"/>
        <v>MERCK S.A.</v>
      </c>
      <c r="CF497" s="98" t="str">
        <f t="shared" si="129"/>
        <v>MERCK</v>
      </c>
      <c r="CG497" s="98">
        <f t="shared" si="130"/>
        <v>90</v>
      </c>
    </row>
    <row r="498" spans="1:85" ht="57.6">
      <c r="A498" s="9">
        <f t="shared" si="115"/>
        <v>490</v>
      </c>
      <c r="B498" s="10" t="s">
        <v>304</v>
      </c>
      <c r="C498" s="11">
        <v>100</v>
      </c>
      <c r="D498" s="11" t="s">
        <v>6</v>
      </c>
      <c r="E498" s="10" t="s">
        <v>1803</v>
      </c>
      <c r="F498" s="43">
        <v>1</v>
      </c>
      <c r="G498" s="1"/>
      <c r="H498" s="1"/>
      <c r="I498" s="1"/>
      <c r="J498" s="1"/>
      <c r="K498" s="1"/>
      <c r="L498" s="1"/>
      <c r="M498" s="1"/>
      <c r="N498" s="1"/>
      <c r="O498" s="1"/>
      <c r="P498" s="1"/>
      <c r="Q498" s="1"/>
      <c r="R498" s="1"/>
      <c r="S498" s="1"/>
      <c r="T498" s="1"/>
      <c r="U498" s="1"/>
      <c r="V498" s="1"/>
      <c r="W498" s="1"/>
      <c r="X498" s="1"/>
      <c r="Y498" s="1"/>
      <c r="Z498" s="1"/>
      <c r="AA498" s="1"/>
      <c r="AB498" s="82"/>
      <c r="AC498" s="82"/>
      <c r="AD498" s="82"/>
      <c r="AE498" s="82"/>
      <c r="AF498" s="1"/>
      <c r="AG498" s="1"/>
      <c r="AH498" s="1"/>
      <c r="AI498" s="1"/>
      <c r="AJ498" s="1"/>
      <c r="AK498" s="1"/>
      <c r="AL498" s="1"/>
      <c r="AM498" s="1"/>
      <c r="AN498" s="1"/>
      <c r="AO498" s="1" t="s">
        <v>420</v>
      </c>
      <c r="AP498" s="1">
        <v>89320</v>
      </c>
      <c r="AQ498" s="1">
        <v>90</v>
      </c>
      <c r="AR498" s="1"/>
      <c r="AS498" s="1"/>
      <c r="AT498" s="1"/>
      <c r="AU498" s="1"/>
      <c r="AV498" s="1"/>
      <c r="AW498" s="1"/>
      <c r="AX498" s="1" t="s">
        <v>420</v>
      </c>
      <c r="AY498" s="1">
        <v>101522.736</v>
      </c>
      <c r="AZ498" s="1" t="s">
        <v>2526</v>
      </c>
      <c r="BA498" s="82">
        <f t="shared" si="119"/>
        <v>89320</v>
      </c>
      <c r="BB498" s="82" t="str">
        <f t="shared" si="120"/>
        <v>MERCK S.A.</v>
      </c>
      <c r="BC498" s="82" t="str">
        <f t="shared" si="121"/>
        <v>MERCK</v>
      </c>
      <c r="BD498" s="82">
        <f t="shared" si="122"/>
        <v>90</v>
      </c>
      <c r="BE498" s="1"/>
      <c r="BF498" s="1"/>
      <c r="BG498" s="1"/>
      <c r="BH498" s="1"/>
      <c r="BI498" s="1"/>
      <c r="BJ498" s="1"/>
      <c r="BK498" s="1"/>
      <c r="BL498" s="1"/>
      <c r="BM498" s="1"/>
      <c r="BN498" s="1" t="s">
        <v>420</v>
      </c>
      <c r="BO498" s="1">
        <v>122612</v>
      </c>
      <c r="BP498" s="1" t="s">
        <v>2545</v>
      </c>
      <c r="BQ498" s="1"/>
      <c r="BR498" s="1"/>
      <c r="BS498" s="1"/>
      <c r="BT498" s="1"/>
      <c r="BU498" s="1"/>
      <c r="BV498" s="1"/>
      <c r="BW498" s="1"/>
      <c r="BX498" s="1"/>
      <c r="BY498" s="1"/>
      <c r="BZ498" s="82">
        <f t="shared" si="123"/>
        <v>122612</v>
      </c>
      <c r="CA498" s="82" t="str">
        <f t="shared" si="124"/>
        <v>REACTIVOS EQUIPOS Y QUIMICOS LIMITADA</v>
      </c>
      <c r="CB498" s="82" t="str">
        <f t="shared" si="125"/>
        <v>MERCK</v>
      </c>
      <c r="CC498" s="82" t="str">
        <f t="shared" si="126"/>
        <v>120 DIAS</v>
      </c>
      <c r="CD498" s="98">
        <f t="shared" si="127"/>
        <v>89320</v>
      </c>
      <c r="CE498" s="98" t="str">
        <f t="shared" si="128"/>
        <v>MERCK S.A.</v>
      </c>
      <c r="CF498" s="98" t="str">
        <f t="shared" si="129"/>
        <v>MERCK</v>
      </c>
      <c r="CG498" s="98" t="str">
        <f t="shared" si="130"/>
        <v>120 DIAS</v>
      </c>
    </row>
    <row r="499" spans="1:85" ht="43.2">
      <c r="A499" s="9">
        <f t="shared" si="115"/>
        <v>491</v>
      </c>
      <c r="B499" s="10" t="s">
        <v>305</v>
      </c>
      <c r="C499" s="11" t="s">
        <v>306</v>
      </c>
      <c r="D499" s="11" t="s">
        <v>306</v>
      </c>
      <c r="E499" s="10" t="s">
        <v>307</v>
      </c>
      <c r="F499" s="43">
        <v>1</v>
      </c>
      <c r="G499" s="1"/>
      <c r="H499" s="1"/>
      <c r="I499" s="1"/>
      <c r="J499" s="1"/>
      <c r="K499" s="1"/>
      <c r="L499" s="1"/>
      <c r="M499" s="1"/>
      <c r="N499" s="1"/>
      <c r="O499" s="1"/>
      <c r="P499" s="1"/>
      <c r="Q499" s="1"/>
      <c r="R499" s="1"/>
      <c r="S499" s="1"/>
      <c r="T499" s="1"/>
      <c r="U499" s="1"/>
      <c r="V499" s="1"/>
      <c r="W499" s="1"/>
      <c r="X499" s="1"/>
      <c r="Y499" s="1"/>
      <c r="Z499" s="1"/>
      <c r="AA499" s="1"/>
      <c r="AB499" s="82"/>
      <c r="AC499" s="82"/>
      <c r="AD499" s="82"/>
      <c r="AE499" s="82"/>
      <c r="AF499" s="1"/>
      <c r="AG499" s="1"/>
      <c r="AH499" s="1"/>
      <c r="AI499" s="1"/>
      <c r="AJ499" s="1"/>
      <c r="AK499" s="1"/>
      <c r="AL499" s="1"/>
      <c r="AM499" s="1"/>
      <c r="AN499" s="1"/>
      <c r="AO499" s="1"/>
      <c r="AP499" s="1"/>
      <c r="AQ499" s="1"/>
      <c r="AR499" s="1"/>
      <c r="AS499" s="1"/>
      <c r="AT499" s="1"/>
      <c r="AU499" s="1" t="s">
        <v>2512</v>
      </c>
      <c r="AV499" s="1">
        <v>274804</v>
      </c>
      <c r="AW499" s="1">
        <v>45</v>
      </c>
      <c r="AX499" s="1" t="s">
        <v>307</v>
      </c>
      <c r="AY499" s="1">
        <v>542518.07999999996</v>
      </c>
      <c r="AZ499" s="1" t="s">
        <v>2526</v>
      </c>
      <c r="BA499" s="82">
        <f t="shared" si="119"/>
        <v>274804</v>
      </c>
      <c r="BB499" s="82" t="str">
        <f t="shared" si="120"/>
        <v xml:space="preserve">PURIFICACION Y ANALISIS DE FLUIDOS LTDA. </v>
      </c>
      <c r="BC499" s="82" t="str">
        <f t="shared" si="121"/>
        <v xml:space="preserve">MILLIPORE </v>
      </c>
      <c r="BD499" s="82">
        <f t="shared" si="122"/>
        <v>45</v>
      </c>
      <c r="BE499" s="1"/>
      <c r="BF499" s="1"/>
      <c r="BG499" s="1"/>
      <c r="BH499" s="1"/>
      <c r="BI499" s="1"/>
      <c r="BJ499" s="1"/>
      <c r="BK499" s="1"/>
      <c r="BL499" s="1"/>
      <c r="BM499" s="1"/>
      <c r="BN499" s="1"/>
      <c r="BO499" s="1"/>
      <c r="BP499" s="1"/>
      <c r="BQ499" s="1"/>
      <c r="BR499" s="1"/>
      <c r="BS499" s="1"/>
      <c r="BT499" s="1"/>
      <c r="BU499" s="1"/>
      <c r="BV499" s="1"/>
      <c r="BW499" s="1"/>
      <c r="BX499" s="1"/>
      <c r="BY499" s="1"/>
      <c r="BZ499" s="82"/>
      <c r="CA499" s="82"/>
      <c r="CB499" s="82">
        <f t="shared" si="125"/>
        <v>0</v>
      </c>
      <c r="CC499" s="82">
        <f t="shared" si="126"/>
        <v>0</v>
      </c>
      <c r="CD499" s="98">
        <f t="shared" si="127"/>
        <v>274804</v>
      </c>
      <c r="CE499" s="98" t="str">
        <f t="shared" si="128"/>
        <v xml:space="preserve">PURIFICACION Y ANALISIS DE FLUIDOS LTDA. </v>
      </c>
      <c r="CF499" s="98" t="str">
        <f t="shared" si="129"/>
        <v xml:space="preserve">MILLIPORE </v>
      </c>
      <c r="CG499" s="98">
        <f t="shared" si="130"/>
        <v>45</v>
      </c>
    </row>
    <row r="500" spans="1:85" ht="43.2">
      <c r="A500" s="9">
        <f t="shared" si="115"/>
        <v>492</v>
      </c>
      <c r="B500" s="10" t="s">
        <v>308</v>
      </c>
      <c r="C500" s="11" t="s">
        <v>306</v>
      </c>
      <c r="D500" s="11" t="s">
        <v>306</v>
      </c>
      <c r="E500" s="10" t="s">
        <v>307</v>
      </c>
      <c r="F500" s="43">
        <v>1</v>
      </c>
      <c r="G500" s="1"/>
      <c r="H500" s="1"/>
      <c r="I500" s="1"/>
      <c r="J500" s="1"/>
      <c r="K500" s="1"/>
      <c r="L500" s="1"/>
      <c r="M500" s="1"/>
      <c r="N500" s="1"/>
      <c r="O500" s="1"/>
      <c r="P500" s="1"/>
      <c r="Q500" s="1"/>
      <c r="R500" s="1"/>
      <c r="S500" s="1"/>
      <c r="T500" s="1"/>
      <c r="U500" s="1"/>
      <c r="V500" s="1"/>
      <c r="W500" s="1"/>
      <c r="X500" s="1"/>
      <c r="Y500" s="1"/>
      <c r="Z500" s="1"/>
      <c r="AA500" s="1"/>
      <c r="AB500" s="82"/>
      <c r="AC500" s="82"/>
      <c r="AD500" s="82"/>
      <c r="AE500" s="82"/>
      <c r="AF500" s="1"/>
      <c r="AG500" s="1"/>
      <c r="AH500" s="1"/>
      <c r="AI500" s="1"/>
      <c r="AJ500" s="1"/>
      <c r="AK500" s="1"/>
      <c r="AL500" s="1"/>
      <c r="AM500" s="1"/>
      <c r="AN500" s="1"/>
      <c r="AO500" s="1"/>
      <c r="AP500" s="1"/>
      <c r="AQ500" s="1"/>
      <c r="AR500" s="1"/>
      <c r="AS500" s="1"/>
      <c r="AT500" s="1"/>
      <c r="AU500" s="1" t="s">
        <v>2512</v>
      </c>
      <c r="AV500" s="1">
        <v>274804</v>
      </c>
      <c r="AW500" s="1">
        <v>45</v>
      </c>
      <c r="AX500" s="1" t="s">
        <v>307</v>
      </c>
      <c r="AY500" s="1">
        <v>542518.07999999996</v>
      </c>
      <c r="AZ500" s="1" t="s">
        <v>2526</v>
      </c>
      <c r="BA500" s="82">
        <f t="shared" si="119"/>
        <v>274804</v>
      </c>
      <c r="BB500" s="82" t="str">
        <f t="shared" si="120"/>
        <v xml:space="preserve">PURIFICACION Y ANALISIS DE FLUIDOS LTDA. </v>
      </c>
      <c r="BC500" s="82" t="str">
        <f t="shared" si="121"/>
        <v xml:space="preserve">MILLIPORE </v>
      </c>
      <c r="BD500" s="82">
        <f t="shared" si="122"/>
        <v>45</v>
      </c>
      <c r="BE500" s="1"/>
      <c r="BF500" s="1"/>
      <c r="BG500" s="1"/>
      <c r="BH500" s="1"/>
      <c r="BI500" s="1"/>
      <c r="BJ500" s="1"/>
      <c r="BK500" s="1"/>
      <c r="BL500" s="1"/>
      <c r="BM500" s="1"/>
      <c r="BN500" s="1"/>
      <c r="BO500" s="1"/>
      <c r="BP500" s="1"/>
      <c r="BQ500" s="1"/>
      <c r="BR500" s="1"/>
      <c r="BS500" s="1"/>
      <c r="BT500" s="1"/>
      <c r="BU500" s="1"/>
      <c r="BV500" s="1"/>
      <c r="BW500" s="1"/>
      <c r="BX500" s="1"/>
      <c r="BY500" s="1"/>
      <c r="BZ500" s="82"/>
      <c r="CA500" s="82"/>
      <c r="CB500" s="82">
        <f t="shared" si="125"/>
        <v>0</v>
      </c>
      <c r="CC500" s="82">
        <f t="shared" si="126"/>
        <v>0</v>
      </c>
      <c r="CD500" s="98">
        <f t="shared" si="127"/>
        <v>274804</v>
      </c>
      <c r="CE500" s="98" t="str">
        <f t="shared" si="128"/>
        <v xml:space="preserve">PURIFICACION Y ANALISIS DE FLUIDOS LTDA. </v>
      </c>
      <c r="CF500" s="98" t="str">
        <f t="shared" si="129"/>
        <v xml:space="preserve">MILLIPORE </v>
      </c>
      <c r="CG500" s="98">
        <f t="shared" si="130"/>
        <v>45</v>
      </c>
    </row>
    <row r="501" spans="1:85" ht="43.2">
      <c r="A501" s="9">
        <f t="shared" si="115"/>
        <v>493</v>
      </c>
      <c r="B501" s="10" t="s">
        <v>309</v>
      </c>
      <c r="C501" s="11" t="s">
        <v>306</v>
      </c>
      <c r="D501" s="11" t="s">
        <v>306</v>
      </c>
      <c r="E501" s="10" t="s">
        <v>307</v>
      </c>
      <c r="F501" s="43">
        <v>1</v>
      </c>
      <c r="G501" s="1"/>
      <c r="H501" s="1"/>
      <c r="I501" s="1"/>
      <c r="J501" s="1"/>
      <c r="K501" s="1"/>
      <c r="L501" s="1"/>
      <c r="M501" s="1"/>
      <c r="N501" s="1"/>
      <c r="O501" s="1"/>
      <c r="P501" s="1"/>
      <c r="Q501" s="1"/>
      <c r="R501" s="1"/>
      <c r="S501" s="1"/>
      <c r="T501" s="1"/>
      <c r="U501" s="1"/>
      <c r="V501" s="1"/>
      <c r="W501" s="1"/>
      <c r="X501" s="1"/>
      <c r="Y501" s="1"/>
      <c r="Z501" s="1"/>
      <c r="AA501" s="1"/>
      <c r="AB501" s="82"/>
      <c r="AC501" s="82"/>
      <c r="AD501" s="82"/>
      <c r="AE501" s="82"/>
      <c r="AF501" s="1"/>
      <c r="AG501" s="1"/>
      <c r="AH501" s="1"/>
      <c r="AI501" s="1"/>
      <c r="AJ501" s="1"/>
      <c r="AK501" s="1"/>
      <c r="AL501" s="1"/>
      <c r="AM501" s="1"/>
      <c r="AN501" s="1"/>
      <c r="AO501" s="1"/>
      <c r="AP501" s="1"/>
      <c r="AQ501" s="1"/>
      <c r="AR501" s="1"/>
      <c r="AS501" s="1"/>
      <c r="AT501" s="1"/>
      <c r="AU501" s="1" t="s">
        <v>2512</v>
      </c>
      <c r="AV501" s="1">
        <v>274804</v>
      </c>
      <c r="AW501" s="1">
        <v>45</v>
      </c>
      <c r="AX501" s="1" t="s">
        <v>307</v>
      </c>
      <c r="AY501" s="1">
        <v>542518.07999999996</v>
      </c>
      <c r="AZ501" s="1" t="s">
        <v>2526</v>
      </c>
      <c r="BA501" s="82">
        <f t="shared" si="119"/>
        <v>274804</v>
      </c>
      <c r="BB501" s="82" t="str">
        <f t="shared" si="120"/>
        <v xml:space="preserve">PURIFICACION Y ANALISIS DE FLUIDOS LTDA. </v>
      </c>
      <c r="BC501" s="82" t="str">
        <f t="shared" si="121"/>
        <v xml:space="preserve">MILLIPORE </v>
      </c>
      <c r="BD501" s="82">
        <f t="shared" si="122"/>
        <v>45</v>
      </c>
      <c r="BE501" s="1"/>
      <c r="BF501" s="1"/>
      <c r="BG501" s="1"/>
      <c r="BH501" s="1"/>
      <c r="BI501" s="1"/>
      <c r="BJ501" s="1"/>
      <c r="BK501" s="1"/>
      <c r="BL501" s="1"/>
      <c r="BM501" s="1"/>
      <c r="BN501" s="1"/>
      <c r="BO501" s="1"/>
      <c r="BP501" s="1"/>
      <c r="BQ501" s="1"/>
      <c r="BR501" s="1"/>
      <c r="BS501" s="1"/>
      <c r="BT501" s="1"/>
      <c r="BU501" s="1"/>
      <c r="BV501" s="1"/>
      <c r="BW501" s="1"/>
      <c r="BX501" s="1"/>
      <c r="BY501" s="1"/>
      <c r="BZ501" s="82"/>
      <c r="CA501" s="82"/>
      <c r="CB501" s="82">
        <f t="shared" si="125"/>
        <v>0</v>
      </c>
      <c r="CC501" s="82">
        <f t="shared" si="126"/>
        <v>0</v>
      </c>
      <c r="CD501" s="98">
        <f t="shared" si="127"/>
        <v>274804</v>
      </c>
      <c r="CE501" s="98" t="str">
        <f t="shared" si="128"/>
        <v xml:space="preserve">PURIFICACION Y ANALISIS DE FLUIDOS LTDA. </v>
      </c>
      <c r="CF501" s="98" t="str">
        <f t="shared" si="129"/>
        <v xml:space="preserve">MILLIPORE </v>
      </c>
      <c r="CG501" s="98">
        <f t="shared" si="130"/>
        <v>45</v>
      </c>
    </row>
    <row r="502" spans="1:85" ht="52.2">
      <c r="A502" s="9">
        <f t="shared" si="115"/>
        <v>494</v>
      </c>
      <c r="B502" s="10" t="s">
        <v>1672</v>
      </c>
      <c r="C502" s="11">
        <v>250</v>
      </c>
      <c r="D502" s="11" t="s">
        <v>6</v>
      </c>
      <c r="E502" s="10" t="s">
        <v>1803</v>
      </c>
      <c r="F502" s="43">
        <v>1</v>
      </c>
      <c r="G502" s="1"/>
      <c r="H502" s="1"/>
      <c r="I502" s="1"/>
      <c r="J502" s="1"/>
      <c r="K502" s="1"/>
      <c r="L502" s="1"/>
      <c r="M502" s="1"/>
      <c r="N502" s="1"/>
      <c r="O502" s="1"/>
      <c r="P502" s="1"/>
      <c r="Q502" s="1"/>
      <c r="R502" s="1"/>
      <c r="S502" s="1" t="s">
        <v>2406</v>
      </c>
      <c r="T502" s="1">
        <v>233856</v>
      </c>
      <c r="U502" s="1">
        <v>15</v>
      </c>
      <c r="V502" s="1"/>
      <c r="W502" s="1"/>
      <c r="X502" s="1"/>
      <c r="Y502" s="1"/>
      <c r="Z502" s="1"/>
      <c r="AA502" s="1"/>
      <c r="AB502" s="82">
        <f t="shared" si="116"/>
        <v>233856</v>
      </c>
      <c r="AC502" s="82" t="str">
        <f>IF(AB502=Z502,$Y$7,IF(AB502=W502,$V$7,IF(AB502=T502,$S$7,IF(AB502=Q502,$P$7,IF(AB502=N502,$M$7,IF(AB502=K502,$J$7,I(AB502=H502,$G$7,"")))))))</f>
        <v xml:space="preserve">ELEMENTOS QUIMICOS LTDA </v>
      </c>
      <c r="AD502" s="82" t="str">
        <f t="shared" si="117"/>
        <v>PANREAC</v>
      </c>
      <c r="AE502" s="82">
        <f t="shared" si="118"/>
        <v>15</v>
      </c>
      <c r="AF502" s="1"/>
      <c r="AG502" s="1"/>
      <c r="AH502" s="1"/>
      <c r="AI502" s="1"/>
      <c r="AJ502" s="1"/>
      <c r="AK502" s="1"/>
      <c r="AL502" s="1"/>
      <c r="AM502" s="1"/>
      <c r="AN502" s="1"/>
      <c r="AO502" s="1" t="s">
        <v>420</v>
      </c>
      <c r="AP502" s="1">
        <v>178640</v>
      </c>
      <c r="AQ502" s="1">
        <v>75</v>
      </c>
      <c r="AR502" s="1"/>
      <c r="AS502" s="1"/>
      <c r="AT502" s="1"/>
      <c r="AU502" s="1"/>
      <c r="AV502" s="1"/>
      <c r="AW502" s="1"/>
      <c r="AX502" s="1" t="s">
        <v>420</v>
      </c>
      <c r="AY502" s="1">
        <v>225232.56</v>
      </c>
      <c r="AZ502" s="1" t="s">
        <v>2526</v>
      </c>
      <c r="BA502" s="82">
        <f t="shared" si="119"/>
        <v>178640</v>
      </c>
      <c r="BB502" s="82" t="str">
        <f t="shared" si="120"/>
        <v>MERCK S.A.</v>
      </c>
      <c r="BC502" s="82" t="str">
        <f t="shared" si="121"/>
        <v>MERCK</v>
      </c>
      <c r="BD502" s="82">
        <f t="shared" si="122"/>
        <v>75</v>
      </c>
      <c r="BE502" s="1"/>
      <c r="BF502" s="1"/>
      <c r="BG502" s="1"/>
      <c r="BH502" s="1"/>
      <c r="BI502" s="1"/>
      <c r="BJ502" s="1"/>
      <c r="BK502" s="1"/>
      <c r="BL502" s="1"/>
      <c r="BM502" s="1"/>
      <c r="BN502" s="1" t="s">
        <v>420</v>
      </c>
      <c r="BO502" s="1">
        <v>272020</v>
      </c>
      <c r="BP502" s="1" t="s">
        <v>2545</v>
      </c>
      <c r="BQ502" s="1"/>
      <c r="BR502" s="1"/>
      <c r="BS502" s="1"/>
      <c r="BT502" s="1" t="s">
        <v>2105</v>
      </c>
      <c r="BU502" s="1">
        <v>104504.4</v>
      </c>
      <c r="BV502" s="1" t="s">
        <v>2392</v>
      </c>
      <c r="BW502" s="1"/>
      <c r="BX502" s="1"/>
      <c r="BY502" s="1"/>
      <c r="BZ502" s="82">
        <f t="shared" si="123"/>
        <v>104504.4</v>
      </c>
      <c r="CA502" s="82" t="str">
        <f t="shared" si="124"/>
        <v>VORTEX COMPANY SAS</v>
      </c>
      <c r="CB502" s="82" t="str">
        <f t="shared" si="125"/>
        <v>Alfa Aesar</v>
      </c>
      <c r="CC502" s="82" t="str">
        <f t="shared" si="126"/>
        <v>90 dias</v>
      </c>
      <c r="CD502" s="98">
        <f t="shared" si="127"/>
        <v>104504.4</v>
      </c>
      <c r="CE502" s="98" t="str">
        <f t="shared" si="128"/>
        <v>VORTEX COMPANY SAS</v>
      </c>
      <c r="CF502" s="98" t="str">
        <f t="shared" si="129"/>
        <v>Alfa Aesar</v>
      </c>
      <c r="CG502" s="98" t="str">
        <f t="shared" si="130"/>
        <v>90 dias</v>
      </c>
    </row>
    <row r="503" spans="1:85" ht="57.6">
      <c r="A503" s="9">
        <f t="shared" si="115"/>
        <v>495</v>
      </c>
      <c r="B503" s="10" t="s">
        <v>1909</v>
      </c>
      <c r="C503" s="11">
        <v>5</v>
      </c>
      <c r="D503" s="11" t="s">
        <v>9</v>
      </c>
      <c r="E503" s="10" t="s">
        <v>1803</v>
      </c>
      <c r="F503" s="43">
        <v>1</v>
      </c>
      <c r="G503" s="1"/>
      <c r="H503" s="1"/>
      <c r="I503" s="1"/>
      <c r="J503" s="1" t="s">
        <v>2267</v>
      </c>
      <c r="K503" s="1">
        <v>280724.64</v>
      </c>
      <c r="L503" s="1" t="s">
        <v>2269</v>
      </c>
      <c r="M503" s="1"/>
      <c r="N503" s="1"/>
      <c r="O503" s="1"/>
      <c r="P503" s="1" t="s">
        <v>420</v>
      </c>
      <c r="Q503" s="1">
        <v>118320</v>
      </c>
      <c r="R503" s="1" t="s">
        <v>2284</v>
      </c>
      <c r="S503" s="1" t="s">
        <v>2406</v>
      </c>
      <c r="T503" s="1">
        <v>116232</v>
      </c>
      <c r="U503" s="1">
        <v>15</v>
      </c>
      <c r="V503" s="1"/>
      <c r="W503" s="1"/>
      <c r="X503" s="1"/>
      <c r="Y503" s="1"/>
      <c r="Z503" s="1"/>
      <c r="AA503" s="1"/>
      <c r="AB503" s="82">
        <f t="shared" si="116"/>
        <v>116232</v>
      </c>
      <c r="AC503" s="82" t="str">
        <f>IF(AB503=Z503,$Y$7,IF(AB503=W503,$V$7,IF(AB503=T503,$S$7,IF(AB503=Q503,$P$7,IF(AB503=N503,$M$7,IF(AB503=K503,$J$7,I(AB503=H503,$G$7,"")))))))</f>
        <v xml:space="preserve">ELEMENTOS QUIMICOS LTDA </v>
      </c>
      <c r="AD503" s="82" t="str">
        <f t="shared" si="117"/>
        <v>PANREAC</v>
      </c>
      <c r="AE503" s="82">
        <f t="shared" si="118"/>
        <v>15</v>
      </c>
      <c r="AF503" s="1"/>
      <c r="AG503" s="1"/>
      <c r="AH503" s="1"/>
      <c r="AI503" s="1"/>
      <c r="AJ503" s="1"/>
      <c r="AK503" s="1"/>
      <c r="AL503" s="1"/>
      <c r="AM503" s="1"/>
      <c r="AN503" s="1"/>
      <c r="AO503" s="1" t="s">
        <v>420</v>
      </c>
      <c r="AP503" s="1">
        <v>118319.99999999999</v>
      </c>
      <c r="AQ503" s="1">
        <v>90</v>
      </c>
      <c r="AR503" s="1"/>
      <c r="AS503" s="1"/>
      <c r="AT503" s="1"/>
      <c r="AU503" s="1"/>
      <c r="AV503" s="1"/>
      <c r="AW503" s="1"/>
      <c r="AX503" s="1" t="s">
        <v>420</v>
      </c>
      <c r="AY503" s="1">
        <v>114297.12</v>
      </c>
      <c r="AZ503" s="1" t="s">
        <v>2526</v>
      </c>
      <c r="BA503" s="82">
        <f t="shared" si="119"/>
        <v>114297.12</v>
      </c>
      <c r="BB503" s="82" t="str">
        <f t="shared" si="120"/>
        <v>PROFINAS SAS</v>
      </c>
      <c r="BC503" s="82" t="str">
        <f t="shared" si="121"/>
        <v>MERCK</v>
      </c>
      <c r="BD503" s="82" t="str">
        <f t="shared" si="122"/>
        <v>15-60 DIAS</v>
      </c>
      <c r="BE503" s="1"/>
      <c r="BF503" s="1"/>
      <c r="BG503" s="1"/>
      <c r="BH503" s="1"/>
      <c r="BI503" s="1"/>
      <c r="BJ503" s="1"/>
      <c r="BK503" s="1"/>
      <c r="BL503" s="1"/>
      <c r="BM503" s="1"/>
      <c r="BN503" s="1" t="s">
        <v>420</v>
      </c>
      <c r="BO503" s="1">
        <v>138040</v>
      </c>
      <c r="BP503" s="1" t="s">
        <v>2545</v>
      </c>
      <c r="BQ503" s="1"/>
      <c r="BR503" s="1"/>
      <c r="BS503" s="1"/>
      <c r="BT503" s="1" t="s">
        <v>2105</v>
      </c>
      <c r="BU503" s="1">
        <v>226234.8</v>
      </c>
      <c r="BV503" s="1" t="s">
        <v>2640</v>
      </c>
      <c r="BW503" s="1"/>
      <c r="BX503" s="1"/>
      <c r="BY503" s="1"/>
      <c r="BZ503" s="82">
        <f t="shared" si="123"/>
        <v>138040</v>
      </c>
      <c r="CA503" s="82" t="str">
        <f t="shared" si="124"/>
        <v>REACTIVOS EQUIPOS Y QUIMICOS LIMITADA</v>
      </c>
      <c r="CB503" s="82" t="str">
        <f t="shared" si="125"/>
        <v>MERCK</v>
      </c>
      <c r="CC503" s="82" t="str">
        <f t="shared" si="126"/>
        <v>120 DIAS</v>
      </c>
      <c r="CD503" s="98">
        <f t="shared" si="127"/>
        <v>114297.12</v>
      </c>
      <c r="CE503" s="98" t="str">
        <f t="shared" si="128"/>
        <v>PROFINAS SAS</v>
      </c>
      <c r="CF503" s="98" t="str">
        <f t="shared" si="129"/>
        <v>MERCK</v>
      </c>
      <c r="CG503" s="98" t="str">
        <f t="shared" si="130"/>
        <v>120 DIAS</v>
      </c>
    </row>
    <row r="504" spans="1:85" ht="57.6">
      <c r="A504" s="9">
        <f t="shared" si="115"/>
        <v>496</v>
      </c>
      <c r="B504" s="17" t="s">
        <v>493</v>
      </c>
      <c r="C504" s="14">
        <v>5</v>
      </c>
      <c r="D504" s="18" t="s">
        <v>154</v>
      </c>
      <c r="E504" s="10" t="s">
        <v>1803</v>
      </c>
      <c r="F504" s="43">
        <v>1</v>
      </c>
      <c r="G504" s="1"/>
      <c r="H504" s="1"/>
      <c r="I504" s="1"/>
      <c r="J504" s="1"/>
      <c r="K504" s="1"/>
      <c r="L504" s="1"/>
      <c r="M504" s="1"/>
      <c r="N504" s="1"/>
      <c r="O504" s="1"/>
      <c r="P504" s="1"/>
      <c r="Q504" s="1"/>
      <c r="R504" s="1"/>
      <c r="S504" s="1" t="s">
        <v>2406</v>
      </c>
      <c r="T504" s="1">
        <v>116232</v>
      </c>
      <c r="U504" s="1">
        <v>15</v>
      </c>
      <c r="V504" s="1"/>
      <c r="W504" s="1"/>
      <c r="X504" s="1"/>
      <c r="Y504" s="1"/>
      <c r="Z504" s="1"/>
      <c r="AA504" s="1"/>
      <c r="AB504" s="82">
        <f t="shared" si="116"/>
        <v>116232</v>
      </c>
      <c r="AC504" s="82" t="str">
        <f>IF(AB504=Z504,$Y$7,IF(AB504=W504,$V$7,IF(AB504=T504,$S$7,IF(AB504=Q504,$P$7,IF(AB504=N504,$M$7,IF(AB504=K504,$J$7,I(AB504=H504,$G$7,"")))))))</f>
        <v xml:space="preserve">ELEMENTOS QUIMICOS LTDA </v>
      </c>
      <c r="AD504" s="82" t="str">
        <f t="shared" si="117"/>
        <v>PANREAC</v>
      </c>
      <c r="AE504" s="82">
        <f t="shared" si="118"/>
        <v>15</v>
      </c>
      <c r="AF504" s="1"/>
      <c r="AG504" s="1"/>
      <c r="AH504" s="1"/>
      <c r="AI504" s="1"/>
      <c r="AJ504" s="1"/>
      <c r="AK504" s="1"/>
      <c r="AL504" s="1"/>
      <c r="AM504" s="1"/>
      <c r="AN504" s="1"/>
      <c r="AO504" s="1" t="s">
        <v>420</v>
      </c>
      <c r="AP504" s="1">
        <v>118319.99999999999</v>
      </c>
      <c r="AQ504" s="1">
        <v>90</v>
      </c>
      <c r="AR504" s="1"/>
      <c r="AS504" s="1"/>
      <c r="AT504" s="1"/>
      <c r="AU504" s="1"/>
      <c r="AV504" s="1"/>
      <c r="AW504" s="1"/>
      <c r="AX504" s="1" t="s">
        <v>420</v>
      </c>
      <c r="AY504" s="1">
        <v>114297.12</v>
      </c>
      <c r="AZ504" s="1" t="s">
        <v>2526</v>
      </c>
      <c r="BA504" s="82">
        <f t="shared" si="119"/>
        <v>114297.12</v>
      </c>
      <c r="BB504" s="82" t="str">
        <f t="shared" si="120"/>
        <v>PROFINAS SAS</v>
      </c>
      <c r="BC504" s="82" t="str">
        <f t="shared" si="121"/>
        <v>MERCK</v>
      </c>
      <c r="BD504" s="82" t="str">
        <f t="shared" si="122"/>
        <v>15-60 DIAS</v>
      </c>
      <c r="BE504" s="1"/>
      <c r="BF504" s="1"/>
      <c r="BG504" s="1"/>
      <c r="BH504" s="1"/>
      <c r="BI504" s="1"/>
      <c r="BJ504" s="1"/>
      <c r="BK504" s="1"/>
      <c r="BL504" s="1"/>
      <c r="BM504" s="1"/>
      <c r="BN504" s="1" t="s">
        <v>420</v>
      </c>
      <c r="BO504" s="1">
        <v>138040</v>
      </c>
      <c r="BP504" s="1" t="s">
        <v>2545</v>
      </c>
      <c r="BQ504" s="1"/>
      <c r="BR504" s="1"/>
      <c r="BS504" s="1"/>
      <c r="BT504" s="1"/>
      <c r="BU504" s="1"/>
      <c r="BV504" s="1"/>
      <c r="BW504" s="1" t="s">
        <v>2653</v>
      </c>
      <c r="BX504" s="1">
        <v>287496.72000000003</v>
      </c>
      <c r="BY504" s="1" t="s">
        <v>2654</v>
      </c>
      <c r="BZ504" s="82">
        <f t="shared" si="123"/>
        <v>138040</v>
      </c>
      <c r="CA504" s="82" t="str">
        <f t="shared" si="124"/>
        <v>REACTIVOS EQUIPOS Y QUIMICOS LIMITADA</v>
      </c>
      <c r="CB504" s="82" t="str">
        <f t="shared" si="125"/>
        <v>MERCK</v>
      </c>
      <c r="CC504" s="82" t="str">
        <f t="shared" si="126"/>
        <v>120 DIAS</v>
      </c>
      <c r="CD504" s="98">
        <f t="shared" si="127"/>
        <v>114297.12</v>
      </c>
      <c r="CE504" s="98" t="str">
        <f t="shared" si="128"/>
        <v>PROFINAS SAS</v>
      </c>
      <c r="CF504" s="98" t="str">
        <f t="shared" si="129"/>
        <v>MERCK</v>
      </c>
      <c r="CG504" s="98" t="str">
        <f t="shared" si="130"/>
        <v>120 DIAS</v>
      </c>
    </row>
    <row r="505" spans="1:85" ht="52.2">
      <c r="A505" s="9">
        <f t="shared" si="115"/>
        <v>497</v>
      </c>
      <c r="B505" s="10" t="s">
        <v>1716</v>
      </c>
      <c r="C505" s="11">
        <v>500</v>
      </c>
      <c r="D505" s="11" t="s">
        <v>6</v>
      </c>
      <c r="E505" s="10" t="s">
        <v>1803</v>
      </c>
      <c r="F505" s="43">
        <v>1</v>
      </c>
      <c r="G505" s="1"/>
      <c r="H505" s="1"/>
      <c r="I505" s="1"/>
      <c r="J505" s="1"/>
      <c r="K505" s="1"/>
      <c r="L505" s="1"/>
      <c r="M505" s="1" t="s">
        <v>2296</v>
      </c>
      <c r="N505" s="1">
        <v>320508</v>
      </c>
      <c r="O505" s="1">
        <v>30</v>
      </c>
      <c r="P505" s="1"/>
      <c r="Q505" s="1"/>
      <c r="R505" s="1"/>
      <c r="S505" s="1" t="s">
        <v>2406</v>
      </c>
      <c r="T505" s="1">
        <v>62988</v>
      </c>
      <c r="U505" s="1">
        <v>15</v>
      </c>
      <c r="V505" s="1"/>
      <c r="W505" s="1"/>
      <c r="X505" s="1"/>
      <c r="Y505" s="1"/>
      <c r="Z505" s="1"/>
      <c r="AA505" s="1"/>
      <c r="AB505" s="82">
        <f t="shared" si="116"/>
        <v>62988</v>
      </c>
      <c r="AC505" s="82" t="str">
        <f>IF(AB505=Z505,$Y$7,IF(AB505=W505,$V$7,IF(AB505=T505,$S$7,IF(AB505=Q505,$P$7,IF(AB505=N505,$M$7,IF(AB505=K505,$J$7,I(AB505=H505,$G$7,"")))))))</f>
        <v xml:space="preserve">ELEMENTOS QUIMICOS LTDA </v>
      </c>
      <c r="AD505" s="82" t="str">
        <f t="shared" si="117"/>
        <v>PANREAC</v>
      </c>
      <c r="AE505" s="82">
        <f t="shared" si="118"/>
        <v>15</v>
      </c>
      <c r="AF505" s="1"/>
      <c r="AG505" s="1"/>
      <c r="AH505" s="1"/>
      <c r="AI505" s="1"/>
      <c r="AJ505" s="1"/>
      <c r="AK505" s="1"/>
      <c r="AL505" s="1"/>
      <c r="AM505" s="1"/>
      <c r="AN505" s="1"/>
      <c r="AO505" s="1" t="s">
        <v>420</v>
      </c>
      <c r="AP505" s="1">
        <v>45240</v>
      </c>
      <c r="AQ505" s="1">
        <v>75</v>
      </c>
      <c r="AR505" s="1"/>
      <c r="AS505" s="1"/>
      <c r="AT505" s="1"/>
      <c r="AU505" s="1"/>
      <c r="AV505" s="1"/>
      <c r="AW505" s="1"/>
      <c r="AX505" s="1" t="s">
        <v>420</v>
      </c>
      <c r="AY505" s="1">
        <v>136484.20800000001</v>
      </c>
      <c r="AZ505" s="1" t="s">
        <v>2526</v>
      </c>
      <c r="BA505" s="82">
        <f t="shared" si="119"/>
        <v>45240</v>
      </c>
      <c r="BB505" s="82" t="str">
        <f t="shared" si="120"/>
        <v>MERCK S.A.</v>
      </c>
      <c r="BC505" s="82" t="str">
        <f t="shared" si="121"/>
        <v>MERCK</v>
      </c>
      <c r="BD505" s="82">
        <f t="shared" si="122"/>
        <v>75</v>
      </c>
      <c r="BE505" s="1" t="s">
        <v>1095</v>
      </c>
      <c r="BF505" s="1">
        <v>426880</v>
      </c>
      <c r="BG505" s="1" t="s">
        <v>2375</v>
      </c>
      <c r="BH505" s="1"/>
      <c r="BI505" s="1"/>
      <c r="BJ505" s="1"/>
      <c r="BK505" s="1" t="s">
        <v>2570</v>
      </c>
      <c r="BL505" s="1">
        <v>93959.999999999985</v>
      </c>
      <c r="BM505" s="1" t="s">
        <v>2571</v>
      </c>
      <c r="BN505" s="1" t="s">
        <v>2461</v>
      </c>
      <c r="BO505" s="1">
        <v>112520</v>
      </c>
      <c r="BP505" s="1" t="s">
        <v>2545</v>
      </c>
      <c r="BQ505" s="1"/>
      <c r="BR505" s="1"/>
      <c r="BS505" s="1"/>
      <c r="BT505" s="1"/>
      <c r="BU505" s="1"/>
      <c r="BV505" s="1"/>
      <c r="BW505" s="1" t="s">
        <v>2653</v>
      </c>
      <c r="BX505" s="1">
        <v>230202</v>
      </c>
      <c r="BY505" s="1" t="s">
        <v>2654</v>
      </c>
      <c r="BZ505" s="82">
        <f t="shared" si="123"/>
        <v>93959.999999999985</v>
      </c>
      <c r="CA505" s="82" t="str">
        <f t="shared" si="124"/>
        <v>QUIMICOS Y REACTIVOS SAS "QUIMIREL SAS"</v>
      </c>
      <c r="CB505" s="82" t="str">
        <f t="shared" si="125"/>
        <v>CARLO ERBA</v>
      </c>
      <c r="CC505" s="82" t="str">
        <f t="shared" si="126"/>
        <v>20 dias calendario</v>
      </c>
      <c r="CD505" s="98">
        <f t="shared" si="127"/>
        <v>45240</v>
      </c>
      <c r="CE505" s="98" t="str">
        <f t="shared" si="128"/>
        <v>MERCK S.A.</v>
      </c>
      <c r="CF505" s="98" t="str">
        <f t="shared" si="129"/>
        <v>MERCK</v>
      </c>
      <c r="CG505" s="98">
        <f t="shared" si="130"/>
        <v>75</v>
      </c>
    </row>
    <row r="506" spans="1:85" ht="52.2">
      <c r="A506" s="9">
        <f t="shared" si="115"/>
        <v>498</v>
      </c>
      <c r="B506" s="10" t="s">
        <v>1910</v>
      </c>
      <c r="C506" s="11">
        <v>25</v>
      </c>
      <c r="D506" s="11" t="s">
        <v>9</v>
      </c>
      <c r="E506" s="10" t="s">
        <v>1803</v>
      </c>
      <c r="F506" s="43">
        <v>1</v>
      </c>
      <c r="G506" s="1"/>
      <c r="H506" s="1"/>
      <c r="I506" s="1"/>
      <c r="J506" s="1"/>
      <c r="K506" s="1"/>
      <c r="L506" s="1"/>
      <c r="M506" s="1"/>
      <c r="N506" s="1"/>
      <c r="O506" s="1"/>
      <c r="P506" s="1"/>
      <c r="Q506" s="1"/>
      <c r="R506" s="1"/>
      <c r="S506" s="1"/>
      <c r="T506" s="1"/>
      <c r="U506" s="1"/>
      <c r="V506" s="1"/>
      <c r="W506" s="1"/>
      <c r="X506" s="1"/>
      <c r="Y506" s="1"/>
      <c r="Z506" s="1"/>
      <c r="AA506" s="1"/>
      <c r="AB506" s="82"/>
      <c r="AC506" s="82"/>
      <c r="AD506" s="82"/>
      <c r="AE506" s="82"/>
      <c r="AF506" s="1"/>
      <c r="AG506" s="1"/>
      <c r="AH506" s="1"/>
      <c r="AI506" s="1"/>
      <c r="AJ506" s="1"/>
      <c r="AK506" s="1"/>
      <c r="AL506" s="1"/>
      <c r="AM506" s="1"/>
      <c r="AN506" s="1"/>
      <c r="AO506" s="1" t="s">
        <v>420</v>
      </c>
      <c r="AP506" s="1">
        <v>211120</v>
      </c>
      <c r="AQ506" s="1">
        <v>95</v>
      </c>
      <c r="AR506" s="1"/>
      <c r="AS506" s="1"/>
      <c r="AT506" s="1"/>
      <c r="AU506" s="1"/>
      <c r="AV506" s="1"/>
      <c r="AW506" s="1"/>
      <c r="AX506" s="1" t="s">
        <v>420</v>
      </c>
      <c r="AY506" s="1">
        <v>254143.00799999997</v>
      </c>
      <c r="AZ506" s="1" t="s">
        <v>2526</v>
      </c>
      <c r="BA506" s="82">
        <f t="shared" si="119"/>
        <v>211120</v>
      </c>
      <c r="BB506" s="82" t="str">
        <f t="shared" si="120"/>
        <v>MERCK S.A.</v>
      </c>
      <c r="BC506" s="82" t="str">
        <f t="shared" si="121"/>
        <v>MERCK</v>
      </c>
      <c r="BD506" s="82">
        <f t="shared" si="122"/>
        <v>95</v>
      </c>
      <c r="BE506" s="1"/>
      <c r="BF506" s="1"/>
      <c r="BG506" s="1"/>
      <c r="BH506" s="1"/>
      <c r="BI506" s="1"/>
      <c r="BJ506" s="1"/>
      <c r="BK506" s="1"/>
      <c r="BL506" s="1"/>
      <c r="BM506" s="1"/>
      <c r="BN506" s="1"/>
      <c r="BO506" s="1"/>
      <c r="BP506" s="1"/>
      <c r="BQ506" s="1"/>
      <c r="BR506" s="1"/>
      <c r="BS506" s="1"/>
      <c r="BT506" s="1"/>
      <c r="BU506" s="1"/>
      <c r="BV506" s="1"/>
      <c r="BW506" s="1"/>
      <c r="BX506" s="1"/>
      <c r="BY506" s="1"/>
      <c r="BZ506" s="82"/>
      <c r="CA506" s="82"/>
      <c r="CB506" s="82">
        <f t="shared" si="125"/>
        <v>0</v>
      </c>
      <c r="CC506" s="82">
        <f t="shared" si="126"/>
        <v>0</v>
      </c>
      <c r="CD506" s="98">
        <f t="shared" si="127"/>
        <v>211120</v>
      </c>
      <c r="CE506" s="98" t="str">
        <f t="shared" si="128"/>
        <v>MERCK S.A.</v>
      </c>
      <c r="CF506" s="98" t="str">
        <f t="shared" si="129"/>
        <v>MERCK</v>
      </c>
      <c r="CG506" s="98">
        <f t="shared" si="130"/>
        <v>95</v>
      </c>
    </row>
    <row r="507" spans="1:85" ht="57.6">
      <c r="A507" s="9">
        <f t="shared" si="115"/>
        <v>499</v>
      </c>
      <c r="B507" s="10" t="s">
        <v>1299</v>
      </c>
      <c r="C507" s="11">
        <v>500</v>
      </c>
      <c r="D507" s="11" t="s">
        <v>6</v>
      </c>
      <c r="E507" s="10" t="s">
        <v>1803</v>
      </c>
      <c r="F507" s="43">
        <v>1</v>
      </c>
      <c r="G507" s="1"/>
      <c r="H507" s="1"/>
      <c r="I507" s="1"/>
      <c r="J507" s="1"/>
      <c r="K507" s="1"/>
      <c r="L507" s="1"/>
      <c r="M507" s="1" t="s">
        <v>2296</v>
      </c>
      <c r="N507" s="1">
        <v>296612</v>
      </c>
      <c r="O507" s="1">
        <v>30</v>
      </c>
      <c r="P507" s="1" t="s">
        <v>420</v>
      </c>
      <c r="Q507" s="1">
        <v>110200</v>
      </c>
      <c r="R507" s="1" t="s">
        <v>2284</v>
      </c>
      <c r="S507" s="1"/>
      <c r="T507" s="1"/>
      <c r="U507" s="1"/>
      <c r="V507" s="1"/>
      <c r="W507" s="1"/>
      <c r="X507" s="1"/>
      <c r="Y507" s="1"/>
      <c r="Z507" s="1"/>
      <c r="AA507" s="1"/>
      <c r="AB507" s="82">
        <f t="shared" si="116"/>
        <v>110200</v>
      </c>
      <c r="AC507" s="82" t="str">
        <f>IF(AB507=Z507,$Y$7,IF(AB507=W507,$V$7,IF(AB507=T507,$S$7,IF(AB507=Q507,$P$7,IF(AB507=N507,$M$7,IF(AB507=K507,$J$7,I(AB507=H507,$G$7,"")))))))</f>
        <v>BLAMIS DOTACIONES LABORATORIO S.A.S</v>
      </c>
      <c r="AD507" s="82" t="str">
        <f t="shared" si="117"/>
        <v>MERCK</v>
      </c>
      <c r="AE507" s="82" t="str">
        <f t="shared" si="118"/>
        <v>90 DÍAS</v>
      </c>
      <c r="AF507" s="1"/>
      <c r="AG507" s="1"/>
      <c r="AH507" s="1"/>
      <c r="AI507" s="1"/>
      <c r="AJ507" s="1"/>
      <c r="AK507" s="1"/>
      <c r="AL507" s="1"/>
      <c r="AM507" s="1"/>
      <c r="AN507" s="1"/>
      <c r="AO507" s="1" t="s">
        <v>420</v>
      </c>
      <c r="AP507" s="1">
        <v>93960</v>
      </c>
      <c r="AQ507" s="1">
        <v>90</v>
      </c>
      <c r="AR507" s="1"/>
      <c r="AS507" s="1"/>
      <c r="AT507" s="1"/>
      <c r="AU507" s="1"/>
      <c r="AV507" s="1"/>
      <c r="AW507" s="1"/>
      <c r="AX507" s="1" t="s">
        <v>420</v>
      </c>
      <c r="AY507" s="1">
        <v>106901.424</v>
      </c>
      <c r="AZ507" s="1" t="s">
        <v>2526</v>
      </c>
      <c r="BA507" s="82">
        <f t="shared" si="119"/>
        <v>93960</v>
      </c>
      <c r="BB507" s="82" t="str">
        <f t="shared" si="120"/>
        <v>MERCK S.A.</v>
      </c>
      <c r="BC507" s="82" t="str">
        <f t="shared" si="121"/>
        <v>MERCK</v>
      </c>
      <c r="BD507" s="82">
        <f t="shared" si="122"/>
        <v>90</v>
      </c>
      <c r="BE507" s="1"/>
      <c r="BF507" s="1"/>
      <c r="BG507" s="1"/>
      <c r="BH507" s="1"/>
      <c r="BI507" s="1"/>
      <c r="BJ507" s="1"/>
      <c r="BK507" s="1"/>
      <c r="BL507" s="1"/>
      <c r="BM507" s="1"/>
      <c r="BN507" s="1" t="s">
        <v>2461</v>
      </c>
      <c r="BO507" s="1">
        <v>319464</v>
      </c>
      <c r="BP507" s="1" t="s">
        <v>2545</v>
      </c>
      <c r="BQ507" s="1"/>
      <c r="BR507" s="1"/>
      <c r="BS507" s="1"/>
      <c r="BT507" s="1"/>
      <c r="BU507" s="1"/>
      <c r="BV507" s="1"/>
      <c r="BW507" s="1"/>
      <c r="BX507" s="1"/>
      <c r="BY507" s="1"/>
      <c r="BZ507" s="82">
        <f t="shared" si="123"/>
        <v>319464</v>
      </c>
      <c r="CA507" s="82" t="str">
        <f t="shared" si="124"/>
        <v>REACTIVOS EQUIPOS Y QUIMICOS LIMITADA</v>
      </c>
      <c r="CB507" s="82" t="str">
        <f t="shared" si="125"/>
        <v>SCHARLAU</v>
      </c>
      <c r="CC507" s="82" t="str">
        <f t="shared" si="126"/>
        <v>120 DIAS</v>
      </c>
      <c r="CD507" s="98">
        <f t="shared" si="127"/>
        <v>93960</v>
      </c>
      <c r="CE507" s="98" t="str">
        <f t="shared" si="128"/>
        <v>MERCK S.A.</v>
      </c>
      <c r="CF507" s="98" t="str">
        <f t="shared" si="129"/>
        <v>MERCK</v>
      </c>
      <c r="CG507" s="98">
        <f t="shared" si="130"/>
        <v>90</v>
      </c>
    </row>
    <row r="508" spans="1:85" ht="52.2">
      <c r="A508" s="9">
        <f t="shared" si="115"/>
        <v>500</v>
      </c>
      <c r="B508" s="10" t="s">
        <v>310</v>
      </c>
      <c r="C508" s="11">
        <v>25</v>
      </c>
      <c r="D508" s="11" t="s">
        <v>154</v>
      </c>
      <c r="E508" s="10" t="s">
        <v>1803</v>
      </c>
      <c r="F508" s="43">
        <v>1</v>
      </c>
      <c r="G508" s="1"/>
      <c r="H508" s="1"/>
      <c r="I508" s="1"/>
      <c r="J508" s="1" t="s">
        <v>2267</v>
      </c>
      <c r="K508" s="1">
        <v>97098.959999999992</v>
      </c>
      <c r="L508" s="1" t="s">
        <v>2269</v>
      </c>
      <c r="M508" s="1"/>
      <c r="N508" s="1"/>
      <c r="O508" s="1"/>
      <c r="P508" s="1" t="s">
        <v>420</v>
      </c>
      <c r="Q508" s="1">
        <v>95120</v>
      </c>
      <c r="R508" s="1" t="s">
        <v>2326</v>
      </c>
      <c r="S508" s="1" t="s">
        <v>2406</v>
      </c>
      <c r="T508" s="1">
        <v>51272</v>
      </c>
      <c r="U508" s="1">
        <v>15</v>
      </c>
      <c r="V508" s="1"/>
      <c r="W508" s="1"/>
      <c r="X508" s="1"/>
      <c r="Y508" s="1"/>
      <c r="Z508" s="1"/>
      <c r="AA508" s="1"/>
      <c r="AB508" s="82">
        <f t="shared" si="116"/>
        <v>51272</v>
      </c>
      <c r="AC508" s="82" t="str">
        <f>IF(AB508=Z508,$Y$7,IF(AB508=W508,$V$7,IF(AB508=T508,$S$7,IF(AB508=Q508,$P$7,IF(AB508=N508,$M$7,IF(AB508=K508,$J$7,I(AB508=H508,$G$7,"")))))))</f>
        <v xml:space="preserve">ELEMENTOS QUIMICOS LTDA </v>
      </c>
      <c r="AD508" s="82" t="str">
        <f t="shared" si="117"/>
        <v>PANREAC</v>
      </c>
      <c r="AE508" s="82">
        <f t="shared" si="118"/>
        <v>15</v>
      </c>
      <c r="AF508" s="1"/>
      <c r="AG508" s="1"/>
      <c r="AH508" s="1"/>
      <c r="AI508" s="1"/>
      <c r="AJ508" s="1"/>
      <c r="AK508" s="1"/>
      <c r="AL508" s="1"/>
      <c r="AM508" s="1"/>
      <c r="AN508" s="1"/>
      <c r="AO508" s="1" t="s">
        <v>420</v>
      </c>
      <c r="AP508" s="1">
        <v>45240</v>
      </c>
      <c r="AQ508" s="1">
        <v>45</v>
      </c>
      <c r="AR508" s="1"/>
      <c r="AS508" s="1"/>
      <c r="AT508" s="1"/>
      <c r="AU508" s="1"/>
      <c r="AV508" s="1"/>
      <c r="AW508" s="1"/>
      <c r="AX508" s="1" t="s">
        <v>420</v>
      </c>
      <c r="AY508" s="1">
        <v>92110.031999999992</v>
      </c>
      <c r="AZ508" s="1" t="s">
        <v>2526</v>
      </c>
      <c r="BA508" s="82">
        <f t="shared" si="119"/>
        <v>45240</v>
      </c>
      <c r="BB508" s="82" t="str">
        <f t="shared" si="120"/>
        <v>MERCK S.A.</v>
      </c>
      <c r="BC508" s="82" t="str">
        <f t="shared" si="121"/>
        <v>MERCK</v>
      </c>
      <c r="BD508" s="82">
        <f t="shared" si="122"/>
        <v>45</v>
      </c>
      <c r="BE508" s="1" t="s">
        <v>1095</v>
      </c>
      <c r="BF508" s="1">
        <v>141520</v>
      </c>
      <c r="BG508" s="1" t="s">
        <v>2375</v>
      </c>
      <c r="BH508" s="1"/>
      <c r="BI508" s="1"/>
      <c r="BJ508" s="1"/>
      <c r="BK508" s="1" t="s">
        <v>2570</v>
      </c>
      <c r="BL508" s="1">
        <v>313200</v>
      </c>
      <c r="BM508" s="1" t="s">
        <v>2574</v>
      </c>
      <c r="BN508" s="1" t="s">
        <v>2461</v>
      </c>
      <c r="BO508" s="1">
        <v>114840</v>
      </c>
      <c r="BP508" s="1" t="s">
        <v>2545</v>
      </c>
      <c r="BQ508" s="1" t="s">
        <v>2618</v>
      </c>
      <c r="BR508" s="1">
        <v>167040</v>
      </c>
      <c r="BS508" s="1">
        <v>60</v>
      </c>
      <c r="BT508" s="1"/>
      <c r="BU508" s="1"/>
      <c r="BV508" s="1"/>
      <c r="BW508" s="1" t="s">
        <v>2653</v>
      </c>
      <c r="BX508" s="1">
        <v>83227.323076923087</v>
      </c>
      <c r="BY508" s="1" t="s">
        <v>2372</v>
      </c>
      <c r="BZ508" s="82">
        <f t="shared" si="123"/>
        <v>83227.323076923087</v>
      </c>
      <c r="CA508" s="82" t="str">
        <f t="shared" si="124"/>
        <v xml:space="preserve">LABORATORIOS WACOL S.A </v>
      </c>
      <c r="CB508" s="82" t="str">
        <f t="shared" si="125"/>
        <v xml:space="preserve">JT BAKER </v>
      </c>
      <c r="CC508" s="82" t="str">
        <f t="shared" si="126"/>
        <v>3 DIAS</v>
      </c>
      <c r="CD508" s="98">
        <f t="shared" si="127"/>
        <v>45240</v>
      </c>
      <c r="CE508" s="98" t="str">
        <f t="shared" si="128"/>
        <v>MERCK S.A.</v>
      </c>
      <c r="CF508" s="98" t="str">
        <f t="shared" si="129"/>
        <v>MERCK</v>
      </c>
      <c r="CG508" s="98">
        <f t="shared" si="130"/>
        <v>45</v>
      </c>
    </row>
    <row r="509" spans="1:85" ht="52.2">
      <c r="A509" s="9">
        <f t="shared" si="115"/>
        <v>501</v>
      </c>
      <c r="B509" s="10" t="s">
        <v>1559</v>
      </c>
      <c r="C509" s="11">
        <v>1000</v>
      </c>
      <c r="D509" s="11" t="s">
        <v>6</v>
      </c>
      <c r="E509" s="10" t="s">
        <v>1803</v>
      </c>
      <c r="F509" s="43">
        <v>1</v>
      </c>
      <c r="G509" s="1"/>
      <c r="H509" s="1"/>
      <c r="I509" s="1"/>
      <c r="J509" s="1"/>
      <c r="K509" s="1"/>
      <c r="L509" s="1"/>
      <c r="M509" s="1" t="s">
        <v>2296</v>
      </c>
      <c r="N509" s="1">
        <v>711312</v>
      </c>
      <c r="O509" s="1">
        <v>30</v>
      </c>
      <c r="P509" s="1" t="s">
        <v>420</v>
      </c>
      <c r="Q509" s="1">
        <v>1071840</v>
      </c>
      <c r="R509" s="1" t="s">
        <v>2284</v>
      </c>
      <c r="S509" s="1" t="s">
        <v>2408</v>
      </c>
      <c r="T509" s="1">
        <v>1218000</v>
      </c>
      <c r="U509" s="1">
        <v>15</v>
      </c>
      <c r="V509" s="1"/>
      <c r="W509" s="1"/>
      <c r="X509" s="1"/>
      <c r="Y509" s="1"/>
      <c r="Z509" s="1"/>
      <c r="AA509" s="1"/>
      <c r="AB509" s="82">
        <f t="shared" si="116"/>
        <v>711312</v>
      </c>
      <c r="AC509" s="82" t="str">
        <f>IF(AB509=Z509,$Y$7,IF(AB509=W509,$V$7,IF(AB509=T509,$S$7,IF(AB509=Q509,$P$7,IF(AB509=N509,$M$7,IF(AB509=K509,$J$7,I(AB509=H509,$G$7,"")))))))</f>
        <v>BIO-INSTRUMENTAL</v>
      </c>
      <c r="AD509" s="82" t="str">
        <f t="shared" si="117"/>
        <v>ALFA EASEAR</v>
      </c>
      <c r="AE509" s="82">
        <f t="shared" si="118"/>
        <v>30</v>
      </c>
      <c r="AF509" s="1"/>
      <c r="AG509" s="1"/>
      <c r="AH509" s="1"/>
      <c r="AI509" s="1"/>
      <c r="AJ509" s="1"/>
      <c r="AK509" s="1"/>
      <c r="AL509" s="1"/>
      <c r="AM509" s="1"/>
      <c r="AN509" s="1"/>
      <c r="AO509" s="1" t="s">
        <v>420</v>
      </c>
      <c r="AP509" s="1">
        <v>330600</v>
      </c>
      <c r="AQ509" s="1">
        <v>75</v>
      </c>
      <c r="AR509" s="1"/>
      <c r="AS509" s="1"/>
      <c r="AT509" s="1"/>
      <c r="AU509" s="1"/>
      <c r="AV509" s="1"/>
      <c r="AW509" s="1"/>
      <c r="AX509" s="1" t="s">
        <v>420</v>
      </c>
      <c r="AY509" s="1">
        <v>1035397.44</v>
      </c>
      <c r="AZ509" s="1" t="s">
        <v>2526</v>
      </c>
      <c r="BA509" s="82">
        <f t="shared" si="119"/>
        <v>330600</v>
      </c>
      <c r="BB509" s="82" t="str">
        <f t="shared" si="120"/>
        <v>MERCK S.A.</v>
      </c>
      <c r="BC509" s="82" t="str">
        <f t="shared" si="121"/>
        <v>MERCK</v>
      </c>
      <c r="BD509" s="82">
        <f t="shared" si="122"/>
        <v>75</v>
      </c>
      <c r="BE509" s="1"/>
      <c r="BF509" s="1"/>
      <c r="BG509" s="1"/>
      <c r="BH509" s="1"/>
      <c r="BI509" s="1"/>
      <c r="BJ509" s="1"/>
      <c r="BK509" s="1"/>
      <c r="BL509" s="1"/>
      <c r="BM509" s="1"/>
      <c r="BN509" s="1" t="s">
        <v>420</v>
      </c>
      <c r="BO509" s="1">
        <v>1250480</v>
      </c>
      <c r="BP509" s="1" t="s">
        <v>2545</v>
      </c>
      <c r="BQ509" s="1"/>
      <c r="BR509" s="1"/>
      <c r="BS509" s="1"/>
      <c r="BT509" s="1"/>
      <c r="BU509" s="1"/>
      <c r="BV509" s="1"/>
      <c r="BW509" s="1" t="s">
        <v>2653</v>
      </c>
      <c r="BX509" s="1">
        <v>1021073.76</v>
      </c>
      <c r="BY509" s="1" t="s">
        <v>2654</v>
      </c>
      <c r="BZ509" s="82">
        <f t="shared" si="123"/>
        <v>1021073.76</v>
      </c>
      <c r="CA509" s="82" t="str">
        <f t="shared" si="124"/>
        <v xml:space="preserve">LABORATORIOS WACOL S.A </v>
      </c>
      <c r="CB509" s="82" t="str">
        <f t="shared" si="125"/>
        <v xml:space="preserve">JT BAKER </v>
      </c>
      <c r="CC509" s="82" t="str">
        <f t="shared" si="126"/>
        <v xml:space="preserve">90 DIAS </v>
      </c>
      <c r="CD509" s="98">
        <f t="shared" si="127"/>
        <v>330600</v>
      </c>
      <c r="CE509" s="98" t="str">
        <f t="shared" si="128"/>
        <v>MERCK S.A.</v>
      </c>
      <c r="CF509" s="98" t="str">
        <f t="shared" si="129"/>
        <v>MERCK</v>
      </c>
      <c r="CG509" s="98">
        <f t="shared" si="130"/>
        <v>75</v>
      </c>
    </row>
    <row r="510" spans="1:85" ht="52.2">
      <c r="A510" s="9">
        <f t="shared" si="115"/>
        <v>502</v>
      </c>
      <c r="B510" s="10" t="s">
        <v>311</v>
      </c>
      <c r="C510" s="11">
        <v>100</v>
      </c>
      <c r="D510" s="11" t="s">
        <v>9</v>
      </c>
      <c r="E510" s="10" t="s">
        <v>1803</v>
      </c>
      <c r="F510" s="43">
        <v>1</v>
      </c>
      <c r="G510" s="1"/>
      <c r="H510" s="1"/>
      <c r="I510" s="1"/>
      <c r="J510" s="1" t="s">
        <v>2267</v>
      </c>
      <c r="K510" s="1">
        <v>1180290.72</v>
      </c>
      <c r="L510" s="1" t="s">
        <v>2271</v>
      </c>
      <c r="M510" s="1"/>
      <c r="N510" s="1"/>
      <c r="O510" s="1"/>
      <c r="P510" s="1" t="s">
        <v>420</v>
      </c>
      <c r="Q510" s="1">
        <v>657720</v>
      </c>
      <c r="R510" s="1" t="s">
        <v>2326</v>
      </c>
      <c r="S510" s="1" t="s">
        <v>2406</v>
      </c>
      <c r="T510" s="1">
        <v>591948</v>
      </c>
      <c r="U510" s="1">
        <v>15</v>
      </c>
      <c r="V510" s="1"/>
      <c r="W510" s="1"/>
      <c r="X510" s="1"/>
      <c r="Y510" s="1"/>
      <c r="Z510" s="1"/>
      <c r="AA510" s="1"/>
      <c r="AB510" s="82">
        <f t="shared" si="116"/>
        <v>591948</v>
      </c>
      <c r="AC510" s="82" t="str">
        <f>IF(AB510=Z510,$Y$7,IF(AB510=W510,$V$7,IF(AB510=T510,$S$7,IF(AB510=Q510,$P$7,IF(AB510=N510,$M$7,IF(AB510=K510,$J$7,I(AB510=H510,$G$7,"")))))))</f>
        <v xml:space="preserve">ELEMENTOS QUIMICOS LTDA </v>
      </c>
      <c r="AD510" s="82" t="str">
        <f t="shared" si="117"/>
        <v>PANREAC</v>
      </c>
      <c r="AE510" s="82">
        <f t="shared" si="118"/>
        <v>15</v>
      </c>
      <c r="AF510" s="1"/>
      <c r="AG510" s="1"/>
      <c r="AH510" s="1"/>
      <c r="AI510" s="1"/>
      <c r="AJ510" s="1"/>
      <c r="AK510" s="1"/>
      <c r="AL510" s="1"/>
      <c r="AM510" s="1"/>
      <c r="AN510" s="1"/>
      <c r="AO510" s="1" t="s">
        <v>420</v>
      </c>
      <c r="AP510" s="1">
        <v>1095040</v>
      </c>
      <c r="AQ510" s="1">
        <v>45</v>
      </c>
      <c r="AR510" s="1"/>
      <c r="AS510" s="1"/>
      <c r="AT510" s="1"/>
      <c r="AU510" s="1"/>
      <c r="AV510" s="1"/>
      <c r="AW510" s="1"/>
      <c r="AX510" s="1" t="s">
        <v>420</v>
      </c>
      <c r="AY510" s="1">
        <v>1059601.5359999998</v>
      </c>
      <c r="AZ510" s="1" t="s">
        <v>2526</v>
      </c>
      <c r="BA510" s="82">
        <f t="shared" si="119"/>
        <v>1059601.5359999998</v>
      </c>
      <c r="BB510" s="82" t="str">
        <f t="shared" si="120"/>
        <v>PROFINAS SAS</v>
      </c>
      <c r="BC510" s="82" t="str">
        <f t="shared" si="121"/>
        <v>MERCK</v>
      </c>
      <c r="BD510" s="82" t="str">
        <f t="shared" si="122"/>
        <v>15-60 DIAS</v>
      </c>
      <c r="BE510" s="1" t="s">
        <v>1095</v>
      </c>
      <c r="BF510" s="1">
        <v>1340960</v>
      </c>
      <c r="BG510" s="1" t="s">
        <v>2375</v>
      </c>
      <c r="BH510" s="1"/>
      <c r="BI510" s="1"/>
      <c r="BJ510" s="1"/>
      <c r="BK510" s="1" t="s">
        <v>2361</v>
      </c>
      <c r="BL510" s="1">
        <v>626400</v>
      </c>
      <c r="BM510" s="1" t="s">
        <v>2569</v>
      </c>
      <c r="BN510" s="1" t="s">
        <v>2461</v>
      </c>
      <c r="BO510" s="1">
        <v>805968</v>
      </c>
      <c r="BP510" s="1" t="s">
        <v>2545</v>
      </c>
      <c r="BQ510" s="1"/>
      <c r="BR510" s="1"/>
      <c r="BS510" s="1"/>
      <c r="BT510" s="1"/>
      <c r="BU510" s="1"/>
      <c r="BV510" s="1"/>
      <c r="BW510" s="1"/>
      <c r="BX510" s="1"/>
      <c r="BY510" s="1"/>
      <c r="BZ510" s="82">
        <f t="shared" si="123"/>
        <v>626400</v>
      </c>
      <c r="CA510" s="82" t="str">
        <f t="shared" si="124"/>
        <v>QUIMICOS Y REACTIVOS SAS "QUIMIREL SAS"</v>
      </c>
      <c r="CB510" s="82" t="str">
        <f t="shared" si="125"/>
        <v>HONEYWELL</v>
      </c>
      <c r="CC510" s="82" t="str">
        <f t="shared" si="126"/>
        <v xml:space="preserve">5 dias calendario </v>
      </c>
      <c r="CD510" s="98">
        <f t="shared" si="127"/>
        <v>591948</v>
      </c>
      <c r="CE510" s="98" t="str">
        <f t="shared" si="128"/>
        <v xml:space="preserve">ELEMENTOS QUIMICOS LTDA </v>
      </c>
      <c r="CF510" s="98" t="str">
        <f t="shared" si="129"/>
        <v>PANREAC</v>
      </c>
      <c r="CG510" s="98">
        <f t="shared" si="130"/>
        <v>15</v>
      </c>
    </row>
    <row r="511" spans="1:85">
      <c r="A511" s="9">
        <f t="shared" si="115"/>
        <v>503</v>
      </c>
      <c r="B511" s="10" t="s">
        <v>1911</v>
      </c>
      <c r="C511" s="11">
        <v>100</v>
      </c>
      <c r="D511" s="11" t="s">
        <v>6</v>
      </c>
      <c r="E511" s="10" t="s">
        <v>1912</v>
      </c>
      <c r="F511" s="43">
        <v>1</v>
      </c>
      <c r="G511" s="1"/>
      <c r="H511" s="1"/>
      <c r="I511" s="1"/>
      <c r="J511" s="1"/>
      <c r="K511" s="1"/>
      <c r="L511" s="1"/>
      <c r="M511" s="1"/>
      <c r="N511" s="1"/>
      <c r="O511" s="1"/>
      <c r="P511" s="1"/>
      <c r="Q511" s="1"/>
      <c r="R511" s="1"/>
      <c r="S511" s="1"/>
      <c r="T511" s="1"/>
      <c r="U511" s="1"/>
      <c r="V511" s="1"/>
      <c r="W511" s="1"/>
      <c r="X511" s="1"/>
      <c r="Y511" s="1"/>
      <c r="Z511" s="1"/>
      <c r="AA511" s="1"/>
      <c r="AB511" s="82"/>
      <c r="AC511" s="82"/>
      <c r="AD511" s="82"/>
      <c r="AE511" s="82"/>
      <c r="AF511" s="1"/>
      <c r="AG511" s="1"/>
      <c r="AH511" s="1"/>
      <c r="AI511" s="1"/>
      <c r="AJ511" s="1"/>
      <c r="AK511" s="1"/>
      <c r="AL511" s="1"/>
      <c r="AM511" s="1"/>
      <c r="AN511" s="1"/>
      <c r="AO511" s="1"/>
      <c r="AP511" s="1"/>
      <c r="AQ511" s="1"/>
      <c r="AR511" s="1"/>
      <c r="AS511" s="1"/>
      <c r="AT511" s="1"/>
      <c r="AU511" s="1"/>
      <c r="AV511" s="1"/>
      <c r="AW511" s="1"/>
      <c r="AX511" s="1"/>
      <c r="AY511" s="1"/>
      <c r="AZ511" s="1"/>
      <c r="BA511" s="82"/>
      <c r="BB511" s="82"/>
      <c r="BC511" s="82"/>
      <c r="BD511" s="82"/>
      <c r="BE511" s="1"/>
      <c r="BF511" s="1"/>
      <c r="BG511" s="1"/>
      <c r="BH511" s="1"/>
      <c r="BI511" s="1"/>
      <c r="BJ511" s="1"/>
      <c r="BK511" s="1"/>
      <c r="BL511" s="1"/>
      <c r="BM511" s="1"/>
      <c r="BN511" s="1"/>
      <c r="BO511" s="1"/>
      <c r="BP511" s="1"/>
      <c r="BQ511" s="1"/>
      <c r="BR511" s="1"/>
      <c r="BS511" s="1"/>
      <c r="BT511" s="1"/>
      <c r="BU511" s="1"/>
      <c r="BV511" s="1"/>
      <c r="BW511" s="1"/>
      <c r="BX511" s="1"/>
      <c r="BY511" s="1"/>
      <c r="BZ511" s="82"/>
      <c r="CA511" s="82"/>
      <c r="CB511" s="82">
        <f t="shared" si="125"/>
        <v>0</v>
      </c>
      <c r="CC511" s="82">
        <f t="shared" si="126"/>
        <v>0</v>
      </c>
      <c r="CD511" s="98">
        <f t="shared" si="127"/>
        <v>0</v>
      </c>
      <c r="CE511" s="98">
        <f t="shared" si="128"/>
        <v>0</v>
      </c>
      <c r="CF511" s="98">
        <f t="shared" si="129"/>
        <v>0</v>
      </c>
      <c r="CG511" s="98">
        <f t="shared" si="130"/>
        <v>0</v>
      </c>
    </row>
    <row r="512" spans="1:85" ht="52.2">
      <c r="A512" s="9">
        <f t="shared" si="115"/>
        <v>504</v>
      </c>
      <c r="B512" s="10" t="s">
        <v>1694</v>
      </c>
      <c r="C512" s="11">
        <v>1000</v>
      </c>
      <c r="D512" s="11" t="s">
        <v>9</v>
      </c>
      <c r="E512" s="10" t="s">
        <v>1803</v>
      </c>
      <c r="F512" s="43">
        <v>1</v>
      </c>
      <c r="G512" s="1"/>
      <c r="H512" s="1"/>
      <c r="I512" s="1"/>
      <c r="J512" s="1" t="s">
        <v>2267</v>
      </c>
      <c r="K512" s="1">
        <v>286520</v>
      </c>
      <c r="L512" s="1" t="s">
        <v>2269</v>
      </c>
      <c r="M512" s="1" t="s">
        <v>2296</v>
      </c>
      <c r="N512" s="1">
        <v>348812</v>
      </c>
      <c r="O512" s="1">
        <v>30</v>
      </c>
      <c r="P512" s="1"/>
      <c r="Q512" s="1"/>
      <c r="R512" s="1"/>
      <c r="S512" s="1" t="s">
        <v>2406</v>
      </c>
      <c r="T512" s="1">
        <v>283968</v>
      </c>
      <c r="U512" s="1">
        <v>15</v>
      </c>
      <c r="V512" s="1"/>
      <c r="W512" s="1"/>
      <c r="X512" s="1"/>
      <c r="Y512" s="1"/>
      <c r="Z512" s="1"/>
      <c r="AA512" s="1"/>
      <c r="AB512" s="82">
        <f t="shared" si="116"/>
        <v>283968</v>
      </c>
      <c r="AC512" s="82" t="str">
        <f>IF(AB512=Z512,$Y$7,IF(AB512=W512,$V$7,IF(AB512=T512,$S$7,IF(AB512=Q512,$P$7,IF(AB512=N512,$M$7,IF(AB512=K512,$J$7,I(AB512=H512,$G$7,"")))))))</f>
        <v xml:space="preserve">ELEMENTOS QUIMICOS LTDA </v>
      </c>
      <c r="AD512" s="82" t="str">
        <f t="shared" si="117"/>
        <v>PANREAC</v>
      </c>
      <c r="AE512" s="82">
        <f t="shared" si="118"/>
        <v>15</v>
      </c>
      <c r="AF512" s="1"/>
      <c r="AG512" s="1"/>
      <c r="AH512" s="1"/>
      <c r="AI512" s="1"/>
      <c r="AJ512" s="1"/>
      <c r="AK512" s="1"/>
      <c r="AL512" s="1"/>
      <c r="AM512" s="1"/>
      <c r="AN512" s="1"/>
      <c r="AO512" s="1" t="s">
        <v>420</v>
      </c>
      <c r="AP512" s="1">
        <v>106000</v>
      </c>
      <c r="AQ512" s="1">
        <v>120</v>
      </c>
      <c r="AR512" s="1"/>
      <c r="AS512" s="1"/>
      <c r="AT512" s="1"/>
      <c r="AU512" s="1"/>
      <c r="AV512" s="1"/>
      <c r="AW512" s="1"/>
      <c r="AX512" s="1" t="s">
        <v>420</v>
      </c>
      <c r="AY512" s="1">
        <v>198802.8</v>
      </c>
      <c r="AZ512" s="1" t="s">
        <v>2526</v>
      </c>
      <c r="BA512" s="82">
        <f t="shared" si="119"/>
        <v>106000</v>
      </c>
      <c r="BB512" s="82" t="str">
        <f t="shared" si="120"/>
        <v>MERCK S.A.</v>
      </c>
      <c r="BC512" s="82" t="str">
        <f t="shared" si="121"/>
        <v>MERCK</v>
      </c>
      <c r="BD512" s="82">
        <f t="shared" si="122"/>
        <v>120</v>
      </c>
      <c r="BE512" s="1"/>
      <c r="BF512" s="1"/>
      <c r="BG512" s="1"/>
      <c r="BH512" s="1"/>
      <c r="BI512" s="1"/>
      <c r="BJ512" s="1"/>
      <c r="BK512" s="1"/>
      <c r="BL512" s="1"/>
      <c r="BM512" s="1"/>
      <c r="BN512" s="1"/>
      <c r="BO512" s="1"/>
      <c r="BP512" s="1"/>
      <c r="BQ512" s="1"/>
      <c r="BR512" s="1"/>
      <c r="BS512" s="1"/>
      <c r="BT512" s="1"/>
      <c r="BU512" s="1"/>
      <c r="BV512" s="1"/>
      <c r="BW512" s="1"/>
      <c r="BX512" s="1"/>
      <c r="BY512" s="1"/>
      <c r="BZ512" s="82"/>
      <c r="CA512" s="82"/>
      <c r="CB512" s="82">
        <f t="shared" si="125"/>
        <v>0</v>
      </c>
      <c r="CC512" s="82">
        <f t="shared" si="126"/>
        <v>0</v>
      </c>
      <c r="CD512" s="98">
        <f t="shared" si="127"/>
        <v>106000</v>
      </c>
      <c r="CE512" s="98" t="str">
        <f t="shared" si="128"/>
        <v>MERCK S.A.</v>
      </c>
      <c r="CF512" s="98" t="str">
        <f t="shared" si="129"/>
        <v>MERCK</v>
      </c>
      <c r="CG512" s="98">
        <f t="shared" si="130"/>
        <v>120</v>
      </c>
    </row>
    <row r="513" spans="1:85" ht="30.75" customHeight="1">
      <c r="A513" s="9">
        <f t="shared" si="115"/>
        <v>505</v>
      </c>
      <c r="B513" s="17" t="s">
        <v>1913</v>
      </c>
      <c r="C513" s="14">
        <v>100</v>
      </c>
      <c r="D513" s="18" t="s">
        <v>9</v>
      </c>
      <c r="E513" s="10" t="s">
        <v>1803</v>
      </c>
      <c r="F513" s="43">
        <v>1</v>
      </c>
      <c r="G513" s="1"/>
      <c r="H513" s="1"/>
      <c r="I513" s="1"/>
      <c r="J513" s="1"/>
      <c r="K513" s="1"/>
      <c r="L513" s="1"/>
      <c r="M513" s="1"/>
      <c r="N513" s="1"/>
      <c r="O513" s="1"/>
      <c r="P513" s="1"/>
      <c r="Q513" s="1"/>
      <c r="R513" s="1"/>
      <c r="S513" s="1"/>
      <c r="T513" s="1"/>
      <c r="U513" s="1"/>
      <c r="V513" s="1"/>
      <c r="W513" s="1"/>
      <c r="X513" s="1"/>
      <c r="Y513" s="1"/>
      <c r="Z513" s="1"/>
      <c r="AA513" s="1"/>
      <c r="AB513" s="82"/>
      <c r="AC513" s="82"/>
      <c r="AD513" s="82"/>
      <c r="AE513" s="82"/>
      <c r="AF513" s="1"/>
      <c r="AG513" s="1"/>
      <c r="AH513" s="1"/>
      <c r="AI513" s="1"/>
      <c r="AJ513" s="1"/>
      <c r="AK513" s="1"/>
      <c r="AL513" s="1"/>
      <c r="AM513" s="1"/>
      <c r="AN513" s="1"/>
      <c r="AO513" s="1"/>
      <c r="AP513" s="1"/>
      <c r="AQ513" s="1"/>
      <c r="AR513" s="1"/>
      <c r="AS513" s="1"/>
      <c r="AT513" s="1"/>
      <c r="AU513" s="1"/>
      <c r="AV513" s="1"/>
      <c r="AW513" s="1"/>
      <c r="AX513" s="1"/>
      <c r="AY513" s="1"/>
      <c r="AZ513" s="1"/>
      <c r="BA513" s="82"/>
      <c r="BB513" s="82"/>
      <c r="BC513" s="82"/>
      <c r="BD513" s="82"/>
      <c r="BE513" s="1"/>
      <c r="BF513" s="1"/>
      <c r="BG513" s="1"/>
      <c r="BH513" s="1"/>
      <c r="BI513" s="1"/>
      <c r="BJ513" s="1"/>
      <c r="BK513" s="1"/>
      <c r="BL513" s="1"/>
      <c r="BM513" s="1"/>
      <c r="BN513" s="1"/>
      <c r="BO513" s="1"/>
      <c r="BP513" s="1"/>
      <c r="BQ513" s="1"/>
      <c r="BR513" s="1"/>
      <c r="BS513" s="1"/>
      <c r="BT513" s="1"/>
      <c r="BU513" s="1"/>
      <c r="BV513" s="1"/>
      <c r="BW513" s="1"/>
      <c r="BX513" s="1"/>
      <c r="BY513" s="1"/>
      <c r="BZ513" s="82"/>
      <c r="CA513" s="82"/>
      <c r="CB513" s="82">
        <f t="shared" si="125"/>
        <v>0</v>
      </c>
      <c r="CC513" s="82">
        <f t="shared" si="126"/>
        <v>0</v>
      </c>
      <c r="CD513" s="98">
        <f t="shared" si="127"/>
        <v>0</v>
      </c>
      <c r="CE513" s="98">
        <f t="shared" si="128"/>
        <v>0</v>
      </c>
      <c r="CF513" s="98">
        <f t="shared" si="129"/>
        <v>0</v>
      </c>
      <c r="CG513" s="98">
        <f t="shared" si="130"/>
        <v>0</v>
      </c>
    </row>
    <row r="514" spans="1:85" ht="57.6">
      <c r="A514" s="9">
        <f t="shared" si="115"/>
        <v>506</v>
      </c>
      <c r="B514" s="10" t="s">
        <v>312</v>
      </c>
      <c r="C514" s="11">
        <v>1000</v>
      </c>
      <c r="D514" s="11" t="s">
        <v>6</v>
      </c>
      <c r="E514" s="10" t="s">
        <v>1803</v>
      </c>
      <c r="F514" s="43">
        <v>1</v>
      </c>
      <c r="G514" s="1"/>
      <c r="H514" s="1"/>
      <c r="I514" s="1"/>
      <c r="J514" s="1"/>
      <c r="K514" s="1"/>
      <c r="L514" s="1"/>
      <c r="M514" s="1"/>
      <c r="N514" s="1"/>
      <c r="O514" s="1"/>
      <c r="P514" s="1"/>
      <c r="Q514" s="1"/>
      <c r="R514" s="1"/>
      <c r="S514" s="1" t="s">
        <v>2406</v>
      </c>
      <c r="T514" s="1">
        <v>227360</v>
      </c>
      <c r="U514" s="1">
        <v>120</v>
      </c>
      <c r="V514" s="1"/>
      <c r="W514" s="1"/>
      <c r="X514" s="1"/>
      <c r="Y514" s="1"/>
      <c r="Z514" s="1"/>
      <c r="AA514" s="1"/>
      <c r="AB514" s="82">
        <f t="shared" si="116"/>
        <v>227360</v>
      </c>
      <c r="AC514" s="82" t="str">
        <f>IF(AB514=Z514,$Y$7,IF(AB514=W514,$V$7,IF(AB514=T514,$S$7,IF(AB514=Q514,$P$7,IF(AB514=N514,$M$7,IF(AB514=K514,$J$7,I(AB514=H514,$G$7,"")))))))</f>
        <v xml:space="preserve">ELEMENTOS QUIMICOS LTDA </v>
      </c>
      <c r="AD514" s="82" t="str">
        <f t="shared" si="117"/>
        <v>PANREAC</v>
      </c>
      <c r="AE514" s="82">
        <f t="shared" si="118"/>
        <v>120</v>
      </c>
      <c r="AF514" s="1"/>
      <c r="AG514" s="1"/>
      <c r="AH514" s="1"/>
      <c r="AI514" s="1"/>
      <c r="AJ514" s="1"/>
      <c r="AK514" s="1"/>
      <c r="AL514" s="1"/>
      <c r="AM514" s="1"/>
      <c r="AN514" s="1"/>
      <c r="AO514" s="1" t="s">
        <v>420</v>
      </c>
      <c r="AP514" s="1">
        <v>80040</v>
      </c>
      <c r="AQ514" s="1">
        <v>150</v>
      </c>
      <c r="AR514" s="1"/>
      <c r="AS514" s="1"/>
      <c r="AT514" s="1"/>
      <c r="AU514" s="1"/>
      <c r="AV514" s="1"/>
      <c r="AW514" s="1"/>
      <c r="AX514" s="1" t="s">
        <v>420</v>
      </c>
      <c r="AY514" s="1">
        <v>291793.82399999996</v>
      </c>
      <c r="AZ514" s="1" t="s">
        <v>2526</v>
      </c>
      <c r="BA514" s="82">
        <f t="shared" si="119"/>
        <v>80040</v>
      </c>
      <c r="BB514" s="82" t="str">
        <f t="shared" si="120"/>
        <v>MERCK S.A.</v>
      </c>
      <c r="BC514" s="82" t="str">
        <f t="shared" si="121"/>
        <v>MERCK</v>
      </c>
      <c r="BD514" s="82">
        <f t="shared" si="122"/>
        <v>150</v>
      </c>
      <c r="BE514" s="1"/>
      <c r="BF514" s="1"/>
      <c r="BG514" s="1"/>
      <c r="BH514" s="1"/>
      <c r="BI514" s="1"/>
      <c r="BJ514" s="1"/>
      <c r="BK514" s="1"/>
      <c r="BL514" s="1"/>
      <c r="BM514" s="1"/>
      <c r="BN514" s="1" t="s">
        <v>420</v>
      </c>
      <c r="BO514" s="1">
        <v>352408</v>
      </c>
      <c r="BP514" s="1" t="s">
        <v>2545</v>
      </c>
      <c r="BQ514" s="1"/>
      <c r="BR514" s="1"/>
      <c r="BS514" s="1"/>
      <c r="BT514" s="1"/>
      <c r="BU514" s="1"/>
      <c r="BV514" s="1"/>
      <c r="BW514" s="1"/>
      <c r="BX514" s="1"/>
      <c r="BY514" s="1"/>
      <c r="BZ514" s="82">
        <f t="shared" si="123"/>
        <v>352408</v>
      </c>
      <c r="CA514" s="82" t="str">
        <f t="shared" si="124"/>
        <v>REACTIVOS EQUIPOS Y QUIMICOS LIMITADA</v>
      </c>
      <c r="CB514" s="82" t="str">
        <f t="shared" si="125"/>
        <v>MERCK</v>
      </c>
      <c r="CC514" s="82" t="str">
        <f t="shared" si="126"/>
        <v>120 DIAS</v>
      </c>
      <c r="CD514" s="98">
        <f t="shared" si="127"/>
        <v>80040</v>
      </c>
      <c r="CE514" s="98" t="str">
        <f t="shared" si="128"/>
        <v>MERCK S.A.</v>
      </c>
      <c r="CF514" s="98" t="str">
        <f t="shared" si="129"/>
        <v>MERCK</v>
      </c>
      <c r="CG514" s="98" t="str">
        <f t="shared" si="130"/>
        <v>120 DIAS</v>
      </c>
    </row>
    <row r="515" spans="1:85" ht="57.6">
      <c r="A515" s="9">
        <f t="shared" si="115"/>
        <v>507</v>
      </c>
      <c r="B515" s="19" t="s">
        <v>313</v>
      </c>
      <c r="C515" s="14">
        <v>100</v>
      </c>
      <c r="D515" s="18" t="s">
        <v>9</v>
      </c>
      <c r="E515" s="10" t="s">
        <v>1803</v>
      </c>
      <c r="F515" s="43">
        <v>1</v>
      </c>
      <c r="G515" s="1"/>
      <c r="H515" s="1"/>
      <c r="I515" s="1"/>
      <c r="J515" s="1" t="s">
        <v>2267</v>
      </c>
      <c r="K515" s="1">
        <v>219518.4</v>
      </c>
      <c r="L515" s="1" t="s">
        <v>2269</v>
      </c>
      <c r="M515" s="1"/>
      <c r="N515" s="1"/>
      <c r="O515" s="1"/>
      <c r="P515" s="1" t="s">
        <v>420</v>
      </c>
      <c r="Q515" s="1">
        <v>254040</v>
      </c>
      <c r="R515" s="1" t="s">
        <v>2326</v>
      </c>
      <c r="S515" s="1" t="s">
        <v>2408</v>
      </c>
      <c r="T515" s="1">
        <v>190240</v>
      </c>
      <c r="U515" s="1">
        <v>15</v>
      </c>
      <c r="V515" s="1"/>
      <c r="W515" s="1"/>
      <c r="X515" s="1"/>
      <c r="Y515" s="1"/>
      <c r="Z515" s="1"/>
      <c r="AA515" s="1"/>
      <c r="AB515" s="82">
        <f t="shared" si="116"/>
        <v>190240</v>
      </c>
      <c r="AC515" s="82" t="str">
        <f>IF(AB515=Z515,$Y$7,IF(AB515=W515,$V$7,IF(AB515=T515,$S$7,IF(AB515=Q515,$P$7,IF(AB515=N515,$M$7,IF(AB515=K515,$J$7,I(AB515=H515,$G$7,"")))))))</f>
        <v xml:space="preserve">ELEMENTOS QUIMICOS LTDA </v>
      </c>
      <c r="AD515" s="82" t="str">
        <f t="shared" si="117"/>
        <v>ALFA (USA)</v>
      </c>
      <c r="AE515" s="82">
        <f t="shared" si="118"/>
        <v>15</v>
      </c>
      <c r="AF515" s="1"/>
      <c r="AG515" s="1"/>
      <c r="AH515" s="1"/>
      <c r="AI515" s="1"/>
      <c r="AJ515" s="1"/>
      <c r="AK515" s="1"/>
      <c r="AL515" s="1"/>
      <c r="AM515" s="1"/>
      <c r="AN515" s="1"/>
      <c r="AO515" s="1" t="s">
        <v>420</v>
      </c>
      <c r="AP515" s="1">
        <v>203000</v>
      </c>
      <c r="AQ515" s="1">
        <v>60</v>
      </c>
      <c r="AR515" s="1"/>
      <c r="AS515" s="1"/>
      <c r="AT515" s="1"/>
      <c r="AU515" s="1"/>
      <c r="AV515" s="1"/>
      <c r="AW515" s="1"/>
      <c r="AX515" s="1" t="s">
        <v>420</v>
      </c>
      <c r="AY515" s="1">
        <v>245402.64</v>
      </c>
      <c r="AZ515" s="1" t="s">
        <v>2526</v>
      </c>
      <c r="BA515" s="82">
        <f t="shared" si="119"/>
        <v>203000</v>
      </c>
      <c r="BB515" s="82" t="str">
        <f t="shared" si="120"/>
        <v>MERCK S.A.</v>
      </c>
      <c r="BC515" s="82" t="str">
        <f t="shared" si="121"/>
        <v>MERCK</v>
      </c>
      <c r="BD515" s="82">
        <f t="shared" si="122"/>
        <v>60</v>
      </c>
      <c r="BE515" s="1"/>
      <c r="BF515" s="1"/>
      <c r="BG515" s="1"/>
      <c r="BH515" s="1"/>
      <c r="BI515" s="1"/>
      <c r="BJ515" s="1"/>
      <c r="BK515" s="1"/>
      <c r="BL515" s="1"/>
      <c r="BM515" s="1"/>
      <c r="BN515" s="1" t="s">
        <v>2461</v>
      </c>
      <c r="BO515" s="1">
        <v>294408</v>
      </c>
      <c r="BP515" s="1" t="s">
        <v>2545</v>
      </c>
      <c r="BQ515" s="1"/>
      <c r="BR515" s="1"/>
      <c r="BS515" s="1"/>
      <c r="BT515" s="1"/>
      <c r="BU515" s="1"/>
      <c r="BV515" s="1"/>
      <c r="BW515" s="1" t="s">
        <v>2653</v>
      </c>
      <c r="BX515" s="1">
        <v>547953.84000000008</v>
      </c>
      <c r="BY515" s="1" t="s">
        <v>2545</v>
      </c>
      <c r="BZ515" s="82">
        <f t="shared" si="123"/>
        <v>294408</v>
      </c>
      <c r="CA515" s="82" t="str">
        <f t="shared" si="124"/>
        <v>REACTIVOS EQUIPOS Y QUIMICOS LIMITADA</v>
      </c>
      <c r="CB515" s="82" t="str">
        <f t="shared" si="125"/>
        <v>SCHARLAU</v>
      </c>
      <c r="CC515" s="82" t="str">
        <f t="shared" si="126"/>
        <v>120 DIAS</v>
      </c>
      <c r="CD515" s="98">
        <f t="shared" si="127"/>
        <v>190240</v>
      </c>
      <c r="CE515" s="98" t="str">
        <f t="shared" si="128"/>
        <v xml:space="preserve">ELEMENTOS QUIMICOS LTDA </v>
      </c>
      <c r="CF515" s="98" t="str">
        <f t="shared" si="129"/>
        <v>ALFA (USA)</v>
      </c>
      <c r="CG515" s="98">
        <f t="shared" si="130"/>
        <v>15</v>
      </c>
    </row>
    <row r="516" spans="1:85" ht="52.2">
      <c r="A516" s="9">
        <f t="shared" si="115"/>
        <v>508</v>
      </c>
      <c r="B516" s="10" t="s">
        <v>315</v>
      </c>
      <c r="C516" s="11">
        <v>500</v>
      </c>
      <c r="D516" s="11" t="s">
        <v>6</v>
      </c>
      <c r="E516" s="10" t="s">
        <v>1803</v>
      </c>
      <c r="F516" s="43">
        <v>1</v>
      </c>
      <c r="G516" s="1"/>
      <c r="H516" s="1"/>
      <c r="I516" s="1"/>
      <c r="J516" s="1"/>
      <c r="K516" s="1"/>
      <c r="L516" s="1"/>
      <c r="M516" s="1"/>
      <c r="N516" s="1"/>
      <c r="O516" s="1"/>
      <c r="P516" s="1"/>
      <c r="Q516" s="1"/>
      <c r="R516" s="1"/>
      <c r="S516" s="1"/>
      <c r="T516" s="1"/>
      <c r="U516" s="1"/>
      <c r="V516" s="1"/>
      <c r="W516" s="1"/>
      <c r="X516" s="1"/>
      <c r="Y516" s="1"/>
      <c r="Z516" s="1"/>
      <c r="AA516" s="1"/>
      <c r="AB516" s="82"/>
      <c r="AC516" s="82"/>
      <c r="AD516" s="82"/>
      <c r="AE516" s="82"/>
      <c r="AF516" s="1"/>
      <c r="AG516" s="1"/>
      <c r="AH516" s="1"/>
      <c r="AI516" s="1"/>
      <c r="AJ516" s="1"/>
      <c r="AK516" s="1"/>
      <c r="AL516" s="1"/>
      <c r="AM516" s="1"/>
      <c r="AN516" s="1"/>
      <c r="AO516" s="1" t="s">
        <v>420</v>
      </c>
      <c r="AP516" s="1">
        <v>223879.99999999997</v>
      </c>
      <c r="AQ516" s="1">
        <v>90</v>
      </c>
      <c r="AR516" s="1"/>
      <c r="AS516" s="1"/>
      <c r="AT516" s="1"/>
      <c r="AU516" s="1"/>
      <c r="AV516" s="1"/>
      <c r="AW516" s="1"/>
      <c r="AX516" s="1" t="s">
        <v>420</v>
      </c>
      <c r="AY516" s="1">
        <v>287759.80799999996</v>
      </c>
      <c r="AZ516" s="1" t="s">
        <v>2526</v>
      </c>
      <c r="BA516" s="82">
        <f t="shared" si="119"/>
        <v>223879.99999999997</v>
      </c>
      <c r="BB516" s="82" t="str">
        <f t="shared" si="120"/>
        <v>MERCK S.A.</v>
      </c>
      <c r="BC516" s="82" t="str">
        <f t="shared" si="121"/>
        <v>MERCK</v>
      </c>
      <c r="BD516" s="82">
        <f t="shared" si="122"/>
        <v>90</v>
      </c>
      <c r="BE516" s="1"/>
      <c r="BF516" s="1"/>
      <c r="BG516" s="1"/>
      <c r="BH516" s="1"/>
      <c r="BI516" s="1"/>
      <c r="BJ516" s="1"/>
      <c r="BK516" s="1"/>
      <c r="BL516" s="1"/>
      <c r="BM516" s="1"/>
      <c r="BN516" s="1"/>
      <c r="BO516" s="1"/>
      <c r="BP516" s="1"/>
      <c r="BQ516" s="1"/>
      <c r="BR516" s="1"/>
      <c r="BS516" s="1"/>
      <c r="BT516" s="1" t="s">
        <v>2105</v>
      </c>
      <c r="BU516" s="1">
        <v>181447.19999999998</v>
      </c>
      <c r="BV516" s="1" t="s">
        <v>2640</v>
      </c>
      <c r="BW516" s="1"/>
      <c r="BX516" s="1"/>
      <c r="BY516" s="1"/>
      <c r="BZ516" s="82">
        <f t="shared" si="123"/>
        <v>181447.19999999998</v>
      </c>
      <c r="CA516" s="82" t="str">
        <f t="shared" si="124"/>
        <v>VORTEX COMPANY SAS</v>
      </c>
      <c r="CB516" s="82" t="str">
        <f t="shared" si="125"/>
        <v>Alfa Aesar</v>
      </c>
      <c r="CC516" s="82" t="str">
        <f t="shared" si="126"/>
        <v>30-45 dias</v>
      </c>
      <c r="CD516" s="98">
        <f t="shared" si="127"/>
        <v>181447.19999999998</v>
      </c>
      <c r="CE516" s="98" t="str">
        <f t="shared" si="128"/>
        <v>VORTEX COMPANY SAS</v>
      </c>
      <c r="CF516" s="98" t="str">
        <f t="shared" si="129"/>
        <v>Alfa Aesar</v>
      </c>
      <c r="CG516" s="98" t="str">
        <f t="shared" si="130"/>
        <v>30-45 dias</v>
      </c>
    </row>
    <row r="517" spans="1:85" ht="52.2">
      <c r="A517" s="9">
        <f t="shared" si="115"/>
        <v>509</v>
      </c>
      <c r="B517" s="10" t="s">
        <v>316</v>
      </c>
      <c r="C517" s="11">
        <v>4000</v>
      </c>
      <c r="D517" s="11" t="s">
        <v>6</v>
      </c>
      <c r="E517" s="10" t="s">
        <v>1803</v>
      </c>
      <c r="F517" s="43">
        <v>1</v>
      </c>
      <c r="G517" s="1"/>
      <c r="H517" s="1"/>
      <c r="I517" s="1"/>
      <c r="J517" s="1" t="s">
        <v>2267</v>
      </c>
      <c r="K517" s="1">
        <v>206206.24</v>
      </c>
      <c r="L517" s="1" t="s">
        <v>2268</v>
      </c>
      <c r="M517" s="1"/>
      <c r="N517" s="1"/>
      <c r="O517" s="1"/>
      <c r="P517" s="1"/>
      <c r="Q517" s="1"/>
      <c r="R517" s="1"/>
      <c r="S517" s="1" t="s">
        <v>2406</v>
      </c>
      <c r="T517" s="1">
        <v>441960</v>
      </c>
      <c r="U517" s="1">
        <v>15</v>
      </c>
      <c r="V517" s="1"/>
      <c r="W517" s="1"/>
      <c r="X517" s="1"/>
      <c r="Y517" s="1"/>
      <c r="Z517" s="1"/>
      <c r="AA517" s="1"/>
      <c r="AB517" s="82">
        <f t="shared" si="116"/>
        <v>206206.24</v>
      </c>
      <c r="AC517" s="82" t="str">
        <f>IF(AB517=Z517,$Y$7,IF(AB517=W517,$V$7,IF(AB517=T517,$S$7,IF(AB517=Q517,$P$7,IF(AB517=N517,$M$7,IF(AB517=K517,$J$7,I(AB517=H517,$G$7,"")))))))</f>
        <v>AVÁNTIKA COLOMBIA S.A.</v>
      </c>
      <c r="AD517" s="82" t="str">
        <f t="shared" si="117"/>
        <v>JT BAKER</v>
      </c>
      <c r="AE517" s="82" t="str">
        <f t="shared" si="118"/>
        <v>10 Días</v>
      </c>
      <c r="AF517" s="1"/>
      <c r="AG517" s="1"/>
      <c r="AH517" s="1"/>
      <c r="AI517" s="1"/>
      <c r="AJ517" s="1"/>
      <c r="AK517" s="1"/>
      <c r="AL517" s="1"/>
      <c r="AM517" s="1"/>
      <c r="AN517" s="1"/>
      <c r="AO517" s="1" t="s">
        <v>420</v>
      </c>
      <c r="AP517" s="1">
        <v>141520</v>
      </c>
      <c r="AQ517" s="1">
        <v>100</v>
      </c>
      <c r="AR517" s="1"/>
      <c r="AS517" s="1"/>
      <c r="AT517" s="1"/>
      <c r="AU517" s="1"/>
      <c r="AV517" s="1"/>
      <c r="AW517" s="1"/>
      <c r="AX517" s="1" t="s">
        <v>420</v>
      </c>
      <c r="AY517" s="1">
        <v>324065.95199999993</v>
      </c>
      <c r="AZ517" s="1" t="s">
        <v>2526</v>
      </c>
      <c r="BA517" s="82">
        <f t="shared" si="119"/>
        <v>141520</v>
      </c>
      <c r="BB517" s="82" t="str">
        <f t="shared" si="120"/>
        <v>MERCK S.A.</v>
      </c>
      <c r="BC517" s="82" t="str">
        <f t="shared" si="121"/>
        <v>MERCK</v>
      </c>
      <c r="BD517" s="82">
        <f t="shared" si="122"/>
        <v>100</v>
      </c>
      <c r="BE517" s="1"/>
      <c r="BF517" s="1"/>
      <c r="BG517" s="1"/>
      <c r="BH517" s="1"/>
      <c r="BI517" s="1"/>
      <c r="BJ517" s="1"/>
      <c r="BK517" s="1" t="s">
        <v>2361</v>
      </c>
      <c r="BL517" s="1">
        <v>359600</v>
      </c>
      <c r="BM517" s="1" t="s">
        <v>2569</v>
      </c>
      <c r="BN517" s="1"/>
      <c r="BO517" s="1"/>
      <c r="BP517" s="1"/>
      <c r="BQ517" s="1" t="s">
        <v>888</v>
      </c>
      <c r="BR517" s="1">
        <v>464000</v>
      </c>
      <c r="BS517" s="1">
        <v>8</v>
      </c>
      <c r="BT517" s="1"/>
      <c r="BU517" s="1"/>
      <c r="BV517" s="1"/>
      <c r="BW517" s="1" t="s">
        <v>2653</v>
      </c>
      <c r="BX517" s="1">
        <v>231614.88</v>
      </c>
      <c r="BY517" s="1" t="s">
        <v>2654</v>
      </c>
      <c r="BZ517" s="82">
        <f t="shared" si="123"/>
        <v>231614.88</v>
      </c>
      <c r="CA517" s="82" t="str">
        <f t="shared" si="124"/>
        <v xml:space="preserve">LABORATORIOS WACOL S.A </v>
      </c>
      <c r="CB517" s="82" t="str">
        <f t="shared" si="125"/>
        <v xml:space="preserve">JT BAKER </v>
      </c>
      <c r="CC517" s="82" t="str">
        <f t="shared" si="126"/>
        <v xml:space="preserve">90 DIAS </v>
      </c>
      <c r="CD517" s="98">
        <f t="shared" si="127"/>
        <v>141520</v>
      </c>
      <c r="CE517" s="98" t="str">
        <f t="shared" si="128"/>
        <v>MERCK S.A.</v>
      </c>
      <c r="CF517" s="98" t="str">
        <f t="shared" si="129"/>
        <v>MERCK</v>
      </c>
      <c r="CG517" s="98">
        <f t="shared" si="130"/>
        <v>100</v>
      </c>
    </row>
    <row r="518" spans="1:85" ht="52.2">
      <c r="A518" s="9">
        <f t="shared" si="115"/>
        <v>510</v>
      </c>
      <c r="B518" s="10" t="s">
        <v>1675</v>
      </c>
      <c r="C518" s="11">
        <v>10</v>
      </c>
      <c r="D518" s="11" t="s">
        <v>6</v>
      </c>
      <c r="E518" s="10" t="s">
        <v>1803</v>
      </c>
      <c r="F518" s="43">
        <v>1</v>
      </c>
      <c r="G518" s="1"/>
      <c r="H518" s="1"/>
      <c r="I518" s="1"/>
      <c r="J518" s="1"/>
      <c r="K518" s="1"/>
      <c r="L518" s="1"/>
      <c r="M518" s="1"/>
      <c r="N518" s="1"/>
      <c r="O518" s="1"/>
      <c r="P518" s="1"/>
      <c r="Q518" s="1"/>
      <c r="R518" s="1"/>
      <c r="S518" s="1" t="s">
        <v>2408</v>
      </c>
      <c r="T518" s="1">
        <v>131080</v>
      </c>
      <c r="U518" s="1">
        <v>120</v>
      </c>
      <c r="V518" s="1"/>
      <c r="W518" s="1"/>
      <c r="X518" s="1"/>
      <c r="Y518" s="1"/>
      <c r="Z518" s="1"/>
      <c r="AA518" s="1"/>
      <c r="AB518" s="82">
        <f t="shared" si="116"/>
        <v>131080</v>
      </c>
      <c r="AC518" s="82" t="str">
        <f>IF(AB518=Z518,$Y$7,IF(AB518=W518,$V$7,IF(AB518=T518,$S$7,IF(AB518=Q518,$P$7,IF(AB518=N518,$M$7,IF(AB518=K518,$J$7,I(AB518=H518,$G$7,"")))))))</f>
        <v xml:space="preserve">ELEMENTOS QUIMICOS LTDA </v>
      </c>
      <c r="AD518" s="82" t="str">
        <f t="shared" si="117"/>
        <v>ALFA (USA)</v>
      </c>
      <c r="AE518" s="82">
        <f t="shared" si="118"/>
        <v>120</v>
      </c>
      <c r="AF518" s="1"/>
      <c r="AG518" s="1"/>
      <c r="AH518" s="1"/>
      <c r="AI518" s="1"/>
      <c r="AJ518" s="1"/>
      <c r="AK518" s="1"/>
      <c r="AL518" s="1"/>
      <c r="AM518" s="1"/>
      <c r="AN518" s="1"/>
      <c r="AO518" s="1" t="s">
        <v>420</v>
      </c>
      <c r="AP518" s="1">
        <v>124119.99999999999</v>
      </c>
      <c r="AQ518" s="1">
        <v>95</v>
      </c>
      <c r="AR518" s="1"/>
      <c r="AS518" s="1"/>
      <c r="AT518" s="1"/>
      <c r="AU518" s="1"/>
      <c r="AV518" s="1"/>
      <c r="AW518" s="1"/>
      <c r="AX518" s="1" t="s">
        <v>420</v>
      </c>
      <c r="AY518" s="1">
        <v>159343.63199999998</v>
      </c>
      <c r="AZ518" s="1" t="s">
        <v>2526</v>
      </c>
      <c r="BA518" s="82">
        <f t="shared" si="119"/>
        <v>124119.99999999999</v>
      </c>
      <c r="BB518" s="82" t="str">
        <f t="shared" si="120"/>
        <v>MERCK S.A.</v>
      </c>
      <c r="BC518" s="82" t="str">
        <f t="shared" si="121"/>
        <v>MERCK</v>
      </c>
      <c r="BD518" s="82">
        <f t="shared" si="122"/>
        <v>95</v>
      </c>
      <c r="BE518" s="1"/>
      <c r="BF518" s="1"/>
      <c r="BG518" s="1"/>
      <c r="BH518" s="1"/>
      <c r="BI518" s="1"/>
      <c r="BJ518" s="1"/>
      <c r="BK518" s="1"/>
      <c r="BL518" s="1"/>
      <c r="BM518" s="1"/>
      <c r="BN518" s="1" t="s">
        <v>420</v>
      </c>
      <c r="BO518" s="1">
        <v>1214752</v>
      </c>
      <c r="BP518" s="1" t="s">
        <v>2545</v>
      </c>
      <c r="BQ518" s="1"/>
      <c r="BR518" s="1"/>
      <c r="BS518" s="1"/>
      <c r="BT518" s="1" t="s">
        <v>2105</v>
      </c>
      <c r="BU518" s="1">
        <v>159627.59999999998</v>
      </c>
      <c r="BV518" s="1" t="s">
        <v>2640</v>
      </c>
      <c r="BW518" s="1"/>
      <c r="BX518" s="1"/>
      <c r="BY518" s="1"/>
      <c r="BZ518" s="82">
        <f t="shared" si="123"/>
        <v>159627.59999999998</v>
      </c>
      <c r="CA518" s="82" t="str">
        <f t="shared" si="124"/>
        <v>VORTEX COMPANY SAS</v>
      </c>
      <c r="CB518" s="82" t="str">
        <f t="shared" si="125"/>
        <v>Alfa Aesar</v>
      </c>
      <c r="CC518" s="82" t="str">
        <f t="shared" si="126"/>
        <v>30-45 dias</v>
      </c>
      <c r="CD518" s="98">
        <f t="shared" si="127"/>
        <v>124119.99999999999</v>
      </c>
      <c r="CE518" s="98" t="str">
        <f t="shared" si="128"/>
        <v>MERCK S.A.</v>
      </c>
      <c r="CF518" s="98" t="str">
        <f t="shared" si="129"/>
        <v>MERCK</v>
      </c>
      <c r="CG518" s="98">
        <f t="shared" si="130"/>
        <v>95</v>
      </c>
    </row>
    <row r="519" spans="1:85" ht="30" customHeight="1">
      <c r="A519" s="9">
        <f t="shared" si="115"/>
        <v>511</v>
      </c>
      <c r="B519" s="10" t="s">
        <v>1914</v>
      </c>
      <c r="C519" s="11">
        <v>50</v>
      </c>
      <c r="D519" s="11" t="s">
        <v>6</v>
      </c>
      <c r="E519" s="10" t="s">
        <v>1803</v>
      </c>
      <c r="F519" s="43">
        <v>1</v>
      </c>
      <c r="G519" s="1"/>
      <c r="H519" s="1"/>
      <c r="I519" s="1"/>
      <c r="J519" s="1"/>
      <c r="K519" s="1"/>
      <c r="L519" s="1"/>
      <c r="M519" s="1"/>
      <c r="N519" s="1"/>
      <c r="O519" s="1"/>
      <c r="P519" s="1"/>
      <c r="Q519" s="1"/>
      <c r="R519" s="1"/>
      <c r="S519" s="1"/>
      <c r="T519" s="1"/>
      <c r="U519" s="1"/>
      <c r="V519" s="1"/>
      <c r="W519" s="1"/>
      <c r="X519" s="1"/>
      <c r="Y519" s="1"/>
      <c r="Z519" s="1"/>
      <c r="AA519" s="1"/>
      <c r="AB519" s="82"/>
      <c r="AC519" s="82"/>
      <c r="AD519" s="82"/>
      <c r="AE519" s="82"/>
      <c r="AF519" s="1"/>
      <c r="AG519" s="1"/>
      <c r="AH519" s="1"/>
      <c r="AI519" s="1"/>
      <c r="AJ519" s="1"/>
      <c r="AK519" s="1"/>
      <c r="AL519" s="1"/>
      <c r="AM519" s="1"/>
      <c r="AN519" s="1"/>
      <c r="AO519" s="1" t="s">
        <v>420</v>
      </c>
      <c r="AP519" s="1">
        <v>136880</v>
      </c>
      <c r="AQ519" s="1">
        <v>90</v>
      </c>
      <c r="AR519" s="1"/>
      <c r="AS519" s="1"/>
      <c r="AT519" s="1"/>
      <c r="AU519" s="1"/>
      <c r="AV519" s="1"/>
      <c r="AW519" s="1"/>
      <c r="AX519" s="1"/>
      <c r="AY519" s="1"/>
      <c r="AZ519" s="1"/>
      <c r="BA519" s="82">
        <f t="shared" si="119"/>
        <v>136880</v>
      </c>
      <c r="BB519" s="82" t="str">
        <f t="shared" si="120"/>
        <v>MERCK S.A.</v>
      </c>
      <c r="BC519" s="82" t="str">
        <f t="shared" si="121"/>
        <v>MERCK</v>
      </c>
      <c r="BD519" s="82">
        <f t="shared" si="122"/>
        <v>90</v>
      </c>
      <c r="BE519" s="1"/>
      <c r="BF519" s="1"/>
      <c r="BG519" s="1"/>
      <c r="BH519" s="1"/>
      <c r="BI519" s="1"/>
      <c r="BJ519" s="1"/>
      <c r="BK519" s="1"/>
      <c r="BL519" s="1"/>
      <c r="BM519" s="1"/>
      <c r="BN519" s="1" t="s">
        <v>420</v>
      </c>
      <c r="BO519" s="1">
        <v>238728</v>
      </c>
      <c r="BP519" s="1" t="s">
        <v>2545</v>
      </c>
      <c r="BQ519" s="1"/>
      <c r="BR519" s="1"/>
      <c r="BS519" s="1"/>
      <c r="BT519" s="1"/>
      <c r="BU519" s="1"/>
      <c r="BV519" s="1"/>
      <c r="BW519" s="1"/>
      <c r="BX519" s="1"/>
      <c r="BY519" s="1"/>
      <c r="BZ519" s="82">
        <f t="shared" si="123"/>
        <v>238728</v>
      </c>
      <c r="CA519" s="82" t="str">
        <f t="shared" si="124"/>
        <v>REACTIVOS EQUIPOS Y QUIMICOS LIMITADA</v>
      </c>
      <c r="CB519" s="82" t="str">
        <f t="shared" si="125"/>
        <v>MERCK</v>
      </c>
      <c r="CC519" s="82" t="str">
        <f t="shared" si="126"/>
        <v>120 DIAS</v>
      </c>
      <c r="CD519" s="98">
        <f t="shared" si="127"/>
        <v>136880</v>
      </c>
      <c r="CE519" s="98" t="str">
        <f t="shared" si="128"/>
        <v>MERCK S.A.</v>
      </c>
      <c r="CF519" s="98" t="str">
        <f t="shared" si="129"/>
        <v>MERCK</v>
      </c>
      <c r="CG519" s="98" t="str">
        <f t="shared" si="130"/>
        <v>120 DIAS</v>
      </c>
    </row>
    <row r="520" spans="1:85" ht="68.25" customHeight="1">
      <c r="A520" s="9">
        <f t="shared" si="115"/>
        <v>512</v>
      </c>
      <c r="B520" s="10" t="s">
        <v>116</v>
      </c>
      <c r="C520" s="11">
        <v>100</v>
      </c>
      <c r="D520" s="11" t="s">
        <v>9</v>
      </c>
      <c r="E520" s="10" t="s">
        <v>1803</v>
      </c>
      <c r="F520" s="43">
        <v>1</v>
      </c>
      <c r="G520" s="1"/>
      <c r="H520" s="1"/>
      <c r="I520" s="1"/>
      <c r="J520" s="1"/>
      <c r="K520" s="1"/>
      <c r="L520" s="1"/>
      <c r="M520" s="1"/>
      <c r="N520" s="1"/>
      <c r="O520" s="1"/>
      <c r="P520" s="1"/>
      <c r="Q520" s="1"/>
      <c r="R520" s="1"/>
      <c r="S520" s="1"/>
      <c r="T520" s="1"/>
      <c r="U520" s="1"/>
      <c r="V520" s="1"/>
      <c r="W520" s="1"/>
      <c r="X520" s="1"/>
      <c r="Y520" s="1"/>
      <c r="Z520" s="1"/>
      <c r="AA520" s="1"/>
      <c r="AB520" s="82"/>
      <c r="AC520" s="82"/>
      <c r="AD520" s="82"/>
      <c r="AE520" s="82"/>
      <c r="AF520" s="1"/>
      <c r="AG520" s="1"/>
      <c r="AH520" s="1"/>
      <c r="AI520" s="1"/>
      <c r="AJ520" s="1"/>
      <c r="AK520" s="1"/>
      <c r="AL520" s="1"/>
      <c r="AM520" s="1"/>
      <c r="AN520" s="1"/>
      <c r="AO520" s="1" t="s">
        <v>420</v>
      </c>
      <c r="AP520" s="1">
        <v>155440</v>
      </c>
      <c r="AQ520" s="1">
        <v>90</v>
      </c>
      <c r="AR520" s="1"/>
      <c r="AS520" s="1"/>
      <c r="AT520" s="1"/>
      <c r="AU520" s="1"/>
      <c r="AV520" s="1"/>
      <c r="AW520" s="1"/>
      <c r="AX520" s="1" t="s">
        <v>420</v>
      </c>
      <c r="AY520" s="1">
        <v>199011.45600000001</v>
      </c>
      <c r="AZ520" s="1" t="s">
        <v>2526</v>
      </c>
      <c r="BA520" s="82">
        <f t="shared" si="119"/>
        <v>155440</v>
      </c>
      <c r="BB520" s="82" t="str">
        <f t="shared" si="120"/>
        <v>MERCK S.A.</v>
      </c>
      <c r="BC520" s="82" t="str">
        <f t="shared" si="121"/>
        <v>MERCK</v>
      </c>
      <c r="BD520" s="82">
        <f t="shared" si="122"/>
        <v>90</v>
      </c>
      <c r="BE520" s="1"/>
      <c r="BF520" s="1"/>
      <c r="BG520" s="1"/>
      <c r="BH520" s="1"/>
      <c r="BI520" s="1"/>
      <c r="BJ520" s="1"/>
      <c r="BK520" s="1"/>
      <c r="BL520" s="1"/>
      <c r="BM520" s="1"/>
      <c r="BN520" s="1" t="s">
        <v>2461</v>
      </c>
      <c r="BO520" s="1">
        <v>221328</v>
      </c>
      <c r="BP520" s="1" t="s">
        <v>2545</v>
      </c>
      <c r="BQ520" s="1"/>
      <c r="BR520" s="1"/>
      <c r="BS520" s="1"/>
      <c r="BT520" s="1" t="s">
        <v>2105</v>
      </c>
      <c r="BU520" s="1">
        <v>166518</v>
      </c>
      <c r="BV520" s="1" t="s">
        <v>2640</v>
      </c>
      <c r="BW520" s="1"/>
      <c r="BX520" s="1"/>
      <c r="BY520" s="1"/>
      <c r="BZ520" s="82">
        <f t="shared" si="123"/>
        <v>166518</v>
      </c>
      <c r="CA520" s="82" t="str">
        <f t="shared" si="124"/>
        <v>VORTEX COMPANY SAS</v>
      </c>
      <c r="CB520" s="82" t="str">
        <f t="shared" si="125"/>
        <v>Alfa Aesar</v>
      </c>
      <c r="CC520" s="82" t="str">
        <f t="shared" si="126"/>
        <v>30-45 dias</v>
      </c>
      <c r="CD520" s="98">
        <f t="shared" si="127"/>
        <v>155440</v>
      </c>
      <c r="CE520" s="98" t="str">
        <f t="shared" si="128"/>
        <v>MERCK S.A.</v>
      </c>
      <c r="CF520" s="98" t="str">
        <f t="shared" si="129"/>
        <v>MERCK</v>
      </c>
      <c r="CG520" s="98">
        <f t="shared" si="130"/>
        <v>90</v>
      </c>
    </row>
    <row r="521" spans="1:85" ht="75.75" customHeight="1">
      <c r="A521" s="9">
        <f t="shared" si="115"/>
        <v>513</v>
      </c>
      <c r="B521" s="10" t="s">
        <v>317</v>
      </c>
      <c r="C521" s="11">
        <v>100</v>
      </c>
      <c r="D521" s="11" t="s">
        <v>9</v>
      </c>
      <c r="E521" s="10" t="s">
        <v>318</v>
      </c>
      <c r="F521" s="43">
        <v>1</v>
      </c>
      <c r="G521" s="1"/>
      <c r="H521" s="1"/>
      <c r="I521" s="1"/>
      <c r="J521" s="1"/>
      <c r="K521" s="1"/>
      <c r="L521" s="1"/>
      <c r="M521" s="1"/>
      <c r="N521" s="1"/>
      <c r="O521" s="1"/>
      <c r="P521" s="1"/>
      <c r="Q521" s="1"/>
      <c r="R521" s="1"/>
      <c r="S521" s="1"/>
      <c r="T521" s="1"/>
      <c r="U521" s="1"/>
      <c r="V521" s="1"/>
      <c r="W521" s="1"/>
      <c r="X521" s="1"/>
      <c r="Y521" s="1"/>
      <c r="Z521" s="1"/>
      <c r="AA521" s="1"/>
      <c r="AB521" s="82"/>
      <c r="AC521" s="82"/>
      <c r="AD521" s="82"/>
      <c r="AE521" s="82"/>
      <c r="AF521" s="1"/>
      <c r="AG521" s="1"/>
      <c r="AH521" s="1"/>
      <c r="AI521" s="1"/>
      <c r="AJ521" s="1"/>
      <c r="AK521" s="1"/>
      <c r="AL521" s="1" t="s">
        <v>2480</v>
      </c>
      <c r="AM521" s="1">
        <v>1024300</v>
      </c>
      <c r="AN521" s="1" t="s">
        <v>2475</v>
      </c>
      <c r="AO521" s="1"/>
      <c r="AP521" s="1"/>
      <c r="AQ521" s="1"/>
      <c r="AR521" s="1"/>
      <c r="AS521" s="1"/>
      <c r="AT521" s="1"/>
      <c r="AU521" s="1"/>
      <c r="AV521" s="1"/>
      <c r="AW521" s="1"/>
      <c r="AX521" s="1"/>
      <c r="AY521" s="1"/>
      <c r="AZ521" s="1"/>
      <c r="BA521" s="82">
        <f t="shared" si="119"/>
        <v>1024300</v>
      </c>
      <c r="BB521" s="82" t="str">
        <f t="shared" si="120"/>
        <v>LESNIAK E. U.</v>
      </c>
      <c r="BC521" s="82" t="str">
        <f t="shared" si="121"/>
        <v>ALDRCH</v>
      </c>
      <c r="BD521" s="82" t="str">
        <f t="shared" si="122"/>
        <v>30 días</v>
      </c>
      <c r="BE521" s="1" t="s">
        <v>1095</v>
      </c>
      <c r="BF521" s="1">
        <v>834040</v>
      </c>
      <c r="BG521" s="1" t="s">
        <v>2375</v>
      </c>
      <c r="BH521" s="1"/>
      <c r="BI521" s="1"/>
      <c r="BJ521" s="1"/>
      <c r="BK521" s="1"/>
      <c r="BL521" s="1"/>
      <c r="BM521" s="1"/>
      <c r="BN521" s="1"/>
      <c r="BO521" s="1"/>
      <c r="BP521" s="1"/>
      <c r="BQ521" s="1"/>
      <c r="BR521" s="1"/>
      <c r="BS521" s="1"/>
      <c r="BT521" s="1" t="s">
        <v>2647</v>
      </c>
      <c r="BU521" s="1">
        <v>1250480</v>
      </c>
      <c r="BV521" s="1" t="s">
        <v>2642</v>
      </c>
      <c r="BW521" s="1"/>
      <c r="BX521" s="1"/>
      <c r="BY521" s="1"/>
      <c r="BZ521" s="82">
        <f t="shared" si="123"/>
        <v>834040</v>
      </c>
      <c r="CA521" s="82" t="str">
        <f t="shared" si="124"/>
        <v xml:space="preserve">QUIMICA  M.G.  S.A.S.   </v>
      </c>
      <c r="CB521" s="82" t="str">
        <f t="shared" si="125"/>
        <v>SIGMA</v>
      </c>
      <c r="CC521" s="82" t="str">
        <f t="shared" si="126"/>
        <v>60 DIAS</v>
      </c>
      <c r="CD521" s="98">
        <f t="shared" si="127"/>
        <v>834040</v>
      </c>
      <c r="CE521" s="98" t="str">
        <f t="shared" si="128"/>
        <v xml:space="preserve">QUIMICA  M.G.  S.A.S.   </v>
      </c>
      <c r="CF521" s="98" t="str">
        <f t="shared" si="129"/>
        <v>SIGMA</v>
      </c>
      <c r="CG521" s="98" t="str">
        <f t="shared" si="130"/>
        <v>60 DIAS</v>
      </c>
    </row>
    <row r="522" spans="1:85" ht="68.25" customHeight="1">
      <c r="A522" s="9">
        <f t="shared" ref="A522:A585" si="131">A521+1</f>
        <v>514</v>
      </c>
      <c r="B522" s="10" t="s">
        <v>1915</v>
      </c>
      <c r="C522" s="11">
        <v>1</v>
      </c>
      <c r="D522" s="11" t="s">
        <v>982</v>
      </c>
      <c r="E522" s="10" t="s">
        <v>377</v>
      </c>
      <c r="F522" s="43">
        <v>1</v>
      </c>
      <c r="G522" s="1"/>
      <c r="H522" s="1"/>
      <c r="I522" s="1"/>
      <c r="J522" s="1"/>
      <c r="K522" s="1"/>
      <c r="L522" s="1"/>
      <c r="M522" s="1"/>
      <c r="N522" s="1"/>
      <c r="O522" s="1"/>
      <c r="P522" s="1"/>
      <c r="Q522" s="1"/>
      <c r="R522" s="1"/>
      <c r="S522" s="1"/>
      <c r="T522" s="1"/>
      <c r="U522" s="1"/>
      <c r="V522" s="1"/>
      <c r="W522" s="1"/>
      <c r="X522" s="1"/>
      <c r="Y522" s="1"/>
      <c r="Z522" s="1"/>
      <c r="AA522" s="1"/>
      <c r="AB522" s="82"/>
      <c r="AC522" s="82"/>
      <c r="AD522" s="82"/>
      <c r="AE522" s="82"/>
      <c r="AF522" s="1"/>
      <c r="AG522" s="1"/>
      <c r="AH522" s="1"/>
      <c r="AI522" s="1"/>
      <c r="AJ522" s="1"/>
      <c r="AK522" s="1"/>
      <c r="AL522" s="1"/>
      <c r="AM522" s="1"/>
      <c r="AN522" s="1"/>
      <c r="AO522" s="1" t="s">
        <v>420</v>
      </c>
      <c r="AP522" s="1">
        <v>550536</v>
      </c>
      <c r="AQ522" s="1">
        <v>90</v>
      </c>
      <c r="AR522" s="1"/>
      <c r="AS522" s="1"/>
      <c r="AT522" s="1"/>
      <c r="AU522" s="1"/>
      <c r="AV522" s="1"/>
      <c r="AW522" s="1"/>
      <c r="AX522" s="1" t="s">
        <v>420</v>
      </c>
      <c r="AY522" s="1">
        <v>531817.77599999995</v>
      </c>
      <c r="AZ522" s="1" t="s">
        <v>2526</v>
      </c>
      <c r="BA522" s="82">
        <f t="shared" ref="BA522:BA585" si="132">MIN(AY522,AV522,AS522,AP522,AM522,AJ522,AG522)</f>
        <v>531817.77599999995</v>
      </c>
      <c r="BB522" s="82" t="str">
        <f t="shared" ref="BB522:BB585" si="133">IF(BA522=AY522,$AX$7,IF(BA522=AV522,$AU$7,IF(BA522=AS522,$AR$7,IF(BA522=AP522,$AO$7,IF(BA522=AM522,$AL$7,IF(BA522=AJ522,$AI$7,IF(BA522=AG522,$AF$7,"")))))))</f>
        <v>PROFINAS SAS</v>
      </c>
      <c r="BC522" s="82" t="str">
        <f t="shared" ref="BC522:BC585" si="134">IF(BA522=AY522,AX522,IF(BA522=AV522,AU522,IF(BA522=AS522,AR522,IF(BA522=AP522,AO522,IF(BA522=AM522,AL522,IF(BA522=AJ522,AI522,IF(BA522=AG522,AF522,"")))))))</f>
        <v>MERCK</v>
      </c>
      <c r="BD522" s="82" t="str">
        <f t="shared" ref="BD522:BD585" si="135">IF(BA522=AY522,AZ522,IF(BA522=AV522,AW522,IF(BA522=AS522,AT522,IF(BA522=AP522,AQ522,IF(BA522=AM522,AN522,IF(BA522=AJ522,AK522,IF(BA522=AG522,AH522,"")))))))</f>
        <v>15-60 DIAS</v>
      </c>
      <c r="BE522" s="1"/>
      <c r="BF522" s="1"/>
      <c r="BG522" s="1"/>
      <c r="BH522" s="1"/>
      <c r="BI522" s="1"/>
      <c r="BJ522" s="1"/>
      <c r="BK522" s="1"/>
      <c r="BL522" s="1"/>
      <c r="BM522" s="1"/>
      <c r="BN522" s="1"/>
      <c r="BO522" s="1"/>
      <c r="BP522" s="1"/>
      <c r="BQ522" s="1"/>
      <c r="BR522" s="1"/>
      <c r="BS522" s="1"/>
      <c r="BT522" s="1"/>
      <c r="BU522" s="1"/>
      <c r="BV522" s="1"/>
      <c r="BW522" s="1"/>
      <c r="BX522" s="1"/>
      <c r="BY522" s="1"/>
      <c r="BZ522" s="82"/>
      <c r="CA522" s="82"/>
      <c r="CB522" s="82">
        <f t="shared" si="125"/>
        <v>0</v>
      </c>
      <c r="CC522" s="82">
        <f t="shared" si="126"/>
        <v>0</v>
      </c>
      <c r="CD522" s="98">
        <f t="shared" si="127"/>
        <v>531817.77599999995</v>
      </c>
      <c r="CE522" s="98" t="str">
        <f t="shared" si="128"/>
        <v>PROFINAS SAS</v>
      </c>
      <c r="CF522" s="98" t="str">
        <f t="shared" si="129"/>
        <v>MERCK</v>
      </c>
      <c r="CG522" s="98" t="str">
        <f t="shared" si="130"/>
        <v>15-60 DIAS</v>
      </c>
    </row>
    <row r="523" spans="1:85" ht="52.2">
      <c r="A523" s="9">
        <f t="shared" si="131"/>
        <v>515</v>
      </c>
      <c r="B523" s="19" t="s">
        <v>319</v>
      </c>
      <c r="C523" s="14">
        <v>5</v>
      </c>
      <c r="D523" s="18" t="s">
        <v>9</v>
      </c>
      <c r="E523" s="10" t="s">
        <v>1803</v>
      </c>
      <c r="F523" s="43">
        <v>1</v>
      </c>
      <c r="G523" s="1"/>
      <c r="H523" s="1"/>
      <c r="I523" s="1"/>
      <c r="J523" s="1"/>
      <c r="K523" s="1"/>
      <c r="L523" s="1"/>
      <c r="M523" s="1" t="s">
        <v>2296</v>
      </c>
      <c r="N523" s="1">
        <v>274340</v>
      </c>
      <c r="O523" s="1">
        <v>30</v>
      </c>
      <c r="P523" s="1"/>
      <c r="Q523" s="1"/>
      <c r="R523" s="1"/>
      <c r="S523" s="1" t="s">
        <v>2406</v>
      </c>
      <c r="T523" s="1">
        <v>99180</v>
      </c>
      <c r="U523" s="1">
        <v>15</v>
      </c>
      <c r="V523" s="1"/>
      <c r="W523" s="1"/>
      <c r="X523" s="1"/>
      <c r="Y523" s="1"/>
      <c r="Z523" s="1"/>
      <c r="AA523" s="1"/>
      <c r="AB523" s="82">
        <f t="shared" ref="AB523:AB585" si="136">MIN(Z523,W523,T523,Q523,N523,K523,H523)</f>
        <v>99180</v>
      </c>
      <c r="AC523" s="82" t="str">
        <f>IF(AB523=Z523,$Y$7,IF(AB523=W523,$V$7,IF(AB523=T523,$S$7,IF(AB523=Q523,$P$7,IF(AB523=N523,$M$7,IF(AB523=K523,$J$7,I(AB523=H523,$G$7,"")))))))</f>
        <v xml:space="preserve">ELEMENTOS QUIMICOS LTDA </v>
      </c>
      <c r="AD523" s="82" t="str">
        <f t="shared" ref="AD523:AD585" si="137">IF(AB523=Z523,Y523,IF(AB523=W523,V523,IF(AB523=T523,S523,IF(AB523=Q523,P523,IF(AB523=N523,M523,IF(AB523=K523,J523,IF(AB523=H523,G523,"")))))))</f>
        <v>PANREAC</v>
      </c>
      <c r="AE523" s="82">
        <f t="shared" ref="AE523:AE585" si="138">IF(AB523=Z523,AA523,IF(AB523=W523,X523,IF(AB523=T523,U523,IF(AB523=Q523,R523,IF(AB523=N523,O523,IF(AB523=K523,L523,IF(AB523=H523,I523,"")))))))</f>
        <v>15</v>
      </c>
      <c r="AF523" s="1"/>
      <c r="AG523" s="1"/>
      <c r="AH523" s="1"/>
      <c r="AI523" s="1"/>
      <c r="AJ523" s="1"/>
      <c r="AK523" s="1"/>
      <c r="AL523" s="1"/>
      <c r="AM523" s="1"/>
      <c r="AN523" s="1"/>
      <c r="AO523" s="1" t="s">
        <v>420</v>
      </c>
      <c r="AP523" s="1">
        <v>151960</v>
      </c>
      <c r="AQ523" s="1">
        <v>90</v>
      </c>
      <c r="AR523" s="1"/>
      <c r="AS523" s="1"/>
      <c r="AT523" s="1"/>
      <c r="AU523" s="1"/>
      <c r="AV523" s="1"/>
      <c r="AW523" s="1"/>
      <c r="AX523" s="1" t="s">
        <v>420</v>
      </c>
      <c r="AY523" s="1">
        <v>193632.76799999998</v>
      </c>
      <c r="AZ523" s="1" t="s">
        <v>2526</v>
      </c>
      <c r="BA523" s="82">
        <f t="shared" si="132"/>
        <v>151960</v>
      </c>
      <c r="BB523" s="82" t="str">
        <f t="shared" si="133"/>
        <v>MERCK S.A.</v>
      </c>
      <c r="BC523" s="82" t="str">
        <f t="shared" si="134"/>
        <v>MERCK</v>
      </c>
      <c r="BD523" s="82">
        <f t="shared" si="135"/>
        <v>90</v>
      </c>
      <c r="BE523" s="1" t="s">
        <v>1095</v>
      </c>
      <c r="BF523" s="1">
        <v>183280</v>
      </c>
      <c r="BG523" s="1" t="s">
        <v>2375</v>
      </c>
      <c r="BH523" s="1"/>
      <c r="BI523" s="1"/>
      <c r="BJ523" s="1"/>
      <c r="BK523" s="1" t="s">
        <v>2570</v>
      </c>
      <c r="BL523" s="1">
        <v>283040</v>
      </c>
      <c r="BM523" s="1" t="s">
        <v>2569</v>
      </c>
      <c r="BN523" s="1" t="s">
        <v>2461</v>
      </c>
      <c r="BO523" s="1">
        <v>191052</v>
      </c>
      <c r="BP523" s="1" t="s">
        <v>2545</v>
      </c>
      <c r="BQ523" s="1"/>
      <c r="BR523" s="1"/>
      <c r="BS523" s="1"/>
      <c r="BT523" s="1"/>
      <c r="BU523" s="1"/>
      <c r="BV523" s="1"/>
      <c r="BW523" s="1"/>
      <c r="BX523" s="1"/>
      <c r="BY523" s="1"/>
      <c r="BZ523" s="82">
        <f t="shared" ref="BZ523:BZ585" si="139">MIN(BX523,BU523,BR523,BO523,BL523,BI523,BF523)</f>
        <v>183280</v>
      </c>
      <c r="CA523" s="82" t="str">
        <f t="shared" ref="CA523:CA585" si="140">IF(BZ523=BX523,$BW$7,IF(BZ523=BU523,$BT$7,IF(BZ523=BR523,$BQ$7,IF(BZ523=BO523,$BN$7,IF(BZ523=BL523,$BK$7,IF(BZ523=BI523,$BH$7,IF(BZ523=BF523,$BE$7,"")))))))</f>
        <v xml:space="preserve">QUIMICA  M.G.  S.A.S.   </v>
      </c>
      <c r="CB523" s="82" t="str">
        <f t="shared" ref="CB523:CB586" si="141">IF(BZ523=BX523,BW523,IF(BZ523=BU523,BT523,IF(BZ523=BR523,BQ523,IF(BZ523=BO523,BN523,IF(BZ523=BL523,BK523,IF(BZ523=BI523,BH523,IF(BZ523=BF523,BE523,"")))))))</f>
        <v>SIGMA</v>
      </c>
      <c r="CC523" s="82" t="str">
        <f t="shared" ref="CC523:CC586" si="142">IF(BZ523=BX523,BY523,IF(BZ523=BU523,BV523,IF(BZ523=BR523,BS523,IF(BZ523=BO523,BP523,IF(BZ523=BL523,BM523,IF(BZ523=BI523,BJ523,IF(BZ523=BF523,BG523,"")))))))</f>
        <v>60 DIAS</v>
      </c>
      <c r="CD523" s="98">
        <f t="shared" ref="CD523:CD586" si="143">MIN(BZ523,BA523,AB523)</f>
        <v>99180</v>
      </c>
      <c r="CE523" s="98" t="str">
        <f t="shared" ref="CE523:CE586" si="144">IF(CD523=BZ523,CA523,IF(CD523=BA523,BB523,IF(CD523=AB523,AC523,"")))</f>
        <v xml:space="preserve">ELEMENTOS QUIMICOS LTDA </v>
      </c>
      <c r="CF523" s="98" t="str">
        <f t="shared" ref="CF523:CF586" si="145">IF(CE523=CA523,CB523,IF(CE523=BB523,BC523,IF(CE523=AC523,AD523,"")))</f>
        <v>PANREAC</v>
      </c>
      <c r="CG523" s="98">
        <f t="shared" ref="CG523:CG586" si="146">IF(CF523=CB523,CC523,IF(CF523=BC523,BD523,IF(CF523=AD523,AE523,"")))</f>
        <v>15</v>
      </c>
    </row>
    <row r="524" spans="1:85" ht="64.5" customHeight="1">
      <c r="A524" s="9">
        <f t="shared" si="131"/>
        <v>516</v>
      </c>
      <c r="B524" s="10" t="s">
        <v>320</v>
      </c>
      <c r="C524" s="11">
        <v>100</v>
      </c>
      <c r="D524" s="11" t="s">
        <v>9</v>
      </c>
      <c r="E524" s="10" t="s">
        <v>1803</v>
      </c>
      <c r="F524" s="43">
        <v>1</v>
      </c>
      <c r="G524" s="1"/>
      <c r="H524" s="1"/>
      <c r="I524" s="1"/>
      <c r="J524" s="1" t="s">
        <v>2267</v>
      </c>
      <c r="K524" s="1">
        <v>115621.84</v>
      </c>
      <c r="L524" s="1" t="s">
        <v>2268</v>
      </c>
      <c r="M524" s="1"/>
      <c r="N524" s="1"/>
      <c r="O524" s="1"/>
      <c r="P524" s="1"/>
      <c r="Q524" s="1"/>
      <c r="R524" s="1"/>
      <c r="S524" s="1" t="s">
        <v>2406</v>
      </c>
      <c r="T524" s="1">
        <v>174000</v>
      </c>
      <c r="U524" s="1">
        <v>120</v>
      </c>
      <c r="V524" s="1"/>
      <c r="W524" s="1"/>
      <c r="X524" s="1"/>
      <c r="Y524" s="1"/>
      <c r="Z524" s="1"/>
      <c r="AA524" s="1"/>
      <c r="AB524" s="82">
        <f t="shared" si="136"/>
        <v>115621.84</v>
      </c>
      <c r="AC524" s="82" t="str">
        <f>IF(AB524=Z524,$Y$7,IF(AB524=W524,$V$7,IF(AB524=T524,$S$7,IF(AB524=Q524,$P$7,IF(AB524=N524,$M$7,IF(AB524=K524,$J$7,I(AB524=H524,$G$7,"")))))))</f>
        <v>AVÁNTIKA COLOMBIA S.A.</v>
      </c>
      <c r="AD524" s="82" t="str">
        <f t="shared" si="137"/>
        <v>JT BAKER</v>
      </c>
      <c r="AE524" s="82" t="str">
        <f t="shared" si="138"/>
        <v>10 Días</v>
      </c>
      <c r="AF524" s="1"/>
      <c r="AG524" s="1"/>
      <c r="AH524" s="1"/>
      <c r="AI524" s="1"/>
      <c r="AJ524" s="1"/>
      <c r="AK524" s="1"/>
      <c r="AL524" s="1"/>
      <c r="AM524" s="1"/>
      <c r="AN524" s="1"/>
      <c r="AO524" s="1" t="s">
        <v>420</v>
      </c>
      <c r="AP524" s="1">
        <v>460519.99999999994</v>
      </c>
      <c r="AQ524" s="1">
        <v>90</v>
      </c>
      <c r="AR524" s="1"/>
      <c r="AS524" s="1"/>
      <c r="AT524" s="1"/>
      <c r="AU524" s="1"/>
      <c r="AV524" s="1"/>
      <c r="AW524" s="1"/>
      <c r="AX524" s="1" t="s">
        <v>420</v>
      </c>
      <c r="AY524" s="1">
        <v>619221.45600000001</v>
      </c>
      <c r="AZ524" s="1" t="s">
        <v>2526</v>
      </c>
      <c r="BA524" s="82">
        <f t="shared" si="132"/>
        <v>460519.99999999994</v>
      </c>
      <c r="BB524" s="82" t="str">
        <f t="shared" si="133"/>
        <v>MERCK S.A.</v>
      </c>
      <c r="BC524" s="82" t="str">
        <f t="shared" si="134"/>
        <v>MERCK</v>
      </c>
      <c r="BD524" s="82">
        <f t="shared" si="135"/>
        <v>90</v>
      </c>
      <c r="BE524" s="1"/>
      <c r="BF524" s="1"/>
      <c r="BG524" s="1"/>
      <c r="BH524" s="1"/>
      <c r="BI524" s="1"/>
      <c r="BJ524" s="1"/>
      <c r="BK524" s="1"/>
      <c r="BL524" s="1"/>
      <c r="BM524" s="1"/>
      <c r="BN524" s="1" t="s">
        <v>2461</v>
      </c>
      <c r="BO524" s="1">
        <v>395676</v>
      </c>
      <c r="BP524" s="1" t="s">
        <v>2545</v>
      </c>
      <c r="BQ524" s="1"/>
      <c r="BR524" s="1"/>
      <c r="BS524" s="1"/>
      <c r="BT524" s="1"/>
      <c r="BU524" s="1"/>
      <c r="BV524" s="1"/>
      <c r="BW524" s="1" t="s">
        <v>2653</v>
      </c>
      <c r="BX524" s="1">
        <v>53445.84</v>
      </c>
      <c r="BY524" s="1" t="s">
        <v>2654</v>
      </c>
      <c r="BZ524" s="82">
        <f t="shared" si="139"/>
        <v>53445.84</v>
      </c>
      <c r="CA524" s="82" t="str">
        <f t="shared" si="140"/>
        <v xml:space="preserve">LABORATORIOS WACOL S.A </v>
      </c>
      <c r="CB524" s="82" t="str">
        <f t="shared" si="141"/>
        <v xml:space="preserve">JT BAKER </v>
      </c>
      <c r="CC524" s="82" t="str">
        <f t="shared" si="142"/>
        <v xml:space="preserve">90 DIAS </v>
      </c>
      <c r="CD524" s="98">
        <f t="shared" si="143"/>
        <v>53445.84</v>
      </c>
      <c r="CE524" s="98" t="str">
        <f t="shared" si="144"/>
        <v xml:space="preserve">LABORATORIOS WACOL S.A </v>
      </c>
      <c r="CF524" s="98" t="str">
        <f t="shared" si="145"/>
        <v xml:space="preserve">JT BAKER </v>
      </c>
      <c r="CG524" s="98" t="str">
        <f t="shared" si="146"/>
        <v xml:space="preserve">90 DIAS </v>
      </c>
    </row>
    <row r="525" spans="1:85" ht="64.5" customHeight="1">
      <c r="A525" s="9">
        <f t="shared" si="131"/>
        <v>517</v>
      </c>
      <c r="B525" s="10" t="s">
        <v>565</v>
      </c>
      <c r="C525" s="11">
        <v>100</v>
      </c>
      <c r="D525" s="11" t="s">
        <v>538</v>
      </c>
      <c r="E525" s="10" t="s">
        <v>1804</v>
      </c>
      <c r="F525" s="43">
        <v>1</v>
      </c>
      <c r="G525" s="1"/>
      <c r="H525" s="1"/>
      <c r="I525" s="1"/>
      <c r="J525" s="1"/>
      <c r="K525" s="1"/>
      <c r="L525" s="1"/>
      <c r="M525" s="1"/>
      <c r="N525" s="1"/>
      <c r="O525" s="1"/>
      <c r="P525" s="1"/>
      <c r="Q525" s="1"/>
      <c r="R525" s="1"/>
      <c r="S525" s="1"/>
      <c r="T525" s="1"/>
      <c r="U525" s="1"/>
      <c r="V525" s="1"/>
      <c r="W525" s="1"/>
      <c r="X525" s="1"/>
      <c r="Y525" s="1"/>
      <c r="Z525" s="1"/>
      <c r="AA525" s="1"/>
      <c r="AB525" s="82"/>
      <c r="AC525" s="82"/>
      <c r="AD525" s="82"/>
      <c r="AE525" s="82"/>
      <c r="AF525" s="1"/>
      <c r="AG525" s="1"/>
      <c r="AH525" s="1"/>
      <c r="AI525" s="1"/>
      <c r="AJ525" s="1"/>
      <c r="AK525" s="1"/>
      <c r="AL525" s="1"/>
      <c r="AM525" s="1"/>
      <c r="AN525" s="1"/>
      <c r="AO525" s="1"/>
      <c r="AP525" s="1"/>
      <c r="AQ525" s="1"/>
      <c r="AR525" s="1"/>
      <c r="AS525" s="1"/>
      <c r="AT525" s="1"/>
      <c r="AU525" s="1"/>
      <c r="AV525" s="1"/>
      <c r="AW525" s="1"/>
      <c r="AX525" s="1"/>
      <c r="AY525" s="1"/>
      <c r="AZ525" s="1"/>
      <c r="BA525" s="82"/>
      <c r="BB525" s="82"/>
      <c r="BC525" s="82"/>
      <c r="BD525" s="82"/>
      <c r="BE525" s="1" t="s">
        <v>1095</v>
      </c>
      <c r="BF525" s="1">
        <v>476760</v>
      </c>
      <c r="BG525" s="1" t="s">
        <v>2375</v>
      </c>
      <c r="BH525" s="1"/>
      <c r="BI525" s="1"/>
      <c r="BJ525" s="1"/>
      <c r="BK525" s="1"/>
      <c r="BL525" s="1"/>
      <c r="BM525" s="1"/>
      <c r="BN525" s="1"/>
      <c r="BO525" s="1"/>
      <c r="BP525" s="1"/>
      <c r="BQ525" s="1"/>
      <c r="BR525" s="1"/>
      <c r="BS525" s="1"/>
      <c r="BT525" s="1" t="s">
        <v>2646</v>
      </c>
      <c r="BU525" s="1">
        <v>370040</v>
      </c>
      <c r="BV525" s="1" t="s">
        <v>2642</v>
      </c>
      <c r="BW525" s="1"/>
      <c r="BX525" s="1"/>
      <c r="BY525" s="1"/>
      <c r="BZ525" s="82">
        <f t="shared" si="139"/>
        <v>370040</v>
      </c>
      <c r="CA525" s="82" t="str">
        <f t="shared" si="140"/>
        <v>VORTEX COMPANY SAS</v>
      </c>
      <c r="CB525" s="82" t="str">
        <f t="shared" si="141"/>
        <v>Fluka</v>
      </c>
      <c r="CC525" s="82" t="str">
        <f t="shared" si="142"/>
        <v>75-90 dias</v>
      </c>
      <c r="CD525" s="98">
        <f t="shared" si="143"/>
        <v>370040</v>
      </c>
      <c r="CE525" s="98" t="str">
        <f t="shared" si="144"/>
        <v>VORTEX COMPANY SAS</v>
      </c>
      <c r="CF525" s="98" t="str">
        <f t="shared" si="145"/>
        <v>Fluka</v>
      </c>
      <c r="CG525" s="98" t="str">
        <f t="shared" si="146"/>
        <v>75-90 dias</v>
      </c>
    </row>
    <row r="526" spans="1:85" ht="64.5" customHeight="1">
      <c r="A526" s="9">
        <f t="shared" si="131"/>
        <v>518</v>
      </c>
      <c r="B526" s="10" t="s">
        <v>117</v>
      </c>
      <c r="C526" s="11">
        <v>100</v>
      </c>
      <c r="D526" s="11" t="s">
        <v>9</v>
      </c>
      <c r="E526" s="10" t="s">
        <v>1803</v>
      </c>
      <c r="F526" s="43">
        <v>1</v>
      </c>
      <c r="G526" s="1"/>
      <c r="H526" s="1"/>
      <c r="I526" s="1"/>
      <c r="J526" s="1"/>
      <c r="K526" s="1"/>
      <c r="L526" s="1"/>
      <c r="M526" s="1"/>
      <c r="N526" s="1"/>
      <c r="O526" s="1"/>
      <c r="P526" s="1"/>
      <c r="Q526" s="1"/>
      <c r="R526" s="1"/>
      <c r="S526" s="1"/>
      <c r="T526" s="1"/>
      <c r="U526" s="1"/>
      <c r="V526" s="1"/>
      <c r="W526" s="1"/>
      <c r="X526" s="1"/>
      <c r="Y526" s="1"/>
      <c r="Z526" s="1"/>
      <c r="AA526" s="1"/>
      <c r="AB526" s="82"/>
      <c r="AC526" s="82"/>
      <c r="AD526" s="82"/>
      <c r="AE526" s="82"/>
      <c r="AF526" s="1"/>
      <c r="AG526" s="1"/>
      <c r="AH526" s="1"/>
      <c r="AI526" s="1"/>
      <c r="AJ526" s="1"/>
      <c r="AK526" s="1"/>
      <c r="AL526" s="1"/>
      <c r="AM526" s="1"/>
      <c r="AN526" s="1"/>
      <c r="AO526" s="1" t="s">
        <v>420</v>
      </c>
      <c r="AP526" s="1">
        <v>69600</v>
      </c>
      <c r="AQ526" s="1">
        <v>90</v>
      </c>
      <c r="AR526" s="1"/>
      <c r="AS526" s="1"/>
      <c r="AT526" s="1"/>
      <c r="AU526" s="1"/>
      <c r="AV526" s="1"/>
      <c r="AW526" s="1"/>
      <c r="AX526" s="1" t="s">
        <v>420</v>
      </c>
      <c r="AY526" s="1">
        <v>210441.16799999998</v>
      </c>
      <c r="AZ526" s="1" t="s">
        <v>2526</v>
      </c>
      <c r="BA526" s="82">
        <f t="shared" si="132"/>
        <v>69600</v>
      </c>
      <c r="BB526" s="82" t="str">
        <f t="shared" si="133"/>
        <v>MERCK S.A.</v>
      </c>
      <c r="BC526" s="82" t="str">
        <f t="shared" si="134"/>
        <v>MERCK</v>
      </c>
      <c r="BD526" s="82">
        <f t="shared" si="135"/>
        <v>90</v>
      </c>
      <c r="BE526" s="1" t="s">
        <v>1095</v>
      </c>
      <c r="BF526" s="1">
        <v>337560</v>
      </c>
      <c r="BG526" s="1" t="s">
        <v>2375</v>
      </c>
      <c r="BH526" s="1"/>
      <c r="BI526" s="1"/>
      <c r="BJ526" s="1"/>
      <c r="BK526" s="1"/>
      <c r="BL526" s="1"/>
      <c r="BM526" s="1"/>
      <c r="BN526" s="1" t="s">
        <v>420</v>
      </c>
      <c r="BO526" s="1">
        <v>254156</v>
      </c>
      <c r="BP526" s="1" t="s">
        <v>2545</v>
      </c>
      <c r="BQ526" s="1"/>
      <c r="BR526" s="1"/>
      <c r="BS526" s="1"/>
      <c r="BT526" s="1" t="s">
        <v>2105</v>
      </c>
      <c r="BU526" s="1">
        <v>153311.4</v>
      </c>
      <c r="BV526" s="1" t="s">
        <v>2640</v>
      </c>
      <c r="BW526" s="1"/>
      <c r="BX526" s="1"/>
      <c r="BY526" s="1"/>
      <c r="BZ526" s="82">
        <f t="shared" si="139"/>
        <v>153311.4</v>
      </c>
      <c r="CA526" s="82" t="str">
        <f t="shared" si="140"/>
        <v>VORTEX COMPANY SAS</v>
      </c>
      <c r="CB526" s="82" t="str">
        <f t="shared" si="141"/>
        <v>Alfa Aesar</v>
      </c>
      <c r="CC526" s="82" t="str">
        <f t="shared" si="142"/>
        <v>30-45 dias</v>
      </c>
      <c r="CD526" s="98">
        <f t="shared" si="143"/>
        <v>69600</v>
      </c>
      <c r="CE526" s="98" t="str">
        <f t="shared" si="144"/>
        <v>MERCK S.A.</v>
      </c>
      <c r="CF526" s="98" t="str">
        <f t="shared" si="145"/>
        <v>MERCK</v>
      </c>
      <c r="CG526" s="98">
        <f t="shared" si="146"/>
        <v>90</v>
      </c>
    </row>
    <row r="527" spans="1:85" ht="64.5" customHeight="1">
      <c r="A527" s="9">
        <f t="shared" si="131"/>
        <v>519</v>
      </c>
      <c r="B527" s="10" t="s">
        <v>1734</v>
      </c>
      <c r="C527" s="11" t="s">
        <v>293</v>
      </c>
      <c r="D527" s="11" t="s">
        <v>169</v>
      </c>
      <c r="E527" s="10" t="s">
        <v>167</v>
      </c>
      <c r="F527" s="43">
        <v>1</v>
      </c>
      <c r="G527" s="1"/>
      <c r="H527" s="1"/>
      <c r="I527" s="1"/>
      <c r="J527" s="1"/>
      <c r="K527" s="1"/>
      <c r="L527" s="1"/>
      <c r="M527" s="1"/>
      <c r="N527" s="1"/>
      <c r="O527" s="1"/>
      <c r="P527" s="1" t="s">
        <v>2373</v>
      </c>
      <c r="Q527" s="1">
        <v>187920</v>
      </c>
      <c r="R527" s="1" t="s">
        <v>2363</v>
      </c>
      <c r="S527" s="1"/>
      <c r="T527" s="1"/>
      <c r="U527" s="1"/>
      <c r="V527" s="1"/>
      <c r="W527" s="1"/>
      <c r="X527" s="1"/>
      <c r="Y527" s="1"/>
      <c r="Z527" s="1"/>
      <c r="AA527" s="1"/>
      <c r="AB527" s="82">
        <f t="shared" si="136"/>
        <v>187920</v>
      </c>
      <c r="AC527" s="82" t="str">
        <f>IF(AB527=Z527,$Y$7,IF(AB527=W527,$V$7,IF(AB527=T527,$S$7,IF(AB527=Q527,$P$7,IF(AB527=N527,$M$7,IF(AB527=K527,$J$7,I(AB527=H527,$G$7,"")))))))</f>
        <v>BLAMIS DOTACIONES LABORATORIO S.A.S</v>
      </c>
      <c r="AD527" s="82" t="str">
        <f t="shared" si="137"/>
        <v>WHATMAN</v>
      </c>
      <c r="AE527" s="82" t="str">
        <f t="shared" si="138"/>
        <v>90 DIAS</v>
      </c>
      <c r="AF527" s="1"/>
      <c r="AG527" s="1"/>
      <c r="AH527" s="1"/>
      <c r="AI527" s="1"/>
      <c r="AJ527" s="1"/>
      <c r="AK527" s="1"/>
      <c r="AL527" s="1" t="s">
        <v>2373</v>
      </c>
      <c r="AM527" s="1">
        <v>258900</v>
      </c>
      <c r="AN527" s="1" t="s">
        <v>2475</v>
      </c>
      <c r="AO527" s="1" t="s">
        <v>2373</v>
      </c>
      <c r="AP527" s="1">
        <v>209106</v>
      </c>
      <c r="AQ527" s="1">
        <v>120</v>
      </c>
      <c r="AR527" s="1"/>
      <c r="AS527" s="1"/>
      <c r="AT527" s="1"/>
      <c r="AU527" s="1"/>
      <c r="AV527" s="1"/>
      <c r="AW527" s="1"/>
      <c r="AX527" s="1"/>
      <c r="AY527" s="1"/>
      <c r="AZ527" s="1"/>
      <c r="BA527" s="82">
        <f t="shared" si="132"/>
        <v>209106</v>
      </c>
      <c r="BB527" s="82" t="str">
        <f t="shared" si="133"/>
        <v>MERCK S.A.</v>
      </c>
      <c r="BC527" s="82" t="str">
        <f t="shared" si="134"/>
        <v>WHATMAN</v>
      </c>
      <c r="BD527" s="82">
        <f t="shared" si="135"/>
        <v>120</v>
      </c>
      <c r="BE527" s="1" t="s">
        <v>2373</v>
      </c>
      <c r="BF527" s="1">
        <v>141520</v>
      </c>
      <c r="BG527" s="1" t="s">
        <v>2375</v>
      </c>
      <c r="BH527" s="1"/>
      <c r="BI527" s="1"/>
      <c r="BJ527" s="1"/>
      <c r="BK527" s="1"/>
      <c r="BL527" s="1"/>
      <c r="BM527" s="1"/>
      <c r="BN527" s="1"/>
      <c r="BO527" s="1"/>
      <c r="BP527" s="1"/>
      <c r="BQ527" s="1" t="s">
        <v>2373</v>
      </c>
      <c r="BR527" s="1">
        <v>164105.20000000001</v>
      </c>
      <c r="BS527" s="1">
        <v>60</v>
      </c>
      <c r="BT527" s="1"/>
      <c r="BU527" s="1"/>
      <c r="BV527" s="1"/>
      <c r="BW527" s="1"/>
      <c r="BX527" s="1"/>
      <c r="BY527" s="1"/>
      <c r="BZ527" s="82">
        <f t="shared" si="139"/>
        <v>141520</v>
      </c>
      <c r="CA527" s="82" t="str">
        <f t="shared" si="140"/>
        <v xml:space="preserve">QUIMICA  M.G.  S.A.S.   </v>
      </c>
      <c r="CB527" s="82" t="str">
        <f t="shared" si="141"/>
        <v>WHATMAN</v>
      </c>
      <c r="CC527" s="82" t="str">
        <f t="shared" si="142"/>
        <v>60 DIAS</v>
      </c>
      <c r="CD527" s="98">
        <f t="shared" si="143"/>
        <v>141520</v>
      </c>
      <c r="CE527" s="98" t="str">
        <f t="shared" si="144"/>
        <v xml:space="preserve">QUIMICA  M.G.  S.A.S.   </v>
      </c>
      <c r="CF527" s="98" t="str">
        <f t="shared" si="145"/>
        <v>WHATMAN</v>
      </c>
      <c r="CG527" s="98" t="str">
        <f t="shared" si="146"/>
        <v>60 DIAS</v>
      </c>
    </row>
    <row r="528" spans="1:85" ht="64.5" customHeight="1">
      <c r="A528" s="9">
        <f t="shared" si="131"/>
        <v>520</v>
      </c>
      <c r="B528" s="10" t="s">
        <v>323</v>
      </c>
      <c r="C528" s="11" t="s">
        <v>293</v>
      </c>
      <c r="D528" s="11" t="s">
        <v>322</v>
      </c>
      <c r="E528" s="10" t="s">
        <v>1438</v>
      </c>
      <c r="F528" s="43">
        <v>1</v>
      </c>
      <c r="G528" s="1"/>
      <c r="H528" s="1"/>
      <c r="I528" s="1"/>
      <c r="J528" s="1"/>
      <c r="K528" s="1"/>
      <c r="L528" s="1"/>
      <c r="M528" s="1"/>
      <c r="N528" s="1"/>
      <c r="O528" s="1"/>
      <c r="P528" s="1" t="s">
        <v>2373</v>
      </c>
      <c r="Q528" s="1">
        <v>60319.999999999993</v>
      </c>
      <c r="R528" s="1" t="s">
        <v>2363</v>
      </c>
      <c r="S528" s="1"/>
      <c r="T528" s="1"/>
      <c r="U528" s="1"/>
      <c r="V528" s="1"/>
      <c r="W528" s="1"/>
      <c r="X528" s="1"/>
      <c r="Y528" s="1"/>
      <c r="Z528" s="1"/>
      <c r="AA528" s="1"/>
      <c r="AB528" s="82">
        <f t="shared" si="136"/>
        <v>60319.999999999993</v>
      </c>
      <c r="AC528" s="82" t="str">
        <f>IF(AB528=Z528,$Y$7,IF(AB528=W528,$V$7,IF(AB528=T528,$S$7,IF(AB528=Q528,$P$7,IF(AB528=N528,$M$7,IF(AB528=K528,$J$7,I(AB528=H528,$G$7,"")))))))</f>
        <v>BLAMIS DOTACIONES LABORATORIO S.A.S</v>
      </c>
      <c r="AD528" s="82" t="str">
        <f t="shared" si="137"/>
        <v>WHATMAN</v>
      </c>
      <c r="AE528" s="82" t="str">
        <f t="shared" si="138"/>
        <v>90 DIAS</v>
      </c>
      <c r="AF528" s="1"/>
      <c r="AG528" s="1"/>
      <c r="AH528" s="1"/>
      <c r="AI528" s="1"/>
      <c r="AJ528" s="1"/>
      <c r="AK528" s="1"/>
      <c r="AL528" s="1" t="s">
        <v>2373</v>
      </c>
      <c r="AM528" s="1">
        <v>121600</v>
      </c>
      <c r="AN528" s="1" t="s">
        <v>2475</v>
      </c>
      <c r="AO528" s="1" t="s">
        <v>2373</v>
      </c>
      <c r="AP528" s="1">
        <v>56509</v>
      </c>
      <c r="AQ528" s="1">
        <v>120</v>
      </c>
      <c r="AR528" s="1"/>
      <c r="AS528" s="1"/>
      <c r="AT528" s="1"/>
      <c r="AU528" s="1"/>
      <c r="AV528" s="1"/>
      <c r="AW528" s="1"/>
      <c r="AX528" s="1" t="s">
        <v>2373</v>
      </c>
      <c r="AY528" s="1">
        <v>47797.8</v>
      </c>
      <c r="AZ528" s="1" t="s">
        <v>2530</v>
      </c>
      <c r="BA528" s="82">
        <f t="shared" si="132"/>
        <v>47797.8</v>
      </c>
      <c r="BB528" s="82" t="str">
        <f t="shared" si="133"/>
        <v>PROFINAS SAS</v>
      </c>
      <c r="BC528" s="82" t="str">
        <f t="shared" si="134"/>
        <v>WHATMAN</v>
      </c>
      <c r="BD528" s="82" t="str">
        <f t="shared" si="135"/>
        <v>8-60 DIAS</v>
      </c>
      <c r="BE528" s="1"/>
      <c r="BF528" s="1"/>
      <c r="BG528" s="1"/>
      <c r="BH528" s="1"/>
      <c r="BI528" s="1"/>
      <c r="BJ528" s="1"/>
      <c r="BK528" s="1"/>
      <c r="BL528" s="1"/>
      <c r="BM528" s="1"/>
      <c r="BN528" s="1"/>
      <c r="BO528" s="1"/>
      <c r="BP528" s="1"/>
      <c r="BQ528" s="1" t="s">
        <v>888</v>
      </c>
      <c r="BR528" s="1">
        <v>8120</v>
      </c>
      <c r="BS528" s="1">
        <v>8</v>
      </c>
      <c r="BT528" s="1"/>
      <c r="BU528" s="1"/>
      <c r="BV528" s="1"/>
      <c r="BW528" s="1"/>
      <c r="BX528" s="1"/>
      <c r="BY528" s="1"/>
      <c r="BZ528" s="82">
        <f t="shared" si="139"/>
        <v>8120</v>
      </c>
      <c r="CA528" s="82" t="str">
        <f t="shared" si="140"/>
        <v>SCIENTIFIC PRODUCTS LTDA.</v>
      </c>
      <c r="CB528" s="82" t="str">
        <f t="shared" si="141"/>
        <v>FISHER</v>
      </c>
      <c r="CC528" s="82">
        <f t="shared" si="142"/>
        <v>8</v>
      </c>
      <c r="CD528" s="98">
        <f t="shared" si="143"/>
        <v>8120</v>
      </c>
      <c r="CE528" s="98" t="str">
        <f t="shared" si="144"/>
        <v>SCIENTIFIC PRODUCTS LTDA.</v>
      </c>
      <c r="CF528" s="98" t="str">
        <f t="shared" si="145"/>
        <v>FISHER</v>
      </c>
      <c r="CG528" s="98">
        <f t="shared" si="146"/>
        <v>8</v>
      </c>
    </row>
    <row r="529" spans="1:85" ht="64.5" customHeight="1">
      <c r="A529" s="9">
        <f t="shared" si="131"/>
        <v>521</v>
      </c>
      <c r="B529" s="10" t="s">
        <v>1304</v>
      </c>
      <c r="C529" s="11" t="s">
        <v>293</v>
      </c>
      <c r="D529" s="11" t="s">
        <v>322</v>
      </c>
      <c r="E529" s="10" t="s">
        <v>1439</v>
      </c>
      <c r="F529" s="43">
        <v>1</v>
      </c>
      <c r="G529" s="1"/>
      <c r="H529" s="1"/>
      <c r="I529" s="1"/>
      <c r="J529" s="1"/>
      <c r="K529" s="1"/>
      <c r="L529" s="1"/>
      <c r="M529" s="1"/>
      <c r="N529" s="1"/>
      <c r="O529" s="1"/>
      <c r="P529" s="1"/>
      <c r="Q529" s="1"/>
      <c r="R529" s="1"/>
      <c r="S529" s="1"/>
      <c r="T529" s="1"/>
      <c r="U529" s="1"/>
      <c r="V529" s="1"/>
      <c r="W529" s="1"/>
      <c r="X529" s="1"/>
      <c r="Y529" s="1"/>
      <c r="Z529" s="1"/>
      <c r="AA529" s="1"/>
      <c r="AB529" s="82"/>
      <c r="AC529" s="82"/>
      <c r="AD529" s="82"/>
      <c r="AE529" s="82"/>
      <c r="AF529" s="1"/>
      <c r="AG529" s="1"/>
      <c r="AH529" s="1"/>
      <c r="AI529" s="1"/>
      <c r="AJ529" s="1"/>
      <c r="AK529" s="1"/>
      <c r="AL529" s="1"/>
      <c r="AM529" s="1"/>
      <c r="AN529" s="1"/>
      <c r="AO529" s="1"/>
      <c r="AP529" s="1"/>
      <c r="AQ529" s="1"/>
      <c r="AR529" s="1"/>
      <c r="AS529" s="1"/>
      <c r="AT529" s="1"/>
      <c r="AU529" s="1"/>
      <c r="AV529" s="1"/>
      <c r="AW529" s="1"/>
      <c r="AX529" s="1"/>
      <c r="AY529" s="1"/>
      <c r="AZ529" s="1"/>
      <c r="BA529" s="82"/>
      <c r="BB529" s="82"/>
      <c r="BC529" s="82"/>
      <c r="BD529" s="82"/>
      <c r="BE529" s="1"/>
      <c r="BF529" s="1"/>
      <c r="BG529" s="1"/>
      <c r="BH529" s="1"/>
      <c r="BI529" s="1"/>
      <c r="BJ529" s="1"/>
      <c r="BK529" s="1"/>
      <c r="BL529" s="1"/>
      <c r="BM529" s="1"/>
      <c r="BN529" s="1"/>
      <c r="BO529" s="1"/>
      <c r="BP529" s="1"/>
      <c r="BQ529" s="1" t="s">
        <v>888</v>
      </c>
      <c r="BR529" s="1">
        <v>11600</v>
      </c>
      <c r="BS529" s="1">
        <v>8</v>
      </c>
      <c r="BT529" s="1"/>
      <c r="BU529" s="1"/>
      <c r="BV529" s="1"/>
      <c r="BW529" s="1"/>
      <c r="BX529" s="1"/>
      <c r="BY529" s="1"/>
      <c r="BZ529" s="82">
        <f t="shared" si="139"/>
        <v>11600</v>
      </c>
      <c r="CA529" s="82" t="str">
        <f t="shared" si="140"/>
        <v>SCIENTIFIC PRODUCTS LTDA.</v>
      </c>
      <c r="CB529" s="82" t="str">
        <f t="shared" si="141"/>
        <v>FISHER</v>
      </c>
      <c r="CC529" s="82">
        <f t="shared" si="142"/>
        <v>8</v>
      </c>
      <c r="CD529" s="98">
        <f t="shared" si="143"/>
        <v>11600</v>
      </c>
      <c r="CE529" s="98" t="str">
        <f t="shared" si="144"/>
        <v>SCIENTIFIC PRODUCTS LTDA.</v>
      </c>
      <c r="CF529" s="98" t="str">
        <f t="shared" si="145"/>
        <v>FISHER</v>
      </c>
      <c r="CG529" s="98">
        <f t="shared" si="146"/>
        <v>8</v>
      </c>
    </row>
    <row r="530" spans="1:85" ht="64.5" customHeight="1">
      <c r="A530" s="9">
        <f t="shared" si="131"/>
        <v>522</v>
      </c>
      <c r="B530" s="10" t="s">
        <v>324</v>
      </c>
      <c r="C530" s="11" t="s">
        <v>293</v>
      </c>
      <c r="D530" s="11" t="s">
        <v>322</v>
      </c>
      <c r="E530" s="10" t="s">
        <v>1440</v>
      </c>
      <c r="F530" s="43">
        <v>1</v>
      </c>
      <c r="G530" s="1"/>
      <c r="H530" s="1"/>
      <c r="I530" s="1"/>
      <c r="J530" s="1"/>
      <c r="K530" s="1"/>
      <c r="L530" s="1"/>
      <c r="M530" s="1"/>
      <c r="N530" s="1"/>
      <c r="O530" s="1"/>
      <c r="P530" s="1" t="s">
        <v>2373</v>
      </c>
      <c r="Q530" s="1">
        <v>60319.999999999993</v>
      </c>
      <c r="R530" s="1" t="s">
        <v>2363</v>
      </c>
      <c r="S530" s="1"/>
      <c r="T530" s="1"/>
      <c r="U530" s="1"/>
      <c r="V530" s="1"/>
      <c r="W530" s="1"/>
      <c r="X530" s="1"/>
      <c r="Y530" s="1"/>
      <c r="Z530" s="1"/>
      <c r="AA530" s="1"/>
      <c r="AB530" s="82">
        <f t="shared" si="136"/>
        <v>60319.999999999993</v>
      </c>
      <c r="AC530" s="82" t="str">
        <f>IF(AB530=Z530,$Y$7,IF(AB530=W530,$V$7,IF(AB530=T530,$S$7,IF(AB530=Q530,$P$7,IF(AB530=N530,$M$7,IF(AB530=K530,$J$7,I(AB530=H530,$G$7,"")))))))</f>
        <v>BLAMIS DOTACIONES LABORATORIO S.A.S</v>
      </c>
      <c r="AD530" s="82" t="str">
        <f t="shared" si="137"/>
        <v>WHATMAN</v>
      </c>
      <c r="AE530" s="82" t="str">
        <f t="shared" si="138"/>
        <v>90 DIAS</v>
      </c>
      <c r="AF530" s="1"/>
      <c r="AG530" s="1"/>
      <c r="AH530" s="1"/>
      <c r="AI530" s="1"/>
      <c r="AJ530" s="1"/>
      <c r="AK530" s="1"/>
      <c r="AL530" s="1" t="s">
        <v>2373</v>
      </c>
      <c r="AM530" s="1">
        <v>126900</v>
      </c>
      <c r="AN530" s="1" t="s">
        <v>2475</v>
      </c>
      <c r="AO530" s="1" t="s">
        <v>2373</v>
      </c>
      <c r="AP530" s="1">
        <v>62733</v>
      </c>
      <c r="AQ530" s="1">
        <v>120</v>
      </c>
      <c r="AR530" s="1"/>
      <c r="AS530" s="1"/>
      <c r="AT530" s="1"/>
      <c r="AU530" s="1"/>
      <c r="AV530" s="1"/>
      <c r="AW530" s="1"/>
      <c r="AX530" s="1" t="s">
        <v>2373</v>
      </c>
      <c r="AY530" s="1">
        <v>45807.24</v>
      </c>
      <c r="AZ530" s="1" t="s">
        <v>2530</v>
      </c>
      <c r="BA530" s="82">
        <f t="shared" si="132"/>
        <v>45807.24</v>
      </c>
      <c r="BB530" s="82" t="str">
        <f t="shared" si="133"/>
        <v>PROFINAS SAS</v>
      </c>
      <c r="BC530" s="82" t="str">
        <f t="shared" si="134"/>
        <v>WHATMAN</v>
      </c>
      <c r="BD530" s="82" t="str">
        <f t="shared" si="135"/>
        <v>8-60 DIAS</v>
      </c>
      <c r="BE530" s="1"/>
      <c r="BF530" s="1"/>
      <c r="BG530" s="1"/>
      <c r="BH530" s="1"/>
      <c r="BI530" s="1"/>
      <c r="BJ530" s="1"/>
      <c r="BK530" s="1"/>
      <c r="BL530" s="1"/>
      <c r="BM530" s="1"/>
      <c r="BN530" s="1"/>
      <c r="BO530" s="1"/>
      <c r="BP530" s="1"/>
      <c r="BQ530" s="1" t="s">
        <v>888</v>
      </c>
      <c r="BR530" s="1">
        <v>11600</v>
      </c>
      <c r="BS530" s="1">
        <v>8</v>
      </c>
      <c r="BT530" s="1"/>
      <c r="BU530" s="1"/>
      <c r="BV530" s="1"/>
      <c r="BW530" s="1"/>
      <c r="BX530" s="1"/>
      <c r="BY530" s="1"/>
      <c r="BZ530" s="82">
        <f t="shared" si="139"/>
        <v>11600</v>
      </c>
      <c r="CA530" s="82" t="str">
        <f t="shared" si="140"/>
        <v>SCIENTIFIC PRODUCTS LTDA.</v>
      </c>
      <c r="CB530" s="82" t="str">
        <f t="shared" si="141"/>
        <v>FISHER</v>
      </c>
      <c r="CC530" s="82">
        <f t="shared" si="142"/>
        <v>8</v>
      </c>
      <c r="CD530" s="98">
        <f t="shared" si="143"/>
        <v>11600</v>
      </c>
      <c r="CE530" s="98" t="str">
        <f t="shared" si="144"/>
        <v>SCIENTIFIC PRODUCTS LTDA.</v>
      </c>
      <c r="CF530" s="98" t="str">
        <f t="shared" si="145"/>
        <v>FISHER</v>
      </c>
      <c r="CG530" s="98">
        <f t="shared" si="146"/>
        <v>8</v>
      </c>
    </row>
    <row r="531" spans="1:85" ht="64.5" customHeight="1">
      <c r="A531" s="9">
        <f t="shared" si="131"/>
        <v>523</v>
      </c>
      <c r="B531" s="10" t="s">
        <v>325</v>
      </c>
      <c r="C531" s="11" t="s">
        <v>293</v>
      </c>
      <c r="D531" s="11" t="s">
        <v>322</v>
      </c>
      <c r="E531" s="10" t="s">
        <v>1440</v>
      </c>
      <c r="F531" s="43">
        <v>1</v>
      </c>
      <c r="G531" s="1"/>
      <c r="H531" s="1"/>
      <c r="I531" s="1"/>
      <c r="J531" s="1"/>
      <c r="K531" s="1"/>
      <c r="L531" s="1"/>
      <c r="M531" s="1"/>
      <c r="N531" s="1"/>
      <c r="O531" s="1"/>
      <c r="P531" s="1" t="s">
        <v>2373</v>
      </c>
      <c r="Q531" s="1">
        <v>197200</v>
      </c>
      <c r="R531" s="1" t="s">
        <v>2363</v>
      </c>
      <c r="S531" s="1"/>
      <c r="T531" s="1"/>
      <c r="U531" s="1"/>
      <c r="V531" s="1"/>
      <c r="W531" s="1"/>
      <c r="X531" s="1"/>
      <c r="Y531" s="1"/>
      <c r="Z531" s="1"/>
      <c r="AA531" s="1"/>
      <c r="AB531" s="82">
        <f t="shared" si="136"/>
        <v>197200</v>
      </c>
      <c r="AC531" s="82" t="str">
        <f>IF(AB531=Z531,$Y$7,IF(AB531=W531,$V$7,IF(AB531=T531,$S$7,IF(AB531=Q531,$P$7,IF(AB531=N531,$M$7,IF(AB531=K531,$J$7,I(AB531=H531,$G$7,"")))))))</f>
        <v>BLAMIS DOTACIONES LABORATORIO S.A.S</v>
      </c>
      <c r="AD531" s="82" t="str">
        <f t="shared" si="137"/>
        <v>WHATMAN</v>
      </c>
      <c r="AE531" s="82" t="str">
        <f t="shared" si="138"/>
        <v>90 DIAS</v>
      </c>
      <c r="AF531" s="1"/>
      <c r="AG531" s="1"/>
      <c r="AH531" s="1"/>
      <c r="AI531" s="1"/>
      <c r="AJ531" s="1"/>
      <c r="AK531" s="1"/>
      <c r="AL531" s="1" t="s">
        <v>2373</v>
      </c>
      <c r="AM531" s="1">
        <v>265500</v>
      </c>
      <c r="AN531" s="1" t="s">
        <v>2475</v>
      </c>
      <c r="AO531" s="1"/>
      <c r="AP531" s="1"/>
      <c r="AQ531" s="1"/>
      <c r="AR531" s="1"/>
      <c r="AS531" s="1"/>
      <c r="AT531" s="1"/>
      <c r="AU531" s="1"/>
      <c r="AV531" s="1"/>
      <c r="AW531" s="1"/>
      <c r="AX531" s="1"/>
      <c r="AY531" s="1"/>
      <c r="AZ531" s="1"/>
      <c r="BA531" s="82">
        <f t="shared" si="132"/>
        <v>265500</v>
      </c>
      <c r="BB531" s="82" t="str">
        <f t="shared" si="133"/>
        <v>LESNIAK E. U.</v>
      </c>
      <c r="BC531" s="82" t="str">
        <f t="shared" si="134"/>
        <v>WHATMAN</v>
      </c>
      <c r="BD531" s="82" t="str">
        <f t="shared" si="135"/>
        <v>30 días</v>
      </c>
      <c r="BE531" s="1"/>
      <c r="BF531" s="1"/>
      <c r="BG531" s="1"/>
      <c r="BH531" s="1"/>
      <c r="BI531" s="1"/>
      <c r="BJ531" s="1"/>
      <c r="BK531" s="1"/>
      <c r="BL531" s="1"/>
      <c r="BM531" s="1"/>
      <c r="BN531" s="1"/>
      <c r="BO531" s="1"/>
      <c r="BP531" s="1"/>
      <c r="BQ531" s="1" t="s">
        <v>888</v>
      </c>
      <c r="BR531" s="1">
        <v>13920</v>
      </c>
      <c r="BS531" s="1">
        <v>8</v>
      </c>
      <c r="BT531" s="1"/>
      <c r="BU531" s="1"/>
      <c r="BV531" s="1"/>
      <c r="BW531" s="1"/>
      <c r="BX531" s="1"/>
      <c r="BY531" s="1"/>
      <c r="BZ531" s="82">
        <f t="shared" si="139"/>
        <v>13920</v>
      </c>
      <c r="CA531" s="82" t="str">
        <f t="shared" si="140"/>
        <v>SCIENTIFIC PRODUCTS LTDA.</v>
      </c>
      <c r="CB531" s="82" t="str">
        <f t="shared" si="141"/>
        <v>FISHER</v>
      </c>
      <c r="CC531" s="82">
        <f t="shared" si="142"/>
        <v>8</v>
      </c>
      <c r="CD531" s="98">
        <f t="shared" si="143"/>
        <v>13920</v>
      </c>
      <c r="CE531" s="98" t="str">
        <f t="shared" si="144"/>
        <v>SCIENTIFIC PRODUCTS LTDA.</v>
      </c>
      <c r="CF531" s="98" t="str">
        <f t="shared" si="145"/>
        <v>FISHER</v>
      </c>
      <c r="CG531" s="98">
        <f t="shared" si="146"/>
        <v>8</v>
      </c>
    </row>
    <row r="532" spans="1:85" ht="64.5" customHeight="1">
      <c r="A532" s="9">
        <f t="shared" si="131"/>
        <v>524</v>
      </c>
      <c r="B532" s="10" t="s">
        <v>321</v>
      </c>
      <c r="C532" s="11" t="s">
        <v>293</v>
      </c>
      <c r="D532" s="11" t="s">
        <v>322</v>
      </c>
      <c r="E532" s="10" t="s">
        <v>1916</v>
      </c>
      <c r="F532" s="43">
        <v>1</v>
      </c>
      <c r="G532" s="1"/>
      <c r="H532" s="1"/>
      <c r="I532" s="1"/>
      <c r="J532" s="1"/>
      <c r="K532" s="1"/>
      <c r="L532" s="1"/>
      <c r="M532" s="1"/>
      <c r="N532" s="1"/>
      <c r="O532" s="1"/>
      <c r="P532" s="1" t="s">
        <v>2373</v>
      </c>
      <c r="Q532" s="1">
        <v>48720</v>
      </c>
      <c r="R532" s="1" t="s">
        <v>2363</v>
      </c>
      <c r="S532" s="1"/>
      <c r="T532" s="1"/>
      <c r="U532" s="1"/>
      <c r="V532" s="1"/>
      <c r="W532" s="1"/>
      <c r="X532" s="1"/>
      <c r="Y532" s="1"/>
      <c r="Z532" s="1"/>
      <c r="AA532" s="1"/>
      <c r="AB532" s="82">
        <f t="shared" si="136"/>
        <v>48720</v>
      </c>
      <c r="AC532" s="82" t="str">
        <f>IF(AB532=Z532,$Y$7,IF(AB532=W532,$V$7,IF(AB532=T532,$S$7,IF(AB532=Q532,$P$7,IF(AB532=N532,$M$7,IF(AB532=K532,$J$7,I(AB532=H532,$G$7,"")))))))</f>
        <v>BLAMIS DOTACIONES LABORATORIO S.A.S</v>
      </c>
      <c r="AD532" s="82" t="str">
        <f t="shared" si="137"/>
        <v>WHATMAN</v>
      </c>
      <c r="AE532" s="82" t="str">
        <f t="shared" si="138"/>
        <v>90 DIAS</v>
      </c>
      <c r="AF532" s="1"/>
      <c r="AG532" s="1"/>
      <c r="AH532" s="1"/>
      <c r="AI532" s="1"/>
      <c r="AJ532" s="1"/>
      <c r="AK532" s="1"/>
      <c r="AL532" s="1" t="s">
        <v>2373</v>
      </c>
      <c r="AM532" s="1">
        <v>245100</v>
      </c>
      <c r="AN532" s="1" t="s">
        <v>2475</v>
      </c>
      <c r="AO532" s="1" t="s">
        <v>2373</v>
      </c>
      <c r="AP532" s="1">
        <v>39252</v>
      </c>
      <c r="AQ532" s="1">
        <v>120</v>
      </c>
      <c r="AR532" s="1"/>
      <c r="AS532" s="1"/>
      <c r="AT532" s="1"/>
      <c r="AU532" s="1"/>
      <c r="AV532" s="1"/>
      <c r="AW532" s="1"/>
      <c r="AX532" s="1"/>
      <c r="AY532" s="1"/>
      <c r="AZ532" s="1"/>
      <c r="BA532" s="82">
        <f t="shared" si="132"/>
        <v>39252</v>
      </c>
      <c r="BB532" s="82" t="str">
        <f t="shared" si="133"/>
        <v>MERCK S.A.</v>
      </c>
      <c r="BC532" s="82" t="str">
        <f t="shared" si="134"/>
        <v>WHATMAN</v>
      </c>
      <c r="BD532" s="82">
        <f t="shared" si="135"/>
        <v>120</v>
      </c>
      <c r="BE532" s="1"/>
      <c r="BF532" s="1"/>
      <c r="BG532" s="1"/>
      <c r="BH532" s="1"/>
      <c r="BI532" s="1"/>
      <c r="BJ532" s="1"/>
      <c r="BK532" s="1"/>
      <c r="BL532" s="1"/>
      <c r="BM532" s="1"/>
      <c r="BN532" s="1"/>
      <c r="BO532" s="1"/>
      <c r="BP532" s="1"/>
      <c r="BQ532" s="1"/>
      <c r="BR532" s="1"/>
      <c r="BS532" s="1"/>
      <c r="BT532" s="1"/>
      <c r="BU532" s="1"/>
      <c r="BV532" s="1"/>
      <c r="BW532" s="1"/>
      <c r="BX532" s="1"/>
      <c r="BY532" s="1"/>
      <c r="BZ532" s="82"/>
      <c r="CA532" s="82"/>
      <c r="CB532" s="82">
        <f t="shared" si="141"/>
        <v>0</v>
      </c>
      <c r="CC532" s="82">
        <f t="shared" si="142"/>
        <v>0</v>
      </c>
      <c r="CD532" s="98">
        <f t="shared" si="143"/>
        <v>39252</v>
      </c>
      <c r="CE532" s="98" t="str">
        <f t="shared" si="144"/>
        <v>MERCK S.A.</v>
      </c>
      <c r="CF532" s="98" t="str">
        <f t="shared" si="145"/>
        <v>WHATMAN</v>
      </c>
      <c r="CG532" s="98">
        <f t="shared" si="146"/>
        <v>120</v>
      </c>
    </row>
    <row r="533" spans="1:85" ht="64.5" customHeight="1">
      <c r="A533" s="9">
        <f t="shared" si="131"/>
        <v>525</v>
      </c>
      <c r="B533" s="10" t="s">
        <v>326</v>
      </c>
      <c r="C533" s="11" t="s">
        <v>293</v>
      </c>
      <c r="D533" s="11" t="s">
        <v>322</v>
      </c>
      <c r="E533" s="10" t="s">
        <v>1441</v>
      </c>
      <c r="F533" s="43">
        <v>1</v>
      </c>
      <c r="G533" s="1"/>
      <c r="H533" s="1"/>
      <c r="I533" s="1"/>
      <c r="J533" s="1"/>
      <c r="K533" s="1"/>
      <c r="L533" s="1"/>
      <c r="M533" s="1"/>
      <c r="N533" s="1"/>
      <c r="O533" s="1"/>
      <c r="P533" s="1" t="s">
        <v>2373</v>
      </c>
      <c r="Q533" s="1">
        <v>192560</v>
      </c>
      <c r="R533" s="1" t="s">
        <v>2363</v>
      </c>
      <c r="S533" s="1"/>
      <c r="T533" s="1"/>
      <c r="U533" s="1"/>
      <c r="V533" s="1"/>
      <c r="W533" s="1"/>
      <c r="X533" s="1"/>
      <c r="Y533" s="1"/>
      <c r="Z533" s="1"/>
      <c r="AA533" s="1"/>
      <c r="AB533" s="82">
        <f t="shared" si="136"/>
        <v>192560</v>
      </c>
      <c r="AC533" s="82" t="str">
        <f>IF(AB533=Z533,$Y$7,IF(AB533=W533,$V$7,IF(AB533=T533,$S$7,IF(AB533=Q533,$P$7,IF(AB533=N533,$M$7,IF(AB533=K533,$J$7,I(AB533=H533,$G$7,"")))))))</f>
        <v>BLAMIS DOTACIONES LABORATORIO S.A.S</v>
      </c>
      <c r="AD533" s="82" t="str">
        <f t="shared" si="137"/>
        <v>WHATMAN</v>
      </c>
      <c r="AE533" s="82" t="str">
        <f t="shared" si="138"/>
        <v>90 DIAS</v>
      </c>
      <c r="AF533" s="1"/>
      <c r="AG533" s="1"/>
      <c r="AH533" s="1"/>
      <c r="AI533" s="1"/>
      <c r="AJ533" s="1"/>
      <c r="AK533" s="1"/>
      <c r="AL533" s="1" t="s">
        <v>2373</v>
      </c>
      <c r="AM533" s="1">
        <v>260600</v>
      </c>
      <c r="AN533" s="1" t="s">
        <v>2475</v>
      </c>
      <c r="AO533" s="1" t="s">
        <v>2373</v>
      </c>
      <c r="AP533" s="1">
        <v>115919</v>
      </c>
      <c r="AQ533" s="1">
        <v>120</v>
      </c>
      <c r="AR533" s="1"/>
      <c r="AS533" s="1"/>
      <c r="AT533" s="1"/>
      <c r="AU533" s="1"/>
      <c r="AV533" s="1"/>
      <c r="AW533" s="1"/>
      <c r="AX533" s="1"/>
      <c r="AY533" s="1"/>
      <c r="AZ533" s="1"/>
      <c r="BA533" s="82">
        <f t="shared" si="132"/>
        <v>115919</v>
      </c>
      <c r="BB533" s="82" t="str">
        <f t="shared" si="133"/>
        <v>MERCK S.A.</v>
      </c>
      <c r="BC533" s="82" t="str">
        <f t="shared" si="134"/>
        <v>WHATMAN</v>
      </c>
      <c r="BD533" s="82">
        <f t="shared" si="135"/>
        <v>120</v>
      </c>
      <c r="BE533" s="1"/>
      <c r="BF533" s="1"/>
      <c r="BG533" s="1"/>
      <c r="BH533" s="1"/>
      <c r="BI533" s="1"/>
      <c r="BJ533" s="1"/>
      <c r="BK533" s="1"/>
      <c r="BL533" s="1"/>
      <c r="BM533" s="1"/>
      <c r="BN533" s="1"/>
      <c r="BO533" s="1"/>
      <c r="BP533" s="1"/>
      <c r="BQ533" s="1" t="s">
        <v>888</v>
      </c>
      <c r="BR533" s="1">
        <v>46400</v>
      </c>
      <c r="BS533" s="1">
        <v>8</v>
      </c>
      <c r="BT533" s="1"/>
      <c r="BU533" s="1"/>
      <c r="BV533" s="1"/>
      <c r="BW533" s="1"/>
      <c r="BX533" s="1"/>
      <c r="BY533" s="1"/>
      <c r="BZ533" s="82">
        <f t="shared" si="139"/>
        <v>46400</v>
      </c>
      <c r="CA533" s="82" t="str">
        <f t="shared" si="140"/>
        <v>SCIENTIFIC PRODUCTS LTDA.</v>
      </c>
      <c r="CB533" s="82" t="str">
        <f t="shared" si="141"/>
        <v>FISHER</v>
      </c>
      <c r="CC533" s="82">
        <f t="shared" si="142"/>
        <v>8</v>
      </c>
      <c r="CD533" s="98">
        <f t="shared" si="143"/>
        <v>46400</v>
      </c>
      <c r="CE533" s="98" t="str">
        <f t="shared" si="144"/>
        <v>SCIENTIFIC PRODUCTS LTDA.</v>
      </c>
      <c r="CF533" s="98" t="str">
        <f t="shared" si="145"/>
        <v>FISHER</v>
      </c>
      <c r="CG533" s="98">
        <f t="shared" si="146"/>
        <v>8</v>
      </c>
    </row>
    <row r="534" spans="1:85" ht="65.25" customHeight="1">
      <c r="A534" s="9">
        <f t="shared" si="131"/>
        <v>526</v>
      </c>
      <c r="B534" s="10" t="s">
        <v>327</v>
      </c>
      <c r="C534" s="11" t="s">
        <v>293</v>
      </c>
      <c r="D534" s="11" t="s">
        <v>322</v>
      </c>
      <c r="E534" s="10" t="s">
        <v>1442</v>
      </c>
      <c r="F534" s="43">
        <v>1</v>
      </c>
      <c r="G534" s="1"/>
      <c r="H534" s="1"/>
      <c r="I534" s="1"/>
      <c r="J534" s="1"/>
      <c r="K534" s="1"/>
      <c r="L534" s="1"/>
      <c r="M534" s="1"/>
      <c r="N534" s="1"/>
      <c r="O534" s="1"/>
      <c r="P534" s="1" t="s">
        <v>2373</v>
      </c>
      <c r="Q534" s="1">
        <v>183280</v>
      </c>
      <c r="R534" s="1" t="s">
        <v>2363</v>
      </c>
      <c r="S534" s="1"/>
      <c r="T534" s="1"/>
      <c r="U534" s="1"/>
      <c r="V534" s="1"/>
      <c r="W534" s="1"/>
      <c r="X534" s="1"/>
      <c r="Y534" s="1"/>
      <c r="Z534" s="1"/>
      <c r="AA534" s="1"/>
      <c r="AB534" s="82">
        <f t="shared" si="136"/>
        <v>183280</v>
      </c>
      <c r="AC534" s="82" t="str">
        <f>IF(AB534=Z534,$Y$7,IF(AB534=W534,$V$7,IF(AB534=T534,$S$7,IF(AB534=Q534,$P$7,IF(AB534=N534,$M$7,IF(AB534=K534,$J$7,I(AB534=H534,$G$7,"")))))))</f>
        <v>BLAMIS DOTACIONES LABORATORIO S.A.S</v>
      </c>
      <c r="AD534" s="82" t="str">
        <f t="shared" si="137"/>
        <v>WHATMAN</v>
      </c>
      <c r="AE534" s="82" t="str">
        <f t="shared" si="138"/>
        <v>90 DIAS</v>
      </c>
      <c r="AF534" s="1"/>
      <c r="AG534" s="1"/>
      <c r="AH534" s="1"/>
      <c r="AI534" s="1"/>
      <c r="AJ534" s="1"/>
      <c r="AK534" s="1"/>
      <c r="AL534" s="1" t="s">
        <v>2373</v>
      </c>
      <c r="AM534" s="1">
        <v>440100</v>
      </c>
      <c r="AN534" s="1" t="s">
        <v>2475</v>
      </c>
      <c r="AO534" s="1" t="s">
        <v>2373</v>
      </c>
      <c r="AP534" s="1">
        <v>210619</v>
      </c>
      <c r="AQ534" s="1">
        <v>120</v>
      </c>
      <c r="AR534" s="1"/>
      <c r="AS534" s="1"/>
      <c r="AT534" s="1"/>
      <c r="AU534" s="1"/>
      <c r="AV534" s="1"/>
      <c r="AW534" s="1"/>
      <c r="AX534" s="1"/>
      <c r="AY534" s="1"/>
      <c r="AZ534" s="1"/>
      <c r="BA534" s="82">
        <f t="shared" si="132"/>
        <v>210619</v>
      </c>
      <c r="BB534" s="82" t="str">
        <f t="shared" si="133"/>
        <v>MERCK S.A.</v>
      </c>
      <c r="BC534" s="82" t="str">
        <f t="shared" si="134"/>
        <v>WHATMAN</v>
      </c>
      <c r="BD534" s="82">
        <f t="shared" si="135"/>
        <v>120</v>
      </c>
      <c r="BE534" s="1"/>
      <c r="BF534" s="1"/>
      <c r="BG534" s="1"/>
      <c r="BH534" s="1"/>
      <c r="BI534" s="1"/>
      <c r="BJ534" s="1"/>
      <c r="BK534" s="1"/>
      <c r="BL534" s="1"/>
      <c r="BM534" s="1"/>
      <c r="BN534" s="1"/>
      <c r="BO534" s="1"/>
      <c r="BP534" s="1"/>
      <c r="BQ534" s="1" t="s">
        <v>888</v>
      </c>
      <c r="BR534" s="1">
        <v>46400</v>
      </c>
      <c r="BS534" s="1">
        <v>60</v>
      </c>
      <c r="BT534" s="1"/>
      <c r="BU534" s="1"/>
      <c r="BV534" s="1"/>
      <c r="BW534" s="1"/>
      <c r="BX534" s="1"/>
      <c r="BY534" s="1"/>
      <c r="BZ534" s="82">
        <f t="shared" si="139"/>
        <v>46400</v>
      </c>
      <c r="CA534" s="82" t="str">
        <f t="shared" si="140"/>
        <v>SCIENTIFIC PRODUCTS LTDA.</v>
      </c>
      <c r="CB534" s="82" t="str">
        <f t="shared" si="141"/>
        <v>FISHER</v>
      </c>
      <c r="CC534" s="82">
        <f t="shared" si="142"/>
        <v>60</v>
      </c>
      <c r="CD534" s="98">
        <f t="shared" si="143"/>
        <v>46400</v>
      </c>
      <c r="CE534" s="98" t="str">
        <f t="shared" si="144"/>
        <v>SCIENTIFIC PRODUCTS LTDA.</v>
      </c>
      <c r="CF534" s="98" t="str">
        <f t="shared" si="145"/>
        <v>FISHER</v>
      </c>
      <c r="CG534" s="98">
        <f t="shared" si="146"/>
        <v>60</v>
      </c>
    </row>
    <row r="535" spans="1:85" ht="57.6">
      <c r="A535" s="9">
        <f t="shared" si="131"/>
        <v>527</v>
      </c>
      <c r="B535" s="10" t="s">
        <v>328</v>
      </c>
      <c r="C535" s="11" t="s">
        <v>293</v>
      </c>
      <c r="D535" s="11" t="s">
        <v>322</v>
      </c>
      <c r="E535" s="10" t="s">
        <v>1456</v>
      </c>
      <c r="F535" s="43">
        <v>1</v>
      </c>
      <c r="G535" s="1"/>
      <c r="H535" s="1"/>
      <c r="I535" s="1"/>
      <c r="J535" s="1"/>
      <c r="K535" s="1"/>
      <c r="L535" s="1"/>
      <c r="M535" s="1"/>
      <c r="N535" s="1"/>
      <c r="O535" s="1"/>
      <c r="P535" s="1" t="s">
        <v>2373</v>
      </c>
      <c r="Q535" s="1">
        <v>178640</v>
      </c>
      <c r="R535" s="1" t="s">
        <v>2363</v>
      </c>
      <c r="S535" s="1"/>
      <c r="T535" s="1"/>
      <c r="U535" s="1"/>
      <c r="V535" s="1"/>
      <c r="W535" s="1"/>
      <c r="X535" s="1"/>
      <c r="Y535" s="1"/>
      <c r="Z535" s="1"/>
      <c r="AA535" s="1"/>
      <c r="AB535" s="82">
        <f t="shared" si="136"/>
        <v>178640</v>
      </c>
      <c r="AC535" s="82" t="str">
        <f>IF(AB535=Z535,$Y$7,IF(AB535=W535,$V$7,IF(AB535=T535,$S$7,IF(AB535=Q535,$P$7,IF(AB535=N535,$M$7,IF(AB535=K535,$J$7,I(AB535=H535,$G$7,"")))))))</f>
        <v>BLAMIS DOTACIONES LABORATORIO S.A.S</v>
      </c>
      <c r="AD535" s="82" t="str">
        <f t="shared" si="137"/>
        <v>WHATMAN</v>
      </c>
      <c r="AE535" s="82" t="str">
        <f t="shared" si="138"/>
        <v>90 DIAS</v>
      </c>
      <c r="AF535" s="1"/>
      <c r="AG535" s="1"/>
      <c r="AH535" s="1"/>
      <c r="AI535" s="1"/>
      <c r="AJ535" s="1"/>
      <c r="AK535" s="1"/>
      <c r="AL535" s="1" t="s">
        <v>2373</v>
      </c>
      <c r="AM535" s="1">
        <v>245100</v>
      </c>
      <c r="AN535" s="1" t="s">
        <v>2475</v>
      </c>
      <c r="AO535" s="1" t="s">
        <v>2373</v>
      </c>
      <c r="AP535" s="1">
        <v>130162</v>
      </c>
      <c r="AQ535" s="1">
        <v>120</v>
      </c>
      <c r="AR535" s="1"/>
      <c r="AS535" s="1"/>
      <c r="AT535" s="1"/>
      <c r="AU535" s="1"/>
      <c r="AV535" s="1"/>
      <c r="AW535" s="1"/>
      <c r="AX535" s="1"/>
      <c r="AY535" s="1"/>
      <c r="AZ535" s="1"/>
      <c r="BA535" s="82">
        <f t="shared" si="132"/>
        <v>130162</v>
      </c>
      <c r="BB535" s="82" t="str">
        <f t="shared" si="133"/>
        <v>MERCK S.A.</v>
      </c>
      <c r="BC535" s="82" t="str">
        <f t="shared" si="134"/>
        <v>WHATMAN</v>
      </c>
      <c r="BD535" s="82">
        <f t="shared" si="135"/>
        <v>120</v>
      </c>
      <c r="BE535" s="1"/>
      <c r="BF535" s="1"/>
      <c r="BG535" s="1"/>
      <c r="BH535" s="1"/>
      <c r="BI535" s="1"/>
      <c r="BJ535" s="1"/>
      <c r="BK535" s="1"/>
      <c r="BL535" s="1"/>
      <c r="BM535" s="1"/>
      <c r="BN535" s="1"/>
      <c r="BO535" s="1"/>
      <c r="BP535" s="1"/>
      <c r="BQ535" s="1" t="s">
        <v>888</v>
      </c>
      <c r="BR535" s="1">
        <v>46400</v>
      </c>
      <c r="BS535" s="1">
        <v>8</v>
      </c>
      <c r="BT535" s="1"/>
      <c r="BU535" s="1"/>
      <c r="BV535" s="1"/>
      <c r="BW535" s="1"/>
      <c r="BX535" s="1"/>
      <c r="BY535" s="1"/>
      <c r="BZ535" s="82">
        <f t="shared" si="139"/>
        <v>46400</v>
      </c>
      <c r="CA535" s="82" t="str">
        <f t="shared" si="140"/>
        <v>SCIENTIFIC PRODUCTS LTDA.</v>
      </c>
      <c r="CB535" s="82" t="str">
        <f t="shared" si="141"/>
        <v>FISHER</v>
      </c>
      <c r="CC535" s="82">
        <f t="shared" si="142"/>
        <v>8</v>
      </c>
      <c r="CD535" s="98">
        <f t="shared" si="143"/>
        <v>46400</v>
      </c>
      <c r="CE535" s="98" t="str">
        <f t="shared" si="144"/>
        <v>SCIENTIFIC PRODUCTS LTDA.</v>
      </c>
      <c r="CF535" s="98" t="str">
        <f t="shared" si="145"/>
        <v>FISHER</v>
      </c>
      <c r="CG535" s="98">
        <f t="shared" si="146"/>
        <v>8</v>
      </c>
    </row>
    <row r="536" spans="1:85" ht="43.2">
      <c r="A536" s="9">
        <f t="shared" si="131"/>
        <v>528</v>
      </c>
      <c r="B536" s="10" t="s">
        <v>329</v>
      </c>
      <c r="C536" s="11" t="s">
        <v>293</v>
      </c>
      <c r="D536" s="11" t="s">
        <v>322</v>
      </c>
      <c r="E536" s="10" t="s">
        <v>1443</v>
      </c>
      <c r="F536" s="43">
        <v>1</v>
      </c>
      <c r="G536" s="1"/>
      <c r="H536" s="1"/>
      <c r="I536" s="1"/>
      <c r="J536" s="1"/>
      <c r="K536" s="1"/>
      <c r="L536" s="1"/>
      <c r="M536" s="1"/>
      <c r="N536" s="1"/>
      <c r="O536" s="1"/>
      <c r="P536" s="1"/>
      <c r="Q536" s="1"/>
      <c r="R536" s="1"/>
      <c r="S536" s="1"/>
      <c r="T536" s="1"/>
      <c r="U536" s="1"/>
      <c r="V536" s="1"/>
      <c r="W536" s="1"/>
      <c r="X536" s="1"/>
      <c r="Y536" s="1"/>
      <c r="Z536" s="1"/>
      <c r="AA536" s="1"/>
      <c r="AB536" s="82"/>
      <c r="AC536" s="82"/>
      <c r="AD536" s="82"/>
      <c r="AE536" s="82"/>
      <c r="AF536" s="1"/>
      <c r="AG536" s="1"/>
      <c r="AH536" s="1"/>
      <c r="AI536" s="1"/>
      <c r="AJ536" s="1"/>
      <c r="AK536" s="1"/>
      <c r="AL536" s="1"/>
      <c r="AM536" s="1"/>
      <c r="AN536" s="1"/>
      <c r="AO536" s="1" t="s">
        <v>2373</v>
      </c>
      <c r="AP536" s="1">
        <v>210619</v>
      </c>
      <c r="AQ536" s="1">
        <v>120</v>
      </c>
      <c r="AR536" s="1"/>
      <c r="AS536" s="1"/>
      <c r="AT536" s="1"/>
      <c r="AU536" s="1"/>
      <c r="AV536" s="1"/>
      <c r="AW536" s="1"/>
      <c r="AX536" s="1"/>
      <c r="AY536" s="1"/>
      <c r="AZ536" s="1"/>
      <c r="BA536" s="82">
        <f t="shared" si="132"/>
        <v>210619</v>
      </c>
      <c r="BB536" s="82" t="str">
        <f t="shared" si="133"/>
        <v>MERCK S.A.</v>
      </c>
      <c r="BC536" s="82" t="str">
        <f t="shared" si="134"/>
        <v>WHATMAN</v>
      </c>
      <c r="BD536" s="82">
        <f t="shared" si="135"/>
        <v>120</v>
      </c>
      <c r="BE536" s="1"/>
      <c r="BF536" s="1"/>
      <c r="BG536" s="1"/>
      <c r="BH536" s="1"/>
      <c r="BI536" s="1"/>
      <c r="BJ536" s="1"/>
      <c r="BK536" s="1"/>
      <c r="BL536" s="1"/>
      <c r="BM536" s="1"/>
      <c r="BN536" s="1"/>
      <c r="BO536" s="1"/>
      <c r="BP536" s="1"/>
      <c r="BQ536" s="1" t="s">
        <v>888</v>
      </c>
      <c r="BR536" s="1">
        <v>46400</v>
      </c>
      <c r="BS536" s="1">
        <v>8</v>
      </c>
      <c r="BT536" s="1"/>
      <c r="BU536" s="1"/>
      <c r="BV536" s="1"/>
      <c r="BW536" s="1"/>
      <c r="BX536" s="1"/>
      <c r="BY536" s="1"/>
      <c r="BZ536" s="82">
        <f t="shared" si="139"/>
        <v>46400</v>
      </c>
      <c r="CA536" s="82" t="str">
        <f t="shared" si="140"/>
        <v>SCIENTIFIC PRODUCTS LTDA.</v>
      </c>
      <c r="CB536" s="82" t="str">
        <f t="shared" si="141"/>
        <v>FISHER</v>
      </c>
      <c r="CC536" s="82">
        <f t="shared" si="142"/>
        <v>8</v>
      </c>
      <c r="CD536" s="98">
        <f t="shared" si="143"/>
        <v>46400</v>
      </c>
      <c r="CE536" s="98" t="str">
        <f t="shared" si="144"/>
        <v>SCIENTIFIC PRODUCTS LTDA.</v>
      </c>
      <c r="CF536" s="98" t="str">
        <f t="shared" si="145"/>
        <v>FISHER</v>
      </c>
      <c r="CG536" s="98">
        <f t="shared" si="146"/>
        <v>8</v>
      </c>
    </row>
    <row r="537" spans="1:85" ht="57.6">
      <c r="A537" s="9">
        <f t="shared" si="131"/>
        <v>529</v>
      </c>
      <c r="B537" s="17" t="s">
        <v>526</v>
      </c>
      <c r="C537" s="14" t="s">
        <v>293</v>
      </c>
      <c r="D537" s="18" t="s">
        <v>293</v>
      </c>
      <c r="E537" s="10" t="s">
        <v>1442</v>
      </c>
      <c r="F537" s="43">
        <v>1</v>
      </c>
      <c r="G537" s="1"/>
      <c r="H537" s="1"/>
      <c r="I537" s="1"/>
      <c r="J537" s="1"/>
      <c r="K537" s="1"/>
      <c r="L537" s="1"/>
      <c r="M537" s="1"/>
      <c r="N537" s="1"/>
      <c r="O537" s="1"/>
      <c r="P537" s="1" t="s">
        <v>2373</v>
      </c>
      <c r="Q537" s="1">
        <v>283040</v>
      </c>
      <c r="R537" s="1" t="s">
        <v>2363</v>
      </c>
      <c r="S537" s="1"/>
      <c r="T537" s="1"/>
      <c r="U537" s="1"/>
      <c r="V537" s="1"/>
      <c r="W537" s="1"/>
      <c r="X537" s="1"/>
      <c r="Y537" s="1"/>
      <c r="Z537" s="1"/>
      <c r="AA537" s="1"/>
      <c r="AB537" s="82">
        <f t="shared" si="136"/>
        <v>283040</v>
      </c>
      <c r="AC537" s="82" t="str">
        <f>IF(AB537=Z537,$Y$7,IF(AB537=W537,$V$7,IF(AB537=T537,$S$7,IF(AB537=Q537,$P$7,IF(AB537=N537,$M$7,IF(AB537=K537,$J$7,I(AB537=H537,$G$7,"")))))))</f>
        <v>BLAMIS DOTACIONES LABORATORIO S.A.S</v>
      </c>
      <c r="AD537" s="82" t="str">
        <f t="shared" si="137"/>
        <v>WHATMAN</v>
      </c>
      <c r="AE537" s="82" t="str">
        <f t="shared" si="138"/>
        <v>90 DIAS</v>
      </c>
      <c r="AF537" s="1"/>
      <c r="AG537" s="1"/>
      <c r="AH537" s="1"/>
      <c r="AI537" s="1"/>
      <c r="AJ537" s="1"/>
      <c r="AK537" s="1"/>
      <c r="AL537" s="1"/>
      <c r="AM537" s="1"/>
      <c r="AN537" s="1"/>
      <c r="AO537" s="1" t="s">
        <v>2373</v>
      </c>
      <c r="AP537" s="1">
        <v>169271</v>
      </c>
      <c r="AQ537" s="1">
        <v>120</v>
      </c>
      <c r="AR537" s="1"/>
      <c r="AS537" s="1"/>
      <c r="AT537" s="1"/>
      <c r="AU537" s="1"/>
      <c r="AV537" s="1"/>
      <c r="AW537" s="1"/>
      <c r="AX537" s="1"/>
      <c r="AY537" s="1"/>
      <c r="AZ537" s="1"/>
      <c r="BA537" s="82">
        <f t="shared" si="132"/>
        <v>169271</v>
      </c>
      <c r="BB537" s="82" t="str">
        <f t="shared" si="133"/>
        <v>MERCK S.A.</v>
      </c>
      <c r="BC537" s="82" t="str">
        <f t="shared" si="134"/>
        <v>WHATMAN</v>
      </c>
      <c r="BD537" s="82">
        <f t="shared" si="135"/>
        <v>120</v>
      </c>
      <c r="BE537" s="1"/>
      <c r="BF537" s="1"/>
      <c r="BG537" s="1"/>
      <c r="BH537" s="1"/>
      <c r="BI537" s="1"/>
      <c r="BJ537" s="1"/>
      <c r="BK537" s="1"/>
      <c r="BL537" s="1"/>
      <c r="BM537" s="1"/>
      <c r="BN537" s="1"/>
      <c r="BO537" s="1"/>
      <c r="BP537" s="1"/>
      <c r="BQ537" s="1" t="s">
        <v>888</v>
      </c>
      <c r="BR537" s="1">
        <v>69600</v>
      </c>
      <c r="BS537" s="1">
        <v>8</v>
      </c>
      <c r="BT537" s="1"/>
      <c r="BU537" s="1"/>
      <c r="BV537" s="1"/>
      <c r="BW537" s="1"/>
      <c r="BX537" s="1"/>
      <c r="BY537" s="1"/>
      <c r="BZ537" s="82">
        <f t="shared" si="139"/>
        <v>69600</v>
      </c>
      <c r="CA537" s="82" t="str">
        <f t="shared" si="140"/>
        <v>SCIENTIFIC PRODUCTS LTDA.</v>
      </c>
      <c r="CB537" s="82" t="str">
        <f t="shared" si="141"/>
        <v>FISHER</v>
      </c>
      <c r="CC537" s="82">
        <f t="shared" si="142"/>
        <v>8</v>
      </c>
      <c r="CD537" s="98">
        <f t="shared" si="143"/>
        <v>69600</v>
      </c>
      <c r="CE537" s="98" t="str">
        <f t="shared" si="144"/>
        <v>SCIENTIFIC PRODUCTS LTDA.</v>
      </c>
      <c r="CF537" s="98" t="str">
        <f t="shared" si="145"/>
        <v>FISHER</v>
      </c>
      <c r="CG537" s="98">
        <f t="shared" si="146"/>
        <v>8</v>
      </c>
    </row>
    <row r="538" spans="1:85" ht="51" customHeight="1">
      <c r="A538" s="9">
        <f t="shared" si="131"/>
        <v>530</v>
      </c>
      <c r="B538" s="10" t="s">
        <v>330</v>
      </c>
      <c r="C538" s="11" t="s">
        <v>293</v>
      </c>
      <c r="D538" s="11" t="s">
        <v>322</v>
      </c>
      <c r="E538" s="10" t="s">
        <v>1444</v>
      </c>
      <c r="F538" s="43">
        <v>1</v>
      </c>
      <c r="G538" s="1"/>
      <c r="H538" s="1"/>
      <c r="I538" s="1"/>
      <c r="J538" s="1"/>
      <c r="K538" s="1"/>
      <c r="L538" s="1"/>
      <c r="M538" s="1"/>
      <c r="N538" s="1"/>
      <c r="O538" s="1"/>
      <c r="P538" s="1"/>
      <c r="Q538" s="1"/>
      <c r="R538" s="1"/>
      <c r="S538" s="1"/>
      <c r="T538" s="1"/>
      <c r="U538" s="1"/>
      <c r="V538" s="1"/>
      <c r="W538" s="1"/>
      <c r="X538" s="1"/>
      <c r="Y538" s="1"/>
      <c r="Z538" s="1"/>
      <c r="AA538" s="1"/>
      <c r="AB538" s="82"/>
      <c r="AC538" s="82"/>
      <c r="AD538" s="82"/>
      <c r="AE538" s="82"/>
      <c r="AF538" s="1"/>
      <c r="AG538" s="1"/>
      <c r="AH538" s="1"/>
      <c r="AI538" s="1"/>
      <c r="AJ538" s="1"/>
      <c r="AK538" s="1"/>
      <c r="AL538" s="1" t="s">
        <v>2373</v>
      </c>
      <c r="AM538" s="1">
        <v>560000</v>
      </c>
      <c r="AN538" s="1" t="s">
        <v>2475</v>
      </c>
      <c r="AO538" s="1" t="s">
        <v>2373</v>
      </c>
      <c r="AP538" s="1">
        <v>327166</v>
      </c>
      <c r="AQ538" s="1">
        <v>120</v>
      </c>
      <c r="AR538" s="1"/>
      <c r="AS538" s="1"/>
      <c r="AT538" s="1"/>
      <c r="AU538" s="1"/>
      <c r="AV538" s="1"/>
      <c r="AW538" s="1"/>
      <c r="AX538" s="1"/>
      <c r="AY538" s="1"/>
      <c r="AZ538" s="1"/>
      <c r="BA538" s="82">
        <f t="shared" si="132"/>
        <v>327166</v>
      </c>
      <c r="BB538" s="82" t="str">
        <f t="shared" si="133"/>
        <v>MERCK S.A.</v>
      </c>
      <c r="BC538" s="82" t="str">
        <f t="shared" si="134"/>
        <v>WHATMAN</v>
      </c>
      <c r="BD538" s="82">
        <f t="shared" si="135"/>
        <v>120</v>
      </c>
      <c r="BE538" s="1"/>
      <c r="BF538" s="1"/>
      <c r="BG538" s="1"/>
      <c r="BH538" s="1"/>
      <c r="BI538" s="1"/>
      <c r="BJ538" s="1"/>
      <c r="BK538" s="1"/>
      <c r="BL538" s="1"/>
      <c r="BM538" s="1"/>
      <c r="BN538" s="1"/>
      <c r="BO538" s="1"/>
      <c r="BP538" s="1"/>
      <c r="BQ538" s="1" t="s">
        <v>888</v>
      </c>
      <c r="BR538" s="1">
        <v>92800</v>
      </c>
      <c r="BS538" s="1">
        <v>8</v>
      </c>
      <c r="BT538" s="1"/>
      <c r="BU538" s="1"/>
      <c r="BV538" s="1"/>
      <c r="BW538" s="1"/>
      <c r="BX538" s="1"/>
      <c r="BY538" s="1"/>
      <c r="BZ538" s="82">
        <f t="shared" si="139"/>
        <v>92800</v>
      </c>
      <c r="CA538" s="82" t="str">
        <f t="shared" si="140"/>
        <v>SCIENTIFIC PRODUCTS LTDA.</v>
      </c>
      <c r="CB538" s="82" t="str">
        <f t="shared" si="141"/>
        <v>FISHER</v>
      </c>
      <c r="CC538" s="82">
        <f t="shared" si="142"/>
        <v>8</v>
      </c>
      <c r="CD538" s="98">
        <f t="shared" si="143"/>
        <v>92800</v>
      </c>
      <c r="CE538" s="98" t="str">
        <f t="shared" si="144"/>
        <v>SCIENTIFIC PRODUCTS LTDA.</v>
      </c>
      <c r="CF538" s="98" t="str">
        <f t="shared" si="145"/>
        <v>FISHER</v>
      </c>
      <c r="CG538" s="98">
        <f t="shared" si="146"/>
        <v>8</v>
      </c>
    </row>
    <row r="539" spans="1:85" ht="28.8">
      <c r="A539" s="9">
        <f t="shared" si="131"/>
        <v>531</v>
      </c>
      <c r="B539" s="10" t="s">
        <v>331</v>
      </c>
      <c r="C539" s="11" t="s">
        <v>293</v>
      </c>
      <c r="D539" s="11" t="s">
        <v>322</v>
      </c>
      <c r="E539" s="10" t="s">
        <v>1444</v>
      </c>
      <c r="F539" s="43">
        <v>1</v>
      </c>
      <c r="G539" s="1"/>
      <c r="H539" s="1"/>
      <c r="I539" s="1"/>
      <c r="J539" s="1"/>
      <c r="K539" s="1"/>
      <c r="L539" s="1"/>
      <c r="M539" s="1"/>
      <c r="N539" s="1"/>
      <c r="O539" s="1"/>
      <c r="P539" s="1"/>
      <c r="Q539" s="1"/>
      <c r="R539" s="1"/>
      <c r="S539" s="1"/>
      <c r="T539" s="1"/>
      <c r="U539" s="1"/>
      <c r="V539" s="1"/>
      <c r="W539" s="1"/>
      <c r="X539" s="1"/>
      <c r="Y539" s="1"/>
      <c r="Z539" s="1"/>
      <c r="AA539" s="1"/>
      <c r="AB539" s="82"/>
      <c r="AC539" s="82"/>
      <c r="AD539" s="82"/>
      <c r="AE539" s="82"/>
      <c r="AF539" s="1"/>
      <c r="AG539" s="1"/>
      <c r="AH539" s="1"/>
      <c r="AI539" s="1"/>
      <c r="AJ539" s="1"/>
      <c r="AK539" s="1"/>
      <c r="AL539" s="1" t="s">
        <v>2373</v>
      </c>
      <c r="AM539" s="1">
        <v>60000</v>
      </c>
      <c r="AN539" s="1" t="s">
        <v>2475</v>
      </c>
      <c r="AO539" s="1" t="s">
        <v>2373</v>
      </c>
      <c r="AP539" s="1">
        <v>805179</v>
      </c>
      <c r="AQ539" s="1">
        <v>120</v>
      </c>
      <c r="AR539" s="1"/>
      <c r="AS539" s="1"/>
      <c r="AT539" s="1"/>
      <c r="AU539" s="1"/>
      <c r="AV539" s="1"/>
      <c r="AW539" s="1"/>
      <c r="AX539" s="1"/>
      <c r="AY539" s="1"/>
      <c r="AZ539" s="1"/>
      <c r="BA539" s="82">
        <f t="shared" si="132"/>
        <v>60000</v>
      </c>
      <c r="BB539" s="82" t="str">
        <f t="shared" si="133"/>
        <v>LESNIAK E. U.</v>
      </c>
      <c r="BC539" s="82" t="str">
        <f t="shared" si="134"/>
        <v>WHATMAN</v>
      </c>
      <c r="BD539" s="82" t="str">
        <f t="shared" si="135"/>
        <v>30 días</v>
      </c>
      <c r="BE539" s="1" t="s">
        <v>2373</v>
      </c>
      <c r="BF539" s="1">
        <v>828000</v>
      </c>
      <c r="BG539" s="1" t="s">
        <v>2375</v>
      </c>
      <c r="BH539" s="1"/>
      <c r="BI539" s="1"/>
      <c r="BJ539" s="1"/>
      <c r="BK539" s="1"/>
      <c r="BL539" s="1"/>
      <c r="BM539" s="1"/>
      <c r="BN539" s="1"/>
      <c r="BO539" s="1"/>
      <c r="BP539" s="1"/>
      <c r="BQ539" s="1" t="s">
        <v>2373</v>
      </c>
      <c r="BR539" s="1">
        <v>1035880</v>
      </c>
      <c r="BS539" s="1">
        <v>60</v>
      </c>
      <c r="BT539" s="1"/>
      <c r="BU539" s="1"/>
      <c r="BV539" s="1"/>
      <c r="BW539" s="1"/>
      <c r="BX539" s="1"/>
      <c r="BY539" s="1"/>
      <c r="BZ539" s="82">
        <f t="shared" si="139"/>
        <v>828000</v>
      </c>
      <c r="CA539" s="82" t="str">
        <f t="shared" si="140"/>
        <v xml:space="preserve">QUIMICA  M.G.  S.A.S.   </v>
      </c>
      <c r="CB539" s="82" t="str">
        <f t="shared" si="141"/>
        <v>WHATMAN</v>
      </c>
      <c r="CC539" s="82" t="str">
        <f t="shared" si="142"/>
        <v>60 DIAS</v>
      </c>
      <c r="CD539" s="98">
        <f t="shared" si="143"/>
        <v>60000</v>
      </c>
      <c r="CE539" s="98" t="str">
        <f t="shared" si="144"/>
        <v>LESNIAK E. U.</v>
      </c>
      <c r="CF539" s="98" t="str">
        <f t="shared" si="145"/>
        <v>WHATMAN</v>
      </c>
      <c r="CG539" s="98" t="str">
        <f t="shared" si="146"/>
        <v>60 DIAS</v>
      </c>
    </row>
    <row r="540" spans="1:85" ht="62.25" customHeight="1">
      <c r="A540" s="9">
        <f t="shared" si="131"/>
        <v>532</v>
      </c>
      <c r="B540" s="10" t="s">
        <v>332</v>
      </c>
      <c r="C540" s="11" t="s">
        <v>333</v>
      </c>
      <c r="D540" s="11" t="s">
        <v>333</v>
      </c>
      <c r="E540" s="10" t="s">
        <v>1444</v>
      </c>
      <c r="F540" s="43">
        <v>1</v>
      </c>
      <c r="G540" s="1"/>
      <c r="H540" s="1"/>
      <c r="I540" s="1"/>
      <c r="J540" s="1"/>
      <c r="K540" s="1"/>
      <c r="L540" s="1"/>
      <c r="M540" s="1"/>
      <c r="N540" s="1"/>
      <c r="O540" s="1"/>
      <c r="P540" s="1"/>
      <c r="Q540" s="1"/>
      <c r="R540" s="1"/>
      <c r="S540" s="1"/>
      <c r="T540" s="1"/>
      <c r="U540" s="1"/>
      <c r="V540" s="1"/>
      <c r="W540" s="1"/>
      <c r="X540" s="1"/>
      <c r="Y540" s="1"/>
      <c r="Z540" s="1"/>
      <c r="AA540" s="1"/>
      <c r="AB540" s="82"/>
      <c r="AC540" s="82"/>
      <c r="AD540" s="82"/>
      <c r="AE540" s="82"/>
      <c r="AF540" s="1"/>
      <c r="AG540" s="1"/>
      <c r="AH540" s="1"/>
      <c r="AI540" s="1"/>
      <c r="AJ540" s="1"/>
      <c r="AK540" s="1"/>
      <c r="AL540" s="1" t="s">
        <v>2373</v>
      </c>
      <c r="AM540" s="1">
        <v>1395000</v>
      </c>
      <c r="AN540" s="1" t="s">
        <v>2475</v>
      </c>
      <c r="AO540" s="1" t="s">
        <v>2373</v>
      </c>
      <c r="AP540" s="1">
        <v>870464</v>
      </c>
      <c r="AQ540" s="1">
        <v>120</v>
      </c>
      <c r="AR540" s="1"/>
      <c r="AS540" s="1"/>
      <c r="AT540" s="1"/>
      <c r="AU540" s="1"/>
      <c r="AV540" s="1"/>
      <c r="AW540" s="1"/>
      <c r="AX540" s="1"/>
      <c r="AY540" s="1"/>
      <c r="AZ540" s="1"/>
      <c r="BA540" s="82">
        <f t="shared" si="132"/>
        <v>870464</v>
      </c>
      <c r="BB540" s="82" t="str">
        <f t="shared" si="133"/>
        <v>MERCK S.A.</v>
      </c>
      <c r="BC540" s="82" t="str">
        <f t="shared" si="134"/>
        <v>WHATMAN</v>
      </c>
      <c r="BD540" s="82">
        <f t="shared" si="135"/>
        <v>120</v>
      </c>
      <c r="BE540" s="1"/>
      <c r="BF540" s="1"/>
      <c r="BG540" s="1"/>
      <c r="BH540" s="1"/>
      <c r="BI540" s="1"/>
      <c r="BJ540" s="1"/>
      <c r="BK540" s="1"/>
      <c r="BL540" s="1"/>
      <c r="BM540" s="1"/>
      <c r="BN540" s="1"/>
      <c r="BO540" s="1"/>
      <c r="BP540" s="1"/>
      <c r="BQ540" s="1" t="s">
        <v>2373</v>
      </c>
      <c r="BR540" s="1">
        <v>1160000</v>
      </c>
      <c r="BS540" s="1">
        <v>60</v>
      </c>
      <c r="BT540" s="1"/>
      <c r="BU540" s="1"/>
      <c r="BV540" s="1"/>
      <c r="BW540" s="1"/>
      <c r="BX540" s="1"/>
      <c r="BY540" s="1"/>
      <c r="BZ540" s="82">
        <f t="shared" si="139"/>
        <v>1160000</v>
      </c>
      <c r="CA540" s="82" t="str">
        <f t="shared" si="140"/>
        <v>SCIENTIFIC PRODUCTS LTDA.</v>
      </c>
      <c r="CB540" s="82" t="str">
        <f t="shared" si="141"/>
        <v>WHATMAN</v>
      </c>
      <c r="CC540" s="82">
        <f t="shared" si="142"/>
        <v>60</v>
      </c>
      <c r="CD540" s="98">
        <f t="shared" si="143"/>
        <v>870464</v>
      </c>
      <c r="CE540" s="98" t="str">
        <f t="shared" si="144"/>
        <v>MERCK S.A.</v>
      </c>
      <c r="CF540" s="98" t="str">
        <f t="shared" si="145"/>
        <v>WHATMAN</v>
      </c>
      <c r="CG540" s="98">
        <f t="shared" si="146"/>
        <v>60</v>
      </c>
    </row>
    <row r="541" spans="1:85" ht="62.25" customHeight="1">
      <c r="A541" s="9">
        <f t="shared" si="131"/>
        <v>533</v>
      </c>
      <c r="B541" s="10" t="s">
        <v>1917</v>
      </c>
      <c r="C541" s="11" t="s">
        <v>333</v>
      </c>
      <c r="D541" s="11" t="s">
        <v>333</v>
      </c>
      <c r="E541" s="10" t="s">
        <v>896</v>
      </c>
      <c r="F541" s="43">
        <v>1</v>
      </c>
      <c r="G541" s="1"/>
      <c r="H541" s="1"/>
      <c r="I541" s="1"/>
      <c r="J541" s="1"/>
      <c r="K541" s="1"/>
      <c r="L541" s="1"/>
      <c r="M541" s="1"/>
      <c r="N541" s="1"/>
      <c r="O541" s="1"/>
      <c r="P541" s="1"/>
      <c r="Q541" s="1"/>
      <c r="R541" s="1"/>
      <c r="S541" s="1"/>
      <c r="T541" s="1"/>
      <c r="U541" s="1"/>
      <c r="V541" s="1"/>
      <c r="W541" s="1"/>
      <c r="X541" s="1"/>
      <c r="Y541" s="1"/>
      <c r="Z541" s="1"/>
      <c r="AA541" s="1"/>
      <c r="AB541" s="82"/>
      <c r="AC541" s="82"/>
      <c r="AD541" s="82"/>
      <c r="AE541" s="82"/>
      <c r="AF541" s="1"/>
      <c r="AG541" s="1"/>
      <c r="AH541" s="1"/>
      <c r="AI541" s="1"/>
      <c r="AJ541" s="1"/>
      <c r="AK541" s="1"/>
      <c r="AL541" s="1" t="s">
        <v>888</v>
      </c>
      <c r="AM541" s="1">
        <v>537000</v>
      </c>
      <c r="AN541" s="1" t="s">
        <v>2475</v>
      </c>
      <c r="AO541" s="1"/>
      <c r="AP541" s="1"/>
      <c r="AQ541" s="1"/>
      <c r="AR541" s="1"/>
      <c r="AS541" s="1"/>
      <c r="AT541" s="1"/>
      <c r="AU541" s="1"/>
      <c r="AV541" s="1"/>
      <c r="AW541" s="1"/>
      <c r="AX541" s="1"/>
      <c r="AY541" s="1"/>
      <c r="AZ541" s="1"/>
      <c r="BA541" s="82">
        <f t="shared" si="132"/>
        <v>537000</v>
      </c>
      <c r="BB541" s="82" t="str">
        <f t="shared" si="133"/>
        <v>LESNIAK E. U.</v>
      </c>
      <c r="BC541" s="82" t="str">
        <f t="shared" si="134"/>
        <v>FISHER</v>
      </c>
      <c r="BD541" s="82" t="str">
        <f t="shared" si="135"/>
        <v>30 días</v>
      </c>
      <c r="BE541" s="1"/>
      <c r="BF541" s="1"/>
      <c r="BG541" s="1"/>
      <c r="BH541" s="1"/>
      <c r="BI541" s="1"/>
      <c r="BJ541" s="1"/>
      <c r="BK541" s="1"/>
      <c r="BL541" s="1"/>
      <c r="BM541" s="1"/>
      <c r="BN541" s="1"/>
      <c r="BO541" s="1"/>
      <c r="BP541" s="1"/>
      <c r="BQ541" s="1" t="s">
        <v>888</v>
      </c>
      <c r="BR541" s="1">
        <v>92800</v>
      </c>
      <c r="BS541" s="1">
        <v>8</v>
      </c>
      <c r="BT541" s="1"/>
      <c r="BU541" s="1"/>
      <c r="BV541" s="1"/>
      <c r="BW541" s="1"/>
      <c r="BX541" s="1"/>
      <c r="BY541" s="1"/>
      <c r="BZ541" s="82">
        <f t="shared" si="139"/>
        <v>92800</v>
      </c>
      <c r="CA541" s="82" t="str">
        <f t="shared" si="140"/>
        <v>SCIENTIFIC PRODUCTS LTDA.</v>
      </c>
      <c r="CB541" s="82" t="str">
        <f t="shared" si="141"/>
        <v>FISHER</v>
      </c>
      <c r="CC541" s="82">
        <f t="shared" si="142"/>
        <v>8</v>
      </c>
      <c r="CD541" s="98">
        <f t="shared" si="143"/>
        <v>92800</v>
      </c>
      <c r="CE541" s="98" t="str">
        <f t="shared" si="144"/>
        <v>SCIENTIFIC PRODUCTS LTDA.</v>
      </c>
      <c r="CF541" s="98" t="str">
        <f t="shared" si="145"/>
        <v>FISHER</v>
      </c>
      <c r="CG541" s="98">
        <f t="shared" si="146"/>
        <v>8</v>
      </c>
    </row>
    <row r="542" spans="1:85" ht="62.25" customHeight="1">
      <c r="A542" s="9">
        <f t="shared" si="131"/>
        <v>534</v>
      </c>
      <c r="B542" s="10" t="s">
        <v>1363</v>
      </c>
      <c r="C542" s="11" t="s">
        <v>169</v>
      </c>
      <c r="D542" s="11" t="s">
        <v>121</v>
      </c>
      <c r="E542" s="10" t="s">
        <v>1444</v>
      </c>
      <c r="F542" s="43">
        <v>1</v>
      </c>
      <c r="G542" s="1"/>
      <c r="H542" s="1"/>
      <c r="I542" s="1"/>
      <c r="J542" s="1"/>
      <c r="K542" s="1"/>
      <c r="L542" s="1"/>
      <c r="M542" s="1"/>
      <c r="N542" s="1"/>
      <c r="O542" s="1"/>
      <c r="P542" s="1"/>
      <c r="Q542" s="1"/>
      <c r="R542" s="1"/>
      <c r="S542" s="1"/>
      <c r="T542" s="1"/>
      <c r="U542" s="1"/>
      <c r="V542" s="1"/>
      <c r="W542" s="1"/>
      <c r="X542" s="1"/>
      <c r="Y542" s="1"/>
      <c r="Z542" s="1"/>
      <c r="AA542" s="1"/>
      <c r="AB542" s="82"/>
      <c r="AC542" s="82"/>
      <c r="AD542" s="82"/>
      <c r="AE542" s="82"/>
      <c r="AF542" s="1"/>
      <c r="AG542" s="1"/>
      <c r="AH542" s="1"/>
      <c r="AI542" s="1"/>
      <c r="AJ542" s="1"/>
      <c r="AK542" s="1"/>
      <c r="AL542" s="1" t="s">
        <v>2373</v>
      </c>
      <c r="AM542" s="1">
        <v>899800</v>
      </c>
      <c r="AN542" s="1" t="s">
        <v>2475</v>
      </c>
      <c r="AO542" s="1"/>
      <c r="AP542" s="1"/>
      <c r="AQ542" s="1"/>
      <c r="AR542" s="1"/>
      <c r="AS542" s="1"/>
      <c r="AT542" s="1"/>
      <c r="AU542" s="1"/>
      <c r="AV542" s="1"/>
      <c r="AW542" s="1"/>
      <c r="AX542" s="1"/>
      <c r="AY542" s="1"/>
      <c r="AZ542" s="1"/>
      <c r="BA542" s="82">
        <f t="shared" si="132"/>
        <v>899800</v>
      </c>
      <c r="BB542" s="82" t="str">
        <f t="shared" si="133"/>
        <v>LESNIAK E. U.</v>
      </c>
      <c r="BC542" s="82" t="str">
        <f t="shared" si="134"/>
        <v>WHATMAN</v>
      </c>
      <c r="BD542" s="82" t="str">
        <f t="shared" si="135"/>
        <v>30 días</v>
      </c>
      <c r="BE542" s="1" t="s">
        <v>2373</v>
      </c>
      <c r="BF542" s="1">
        <v>577680</v>
      </c>
      <c r="BG542" s="1" t="s">
        <v>2375</v>
      </c>
      <c r="BH542" s="1"/>
      <c r="BI542" s="1"/>
      <c r="BJ542" s="1"/>
      <c r="BK542" s="1"/>
      <c r="BL542" s="1"/>
      <c r="BM542" s="1"/>
      <c r="BN542" s="1"/>
      <c r="BO542" s="1"/>
      <c r="BP542" s="1"/>
      <c r="BQ542" s="1" t="s">
        <v>2373</v>
      </c>
      <c r="BR542" s="1">
        <v>556800</v>
      </c>
      <c r="BS542" s="1">
        <v>60</v>
      </c>
      <c r="BT542" s="1"/>
      <c r="BU542" s="1"/>
      <c r="BV542" s="1"/>
      <c r="BW542" s="1"/>
      <c r="BX542" s="1"/>
      <c r="BY542" s="1"/>
      <c r="BZ542" s="82">
        <f t="shared" si="139"/>
        <v>556800</v>
      </c>
      <c r="CA542" s="82" t="str">
        <f t="shared" si="140"/>
        <v>SCIENTIFIC PRODUCTS LTDA.</v>
      </c>
      <c r="CB542" s="82" t="str">
        <f t="shared" si="141"/>
        <v>WHATMAN</v>
      </c>
      <c r="CC542" s="82">
        <f t="shared" si="142"/>
        <v>60</v>
      </c>
      <c r="CD542" s="98">
        <f t="shared" si="143"/>
        <v>556800</v>
      </c>
      <c r="CE542" s="98" t="str">
        <f t="shared" si="144"/>
        <v>SCIENTIFIC PRODUCTS LTDA.</v>
      </c>
      <c r="CF542" s="98" t="str">
        <f t="shared" si="145"/>
        <v>WHATMAN</v>
      </c>
      <c r="CG542" s="98">
        <f t="shared" si="146"/>
        <v>60</v>
      </c>
    </row>
    <row r="543" spans="1:85" ht="62.25" customHeight="1">
      <c r="A543" s="9">
        <f t="shared" si="131"/>
        <v>535</v>
      </c>
      <c r="B543" s="10" t="s">
        <v>334</v>
      </c>
      <c r="C543" s="11" t="s">
        <v>335</v>
      </c>
      <c r="D543" s="11" t="s">
        <v>335</v>
      </c>
      <c r="E543" s="10" t="s">
        <v>1457</v>
      </c>
      <c r="F543" s="43">
        <v>1</v>
      </c>
      <c r="G543" s="1"/>
      <c r="H543" s="1"/>
      <c r="I543" s="1"/>
      <c r="J543" s="1"/>
      <c r="K543" s="1"/>
      <c r="L543" s="1"/>
      <c r="M543" s="1"/>
      <c r="N543" s="1"/>
      <c r="O543" s="1"/>
      <c r="P543" s="1" t="s">
        <v>420</v>
      </c>
      <c r="Q543" s="1">
        <v>144768</v>
      </c>
      <c r="R543" s="1" t="s">
        <v>2328</v>
      </c>
      <c r="S543" s="1"/>
      <c r="T543" s="1"/>
      <c r="U543" s="1"/>
      <c r="V543" s="1"/>
      <c r="W543" s="1"/>
      <c r="X543" s="1"/>
      <c r="Y543" s="1"/>
      <c r="Z543" s="1"/>
      <c r="AA543" s="1"/>
      <c r="AB543" s="82">
        <f t="shared" si="136"/>
        <v>144768</v>
      </c>
      <c r="AC543" s="82" t="str">
        <f>IF(AB543=Z543,$Y$7,IF(AB543=W543,$V$7,IF(AB543=T543,$S$7,IF(AB543=Q543,$P$7,IF(AB543=N543,$M$7,IF(AB543=K543,$J$7,IF(AB543=H543,$G$7,"")))))))</f>
        <v>BLAMIS DOTACIONES LABORATORIO S.A.S</v>
      </c>
      <c r="AD543" s="82" t="str">
        <f t="shared" si="137"/>
        <v>MERCK</v>
      </c>
      <c r="AE543" s="82" t="str">
        <f t="shared" si="138"/>
        <v>30 DIAS</v>
      </c>
      <c r="AF543" s="1"/>
      <c r="AG543" s="1"/>
      <c r="AH543" s="1"/>
      <c r="AI543" s="1" t="s">
        <v>420</v>
      </c>
      <c r="AJ543" s="1">
        <v>216200</v>
      </c>
      <c r="AK543" s="1" t="s">
        <v>2462</v>
      </c>
      <c r="AL543" s="1" t="s">
        <v>2373</v>
      </c>
      <c r="AM543" s="1">
        <v>516900</v>
      </c>
      <c r="AN543" s="1" t="s">
        <v>2475</v>
      </c>
      <c r="AO543" s="1" t="s">
        <v>420</v>
      </c>
      <c r="AP543" s="1">
        <v>144768</v>
      </c>
      <c r="AQ543" s="1">
        <v>45</v>
      </c>
      <c r="AR543" s="1"/>
      <c r="AS543" s="1"/>
      <c r="AT543" s="1"/>
      <c r="AU543" s="1"/>
      <c r="AV543" s="1"/>
      <c r="AW543" s="1"/>
      <c r="AX543" s="1" t="s">
        <v>420</v>
      </c>
      <c r="AY543" s="1">
        <v>139845.88799999998</v>
      </c>
      <c r="AZ543" s="1" t="s">
        <v>2526</v>
      </c>
      <c r="BA543" s="82">
        <f t="shared" si="132"/>
        <v>139845.88799999998</v>
      </c>
      <c r="BB543" s="82" t="str">
        <f t="shared" si="133"/>
        <v>PROFINAS SAS</v>
      </c>
      <c r="BC543" s="82" t="str">
        <f t="shared" si="134"/>
        <v>MERCK</v>
      </c>
      <c r="BD543" s="82" t="str">
        <f t="shared" si="135"/>
        <v>15-60 DIAS</v>
      </c>
      <c r="BE543" s="1"/>
      <c r="BF543" s="1"/>
      <c r="BG543" s="1"/>
      <c r="BH543" s="1"/>
      <c r="BI543" s="1"/>
      <c r="BJ543" s="1"/>
      <c r="BK543" s="1"/>
      <c r="BL543" s="1"/>
      <c r="BM543" s="1"/>
      <c r="BN543" s="1" t="s">
        <v>420</v>
      </c>
      <c r="BO543" s="1">
        <v>300440</v>
      </c>
      <c r="BP543" s="1" t="s">
        <v>2545</v>
      </c>
      <c r="BQ543" s="1"/>
      <c r="BR543" s="1"/>
      <c r="BS543" s="1"/>
      <c r="BT543" s="1"/>
      <c r="BU543" s="1"/>
      <c r="BV543" s="1"/>
      <c r="BW543" s="1"/>
      <c r="BX543" s="1"/>
      <c r="BY543" s="1"/>
      <c r="BZ543" s="82">
        <f t="shared" si="139"/>
        <v>300440</v>
      </c>
      <c r="CA543" s="82" t="str">
        <f t="shared" si="140"/>
        <v>REACTIVOS EQUIPOS Y QUIMICOS LIMITADA</v>
      </c>
      <c r="CB543" s="82" t="str">
        <f t="shared" si="141"/>
        <v>MERCK</v>
      </c>
      <c r="CC543" s="82" t="str">
        <f t="shared" si="142"/>
        <v>120 DIAS</v>
      </c>
      <c r="CD543" s="98">
        <f t="shared" si="143"/>
        <v>139845.88799999998</v>
      </c>
      <c r="CE543" s="98" t="str">
        <f t="shared" si="144"/>
        <v>PROFINAS SAS</v>
      </c>
      <c r="CF543" s="98" t="str">
        <f t="shared" si="145"/>
        <v>MERCK</v>
      </c>
      <c r="CG543" s="98" t="str">
        <f t="shared" si="146"/>
        <v>120 DIAS</v>
      </c>
    </row>
    <row r="544" spans="1:85" ht="62.25" customHeight="1">
      <c r="A544" s="9">
        <f t="shared" si="131"/>
        <v>536</v>
      </c>
      <c r="B544" s="10" t="s">
        <v>336</v>
      </c>
      <c r="C544" s="11" t="s">
        <v>279</v>
      </c>
      <c r="D544" s="11" t="s">
        <v>279</v>
      </c>
      <c r="E544" s="10" t="s">
        <v>337</v>
      </c>
      <c r="F544" s="43">
        <v>1</v>
      </c>
      <c r="G544" s="1"/>
      <c r="H544" s="1"/>
      <c r="I544" s="1"/>
      <c r="J544" s="1"/>
      <c r="K544" s="1"/>
      <c r="L544" s="1"/>
      <c r="M544" s="1"/>
      <c r="N544" s="1"/>
      <c r="O544" s="1"/>
      <c r="P544" s="1" t="s">
        <v>420</v>
      </c>
      <c r="Q544" s="1">
        <v>111360</v>
      </c>
      <c r="R544" s="1" t="s">
        <v>2284</v>
      </c>
      <c r="S544" s="1"/>
      <c r="T544" s="1"/>
      <c r="U544" s="1"/>
      <c r="V544" s="1"/>
      <c r="W544" s="1"/>
      <c r="X544" s="1"/>
      <c r="Y544" s="1"/>
      <c r="Z544" s="1"/>
      <c r="AA544" s="1"/>
      <c r="AB544" s="82">
        <f t="shared" si="136"/>
        <v>111360</v>
      </c>
      <c r="AC544" s="82" t="str">
        <f>IF(AB544=Z544,$Y$7,IF(AB544=W544,$V$7,IF(AB544=T544,$S$7,IF(AB544=Q544,$P$7,IF(AB544=N544,$M$7,IF(AB544=K544,$J$7,I(AB544=H544,$G$7,"")))))))</f>
        <v>BLAMIS DOTACIONES LABORATORIO S.A.S</v>
      </c>
      <c r="AD544" s="82" t="str">
        <f t="shared" si="137"/>
        <v>MERCK</v>
      </c>
      <c r="AE544" s="82" t="str">
        <f t="shared" si="138"/>
        <v>90 DÍAS</v>
      </c>
      <c r="AF544" s="1"/>
      <c r="AG544" s="1"/>
      <c r="AH544" s="1"/>
      <c r="AI544" s="1" t="s">
        <v>420</v>
      </c>
      <c r="AJ544" s="1">
        <v>152800</v>
      </c>
      <c r="AK544" s="1" t="s">
        <v>2466</v>
      </c>
      <c r="AL544" s="1"/>
      <c r="AM544" s="1"/>
      <c r="AN544" s="1"/>
      <c r="AO544" s="1" t="s">
        <v>420</v>
      </c>
      <c r="AP544" s="1">
        <v>131080</v>
      </c>
      <c r="AQ544" s="1">
        <v>90</v>
      </c>
      <c r="AR544" s="1"/>
      <c r="AS544" s="1"/>
      <c r="AT544" s="1"/>
      <c r="AU544" s="1"/>
      <c r="AV544" s="1"/>
      <c r="AW544" s="1"/>
      <c r="AX544" s="1" t="s">
        <v>420</v>
      </c>
      <c r="AY544" s="1">
        <v>98833.391999999993</v>
      </c>
      <c r="AZ544" s="1" t="s">
        <v>2526</v>
      </c>
      <c r="BA544" s="82">
        <f t="shared" si="132"/>
        <v>98833.391999999993</v>
      </c>
      <c r="BB544" s="82" t="str">
        <f t="shared" si="133"/>
        <v>PROFINAS SAS</v>
      </c>
      <c r="BC544" s="82" t="str">
        <f t="shared" si="134"/>
        <v>MERCK</v>
      </c>
      <c r="BD544" s="82" t="str">
        <f t="shared" si="135"/>
        <v>15-60 DIAS</v>
      </c>
      <c r="BE544" s="1"/>
      <c r="BF544" s="1"/>
      <c r="BG544" s="1"/>
      <c r="BH544" s="1"/>
      <c r="BI544" s="1"/>
      <c r="BJ544" s="1"/>
      <c r="BK544" s="1"/>
      <c r="BL544" s="1"/>
      <c r="BM544" s="1"/>
      <c r="BN544" s="1" t="s">
        <v>420</v>
      </c>
      <c r="BO544" s="1">
        <v>119364</v>
      </c>
      <c r="BP544" s="1" t="s">
        <v>2545</v>
      </c>
      <c r="BQ544" s="1"/>
      <c r="BR544" s="1"/>
      <c r="BS544" s="1"/>
      <c r="BT544" s="1"/>
      <c r="BU544" s="1"/>
      <c r="BV544" s="1"/>
      <c r="BW544" s="1"/>
      <c r="BX544" s="1"/>
      <c r="BY544" s="1"/>
      <c r="BZ544" s="82">
        <f t="shared" si="139"/>
        <v>119364</v>
      </c>
      <c r="CA544" s="82" t="str">
        <f t="shared" si="140"/>
        <v>REACTIVOS EQUIPOS Y QUIMICOS LIMITADA</v>
      </c>
      <c r="CB544" s="82" t="str">
        <f t="shared" si="141"/>
        <v>MERCK</v>
      </c>
      <c r="CC544" s="82" t="str">
        <f t="shared" si="142"/>
        <v>120 DIAS</v>
      </c>
      <c r="CD544" s="98">
        <f t="shared" si="143"/>
        <v>98833.391999999993</v>
      </c>
      <c r="CE544" s="98" t="str">
        <f t="shared" si="144"/>
        <v>PROFINAS SAS</v>
      </c>
      <c r="CF544" s="98" t="str">
        <f t="shared" si="145"/>
        <v>MERCK</v>
      </c>
      <c r="CG544" s="98" t="str">
        <f t="shared" si="146"/>
        <v>120 DIAS</v>
      </c>
    </row>
    <row r="545" spans="1:85" ht="62.25" customHeight="1">
      <c r="A545" s="9">
        <f t="shared" si="131"/>
        <v>537</v>
      </c>
      <c r="B545" s="10" t="s">
        <v>1918</v>
      </c>
      <c r="C545" s="11" t="s">
        <v>335</v>
      </c>
      <c r="D545" s="11" t="s">
        <v>335</v>
      </c>
      <c r="E545" s="10" t="s">
        <v>377</v>
      </c>
      <c r="F545" s="43">
        <v>1</v>
      </c>
      <c r="G545" s="1"/>
      <c r="H545" s="1"/>
      <c r="I545" s="1"/>
      <c r="J545" s="1"/>
      <c r="K545" s="1"/>
      <c r="L545" s="1"/>
      <c r="M545" s="1"/>
      <c r="N545" s="1"/>
      <c r="O545" s="1"/>
      <c r="P545" s="1" t="s">
        <v>420</v>
      </c>
      <c r="Q545" s="1">
        <v>144768</v>
      </c>
      <c r="R545" s="1" t="s">
        <v>2328</v>
      </c>
      <c r="S545" s="1"/>
      <c r="T545" s="1"/>
      <c r="U545" s="1"/>
      <c r="V545" s="1"/>
      <c r="W545" s="1"/>
      <c r="X545" s="1"/>
      <c r="Y545" s="1"/>
      <c r="Z545" s="1"/>
      <c r="AA545" s="1"/>
      <c r="AB545" s="82">
        <f t="shared" si="136"/>
        <v>144768</v>
      </c>
      <c r="AC545" s="82" t="str">
        <f>IF(AB545=Z545,$Y$7,IF(AB545=W545,$V$7,IF(AB545=T545,$S$7,IF(AB545=Q545,$P$7,IF(AB545=N545,$M$7,IF(AB545=K545,$J$7,I(AB545=H545,$G$7,"")))))))</f>
        <v>BLAMIS DOTACIONES LABORATORIO S.A.S</v>
      </c>
      <c r="AD545" s="82" t="str">
        <f t="shared" si="137"/>
        <v>MERCK</v>
      </c>
      <c r="AE545" s="82" t="str">
        <f t="shared" si="138"/>
        <v>30 DIAS</v>
      </c>
      <c r="AF545" s="1"/>
      <c r="AG545" s="1"/>
      <c r="AH545" s="1"/>
      <c r="AI545" s="1" t="s">
        <v>420</v>
      </c>
      <c r="AJ545" s="1">
        <v>216200</v>
      </c>
      <c r="AK545" s="1" t="s">
        <v>2462</v>
      </c>
      <c r="AL545" s="1"/>
      <c r="AM545" s="1"/>
      <c r="AN545" s="1"/>
      <c r="AO545" s="1" t="s">
        <v>420</v>
      </c>
      <c r="AP545" s="1">
        <v>144768</v>
      </c>
      <c r="AQ545" s="1">
        <v>45</v>
      </c>
      <c r="AR545" s="1"/>
      <c r="AS545" s="1"/>
      <c r="AT545" s="1"/>
      <c r="AU545" s="1"/>
      <c r="AV545" s="1"/>
      <c r="AW545" s="1"/>
      <c r="AX545" s="1" t="s">
        <v>420</v>
      </c>
      <c r="AY545" s="1">
        <v>139845.88799999998</v>
      </c>
      <c r="AZ545" s="1" t="s">
        <v>2526</v>
      </c>
      <c r="BA545" s="82">
        <f t="shared" si="132"/>
        <v>139845.88799999998</v>
      </c>
      <c r="BB545" s="82" t="str">
        <f t="shared" si="133"/>
        <v>PROFINAS SAS</v>
      </c>
      <c r="BC545" s="82" t="str">
        <f t="shared" si="134"/>
        <v>MERCK</v>
      </c>
      <c r="BD545" s="82" t="str">
        <f t="shared" si="135"/>
        <v>15-60 DIAS</v>
      </c>
      <c r="BE545" s="1"/>
      <c r="BF545" s="1"/>
      <c r="BG545" s="1"/>
      <c r="BH545" s="1"/>
      <c r="BI545" s="1"/>
      <c r="BJ545" s="1"/>
      <c r="BK545" s="1"/>
      <c r="BL545" s="1"/>
      <c r="BM545" s="1"/>
      <c r="BN545" s="1" t="s">
        <v>420</v>
      </c>
      <c r="BO545" s="1">
        <v>300440</v>
      </c>
      <c r="BP545" s="1" t="s">
        <v>2545</v>
      </c>
      <c r="BQ545" s="1"/>
      <c r="BR545" s="1"/>
      <c r="BS545" s="1"/>
      <c r="BT545" s="1"/>
      <c r="BU545" s="1"/>
      <c r="BV545" s="1"/>
      <c r="BW545" s="1"/>
      <c r="BX545" s="1"/>
      <c r="BY545" s="1"/>
      <c r="BZ545" s="82">
        <f t="shared" si="139"/>
        <v>300440</v>
      </c>
      <c r="CA545" s="82" t="str">
        <f t="shared" si="140"/>
        <v>REACTIVOS EQUIPOS Y QUIMICOS LIMITADA</v>
      </c>
      <c r="CB545" s="82" t="str">
        <f t="shared" si="141"/>
        <v>MERCK</v>
      </c>
      <c r="CC545" s="82" t="str">
        <f t="shared" si="142"/>
        <v>120 DIAS</v>
      </c>
      <c r="CD545" s="98">
        <f t="shared" si="143"/>
        <v>139845.88799999998</v>
      </c>
      <c r="CE545" s="98" t="str">
        <f t="shared" si="144"/>
        <v>PROFINAS SAS</v>
      </c>
      <c r="CF545" s="98" t="str">
        <f t="shared" si="145"/>
        <v>MERCK</v>
      </c>
      <c r="CG545" s="98" t="str">
        <f t="shared" si="146"/>
        <v>120 DIAS</v>
      </c>
    </row>
    <row r="546" spans="1:85" ht="62.25" customHeight="1">
      <c r="A546" s="9">
        <f t="shared" si="131"/>
        <v>538</v>
      </c>
      <c r="B546" s="10" t="s">
        <v>338</v>
      </c>
      <c r="C546" s="11" t="s">
        <v>279</v>
      </c>
      <c r="D546" s="11" t="s">
        <v>279</v>
      </c>
      <c r="E546" s="10" t="s">
        <v>339</v>
      </c>
      <c r="F546" s="43">
        <v>1</v>
      </c>
      <c r="G546" s="1"/>
      <c r="H546" s="1"/>
      <c r="I546" s="1"/>
      <c r="J546" s="1"/>
      <c r="K546" s="1"/>
      <c r="L546" s="1"/>
      <c r="M546" s="1"/>
      <c r="N546" s="1"/>
      <c r="O546" s="1"/>
      <c r="P546" s="1"/>
      <c r="Q546" s="1"/>
      <c r="R546" s="1"/>
      <c r="S546" s="1"/>
      <c r="T546" s="1"/>
      <c r="U546" s="1"/>
      <c r="V546" s="1"/>
      <c r="W546" s="1"/>
      <c r="X546" s="1"/>
      <c r="Y546" s="1"/>
      <c r="Z546" s="1"/>
      <c r="AA546" s="1"/>
      <c r="AB546" s="82"/>
      <c r="AC546" s="82"/>
      <c r="AD546" s="82"/>
      <c r="AE546" s="82"/>
      <c r="AF546" s="1"/>
      <c r="AG546" s="1"/>
      <c r="AH546" s="1"/>
      <c r="AI546" s="1"/>
      <c r="AJ546" s="1"/>
      <c r="AK546" s="1"/>
      <c r="AL546" s="1"/>
      <c r="AM546" s="1"/>
      <c r="AN546" s="1"/>
      <c r="AO546" s="1"/>
      <c r="AP546" s="1"/>
      <c r="AQ546" s="1"/>
      <c r="AR546" s="1"/>
      <c r="AS546" s="1"/>
      <c r="AT546" s="1"/>
      <c r="AU546" s="1"/>
      <c r="AV546" s="1"/>
      <c r="AW546" s="1"/>
      <c r="AX546" s="1" t="s">
        <v>2531</v>
      </c>
      <c r="AY546" s="1">
        <v>53348.4</v>
      </c>
      <c r="AZ546" s="1"/>
      <c r="BA546" s="82">
        <f t="shared" si="132"/>
        <v>53348.4</v>
      </c>
      <c r="BB546" s="82" t="str">
        <f t="shared" si="133"/>
        <v>PROFINAS SAS</v>
      </c>
      <c r="BC546" s="82" t="str">
        <f t="shared" si="134"/>
        <v>C.ERBA</v>
      </c>
      <c r="BD546" s="82">
        <f t="shared" si="135"/>
        <v>0</v>
      </c>
      <c r="BE546" s="1"/>
      <c r="BF546" s="1"/>
      <c r="BG546" s="1"/>
      <c r="BH546" s="1"/>
      <c r="BI546" s="1"/>
      <c r="BJ546" s="1"/>
      <c r="BK546" s="1" t="s">
        <v>2570</v>
      </c>
      <c r="BL546" s="1">
        <v>33872</v>
      </c>
      <c r="BM546" s="1" t="s">
        <v>2569</v>
      </c>
      <c r="BN546" s="1"/>
      <c r="BO546" s="1"/>
      <c r="BP546" s="1"/>
      <c r="BQ546" s="1"/>
      <c r="BR546" s="1"/>
      <c r="BS546" s="1"/>
      <c r="BT546" s="1"/>
      <c r="BU546" s="1"/>
      <c r="BV546" s="1"/>
      <c r="BW546" s="1"/>
      <c r="BX546" s="1"/>
      <c r="BY546" s="1"/>
      <c r="BZ546" s="82">
        <f t="shared" si="139"/>
        <v>33872</v>
      </c>
      <c r="CA546" s="82" t="str">
        <f t="shared" si="140"/>
        <v>QUIMICOS Y REACTIVOS SAS "QUIMIREL SAS"</v>
      </c>
      <c r="CB546" s="82" t="str">
        <f t="shared" si="141"/>
        <v>CARLO ERBA</v>
      </c>
      <c r="CC546" s="82" t="str">
        <f t="shared" si="142"/>
        <v xml:space="preserve">5 dias calendario </v>
      </c>
      <c r="CD546" s="98">
        <f t="shared" si="143"/>
        <v>33872</v>
      </c>
      <c r="CE546" s="98" t="str">
        <f t="shared" si="144"/>
        <v>QUIMICOS Y REACTIVOS SAS "QUIMIREL SAS"</v>
      </c>
      <c r="CF546" s="98" t="str">
        <f t="shared" si="145"/>
        <v>CARLO ERBA</v>
      </c>
      <c r="CG546" s="98" t="str">
        <f t="shared" si="146"/>
        <v xml:space="preserve">5 dias calendario </v>
      </c>
    </row>
    <row r="547" spans="1:85" ht="57.6">
      <c r="A547" s="9">
        <f t="shared" si="131"/>
        <v>539</v>
      </c>
      <c r="B547" s="10" t="s">
        <v>340</v>
      </c>
      <c r="C547" s="11" t="s">
        <v>341</v>
      </c>
      <c r="D547" s="11" t="s">
        <v>341</v>
      </c>
      <c r="E547" s="10" t="s">
        <v>342</v>
      </c>
      <c r="F547" s="43">
        <v>1</v>
      </c>
      <c r="G547" s="1"/>
      <c r="H547" s="1"/>
      <c r="I547" s="1"/>
      <c r="J547" s="1"/>
      <c r="K547" s="1"/>
      <c r="L547" s="1"/>
      <c r="M547" s="1"/>
      <c r="N547" s="1"/>
      <c r="O547" s="1"/>
      <c r="P547" s="1" t="s">
        <v>2365</v>
      </c>
      <c r="Q547" s="1">
        <v>174000</v>
      </c>
      <c r="R547" s="1" t="s">
        <v>2326</v>
      </c>
      <c r="S547" s="1"/>
      <c r="T547" s="1"/>
      <c r="U547" s="1"/>
      <c r="V547" s="1"/>
      <c r="W547" s="1"/>
      <c r="X547" s="1"/>
      <c r="Y547" s="1"/>
      <c r="Z547" s="1"/>
      <c r="AA547" s="1"/>
      <c r="AB547" s="82">
        <f t="shared" si="136"/>
        <v>174000</v>
      </c>
      <c r="AC547" s="82" t="str">
        <f>IF(AB547=Z547,$Y$7,IF(AB547=W547,$V$7,IF(AB547=T547,$S$7,IF(AB547=Q547,$P$7,IF(AB547=N547,$M$7,IF(AB547=K547,$J$7,I(AB547=H547,$G$7,"")))))))</f>
        <v>BLAMIS DOTACIONES LABORATORIO S.A.S</v>
      </c>
      <c r="AD547" s="82" t="str">
        <f t="shared" si="137"/>
        <v>3M</v>
      </c>
      <c r="AE547" s="82" t="str">
        <f t="shared" si="138"/>
        <v>INMEDIATA</v>
      </c>
      <c r="AF547" s="1"/>
      <c r="AG547" s="1"/>
      <c r="AH547" s="1"/>
      <c r="AI547" s="1"/>
      <c r="AJ547" s="1"/>
      <c r="AK547" s="1"/>
      <c r="AL547" s="1"/>
      <c r="AM547" s="1"/>
      <c r="AN547" s="1"/>
      <c r="AO547" s="1"/>
      <c r="AP547" s="1"/>
      <c r="AQ547" s="1"/>
      <c r="AR547" s="1"/>
      <c r="AS547" s="1"/>
      <c r="AT547" s="1"/>
      <c r="AU547" s="1"/>
      <c r="AV547" s="1"/>
      <c r="AW547" s="1"/>
      <c r="AX547" s="1"/>
      <c r="AY547" s="1"/>
      <c r="AZ547" s="1"/>
      <c r="BA547" s="82"/>
      <c r="BB547" s="82"/>
      <c r="BC547" s="82"/>
      <c r="BD547" s="82"/>
      <c r="BE547" s="1"/>
      <c r="BF547" s="1"/>
      <c r="BG547" s="1"/>
      <c r="BH547" s="1"/>
      <c r="BI547" s="1"/>
      <c r="BJ547" s="1"/>
      <c r="BK547" s="1"/>
      <c r="BL547" s="1"/>
      <c r="BM547" s="1"/>
      <c r="BN547" s="1"/>
      <c r="BO547" s="1"/>
      <c r="BP547" s="1"/>
      <c r="BQ547" s="1"/>
      <c r="BR547" s="1"/>
      <c r="BS547" s="1"/>
      <c r="BT547" s="1"/>
      <c r="BU547" s="1"/>
      <c r="BV547" s="1"/>
      <c r="BW547" s="1"/>
      <c r="BX547" s="1"/>
      <c r="BY547" s="1"/>
      <c r="BZ547" s="82"/>
      <c r="CA547" s="82"/>
      <c r="CB547" s="82">
        <f t="shared" si="141"/>
        <v>0</v>
      </c>
      <c r="CC547" s="82">
        <f t="shared" si="142"/>
        <v>0</v>
      </c>
      <c r="CD547" s="98">
        <f t="shared" si="143"/>
        <v>174000</v>
      </c>
      <c r="CE547" s="98" t="str">
        <f t="shared" si="144"/>
        <v>BLAMIS DOTACIONES LABORATORIO S.A.S</v>
      </c>
      <c r="CF547" s="98" t="str">
        <f t="shared" si="145"/>
        <v>3M</v>
      </c>
      <c r="CG547" s="98" t="str">
        <f t="shared" si="146"/>
        <v>INMEDIATA</v>
      </c>
    </row>
    <row r="548" spans="1:85" ht="63" customHeight="1">
      <c r="A548" s="9">
        <f t="shared" si="131"/>
        <v>540</v>
      </c>
      <c r="B548" s="10" t="s">
        <v>343</v>
      </c>
      <c r="C548" s="11" t="s">
        <v>344</v>
      </c>
      <c r="D548" s="11" t="s">
        <v>341</v>
      </c>
      <c r="E548" s="10" t="s">
        <v>342</v>
      </c>
      <c r="F548" s="43">
        <v>1</v>
      </c>
      <c r="G548" s="1"/>
      <c r="H548" s="1"/>
      <c r="I548" s="1"/>
      <c r="J548" s="1"/>
      <c r="K548" s="1"/>
      <c r="L548" s="1"/>
      <c r="M548" s="1"/>
      <c r="N548" s="1"/>
      <c r="O548" s="1"/>
      <c r="P548" s="1"/>
      <c r="Q548" s="1"/>
      <c r="R548" s="1"/>
      <c r="S548" s="1"/>
      <c r="T548" s="1"/>
      <c r="U548" s="1"/>
      <c r="V548" s="1"/>
      <c r="W548" s="1"/>
      <c r="X548" s="1"/>
      <c r="Y548" s="1"/>
      <c r="Z548" s="1"/>
      <c r="AA548" s="1"/>
      <c r="AB548" s="82"/>
      <c r="AC548" s="82"/>
      <c r="AD548" s="82"/>
      <c r="AE548" s="82"/>
      <c r="AF548" s="1"/>
      <c r="AG548" s="1"/>
      <c r="AH548" s="1"/>
      <c r="AI548" s="1"/>
      <c r="AJ548" s="1"/>
      <c r="AK548" s="1"/>
      <c r="AL548" s="1"/>
      <c r="AM548" s="1"/>
      <c r="AN548" s="1"/>
      <c r="AO548" s="1"/>
      <c r="AP548" s="1"/>
      <c r="AQ548" s="1"/>
      <c r="AR548" s="1"/>
      <c r="AS548" s="1"/>
      <c r="AT548" s="1"/>
      <c r="AU548" s="1"/>
      <c r="AV548" s="1"/>
      <c r="AW548" s="1"/>
      <c r="AX548" s="1"/>
      <c r="AY548" s="1"/>
      <c r="AZ548" s="1"/>
      <c r="BA548" s="82"/>
      <c r="BB548" s="82"/>
      <c r="BC548" s="82"/>
      <c r="BD548" s="82"/>
      <c r="BE548" s="1"/>
      <c r="BF548" s="1"/>
      <c r="BG548" s="1"/>
      <c r="BH548" s="1"/>
      <c r="BI548" s="1"/>
      <c r="BJ548" s="1"/>
      <c r="BK548" s="1"/>
      <c r="BL548" s="1"/>
      <c r="BM548" s="1"/>
      <c r="BN548" s="1"/>
      <c r="BO548" s="1"/>
      <c r="BP548" s="1"/>
      <c r="BQ548" s="1"/>
      <c r="BR548" s="1"/>
      <c r="BS548" s="1"/>
      <c r="BT548" s="1"/>
      <c r="BU548" s="1"/>
      <c r="BV548" s="1"/>
      <c r="BW548" s="1"/>
      <c r="BX548" s="1"/>
      <c r="BY548" s="1"/>
      <c r="BZ548" s="82"/>
      <c r="CA548" s="82"/>
      <c r="CB548" s="82">
        <f t="shared" si="141"/>
        <v>0</v>
      </c>
      <c r="CC548" s="82">
        <f t="shared" si="142"/>
        <v>0</v>
      </c>
      <c r="CD548" s="98">
        <f t="shared" si="143"/>
        <v>0</v>
      </c>
      <c r="CE548" s="98">
        <f t="shared" si="144"/>
        <v>0</v>
      </c>
      <c r="CF548" s="98">
        <f t="shared" si="145"/>
        <v>0</v>
      </c>
      <c r="CG548" s="98">
        <f t="shared" si="146"/>
        <v>0</v>
      </c>
    </row>
    <row r="549" spans="1:85" ht="63" customHeight="1">
      <c r="A549" s="9">
        <f t="shared" si="131"/>
        <v>541</v>
      </c>
      <c r="B549" s="10" t="s">
        <v>345</v>
      </c>
      <c r="C549" s="11" t="s">
        <v>346</v>
      </c>
      <c r="D549" s="11" t="s">
        <v>341</v>
      </c>
      <c r="E549" s="10" t="s">
        <v>342</v>
      </c>
      <c r="F549" s="43">
        <v>1</v>
      </c>
      <c r="G549" s="1"/>
      <c r="H549" s="1"/>
      <c r="I549" s="1"/>
      <c r="J549" s="1"/>
      <c r="K549" s="1"/>
      <c r="L549" s="1"/>
      <c r="M549" s="1"/>
      <c r="N549" s="1"/>
      <c r="O549" s="1"/>
      <c r="P549" s="1" t="s">
        <v>2365</v>
      </c>
      <c r="Q549" s="1">
        <v>127600</v>
      </c>
      <c r="R549" s="1" t="s">
        <v>2326</v>
      </c>
      <c r="S549" s="1"/>
      <c r="T549" s="1"/>
      <c r="U549" s="1"/>
      <c r="V549" s="1"/>
      <c r="W549" s="1"/>
      <c r="X549" s="1"/>
      <c r="Y549" s="1"/>
      <c r="Z549" s="1"/>
      <c r="AA549" s="1"/>
      <c r="AB549" s="82">
        <f t="shared" si="136"/>
        <v>127600</v>
      </c>
      <c r="AC549" s="82" t="str">
        <f>IF(AB549=Z549,$Y$7,IF(AB549=W549,$V$7,IF(AB549=T549,$S$7,IF(AB549=Q549,$P$7,IF(AB549=N549,$M$7,IF(AB549=K549,$J$7,I(AB549=H549,$G$7,"")))))))</f>
        <v>BLAMIS DOTACIONES LABORATORIO S.A.S</v>
      </c>
      <c r="AD549" s="82" t="str">
        <f t="shared" si="137"/>
        <v>3M</v>
      </c>
      <c r="AE549" s="82" t="str">
        <f t="shared" si="138"/>
        <v>INMEDIATA</v>
      </c>
      <c r="AF549" s="1"/>
      <c r="AG549" s="1"/>
      <c r="AH549" s="1"/>
      <c r="AI549" s="1"/>
      <c r="AJ549" s="1"/>
      <c r="AK549" s="1"/>
      <c r="AL549" s="1"/>
      <c r="AM549" s="1"/>
      <c r="AN549" s="1"/>
      <c r="AO549" s="1"/>
      <c r="AP549" s="1"/>
      <c r="AQ549" s="1"/>
      <c r="AR549" s="1"/>
      <c r="AS549" s="1"/>
      <c r="AT549" s="1"/>
      <c r="AU549" s="1"/>
      <c r="AV549" s="1"/>
      <c r="AW549" s="1"/>
      <c r="AX549" s="1"/>
      <c r="AY549" s="1"/>
      <c r="AZ549" s="1"/>
      <c r="BA549" s="82"/>
      <c r="BB549" s="82"/>
      <c r="BC549" s="82"/>
      <c r="BD549" s="82"/>
      <c r="BE549" s="1"/>
      <c r="BF549" s="1"/>
      <c r="BG549" s="1"/>
      <c r="BH549" s="1"/>
      <c r="BI549" s="1"/>
      <c r="BJ549" s="1"/>
      <c r="BK549" s="1"/>
      <c r="BL549" s="1"/>
      <c r="BM549" s="1"/>
      <c r="BN549" s="1"/>
      <c r="BO549" s="1"/>
      <c r="BP549" s="1"/>
      <c r="BQ549" s="1"/>
      <c r="BR549" s="1"/>
      <c r="BS549" s="1"/>
      <c r="BT549" s="1"/>
      <c r="BU549" s="1"/>
      <c r="BV549" s="1"/>
      <c r="BW549" s="1" t="s">
        <v>2365</v>
      </c>
      <c r="BX549" s="1">
        <v>244340.61538461538</v>
      </c>
      <c r="BY549" s="1" t="s">
        <v>2372</v>
      </c>
      <c r="BZ549" s="82">
        <f t="shared" si="139"/>
        <v>244340.61538461538</v>
      </c>
      <c r="CA549" s="82" t="str">
        <f t="shared" si="140"/>
        <v xml:space="preserve">LABORATORIOS WACOL S.A </v>
      </c>
      <c r="CB549" s="82" t="str">
        <f t="shared" si="141"/>
        <v>3M</v>
      </c>
      <c r="CC549" s="82" t="str">
        <f t="shared" si="142"/>
        <v>3 DIAS</v>
      </c>
      <c r="CD549" s="98">
        <f t="shared" si="143"/>
        <v>127600</v>
      </c>
      <c r="CE549" s="98" t="str">
        <f t="shared" si="144"/>
        <v>BLAMIS DOTACIONES LABORATORIO S.A.S</v>
      </c>
      <c r="CF549" s="98" t="str">
        <f t="shared" si="145"/>
        <v>3M</v>
      </c>
      <c r="CG549" s="98" t="str">
        <f t="shared" si="146"/>
        <v>3 DIAS</v>
      </c>
    </row>
    <row r="550" spans="1:85" ht="63" customHeight="1">
      <c r="A550" s="9">
        <f t="shared" si="131"/>
        <v>542</v>
      </c>
      <c r="B550" s="10" t="s">
        <v>1679</v>
      </c>
      <c r="C550" s="11">
        <v>1000</v>
      </c>
      <c r="D550" s="11" t="s">
        <v>997</v>
      </c>
      <c r="E550" s="10" t="s">
        <v>44</v>
      </c>
      <c r="F550" s="43">
        <v>1</v>
      </c>
      <c r="G550" s="1"/>
      <c r="H550" s="1"/>
      <c r="I550" s="1"/>
      <c r="J550" s="1"/>
      <c r="K550" s="1"/>
      <c r="L550" s="1"/>
      <c r="M550" s="1"/>
      <c r="N550" s="1"/>
      <c r="O550" s="1"/>
      <c r="P550" s="1"/>
      <c r="Q550" s="1"/>
      <c r="R550" s="1"/>
      <c r="S550" s="1" t="s">
        <v>2406</v>
      </c>
      <c r="T550" s="1">
        <v>112056</v>
      </c>
      <c r="U550" s="1">
        <v>15</v>
      </c>
      <c r="V550" s="1"/>
      <c r="W550" s="1"/>
      <c r="X550" s="1"/>
      <c r="Y550" s="1"/>
      <c r="Z550" s="1"/>
      <c r="AA550" s="1"/>
      <c r="AB550" s="82">
        <f t="shared" si="136"/>
        <v>112056</v>
      </c>
      <c r="AC550" s="82" t="str">
        <f>IF(AB550=Z550,$Y$7,IF(AB550=W550,$V$7,IF(AB550=T550,$S$7,IF(AB550=Q550,$P$7,IF(AB550=N550,$M$7,IF(AB550=K550,$J$7,IF(AB550=H550,$G$7,"")))))))</f>
        <v xml:space="preserve">ELEMENTOS QUIMICOS LTDA </v>
      </c>
      <c r="AD550" s="82" t="str">
        <f t="shared" si="137"/>
        <v>PANREAC</v>
      </c>
      <c r="AE550" s="82">
        <f t="shared" si="138"/>
        <v>15</v>
      </c>
      <c r="AF550" s="1"/>
      <c r="AG550" s="1"/>
      <c r="AH550" s="1"/>
      <c r="AI550" s="1"/>
      <c r="AJ550" s="1"/>
      <c r="AK550" s="1"/>
      <c r="AL550" s="1"/>
      <c r="AM550" s="1"/>
      <c r="AN550" s="1"/>
      <c r="AO550" s="1"/>
      <c r="AP550" s="1"/>
      <c r="AQ550" s="1"/>
      <c r="AR550" s="1"/>
      <c r="AS550" s="1"/>
      <c r="AT550" s="1"/>
      <c r="AU550" s="1"/>
      <c r="AV550" s="1"/>
      <c r="AW550" s="1"/>
      <c r="AX550" s="1"/>
      <c r="AY550" s="1"/>
      <c r="AZ550" s="1"/>
      <c r="BA550" s="82"/>
      <c r="BB550" s="82"/>
      <c r="BC550" s="82"/>
      <c r="BD550" s="82"/>
      <c r="BE550" s="1"/>
      <c r="BF550" s="1"/>
      <c r="BG550" s="1"/>
      <c r="BH550" s="1" t="s">
        <v>97</v>
      </c>
      <c r="BI550" s="1">
        <v>10800</v>
      </c>
      <c r="BJ550" s="1" t="s">
        <v>2548</v>
      </c>
      <c r="BK550" s="1"/>
      <c r="BL550" s="1"/>
      <c r="BM550" s="1"/>
      <c r="BN550" s="1" t="s">
        <v>35</v>
      </c>
      <c r="BO550" s="1">
        <v>15080</v>
      </c>
      <c r="BP550" s="1" t="s">
        <v>2328</v>
      </c>
      <c r="BQ550" s="1"/>
      <c r="BR550" s="1"/>
      <c r="BS550" s="1"/>
      <c r="BT550" s="1"/>
      <c r="BU550" s="1"/>
      <c r="BV550" s="1"/>
      <c r="BW550" s="1"/>
      <c r="BX550" s="1"/>
      <c r="BY550" s="1"/>
      <c r="BZ550" s="82">
        <f t="shared" si="139"/>
        <v>10800</v>
      </c>
      <c r="CA550" s="82" t="str">
        <f t="shared" si="140"/>
        <v>QUIMICOS FARADAY LTDA</v>
      </c>
      <c r="CB550" s="82" t="str">
        <f t="shared" si="141"/>
        <v xml:space="preserve">COMERCIAL </v>
      </c>
      <c r="CC550" s="82" t="str">
        <f t="shared" si="142"/>
        <v>20 DIAS</v>
      </c>
      <c r="CD550" s="98">
        <f t="shared" si="143"/>
        <v>10800</v>
      </c>
      <c r="CE550" s="98" t="str">
        <f t="shared" si="144"/>
        <v>QUIMICOS FARADAY LTDA</v>
      </c>
      <c r="CF550" s="98" t="str">
        <f t="shared" si="145"/>
        <v xml:space="preserve">COMERCIAL </v>
      </c>
      <c r="CG550" s="98" t="str">
        <f t="shared" si="146"/>
        <v>20 DIAS</v>
      </c>
    </row>
    <row r="551" spans="1:85" ht="63" customHeight="1">
      <c r="A551" s="9">
        <f t="shared" si="131"/>
        <v>543</v>
      </c>
      <c r="B551" s="22" t="s">
        <v>347</v>
      </c>
      <c r="C551" s="14">
        <v>500</v>
      </c>
      <c r="D551" s="14" t="s">
        <v>6</v>
      </c>
      <c r="E551" s="10" t="s">
        <v>348</v>
      </c>
      <c r="F551" s="43">
        <v>1</v>
      </c>
      <c r="G551" s="1"/>
      <c r="H551" s="1"/>
      <c r="I551" s="1"/>
      <c r="J551" s="1"/>
      <c r="K551" s="1"/>
      <c r="L551" s="1"/>
      <c r="M551" s="1"/>
      <c r="N551" s="1"/>
      <c r="O551" s="1"/>
      <c r="P551" s="1"/>
      <c r="Q551" s="1"/>
      <c r="R551" s="1"/>
      <c r="S551" s="1"/>
      <c r="T551" s="1"/>
      <c r="U551" s="1"/>
      <c r="V551" s="1" t="s">
        <v>2427</v>
      </c>
      <c r="W551" s="1">
        <v>93200</v>
      </c>
      <c r="X551" s="1">
        <v>30</v>
      </c>
      <c r="Y551" s="1"/>
      <c r="Z551" s="1"/>
      <c r="AA551" s="1"/>
      <c r="AB551" s="82">
        <f t="shared" si="136"/>
        <v>93200</v>
      </c>
      <c r="AC551" s="82" t="str">
        <f>IF(AB551=Z551,$Y$7,IF(AB551=W551,$V$7,IF(AB551=T551,$S$7,IF(AB551=Q551,$P$7,IF(AB551=N551,$M$7,IF(AB551=K551,$J$7,IF(AB551=H551,$G$7,"")))))))</f>
        <v>EXÓGENA LTDA</v>
      </c>
      <c r="AD551" s="82" t="str">
        <f t="shared" si="137"/>
        <v>Gibco</v>
      </c>
      <c r="AE551" s="82">
        <f t="shared" si="138"/>
        <v>30</v>
      </c>
      <c r="AF551" s="1"/>
      <c r="AG551" s="1"/>
      <c r="AH551" s="1"/>
      <c r="AI551" s="1"/>
      <c r="AJ551" s="1"/>
      <c r="AK551" s="1"/>
      <c r="AL551" s="1" t="s">
        <v>2259</v>
      </c>
      <c r="AM551" s="1">
        <v>221000</v>
      </c>
      <c r="AN551" s="1" t="s">
        <v>2475</v>
      </c>
      <c r="AO551" s="1"/>
      <c r="AP551" s="1"/>
      <c r="AQ551" s="1"/>
      <c r="AR551" s="1"/>
      <c r="AS551" s="1"/>
      <c r="AT551" s="1"/>
      <c r="AU551" s="1"/>
      <c r="AV551" s="1"/>
      <c r="AW551" s="1"/>
      <c r="AX551" s="1"/>
      <c r="AY551" s="1"/>
      <c r="AZ551" s="1"/>
      <c r="BA551" s="82">
        <f t="shared" si="132"/>
        <v>221000</v>
      </c>
      <c r="BB551" s="82" t="str">
        <f t="shared" si="133"/>
        <v>LESNIAK E. U.</v>
      </c>
      <c r="BC551" s="82" t="str">
        <f t="shared" si="134"/>
        <v>GIBCO</v>
      </c>
      <c r="BD551" s="82" t="str">
        <f t="shared" si="135"/>
        <v>30 días</v>
      </c>
      <c r="BE551" s="1"/>
      <c r="BF551" s="1"/>
      <c r="BG551" s="1"/>
      <c r="BH551" s="1"/>
      <c r="BI551" s="1"/>
      <c r="BJ551" s="1"/>
      <c r="BK551" s="1"/>
      <c r="BL551" s="1"/>
      <c r="BM551" s="1"/>
      <c r="BN551" s="1"/>
      <c r="BO551" s="1"/>
      <c r="BP551" s="1"/>
      <c r="BQ551" s="1"/>
      <c r="BR551" s="1"/>
      <c r="BS551" s="1"/>
      <c r="BT551" s="1"/>
      <c r="BU551" s="1"/>
      <c r="BV551" s="1"/>
      <c r="BW551" s="1"/>
      <c r="BX551" s="1"/>
      <c r="BY551" s="1"/>
      <c r="BZ551" s="82"/>
      <c r="CA551" s="82"/>
      <c r="CB551" s="82">
        <f t="shared" si="141"/>
        <v>0</v>
      </c>
      <c r="CC551" s="82">
        <f t="shared" si="142"/>
        <v>0</v>
      </c>
      <c r="CD551" s="98">
        <f t="shared" si="143"/>
        <v>93200</v>
      </c>
      <c r="CE551" s="98" t="str">
        <f t="shared" si="144"/>
        <v>EXÓGENA LTDA</v>
      </c>
      <c r="CF551" s="98" t="str">
        <f t="shared" si="145"/>
        <v>Gibco</v>
      </c>
      <c r="CG551" s="98" t="str">
        <f t="shared" si="146"/>
        <v>30 días</v>
      </c>
    </row>
    <row r="552" spans="1:85">
      <c r="A552" s="9">
        <f t="shared" si="131"/>
        <v>544</v>
      </c>
      <c r="B552" s="10" t="s">
        <v>1419</v>
      </c>
      <c r="C552" s="11">
        <v>1000</v>
      </c>
      <c r="D552" s="11" t="s">
        <v>154</v>
      </c>
      <c r="E552" s="10" t="s">
        <v>1420</v>
      </c>
      <c r="F552" s="43">
        <v>1</v>
      </c>
      <c r="G552" s="1"/>
      <c r="H552" s="1"/>
      <c r="I552" s="1"/>
      <c r="J552" s="1"/>
      <c r="K552" s="1"/>
      <c r="L552" s="1"/>
      <c r="M552" s="1"/>
      <c r="N552" s="1"/>
      <c r="O552" s="1"/>
      <c r="P552" s="1"/>
      <c r="Q552" s="1"/>
      <c r="R552" s="1"/>
      <c r="S552" s="1"/>
      <c r="T552" s="1"/>
      <c r="U552" s="1"/>
      <c r="V552" s="1"/>
      <c r="W552" s="1"/>
      <c r="X552" s="1"/>
      <c r="Y552" s="1"/>
      <c r="Z552" s="1"/>
      <c r="AA552" s="1"/>
      <c r="AB552" s="82"/>
      <c r="AC552" s="82"/>
      <c r="AD552" s="82"/>
      <c r="AE552" s="82"/>
      <c r="AF552" s="1"/>
      <c r="AG552" s="1"/>
      <c r="AH552" s="1"/>
      <c r="AI552" s="1"/>
      <c r="AJ552" s="1"/>
      <c r="AK552" s="1"/>
      <c r="AL552" s="1"/>
      <c r="AM552" s="1"/>
      <c r="AN552" s="1"/>
      <c r="AO552" s="1"/>
      <c r="AP552" s="1"/>
      <c r="AQ552" s="1"/>
      <c r="AR552" s="1"/>
      <c r="AS552" s="1"/>
      <c r="AT552" s="1"/>
      <c r="AU552" s="1"/>
      <c r="AV552" s="1"/>
      <c r="AW552" s="1"/>
      <c r="AX552" s="1"/>
      <c r="AY552" s="1"/>
      <c r="AZ552" s="1"/>
      <c r="BA552" s="82"/>
      <c r="BB552" s="82"/>
      <c r="BC552" s="82"/>
      <c r="BD552" s="82"/>
      <c r="BE552" s="1"/>
      <c r="BF552" s="1"/>
      <c r="BG552" s="1"/>
      <c r="BH552" s="1"/>
      <c r="BI552" s="1"/>
      <c r="BJ552" s="1"/>
      <c r="BK552" s="1"/>
      <c r="BL552" s="1"/>
      <c r="BM552" s="1"/>
      <c r="BN552" s="1"/>
      <c r="BO552" s="1"/>
      <c r="BP552" s="1"/>
      <c r="BQ552" s="1"/>
      <c r="BR552" s="1"/>
      <c r="BS552" s="1"/>
      <c r="BT552" s="1"/>
      <c r="BU552" s="1"/>
      <c r="BV552" s="1"/>
      <c r="BW552" s="1"/>
      <c r="BX552" s="1"/>
      <c r="BY552" s="1"/>
      <c r="BZ552" s="82"/>
      <c r="CA552" s="82"/>
      <c r="CB552" s="82">
        <f t="shared" si="141"/>
        <v>0</v>
      </c>
      <c r="CC552" s="82">
        <f t="shared" si="142"/>
        <v>0</v>
      </c>
      <c r="CD552" s="98">
        <f t="shared" si="143"/>
        <v>0</v>
      </c>
      <c r="CE552" s="98">
        <f t="shared" si="144"/>
        <v>0</v>
      </c>
      <c r="CF552" s="98">
        <f t="shared" si="145"/>
        <v>0</v>
      </c>
      <c r="CG552" s="98">
        <f t="shared" si="146"/>
        <v>0</v>
      </c>
    </row>
    <row r="553" spans="1:85" ht="43.2">
      <c r="A553" s="9">
        <f t="shared" si="131"/>
        <v>545</v>
      </c>
      <c r="B553" s="10" t="s">
        <v>1506</v>
      </c>
      <c r="C553" s="11">
        <v>500</v>
      </c>
      <c r="D553" s="11" t="s">
        <v>997</v>
      </c>
      <c r="E553" s="10" t="s">
        <v>55</v>
      </c>
      <c r="F553" s="43">
        <v>1</v>
      </c>
      <c r="G553" s="1"/>
      <c r="H553" s="1"/>
      <c r="I553" s="1"/>
      <c r="J553" s="1"/>
      <c r="K553" s="1"/>
      <c r="L553" s="1"/>
      <c r="M553" s="1"/>
      <c r="N553" s="1"/>
      <c r="O553" s="1"/>
      <c r="P553" s="1"/>
      <c r="Q553" s="1"/>
      <c r="R553" s="1"/>
      <c r="S553" s="1"/>
      <c r="T553" s="1"/>
      <c r="U553" s="1"/>
      <c r="V553" s="1"/>
      <c r="W553" s="1"/>
      <c r="X553" s="1"/>
      <c r="Y553" s="1"/>
      <c r="Z553" s="1"/>
      <c r="AA553" s="1"/>
      <c r="AB553" s="82"/>
      <c r="AC553" s="82"/>
      <c r="AD553" s="82"/>
      <c r="AE553" s="82"/>
      <c r="AF553" s="1"/>
      <c r="AG553" s="1"/>
      <c r="AH553" s="1"/>
      <c r="AI553" s="1"/>
      <c r="AJ553" s="1"/>
      <c r="AK553" s="1"/>
      <c r="AL553" s="1"/>
      <c r="AM553" s="1"/>
      <c r="AN553" s="1"/>
      <c r="AO553" s="1" t="s">
        <v>420</v>
      </c>
      <c r="AP553" s="1">
        <v>295800</v>
      </c>
      <c r="AQ553" s="1">
        <v>45</v>
      </c>
      <c r="AR553" s="1"/>
      <c r="AS553" s="1"/>
      <c r="AT553" s="1"/>
      <c r="AU553" s="1"/>
      <c r="AV553" s="1"/>
      <c r="AW553" s="1"/>
      <c r="AX553" s="1" t="s">
        <v>420</v>
      </c>
      <c r="AY553" s="1">
        <v>504252</v>
      </c>
      <c r="AZ553" s="1" t="s">
        <v>2526</v>
      </c>
      <c r="BA553" s="82">
        <f t="shared" si="132"/>
        <v>295800</v>
      </c>
      <c r="BB553" s="82" t="str">
        <f t="shared" si="133"/>
        <v>MERCK S.A.</v>
      </c>
      <c r="BC553" s="82" t="str">
        <f t="shared" si="134"/>
        <v>MERCK</v>
      </c>
      <c r="BD553" s="82">
        <f t="shared" si="135"/>
        <v>45</v>
      </c>
      <c r="BE553" s="1"/>
      <c r="BF553" s="1"/>
      <c r="BG553" s="1"/>
      <c r="BH553" s="1"/>
      <c r="BI553" s="1"/>
      <c r="BJ553" s="1"/>
      <c r="BK553" s="1" t="s">
        <v>1066</v>
      </c>
      <c r="BL553" s="1">
        <v>156600</v>
      </c>
      <c r="BM553" s="1" t="s">
        <v>2569</v>
      </c>
      <c r="BN553" s="1" t="s">
        <v>2461</v>
      </c>
      <c r="BO553" s="1">
        <v>423864</v>
      </c>
      <c r="BP553" s="1" t="s">
        <v>2545</v>
      </c>
      <c r="BQ553" s="1"/>
      <c r="BR553" s="1"/>
      <c r="BS553" s="1"/>
      <c r="BT553" s="1"/>
      <c r="BU553" s="1"/>
      <c r="BV553" s="1"/>
      <c r="BW553" s="1"/>
      <c r="BX553" s="1"/>
      <c r="BY553" s="1"/>
      <c r="BZ553" s="82">
        <f t="shared" si="139"/>
        <v>156600</v>
      </c>
      <c r="CA553" s="82" t="str">
        <f t="shared" si="140"/>
        <v>QUIMICOS Y REACTIVOS SAS "QUIMIREL SAS"</v>
      </c>
      <c r="CB553" s="82" t="str">
        <f t="shared" si="141"/>
        <v>OXOID</v>
      </c>
      <c r="CC553" s="82" t="str">
        <f t="shared" si="142"/>
        <v xml:space="preserve">5 dias calendario </v>
      </c>
      <c r="CD553" s="98">
        <f t="shared" si="143"/>
        <v>156600</v>
      </c>
      <c r="CE553" s="98" t="str">
        <f t="shared" si="144"/>
        <v>QUIMICOS Y REACTIVOS SAS "QUIMIREL SAS"</v>
      </c>
      <c r="CF553" s="98" t="str">
        <f t="shared" si="145"/>
        <v>OXOID</v>
      </c>
      <c r="CG553" s="98" t="str">
        <f t="shared" si="146"/>
        <v xml:space="preserve">5 dias calendario </v>
      </c>
    </row>
    <row r="554" spans="1:85" ht="67.5" customHeight="1">
      <c r="A554" s="9">
        <f t="shared" si="131"/>
        <v>546</v>
      </c>
      <c r="B554" s="10" t="s">
        <v>349</v>
      </c>
      <c r="C554" s="11">
        <v>250</v>
      </c>
      <c r="D554" s="11" t="s">
        <v>9</v>
      </c>
      <c r="E554" s="10" t="s">
        <v>1803</v>
      </c>
      <c r="F554" s="43">
        <v>1</v>
      </c>
      <c r="G554" s="1" t="s">
        <v>2259</v>
      </c>
      <c r="H554" s="1">
        <v>132820</v>
      </c>
      <c r="I554" s="1" t="s">
        <v>2260</v>
      </c>
      <c r="J554" s="1"/>
      <c r="K554" s="1"/>
      <c r="L554" s="1"/>
      <c r="M554" s="1"/>
      <c r="N554" s="1"/>
      <c r="O554" s="1"/>
      <c r="P554" s="1"/>
      <c r="Q554" s="1"/>
      <c r="R554" s="1"/>
      <c r="S554" s="1"/>
      <c r="T554" s="1"/>
      <c r="U554" s="1"/>
      <c r="V554" s="1"/>
      <c r="W554" s="1"/>
      <c r="X554" s="1"/>
      <c r="Y554" s="1"/>
      <c r="Z554" s="1"/>
      <c r="AA554" s="1"/>
      <c r="AB554" s="82">
        <f t="shared" ref="AB554" si="147">MIN(Z554,W554,T554,Q554,N554,K554,H554)</f>
        <v>132820</v>
      </c>
      <c r="AC554" s="82" t="str">
        <f>IF(AB554=Z554,$Y$7,IF(AB554=W554,$V$7,IF(AB554=T554,$S$7,IF(AB554=Q554,$P$7,IF(AB554=N554,$M$7,IF(AB554=K554,$J$7,IF(AB554=H554,$G$7,"")))))))</f>
        <v>ARC ANALISIS Y CIA SAS</v>
      </c>
      <c r="AD554" s="82" t="str">
        <f t="shared" ref="AD554" si="148">IF(AB554=Z554,Y554,IF(AB554=W554,V554,IF(AB554=T554,S554,IF(AB554=Q554,P554,IF(AB554=N554,M554,IF(AB554=K554,J554,IF(AB554=H554,G554,"")))))))</f>
        <v>GIBCO</v>
      </c>
      <c r="AE554" s="82" t="str">
        <f t="shared" ref="AE554" si="149">IF(AB554=Z554,AA554,IF(AB554=W554,X554,IF(AB554=T554,U554,IF(AB554=Q554,R554,IF(AB554=N554,O554,IF(AB554=K554,L554,IF(AB554=H554,I554,"")))))))</f>
        <v>30 Dias</v>
      </c>
      <c r="AF554" s="1"/>
      <c r="AG554" s="1"/>
      <c r="AH554" s="1"/>
      <c r="AI554" s="1"/>
      <c r="AJ554" s="1"/>
      <c r="AK554" s="1"/>
      <c r="AL554" s="1"/>
      <c r="AM554" s="1"/>
      <c r="AN554" s="1"/>
      <c r="AO554" s="1" t="s">
        <v>420</v>
      </c>
      <c r="AP554" s="1">
        <v>162400</v>
      </c>
      <c r="AQ554" s="1">
        <v>120</v>
      </c>
      <c r="AR554" s="1"/>
      <c r="AS554" s="1"/>
      <c r="AT554" s="1"/>
      <c r="AU554" s="1"/>
      <c r="AV554" s="1"/>
      <c r="AW554" s="1"/>
      <c r="AX554" s="1" t="s">
        <v>420</v>
      </c>
      <c r="AY554" s="1">
        <v>184220.06399999998</v>
      </c>
      <c r="AZ554" s="1" t="s">
        <v>2526</v>
      </c>
      <c r="BA554" s="82">
        <f t="shared" si="132"/>
        <v>162400</v>
      </c>
      <c r="BB554" s="82" t="str">
        <f t="shared" si="133"/>
        <v>MERCK S.A.</v>
      </c>
      <c r="BC554" s="82" t="str">
        <f t="shared" si="134"/>
        <v>MERCK</v>
      </c>
      <c r="BD554" s="82">
        <f t="shared" si="135"/>
        <v>120</v>
      </c>
      <c r="BE554" s="1"/>
      <c r="BF554" s="1"/>
      <c r="BG554" s="1"/>
      <c r="BH554" s="1"/>
      <c r="BI554" s="1"/>
      <c r="BJ554" s="1"/>
      <c r="BK554" s="1"/>
      <c r="BL554" s="1"/>
      <c r="BM554" s="1"/>
      <c r="BN554" s="1"/>
      <c r="BO554" s="1"/>
      <c r="BP554" s="1"/>
      <c r="BQ554" s="1"/>
      <c r="BR554" s="1"/>
      <c r="BS554" s="1"/>
      <c r="BT554" s="1"/>
      <c r="BU554" s="1"/>
      <c r="BV554" s="1"/>
      <c r="BW554" s="1"/>
      <c r="BX554" s="1"/>
      <c r="BY554" s="1"/>
      <c r="BZ554" s="82"/>
      <c r="CA554" s="82"/>
      <c r="CB554" s="82">
        <f t="shared" si="141"/>
        <v>0</v>
      </c>
      <c r="CC554" s="82">
        <f t="shared" si="142"/>
        <v>0</v>
      </c>
      <c r="CD554" s="98">
        <f t="shared" si="143"/>
        <v>132820</v>
      </c>
      <c r="CE554" s="98" t="str">
        <f t="shared" si="144"/>
        <v>ARC ANALISIS Y CIA SAS</v>
      </c>
      <c r="CF554" s="98" t="str">
        <f t="shared" si="145"/>
        <v>GIBCO</v>
      </c>
      <c r="CG554" s="98" t="str">
        <f t="shared" si="146"/>
        <v>30 Dias</v>
      </c>
    </row>
    <row r="555" spans="1:85" ht="67.5" customHeight="1">
      <c r="A555" s="9">
        <f t="shared" si="131"/>
        <v>547</v>
      </c>
      <c r="B555" s="10" t="s">
        <v>566</v>
      </c>
      <c r="C555" s="11">
        <v>100</v>
      </c>
      <c r="D555" s="11" t="s">
        <v>538</v>
      </c>
      <c r="E555" s="10" t="s">
        <v>1804</v>
      </c>
      <c r="F555" s="43">
        <v>1</v>
      </c>
      <c r="G555" s="1"/>
      <c r="H555" s="1"/>
      <c r="I555" s="1"/>
      <c r="J555" s="1"/>
      <c r="K555" s="1"/>
      <c r="L555" s="1"/>
      <c r="M555" s="1"/>
      <c r="N555" s="1"/>
      <c r="O555" s="1"/>
      <c r="P555" s="1"/>
      <c r="Q555" s="1"/>
      <c r="R555" s="1"/>
      <c r="S555" s="1"/>
      <c r="T555" s="1"/>
      <c r="U555" s="1"/>
      <c r="V555" s="1"/>
      <c r="W555" s="1"/>
      <c r="X555" s="1"/>
      <c r="Y555" s="1"/>
      <c r="Z555" s="1"/>
      <c r="AA555" s="1"/>
      <c r="AB555" s="82"/>
      <c r="AC555" s="82"/>
      <c r="AD555" s="82"/>
      <c r="AE555" s="82"/>
      <c r="AF555" s="1"/>
      <c r="AG555" s="1"/>
      <c r="AH555" s="1"/>
      <c r="AI555" s="1"/>
      <c r="AJ555" s="1"/>
      <c r="AK555" s="1"/>
      <c r="AL555" s="1"/>
      <c r="AM555" s="1"/>
      <c r="AN555" s="1"/>
      <c r="AO555" s="1"/>
      <c r="AP555" s="1"/>
      <c r="AQ555" s="1"/>
      <c r="AR555" s="1"/>
      <c r="AS555" s="1"/>
      <c r="AT555" s="1"/>
      <c r="AU555" s="1"/>
      <c r="AV555" s="1"/>
      <c r="AW555" s="1"/>
      <c r="AX555" s="1"/>
      <c r="AY555" s="1"/>
      <c r="AZ555" s="1"/>
      <c r="BA555" s="82"/>
      <c r="BB555" s="82"/>
      <c r="BC555" s="82"/>
      <c r="BD555" s="82"/>
      <c r="BE555" s="1"/>
      <c r="BF555" s="1"/>
      <c r="BG555" s="1"/>
      <c r="BH555" s="1"/>
      <c r="BI555" s="1"/>
      <c r="BJ555" s="1"/>
      <c r="BK555" s="1"/>
      <c r="BL555" s="1"/>
      <c r="BM555" s="1"/>
      <c r="BN555" s="1"/>
      <c r="BO555" s="1"/>
      <c r="BP555" s="1"/>
      <c r="BQ555" s="1"/>
      <c r="BR555" s="1"/>
      <c r="BS555" s="1"/>
      <c r="BT555" s="1" t="s">
        <v>2646</v>
      </c>
      <c r="BU555" s="1">
        <v>169708</v>
      </c>
      <c r="BV555" s="1" t="s">
        <v>2642</v>
      </c>
      <c r="BW555" s="1"/>
      <c r="BX555" s="1"/>
      <c r="BY555" s="1"/>
      <c r="BZ555" s="82">
        <f t="shared" si="139"/>
        <v>169708</v>
      </c>
      <c r="CA555" s="82" t="str">
        <f t="shared" si="140"/>
        <v>VORTEX COMPANY SAS</v>
      </c>
      <c r="CB555" s="82" t="str">
        <f t="shared" si="141"/>
        <v>Fluka</v>
      </c>
      <c r="CC555" s="82" t="str">
        <f t="shared" si="142"/>
        <v>75-90 dias</v>
      </c>
      <c r="CD555" s="98">
        <f t="shared" si="143"/>
        <v>169708</v>
      </c>
      <c r="CE555" s="98" t="str">
        <f t="shared" si="144"/>
        <v>VORTEX COMPANY SAS</v>
      </c>
      <c r="CF555" s="98" t="str">
        <f t="shared" si="145"/>
        <v>Fluka</v>
      </c>
      <c r="CG555" s="98" t="str">
        <f t="shared" si="146"/>
        <v>75-90 dias</v>
      </c>
    </row>
    <row r="556" spans="1:85" ht="67.5" customHeight="1">
      <c r="A556" s="9">
        <f t="shared" si="131"/>
        <v>548</v>
      </c>
      <c r="B556" s="10" t="s">
        <v>1562</v>
      </c>
      <c r="C556" s="11">
        <v>1000</v>
      </c>
      <c r="D556" s="11" t="s">
        <v>6</v>
      </c>
      <c r="E556" s="10" t="s">
        <v>1803</v>
      </c>
      <c r="F556" s="43">
        <v>1</v>
      </c>
      <c r="G556" s="1"/>
      <c r="H556" s="1"/>
      <c r="I556" s="1"/>
      <c r="J556" s="1" t="s">
        <v>2267</v>
      </c>
      <c r="K556" s="1">
        <v>69117.440000000002</v>
      </c>
      <c r="L556" s="1" t="s">
        <v>2268</v>
      </c>
      <c r="M556" s="1"/>
      <c r="N556" s="1"/>
      <c r="O556" s="1"/>
      <c r="P556" s="1"/>
      <c r="Q556" s="1"/>
      <c r="R556" s="1"/>
      <c r="S556" s="1" t="s">
        <v>2406</v>
      </c>
      <c r="T556" s="1">
        <v>92800</v>
      </c>
      <c r="U556" s="1">
        <v>15</v>
      </c>
      <c r="V556" s="1"/>
      <c r="W556" s="1"/>
      <c r="X556" s="1"/>
      <c r="Y556" s="1"/>
      <c r="Z556" s="1"/>
      <c r="AA556" s="1"/>
      <c r="AB556" s="82">
        <f t="shared" si="136"/>
        <v>69117.440000000002</v>
      </c>
      <c r="AC556" s="82" t="str">
        <f>IF(AB556=Z556,$Y$7,IF(AB556=W556,$V$7,IF(AB556=T556,$S$7,IF(AB556=Q556,$P$7,IF(AB556=N556,$M$7,IF(AB556=K556,$J$7,I(AB556=H556,$G$7,"")))))))</f>
        <v>AVÁNTIKA COLOMBIA S.A.</v>
      </c>
      <c r="AD556" s="82" t="str">
        <f t="shared" si="137"/>
        <v>JT BAKER</v>
      </c>
      <c r="AE556" s="82" t="str">
        <f t="shared" si="138"/>
        <v>10 Días</v>
      </c>
      <c r="AF556" s="1"/>
      <c r="AG556" s="1"/>
      <c r="AH556" s="1"/>
      <c r="AI556" s="1"/>
      <c r="AJ556" s="1"/>
      <c r="AK556" s="1"/>
      <c r="AL556" s="1"/>
      <c r="AM556" s="1"/>
      <c r="AN556" s="1"/>
      <c r="AO556" s="1" t="s">
        <v>420</v>
      </c>
      <c r="AP556" s="1">
        <v>61479.999999999993</v>
      </c>
      <c r="AQ556" s="1">
        <v>150</v>
      </c>
      <c r="AR556" s="1"/>
      <c r="AS556" s="1"/>
      <c r="AT556" s="1"/>
      <c r="AU556" s="1"/>
      <c r="AV556" s="1"/>
      <c r="AW556" s="1"/>
      <c r="AX556" s="1" t="s">
        <v>420</v>
      </c>
      <c r="AY556" s="1">
        <v>241368.62400000001</v>
      </c>
      <c r="AZ556" s="1" t="s">
        <v>2526</v>
      </c>
      <c r="BA556" s="82">
        <f t="shared" si="132"/>
        <v>61479.999999999993</v>
      </c>
      <c r="BB556" s="82" t="str">
        <f t="shared" si="133"/>
        <v>MERCK S.A.</v>
      </c>
      <c r="BC556" s="82" t="str">
        <f t="shared" si="134"/>
        <v>MERCK</v>
      </c>
      <c r="BD556" s="82">
        <f t="shared" si="135"/>
        <v>150</v>
      </c>
      <c r="BE556" s="1"/>
      <c r="BF556" s="1"/>
      <c r="BG556" s="1"/>
      <c r="BH556" s="1"/>
      <c r="BI556" s="1"/>
      <c r="BJ556" s="1"/>
      <c r="BK556" s="1" t="s">
        <v>2570</v>
      </c>
      <c r="BL556" s="1">
        <v>95700</v>
      </c>
      <c r="BM556" s="1" t="s">
        <v>2574</v>
      </c>
      <c r="BN556" s="1" t="s">
        <v>2461</v>
      </c>
      <c r="BO556" s="1">
        <v>45675</v>
      </c>
      <c r="BP556" s="1" t="s">
        <v>2328</v>
      </c>
      <c r="BQ556" s="1"/>
      <c r="BR556" s="1"/>
      <c r="BS556" s="1"/>
      <c r="BT556" s="1"/>
      <c r="BU556" s="1"/>
      <c r="BV556" s="1"/>
      <c r="BW556" s="1" t="s">
        <v>2653</v>
      </c>
      <c r="BX556" s="1">
        <v>66570.080000000016</v>
      </c>
      <c r="BY556" s="1" t="s">
        <v>2372</v>
      </c>
      <c r="BZ556" s="82">
        <f t="shared" si="139"/>
        <v>45675</v>
      </c>
      <c r="CA556" s="82" t="str">
        <f t="shared" si="140"/>
        <v>REACTIVOS EQUIPOS Y QUIMICOS LIMITADA</v>
      </c>
      <c r="CB556" s="82" t="str">
        <f t="shared" si="141"/>
        <v>SCHARLAU</v>
      </c>
      <c r="CC556" s="82" t="str">
        <f t="shared" si="142"/>
        <v>30 DIAS</v>
      </c>
      <c r="CD556" s="98">
        <f t="shared" si="143"/>
        <v>45675</v>
      </c>
      <c r="CE556" s="98" t="str">
        <f t="shared" si="144"/>
        <v>REACTIVOS EQUIPOS Y QUIMICOS LIMITADA</v>
      </c>
      <c r="CF556" s="98" t="str">
        <f t="shared" si="145"/>
        <v>SCHARLAU</v>
      </c>
      <c r="CG556" s="98" t="str">
        <f t="shared" si="146"/>
        <v>30 DIAS</v>
      </c>
    </row>
    <row r="557" spans="1:85" ht="67.5" customHeight="1">
      <c r="A557" s="9">
        <f t="shared" si="131"/>
        <v>549</v>
      </c>
      <c r="B557" s="22" t="s">
        <v>350</v>
      </c>
      <c r="C557" s="13">
        <v>1000</v>
      </c>
      <c r="D557" s="11" t="s">
        <v>6</v>
      </c>
      <c r="E557" s="10" t="s">
        <v>233</v>
      </c>
      <c r="F557" s="43">
        <v>1</v>
      </c>
      <c r="G557" s="1"/>
      <c r="H557" s="1"/>
      <c r="I557" s="1"/>
      <c r="J557" s="1"/>
      <c r="K557" s="1"/>
      <c r="L557" s="1"/>
      <c r="M557" s="1"/>
      <c r="N557" s="1"/>
      <c r="O557" s="1"/>
      <c r="P557" s="1"/>
      <c r="Q557" s="1"/>
      <c r="R557" s="1"/>
      <c r="S557" s="1"/>
      <c r="T557" s="1"/>
      <c r="U557" s="1"/>
      <c r="V557" s="1"/>
      <c r="W557" s="1"/>
      <c r="X557" s="1"/>
      <c r="Y557" s="1"/>
      <c r="Z557" s="1"/>
      <c r="AA557" s="1"/>
      <c r="AB557" s="82"/>
      <c r="AC557" s="82"/>
      <c r="AD557" s="82"/>
      <c r="AE557" s="82"/>
      <c r="AF557" s="1"/>
      <c r="AG557" s="1"/>
      <c r="AH557" s="1"/>
      <c r="AI557" s="1"/>
      <c r="AJ557" s="1"/>
      <c r="AK557" s="1"/>
      <c r="AL557" s="1" t="s">
        <v>2481</v>
      </c>
      <c r="AM557" s="1">
        <v>99412</v>
      </c>
      <c r="AN557" s="1" t="s">
        <v>2475</v>
      </c>
      <c r="AO557" s="1"/>
      <c r="AP557" s="1"/>
      <c r="AQ557" s="1"/>
      <c r="AR557" s="1"/>
      <c r="AS557" s="1"/>
      <c r="AT557" s="1"/>
      <c r="AU557" s="1"/>
      <c r="AV557" s="1"/>
      <c r="AW557" s="1"/>
      <c r="AX557" s="1"/>
      <c r="AY557" s="1"/>
      <c r="AZ557" s="1"/>
      <c r="BA557" s="82">
        <f t="shared" si="132"/>
        <v>99412</v>
      </c>
      <c r="BB557" s="82" t="str">
        <f t="shared" si="133"/>
        <v>LESNIAK E. U.</v>
      </c>
      <c r="BC557" s="82" t="str">
        <f t="shared" si="134"/>
        <v>MARCA NACIONAL</v>
      </c>
      <c r="BD557" s="82" t="str">
        <f t="shared" si="135"/>
        <v>30 días</v>
      </c>
      <c r="BE557" s="1"/>
      <c r="BF557" s="1"/>
      <c r="BG557" s="1"/>
      <c r="BH557" s="1" t="s">
        <v>97</v>
      </c>
      <c r="BI557" s="1">
        <v>8000</v>
      </c>
      <c r="BJ557" s="1" t="s">
        <v>2548</v>
      </c>
      <c r="BK557" s="1"/>
      <c r="BL557" s="1"/>
      <c r="BM557" s="1"/>
      <c r="BN557" s="1" t="s">
        <v>2481</v>
      </c>
      <c r="BO557" s="1">
        <v>34800</v>
      </c>
      <c r="BP557" s="1" t="s">
        <v>2328</v>
      </c>
      <c r="BQ557" s="1"/>
      <c r="BR557" s="1"/>
      <c r="BS557" s="1"/>
      <c r="BT557" s="1"/>
      <c r="BU557" s="1"/>
      <c r="BV557" s="1"/>
      <c r="BW557" s="1"/>
      <c r="BX557" s="1"/>
      <c r="BY557" s="1"/>
      <c r="BZ557" s="82">
        <f t="shared" si="139"/>
        <v>8000</v>
      </c>
      <c r="CA557" s="82" t="str">
        <f t="shared" si="140"/>
        <v>QUIMICOS FARADAY LTDA</v>
      </c>
      <c r="CB557" s="82" t="str">
        <f t="shared" si="141"/>
        <v xml:space="preserve">COMERCIAL </v>
      </c>
      <c r="CC557" s="82" t="str">
        <f t="shared" si="142"/>
        <v>20 DIAS</v>
      </c>
      <c r="CD557" s="98">
        <f t="shared" si="143"/>
        <v>8000</v>
      </c>
      <c r="CE557" s="98" t="str">
        <f t="shared" si="144"/>
        <v>QUIMICOS FARADAY LTDA</v>
      </c>
      <c r="CF557" s="98" t="str">
        <f t="shared" si="145"/>
        <v xml:space="preserve">COMERCIAL </v>
      </c>
      <c r="CG557" s="98" t="str">
        <f t="shared" si="146"/>
        <v>20 DIAS</v>
      </c>
    </row>
    <row r="558" spans="1:85" ht="67.5" customHeight="1">
      <c r="A558" s="9">
        <f t="shared" si="131"/>
        <v>550</v>
      </c>
      <c r="B558" s="10" t="s">
        <v>1669</v>
      </c>
      <c r="C558" s="11">
        <v>50</v>
      </c>
      <c r="D558" s="11" t="s">
        <v>997</v>
      </c>
      <c r="E558" s="10" t="s">
        <v>1803</v>
      </c>
      <c r="F558" s="43">
        <v>1</v>
      </c>
      <c r="G558" s="1"/>
      <c r="H558" s="1"/>
      <c r="I558" s="1"/>
      <c r="J558" s="1"/>
      <c r="K558" s="1"/>
      <c r="L558" s="1"/>
      <c r="M558" s="1"/>
      <c r="N558" s="1"/>
      <c r="O558" s="1"/>
      <c r="P558" s="1"/>
      <c r="Q558" s="1"/>
      <c r="R558" s="1"/>
      <c r="S558" s="1"/>
      <c r="T558" s="1"/>
      <c r="U558" s="1"/>
      <c r="V558" s="1"/>
      <c r="W558" s="1"/>
      <c r="X558" s="1"/>
      <c r="Y558" s="1"/>
      <c r="Z558" s="1"/>
      <c r="AA558" s="1"/>
      <c r="AB558" s="82"/>
      <c r="AC558" s="82"/>
      <c r="AD558" s="82"/>
      <c r="AE558" s="82"/>
      <c r="AF558" s="1"/>
      <c r="AG558" s="1"/>
      <c r="AH558" s="1"/>
      <c r="AI558" s="1"/>
      <c r="AJ558" s="1"/>
      <c r="AK558" s="1"/>
      <c r="AL558" s="1"/>
      <c r="AM558" s="1"/>
      <c r="AN558" s="1"/>
      <c r="AO558" s="1" t="s">
        <v>420</v>
      </c>
      <c r="AP558" s="1">
        <v>213439.99999999997</v>
      </c>
      <c r="AQ558" s="1">
        <v>90</v>
      </c>
      <c r="AR558" s="1"/>
      <c r="AS558" s="1"/>
      <c r="AT558" s="1"/>
      <c r="AU558" s="1"/>
      <c r="AV558" s="1"/>
      <c r="AW558" s="1"/>
      <c r="AX558" s="1"/>
      <c r="AY558" s="1"/>
      <c r="AZ558" s="1"/>
      <c r="BA558" s="82">
        <f t="shared" si="132"/>
        <v>213439.99999999997</v>
      </c>
      <c r="BB558" s="82" t="str">
        <f t="shared" si="133"/>
        <v>MERCK S.A.</v>
      </c>
      <c r="BC558" s="82" t="str">
        <f t="shared" si="134"/>
        <v>MERCK</v>
      </c>
      <c r="BD558" s="82">
        <f t="shared" si="135"/>
        <v>90</v>
      </c>
      <c r="BE558" s="1" t="s">
        <v>1095</v>
      </c>
      <c r="BF558" s="1">
        <v>367720</v>
      </c>
      <c r="BG558" s="1" t="s">
        <v>2375</v>
      </c>
      <c r="BH558" s="1"/>
      <c r="BI558" s="1"/>
      <c r="BJ558" s="1"/>
      <c r="BK558" s="1"/>
      <c r="BL558" s="1"/>
      <c r="BM558" s="1"/>
      <c r="BN558" s="1"/>
      <c r="BO558" s="1"/>
      <c r="BP558" s="1"/>
      <c r="BQ558" s="1"/>
      <c r="BR558" s="1"/>
      <c r="BS558" s="1"/>
      <c r="BT558" s="1" t="s">
        <v>2643</v>
      </c>
      <c r="BU558" s="1">
        <v>204160</v>
      </c>
      <c r="BV558" s="1" t="s">
        <v>2642</v>
      </c>
      <c r="BW558" s="1"/>
      <c r="BX558" s="1"/>
      <c r="BY558" s="1"/>
      <c r="BZ558" s="82">
        <f t="shared" si="139"/>
        <v>204160</v>
      </c>
      <c r="CA558" s="82" t="str">
        <f t="shared" si="140"/>
        <v>VORTEX COMPANY SAS</v>
      </c>
      <c r="CB558" s="82" t="str">
        <f t="shared" si="141"/>
        <v>Sigma</v>
      </c>
      <c r="CC558" s="82" t="str">
        <f t="shared" si="142"/>
        <v>75-90 dias</v>
      </c>
      <c r="CD558" s="98">
        <f t="shared" si="143"/>
        <v>204160</v>
      </c>
      <c r="CE558" s="98" t="str">
        <f t="shared" si="144"/>
        <v>VORTEX COMPANY SAS</v>
      </c>
      <c r="CF558" s="98" t="str">
        <f t="shared" si="145"/>
        <v>Sigma</v>
      </c>
      <c r="CG558" s="98" t="str">
        <f t="shared" si="146"/>
        <v>75-90 dias</v>
      </c>
    </row>
    <row r="559" spans="1:85" ht="67.5" customHeight="1">
      <c r="A559" s="9">
        <f t="shared" si="131"/>
        <v>551</v>
      </c>
      <c r="B559" s="17" t="s">
        <v>567</v>
      </c>
      <c r="C559" s="14">
        <v>50</v>
      </c>
      <c r="D559" s="18" t="s">
        <v>538</v>
      </c>
      <c r="E559" s="10" t="s">
        <v>1804</v>
      </c>
      <c r="F559" s="43">
        <v>1</v>
      </c>
      <c r="G559" s="1"/>
      <c r="H559" s="1"/>
      <c r="I559" s="1"/>
      <c r="J559" s="1"/>
      <c r="K559" s="1"/>
      <c r="L559" s="1"/>
      <c r="M559" s="1"/>
      <c r="N559" s="1"/>
      <c r="O559" s="1"/>
      <c r="P559" s="1"/>
      <c r="Q559" s="1"/>
      <c r="R559" s="1"/>
      <c r="S559" s="1"/>
      <c r="T559" s="1"/>
      <c r="U559" s="1"/>
      <c r="V559" s="1"/>
      <c r="W559" s="1"/>
      <c r="X559" s="1"/>
      <c r="Y559" s="1"/>
      <c r="Z559" s="1"/>
      <c r="AA559" s="1"/>
      <c r="AB559" s="82"/>
      <c r="AC559" s="82"/>
      <c r="AD559" s="82"/>
      <c r="AE559" s="82"/>
      <c r="AF559" s="1"/>
      <c r="AG559" s="1"/>
      <c r="AH559" s="1"/>
      <c r="AI559" s="1"/>
      <c r="AJ559" s="1"/>
      <c r="AK559" s="1"/>
      <c r="AL559" s="1"/>
      <c r="AM559" s="1"/>
      <c r="AN559" s="1"/>
      <c r="AO559" s="1"/>
      <c r="AP559" s="1"/>
      <c r="AQ559" s="1"/>
      <c r="AR559" s="1"/>
      <c r="AS559" s="1"/>
      <c r="AT559" s="1"/>
      <c r="AU559" s="1"/>
      <c r="AV559" s="1"/>
      <c r="AW559" s="1"/>
      <c r="AX559" s="1"/>
      <c r="AY559" s="1"/>
      <c r="AZ559" s="1"/>
      <c r="BA559" s="82"/>
      <c r="BB559" s="82"/>
      <c r="BC559" s="82"/>
      <c r="BD559" s="82"/>
      <c r="BE559" s="1"/>
      <c r="BF559" s="1"/>
      <c r="BG559" s="1"/>
      <c r="BH559" s="1"/>
      <c r="BI559" s="1"/>
      <c r="BJ559" s="1"/>
      <c r="BK559" s="1"/>
      <c r="BL559" s="1"/>
      <c r="BM559" s="1"/>
      <c r="BN559" s="1"/>
      <c r="BO559" s="1"/>
      <c r="BP559" s="1"/>
      <c r="BQ559" s="1"/>
      <c r="BR559" s="1"/>
      <c r="BS559" s="1"/>
      <c r="BT559" s="1" t="s">
        <v>2646</v>
      </c>
      <c r="BU559" s="1">
        <v>287100</v>
      </c>
      <c r="BV559" s="1" t="s">
        <v>2650</v>
      </c>
      <c r="BW559" s="1"/>
      <c r="BX559" s="1"/>
      <c r="BY559" s="1"/>
      <c r="BZ559" s="82">
        <f t="shared" si="139"/>
        <v>287100</v>
      </c>
      <c r="CA559" s="82" t="str">
        <f t="shared" si="140"/>
        <v>VORTEX COMPANY SAS</v>
      </c>
      <c r="CB559" s="82" t="str">
        <f t="shared" si="141"/>
        <v>Fluka</v>
      </c>
      <c r="CC559" s="82" t="str">
        <f t="shared" si="142"/>
        <v>120 dias</v>
      </c>
      <c r="CD559" s="98">
        <f t="shared" si="143"/>
        <v>287100</v>
      </c>
      <c r="CE559" s="98" t="str">
        <f t="shared" si="144"/>
        <v>VORTEX COMPANY SAS</v>
      </c>
      <c r="CF559" s="98" t="str">
        <f t="shared" si="145"/>
        <v>Fluka</v>
      </c>
      <c r="CG559" s="98" t="str">
        <f t="shared" si="146"/>
        <v>120 dias</v>
      </c>
    </row>
    <row r="560" spans="1:85" ht="67.5" customHeight="1">
      <c r="A560" s="9">
        <f t="shared" si="131"/>
        <v>552</v>
      </c>
      <c r="B560" s="10" t="s">
        <v>568</v>
      </c>
      <c r="C560" s="14">
        <v>100</v>
      </c>
      <c r="D560" s="18" t="s">
        <v>538</v>
      </c>
      <c r="E560" s="10" t="s">
        <v>1804</v>
      </c>
      <c r="F560" s="43">
        <v>1</v>
      </c>
      <c r="G560" s="1"/>
      <c r="H560" s="1"/>
      <c r="I560" s="1"/>
      <c r="J560" s="1"/>
      <c r="K560" s="1"/>
      <c r="L560" s="1"/>
      <c r="M560" s="1"/>
      <c r="N560" s="1"/>
      <c r="O560" s="1"/>
      <c r="P560" s="1"/>
      <c r="Q560" s="1"/>
      <c r="R560" s="1"/>
      <c r="S560" s="1"/>
      <c r="T560" s="1"/>
      <c r="U560" s="1"/>
      <c r="V560" s="1"/>
      <c r="W560" s="1"/>
      <c r="X560" s="1"/>
      <c r="Y560" s="1"/>
      <c r="Z560" s="1"/>
      <c r="AA560" s="1"/>
      <c r="AB560" s="82"/>
      <c r="AC560" s="82"/>
      <c r="AD560" s="82"/>
      <c r="AE560" s="82"/>
      <c r="AF560" s="1"/>
      <c r="AG560" s="1"/>
      <c r="AH560" s="1"/>
      <c r="AI560" s="1"/>
      <c r="AJ560" s="1"/>
      <c r="AK560" s="1"/>
      <c r="AL560" s="1"/>
      <c r="AM560" s="1"/>
      <c r="AN560" s="1"/>
      <c r="AO560" s="1"/>
      <c r="AP560" s="1"/>
      <c r="AQ560" s="1"/>
      <c r="AR560" s="1"/>
      <c r="AS560" s="1"/>
      <c r="AT560" s="1"/>
      <c r="AU560" s="1"/>
      <c r="AV560" s="1"/>
      <c r="AW560" s="1"/>
      <c r="AX560" s="1"/>
      <c r="AY560" s="1"/>
      <c r="AZ560" s="1"/>
      <c r="BA560" s="82"/>
      <c r="BB560" s="82"/>
      <c r="BC560" s="82"/>
      <c r="BD560" s="82"/>
      <c r="BE560" s="1" t="s">
        <v>1095</v>
      </c>
      <c r="BF560" s="1">
        <v>417600</v>
      </c>
      <c r="BG560" s="1" t="s">
        <v>2375</v>
      </c>
      <c r="BH560" s="1"/>
      <c r="BI560" s="1"/>
      <c r="BJ560" s="1"/>
      <c r="BK560" s="1"/>
      <c r="BL560" s="1"/>
      <c r="BM560" s="1"/>
      <c r="BN560" s="1"/>
      <c r="BO560" s="1"/>
      <c r="BP560" s="1"/>
      <c r="BQ560" s="1"/>
      <c r="BR560" s="1"/>
      <c r="BS560" s="1"/>
      <c r="BT560" s="1" t="s">
        <v>2646</v>
      </c>
      <c r="BU560" s="1">
        <v>218000</v>
      </c>
      <c r="BV560" s="1" t="s">
        <v>2642</v>
      </c>
      <c r="BW560" s="1"/>
      <c r="BX560" s="1"/>
      <c r="BY560" s="1"/>
      <c r="BZ560" s="82">
        <f t="shared" si="139"/>
        <v>218000</v>
      </c>
      <c r="CA560" s="82" t="str">
        <f t="shared" si="140"/>
        <v>VORTEX COMPANY SAS</v>
      </c>
      <c r="CB560" s="82" t="str">
        <f t="shared" si="141"/>
        <v>Fluka</v>
      </c>
      <c r="CC560" s="82" t="str">
        <f t="shared" si="142"/>
        <v>75-90 dias</v>
      </c>
      <c r="CD560" s="98">
        <f t="shared" si="143"/>
        <v>218000</v>
      </c>
      <c r="CE560" s="98" t="str">
        <f t="shared" si="144"/>
        <v>VORTEX COMPANY SAS</v>
      </c>
      <c r="CF560" s="98" t="str">
        <f t="shared" si="145"/>
        <v>Fluka</v>
      </c>
      <c r="CG560" s="98" t="str">
        <f t="shared" si="146"/>
        <v>75-90 dias</v>
      </c>
    </row>
    <row r="561" spans="1:85" ht="67.5" customHeight="1">
      <c r="A561" s="9">
        <f t="shared" si="131"/>
        <v>553</v>
      </c>
      <c r="B561" s="10" t="s">
        <v>569</v>
      </c>
      <c r="C561" s="14">
        <v>100</v>
      </c>
      <c r="D561" s="18" t="s">
        <v>538</v>
      </c>
      <c r="E561" s="10" t="s">
        <v>1804</v>
      </c>
      <c r="F561" s="43">
        <v>1</v>
      </c>
      <c r="G561" s="1"/>
      <c r="H561" s="1"/>
      <c r="I561" s="1"/>
      <c r="J561" s="1"/>
      <c r="K561" s="1"/>
      <c r="L561" s="1"/>
      <c r="M561" s="1"/>
      <c r="N561" s="1"/>
      <c r="O561" s="1"/>
      <c r="P561" s="1"/>
      <c r="Q561" s="1"/>
      <c r="R561" s="1"/>
      <c r="S561" s="1"/>
      <c r="T561" s="1"/>
      <c r="U561" s="1"/>
      <c r="V561" s="1"/>
      <c r="W561" s="1"/>
      <c r="X561" s="1"/>
      <c r="Y561" s="1"/>
      <c r="Z561" s="1"/>
      <c r="AA561" s="1"/>
      <c r="AB561" s="82"/>
      <c r="AC561" s="82"/>
      <c r="AD561" s="82"/>
      <c r="AE561" s="82"/>
      <c r="AF561" s="1"/>
      <c r="AG561" s="1"/>
      <c r="AH561" s="1"/>
      <c r="AI561" s="1"/>
      <c r="AJ561" s="1"/>
      <c r="AK561" s="1"/>
      <c r="AL561" s="1"/>
      <c r="AM561" s="1"/>
      <c r="AN561" s="1"/>
      <c r="AO561" s="1"/>
      <c r="AP561" s="1"/>
      <c r="AQ561" s="1"/>
      <c r="AR561" s="1"/>
      <c r="AS561" s="1"/>
      <c r="AT561" s="1"/>
      <c r="AU561" s="1"/>
      <c r="AV561" s="1"/>
      <c r="AW561" s="1"/>
      <c r="AX561" s="1"/>
      <c r="AY561" s="1"/>
      <c r="AZ561" s="1"/>
      <c r="BA561" s="82"/>
      <c r="BB561" s="82"/>
      <c r="BC561" s="82"/>
      <c r="BD561" s="82"/>
      <c r="BE561" s="1"/>
      <c r="BF561" s="1"/>
      <c r="BG561" s="1"/>
      <c r="BH561" s="1"/>
      <c r="BI561" s="1"/>
      <c r="BJ561" s="1"/>
      <c r="BK561" s="1"/>
      <c r="BL561" s="1"/>
      <c r="BM561" s="1"/>
      <c r="BN561" s="1"/>
      <c r="BO561" s="1"/>
      <c r="BP561" s="1"/>
      <c r="BQ561" s="1"/>
      <c r="BR561" s="1"/>
      <c r="BS561" s="1"/>
      <c r="BT561" s="1" t="s">
        <v>2646</v>
      </c>
      <c r="BU561" s="1">
        <v>239888</v>
      </c>
      <c r="BV561" s="1" t="s">
        <v>2642</v>
      </c>
      <c r="BW561" s="1"/>
      <c r="BX561" s="1"/>
      <c r="BY561" s="1"/>
      <c r="BZ561" s="82">
        <f t="shared" si="139"/>
        <v>239888</v>
      </c>
      <c r="CA561" s="82" t="str">
        <f t="shared" si="140"/>
        <v>VORTEX COMPANY SAS</v>
      </c>
      <c r="CB561" s="82" t="str">
        <f t="shared" si="141"/>
        <v>Fluka</v>
      </c>
      <c r="CC561" s="82" t="str">
        <f t="shared" si="142"/>
        <v>75-90 dias</v>
      </c>
      <c r="CD561" s="98">
        <f t="shared" si="143"/>
        <v>239888</v>
      </c>
      <c r="CE561" s="98" t="str">
        <f t="shared" si="144"/>
        <v>VORTEX COMPANY SAS</v>
      </c>
      <c r="CF561" s="98" t="str">
        <f t="shared" si="145"/>
        <v>Fluka</v>
      </c>
      <c r="CG561" s="98" t="str">
        <f t="shared" si="146"/>
        <v>75-90 dias</v>
      </c>
    </row>
    <row r="562" spans="1:85" ht="67.5" customHeight="1">
      <c r="A562" s="9">
        <f t="shared" si="131"/>
        <v>554</v>
      </c>
      <c r="B562" s="10" t="s">
        <v>1644</v>
      </c>
      <c r="C562" s="11">
        <v>100</v>
      </c>
      <c r="D562" s="11" t="s">
        <v>6</v>
      </c>
      <c r="E562" s="10" t="s">
        <v>1803</v>
      </c>
      <c r="F562" s="43">
        <v>1</v>
      </c>
      <c r="G562" s="1"/>
      <c r="H562" s="1"/>
      <c r="I562" s="1"/>
      <c r="J562" s="1"/>
      <c r="K562" s="1"/>
      <c r="L562" s="1"/>
      <c r="M562" s="1" t="s">
        <v>2296</v>
      </c>
      <c r="N562" s="1">
        <v>211932</v>
      </c>
      <c r="O562" s="1">
        <v>30</v>
      </c>
      <c r="P562" s="1"/>
      <c r="Q562" s="1"/>
      <c r="R562" s="1"/>
      <c r="S562" s="1"/>
      <c r="T562" s="1"/>
      <c r="U562" s="1"/>
      <c r="V562" s="1"/>
      <c r="W562" s="1"/>
      <c r="X562" s="1"/>
      <c r="Y562" s="1"/>
      <c r="Z562" s="1"/>
      <c r="AA562" s="1"/>
      <c r="AB562" s="82">
        <f t="shared" si="136"/>
        <v>211932</v>
      </c>
      <c r="AC562" s="82" t="str">
        <f>IF(AB562=Z562,$Y$7,IF(AB562=W562,$V$7,IF(AB562=T562,$S$7,IF(AB562=Q562,$P$7,IF(AB562=N562,$M$7,IF(AB562=K562,$J$7,I(AB562=H562,$G$7,"")))))))</f>
        <v>BIO-INSTRUMENTAL</v>
      </c>
      <c r="AD562" s="82" t="str">
        <f t="shared" si="137"/>
        <v>ALFA EASEAR</v>
      </c>
      <c r="AE562" s="82">
        <f t="shared" si="138"/>
        <v>30</v>
      </c>
      <c r="AF562" s="1"/>
      <c r="AG562" s="1"/>
      <c r="AH562" s="1"/>
      <c r="AI562" s="1"/>
      <c r="AJ562" s="1"/>
      <c r="AK562" s="1"/>
      <c r="AL562" s="1"/>
      <c r="AM562" s="1"/>
      <c r="AN562" s="1"/>
      <c r="AO562" s="1"/>
      <c r="AP562" s="1"/>
      <c r="AQ562" s="1"/>
      <c r="AR562" s="1"/>
      <c r="AS562" s="1"/>
      <c r="AT562" s="1"/>
      <c r="AU562" s="1"/>
      <c r="AV562" s="1"/>
      <c r="AW562" s="1"/>
      <c r="AX562" s="1"/>
      <c r="AY562" s="1"/>
      <c r="AZ562" s="1"/>
      <c r="BA562" s="82"/>
      <c r="BB562" s="82"/>
      <c r="BC562" s="82"/>
      <c r="BD562" s="82"/>
      <c r="BE562" s="1"/>
      <c r="BF562" s="1"/>
      <c r="BG562" s="1"/>
      <c r="BH562" s="1"/>
      <c r="BI562" s="1"/>
      <c r="BJ562" s="1"/>
      <c r="BK562" s="1"/>
      <c r="BL562" s="1"/>
      <c r="BM562" s="1"/>
      <c r="BN562" s="1" t="s">
        <v>2293</v>
      </c>
      <c r="BO562" s="1" t="s">
        <v>2293</v>
      </c>
      <c r="BP562" s="1" t="s">
        <v>2293</v>
      </c>
      <c r="BQ562" s="1"/>
      <c r="BR562" s="1"/>
      <c r="BS562" s="1"/>
      <c r="BT562" s="1"/>
      <c r="BU562" s="1"/>
      <c r="BV562" s="1"/>
      <c r="BW562" s="1"/>
      <c r="BX562" s="1"/>
      <c r="BY562" s="1"/>
      <c r="BZ562" s="82"/>
      <c r="CA562" s="82"/>
      <c r="CB562" s="82">
        <f t="shared" si="141"/>
        <v>0</v>
      </c>
      <c r="CC562" s="82">
        <f t="shared" si="142"/>
        <v>0</v>
      </c>
      <c r="CD562" s="98">
        <f t="shared" si="143"/>
        <v>211932</v>
      </c>
      <c r="CE562" s="98" t="str">
        <f t="shared" si="144"/>
        <v>BIO-INSTRUMENTAL</v>
      </c>
      <c r="CF562" s="98" t="str">
        <f t="shared" si="145"/>
        <v>ALFA EASEAR</v>
      </c>
      <c r="CG562" s="98">
        <f t="shared" si="146"/>
        <v>30</v>
      </c>
    </row>
    <row r="563" spans="1:85" ht="67.5" customHeight="1">
      <c r="A563" s="9">
        <f t="shared" si="131"/>
        <v>555</v>
      </c>
      <c r="B563" s="10" t="s">
        <v>351</v>
      </c>
      <c r="C563" s="11">
        <v>1000</v>
      </c>
      <c r="D563" s="11" t="s">
        <v>6</v>
      </c>
      <c r="E563" s="10" t="s">
        <v>1803</v>
      </c>
      <c r="F563" s="43">
        <v>1</v>
      </c>
      <c r="G563" s="1"/>
      <c r="H563" s="1"/>
      <c r="I563" s="1"/>
      <c r="J563" s="1"/>
      <c r="K563" s="1"/>
      <c r="L563" s="1"/>
      <c r="M563" s="1" t="s">
        <v>2296</v>
      </c>
      <c r="N563" s="1">
        <v>417948</v>
      </c>
      <c r="O563" s="1">
        <v>30</v>
      </c>
      <c r="P563" s="1" t="s">
        <v>420</v>
      </c>
      <c r="Q563" s="1">
        <v>256360</v>
      </c>
      <c r="R563" s="1" t="s">
        <v>2326</v>
      </c>
      <c r="S563" s="1" t="s">
        <v>2406</v>
      </c>
      <c r="T563" s="1">
        <v>233856</v>
      </c>
      <c r="U563" s="1">
        <v>15</v>
      </c>
      <c r="V563" s="1"/>
      <c r="W563" s="1"/>
      <c r="X563" s="1"/>
      <c r="Y563" s="1"/>
      <c r="Z563" s="1"/>
      <c r="AA563" s="1"/>
      <c r="AB563" s="82">
        <f t="shared" si="136"/>
        <v>233856</v>
      </c>
      <c r="AC563" s="82" t="str">
        <f>IF(AB563=Z563,$Y$7,IF(AB563=W563,$V$7,IF(AB563=T563,$S$7,IF(AB563=Q563,$P$7,IF(AB563=N563,$M$7,IF(AB563=K563,$J$7,I(AB563=H563,$G$7,"")))))))</f>
        <v xml:space="preserve">ELEMENTOS QUIMICOS LTDA </v>
      </c>
      <c r="AD563" s="82" t="str">
        <f t="shared" si="137"/>
        <v>PANREAC</v>
      </c>
      <c r="AE563" s="82">
        <f t="shared" si="138"/>
        <v>15</v>
      </c>
      <c r="AF563" s="1"/>
      <c r="AG563" s="1"/>
      <c r="AH563" s="1"/>
      <c r="AI563" s="1"/>
      <c r="AJ563" s="1"/>
      <c r="AK563" s="1"/>
      <c r="AL563" s="1"/>
      <c r="AM563" s="1"/>
      <c r="AN563" s="1"/>
      <c r="AO563" s="1" t="s">
        <v>420</v>
      </c>
      <c r="AP563" s="1">
        <v>117159.99999999999</v>
      </c>
      <c r="AQ563" s="1">
        <v>45</v>
      </c>
      <c r="AR563" s="1"/>
      <c r="AS563" s="1"/>
      <c r="AT563" s="1"/>
      <c r="AU563" s="1"/>
      <c r="AV563" s="1"/>
      <c r="AW563" s="1"/>
      <c r="AX563" s="1" t="s">
        <v>420</v>
      </c>
      <c r="AY563" s="1">
        <v>248091.984</v>
      </c>
      <c r="AZ563" s="1" t="s">
        <v>2526</v>
      </c>
      <c r="BA563" s="82">
        <f t="shared" si="132"/>
        <v>117159.99999999999</v>
      </c>
      <c r="BB563" s="82" t="str">
        <f t="shared" si="133"/>
        <v>MERCK S.A.</v>
      </c>
      <c r="BC563" s="82" t="str">
        <f t="shared" si="134"/>
        <v>MERCK</v>
      </c>
      <c r="BD563" s="82">
        <f t="shared" si="135"/>
        <v>45</v>
      </c>
      <c r="BE563" s="1"/>
      <c r="BF563" s="1"/>
      <c r="BG563" s="1"/>
      <c r="BH563" s="1"/>
      <c r="BI563" s="1"/>
      <c r="BJ563" s="1"/>
      <c r="BK563" s="1"/>
      <c r="BL563" s="1"/>
      <c r="BM563" s="1"/>
      <c r="BN563" s="1" t="s">
        <v>2461</v>
      </c>
      <c r="BO563" s="1">
        <v>411336</v>
      </c>
      <c r="BP563" s="1" t="s">
        <v>2545</v>
      </c>
      <c r="BQ563" s="1"/>
      <c r="BR563" s="1"/>
      <c r="BS563" s="1"/>
      <c r="BT563" s="1"/>
      <c r="BU563" s="1"/>
      <c r="BV563" s="1"/>
      <c r="BW563" s="1" t="s">
        <v>2653</v>
      </c>
      <c r="BX563" s="1">
        <v>271857.59999999998</v>
      </c>
      <c r="BY563" s="1"/>
      <c r="BZ563" s="82">
        <f t="shared" si="139"/>
        <v>271857.59999999998</v>
      </c>
      <c r="CA563" s="82" t="str">
        <f t="shared" si="140"/>
        <v xml:space="preserve">LABORATORIOS WACOL S.A </v>
      </c>
      <c r="CB563" s="82" t="str">
        <f t="shared" si="141"/>
        <v xml:space="preserve">JT BAKER </v>
      </c>
      <c r="CC563" s="82">
        <f t="shared" si="142"/>
        <v>0</v>
      </c>
      <c r="CD563" s="98">
        <f t="shared" si="143"/>
        <v>117159.99999999999</v>
      </c>
      <c r="CE563" s="98" t="str">
        <f t="shared" si="144"/>
        <v>MERCK S.A.</v>
      </c>
      <c r="CF563" s="98" t="str">
        <f t="shared" si="145"/>
        <v>MERCK</v>
      </c>
      <c r="CG563" s="98">
        <f t="shared" si="146"/>
        <v>45</v>
      </c>
    </row>
    <row r="564" spans="1:85" ht="67.5" customHeight="1">
      <c r="A564" s="9">
        <f t="shared" si="131"/>
        <v>556</v>
      </c>
      <c r="B564" s="10" t="s">
        <v>570</v>
      </c>
      <c r="C564" s="11">
        <v>100</v>
      </c>
      <c r="D564" s="11" t="s">
        <v>538</v>
      </c>
      <c r="E564" s="10" t="s">
        <v>1804</v>
      </c>
      <c r="F564" s="43">
        <v>1</v>
      </c>
      <c r="G564" s="1"/>
      <c r="H564" s="1"/>
      <c r="I564" s="1"/>
      <c r="J564" s="1"/>
      <c r="K564" s="1"/>
      <c r="L564" s="1"/>
      <c r="M564" s="1"/>
      <c r="N564" s="1"/>
      <c r="O564" s="1"/>
      <c r="P564" s="1"/>
      <c r="Q564" s="1"/>
      <c r="R564" s="1"/>
      <c r="S564" s="1"/>
      <c r="T564" s="1"/>
      <c r="U564" s="1"/>
      <c r="V564" s="1"/>
      <c r="W564" s="1"/>
      <c r="X564" s="1"/>
      <c r="Y564" s="1"/>
      <c r="Z564" s="1"/>
      <c r="AA564" s="1"/>
      <c r="AB564" s="82"/>
      <c r="AC564" s="82"/>
      <c r="AD564" s="82"/>
      <c r="AE564" s="82"/>
      <c r="AF564" s="1"/>
      <c r="AG564" s="1"/>
      <c r="AH564" s="1"/>
      <c r="AI564" s="1"/>
      <c r="AJ564" s="1"/>
      <c r="AK564" s="1"/>
      <c r="AL564" s="1"/>
      <c r="AM564" s="1"/>
      <c r="AN564" s="1"/>
      <c r="AO564" s="1"/>
      <c r="AP564" s="1"/>
      <c r="AQ564" s="1"/>
      <c r="AR564" s="1"/>
      <c r="AS564" s="1"/>
      <c r="AT564" s="1"/>
      <c r="AU564" s="1"/>
      <c r="AV564" s="1"/>
      <c r="AW564" s="1"/>
      <c r="AX564" s="1"/>
      <c r="AY564" s="1"/>
      <c r="AZ564" s="1"/>
      <c r="BA564" s="82"/>
      <c r="BB564" s="82"/>
      <c r="BC564" s="82"/>
      <c r="BD564" s="82"/>
      <c r="BE564" s="1"/>
      <c r="BF564" s="1"/>
      <c r="BG564" s="1"/>
      <c r="BH564" s="1"/>
      <c r="BI564" s="1"/>
      <c r="BJ564" s="1"/>
      <c r="BK564" s="1"/>
      <c r="BL564" s="1"/>
      <c r="BM564" s="1"/>
      <c r="BN564" s="1"/>
      <c r="BO564" s="1"/>
      <c r="BP564" s="1"/>
      <c r="BQ564" s="1"/>
      <c r="BR564" s="1"/>
      <c r="BS564" s="1"/>
      <c r="BT564" s="1"/>
      <c r="BU564" s="1"/>
      <c r="BV564" s="1"/>
      <c r="BW564" s="1"/>
      <c r="BX564" s="1"/>
      <c r="BY564" s="1"/>
      <c r="BZ564" s="82"/>
      <c r="CA564" s="82"/>
      <c r="CB564" s="82">
        <f t="shared" si="141"/>
        <v>0</v>
      </c>
      <c r="CC564" s="82">
        <f t="shared" si="142"/>
        <v>0</v>
      </c>
      <c r="CD564" s="98">
        <f t="shared" si="143"/>
        <v>0</v>
      </c>
      <c r="CE564" s="98">
        <f t="shared" si="144"/>
        <v>0</v>
      </c>
      <c r="CF564" s="98">
        <f t="shared" si="145"/>
        <v>0</v>
      </c>
      <c r="CG564" s="98">
        <f t="shared" si="146"/>
        <v>0</v>
      </c>
    </row>
    <row r="565" spans="1:85" ht="76.5" customHeight="1">
      <c r="A565" s="9">
        <f t="shared" si="131"/>
        <v>557</v>
      </c>
      <c r="B565" s="17" t="s">
        <v>571</v>
      </c>
      <c r="C565" s="14">
        <v>100</v>
      </c>
      <c r="D565" s="18" t="s">
        <v>538</v>
      </c>
      <c r="E565" s="10" t="s">
        <v>1804</v>
      </c>
      <c r="F565" s="43">
        <v>1</v>
      </c>
      <c r="G565" s="1"/>
      <c r="H565" s="1"/>
      <c r="I565" s="1"/>
      <c r="J565" s="1"/>
      <c r="K565" s="1"/>
      <c r="L565" s="1"/>
      <c r="M565" s="1"/>
      <c r="N565" s="1"/>
      <c r="O565" s="1"/>
      <c r="P565" s="1"/>
      <c r="Q565" s="1"/>
      <c r="R565" s="1"/>
      <c r="S565" s="1"/>
      <c r="T565" s="1"/>
      <c r="U565" s="1"/>
      <c r="V565" s="1"/>
      <c r="W565" s="1"/>
      <c r="X565" s="1"/>
      <c r="Y565" s="1"/>
      <c r="Z565" s="1"/>
      <c r="AA565" s="1"/>
      <c r="AB565" s="82"/>
      <c r="AC565" s="82"/>
      <c r="AD565" s="82"/>
      <c r="AE565" s="82"/>
      <c r="AF565" s="1"/>
      <c r="AG565" s="1"/>
      <c r="AH565" s="1"/>
      <c r="AI565" s="1"/>
      <c r="AJ565" s="1"/>
      <c r="AK565" s="1"/>
      <c r="AL565" s="1"/>
      <c r="AM565" s="1"/>
      <c r="AN565" s="1"/>
      <c r="AO565" s="1"/>
      <c r="AP565" s="1"/>
      <c r="AQ565" s="1"/>
      <c r="AR565" s="1"/>
      <c r="AS565" s="1"/>
      <c r="AT565" s="1"/>
      <c r="AU565" s="1"/>
      <c r="AV565" s="1"/>
      <c r="AW565" s="1"/>
      <c r="AX565" s="1"/>
      <c r="AY565" s="1"/>
      <c r="AZ565" s="1"/>
      <c r="BA565" s="82"/>
      <c r="BB565" s="82"/>
      <c r="BC565" s="82"/>
      <c r="BD565" s="82"/>
      <c r="BE565" s="1" t="s">
        <v>1095</v>
      </c>
      <c r="BF565" s="1">
        <v>477920</v>
      </c>
      <c r="BG565" s="1" t="s">
        <v>2375</v>
      </c>
      <c r="BH565" s="1"/>
      <c r="BI565" s="1"/>
      <c r="BJ565" s="1"/>
      <c r="BK565" s="1"/>
      <c r="BL565" s="1"/>
      <c r="BM565" s="1"/>
      <c r="BN565" s="1"/>
      <c r="BO565" s="1"/>
      <c r="BP565" s="1"/>
      <c r="BQ565" s="1"/>
      <c r="BR565" s="1"/>
      <c r="BS565" s="1"/>
      <c r="BT565" s="1" t="s">
        <v>2646</v>
      </c>
      <c r="BU565" s="1">
        <v>370040</v>
      </c>
      <c r="BV565" s="1" t="s">
        <v>2642</v>
      </c>
      <c r="BW565" s="1"/>
      <c r="BX565" s="1"/>
      <c r="BY565" s="1"/>
      <c r="BZ565" s="82">
        <f t="shared" si="139"/>
        <v>370040</v>
      </c>
      <c r="CA565" s="82" t="str">
        <f t="shared" si="140"/>
        <v>VORTEX COMPANY SAS</v>
      </c>
      <c r="CB565" s="82" t="str">
        <f t="shared" si="141"/>
        <v>Fluka</v>
      </c>
      <c r="CC565" s="82" t="str">
        <f t="shared" si="142"/>
        <v>75-90 dias</v>
      </c>
      <c r="CD565" s="98">
        <f t="shared" si="143"/>
        <v>370040</v>
      </c>
      <c r="CE565" s="98" t="str">
        <f t="shared" si="144"/>
        <v>VORTEX COMPANY SAS</v>
      </c>
      <c r="CF565" s="98" t="str">
        <f t="shared" si="145"/>
        <v>Fluka</v>
      </c>
      <c r="CG565" s="98" t="str">
        <f t="shared" si="146"/>
        <v>75-90 dias</v>
      </c>
    </row>
    <row r="566" spans="1:85" ht="63" customHeight="1">
      <c r="A566" s="9">
        <f t="shared" si="131"/>
        <v>558</v>
      </c>
      <c r="B566" s="10" t="s">
        <v>1676</v>
      </c>
      <c r="C566" s="11">
        <v>25</v>
      </c>
      <c r="D566" s="11" t="s">
        <v>997</v>
      </c>
      <c r="E566" s="10" t="s">
        <v>1803</v>
      </c>
      <c r="F566" s="43">
        <v>1</v>
      </c>
      <c r="G566" s="1"/>
      <c r="H566" s="1"/>
      <c r="I566" s="1"/>
      <c r="J566" s="1"/>
      <c r="K566" s="1"/>
      <c r="L566" s="1"/>
      <c r="M566" s="1"/>
      <c r="N566" s="1"/>
      <c r="O566" s="1"/>
      <c r="P566" s="1"/>
      <c r="Q566" s="1"/>
      <c r="R566" s="1"/>
      <c r="S566" s="1" t="s">
        <v>2408</v>
      </c>
      <c r="T566" s="1">
        <v>195692</v>
      </c>
      <c r="U566" s="1">
        <v>15</v>
      </c>
      <c r="V566" s="1"/>
      <c r="W566" s="1"/>
      <c r="X566" s="1"/>
      <c r="Y566" s="1"/>
      <c r="Z566" s="1"/>
      <c r="AA566" s="1"/>
      <c r="AB566" s="82">
        <f t="shared" si="136"/>
        <v>195692</v>
      </c>
      <c r="AC566" s="82" t="str">
        <f>IF(AB566=Z566,$Y$7,IF(AB566=W566,$V$7,IF(AB566=T566,$S$7,IF(AB566=Q566,$P$7,IF(AB566=N566,$M$7,IF(AB566=K566,$J$7,I(AB566=H566,$G$7,"")))))))</f>
        <v xml:space="preserve">ELEMENTOS QUIMICOS LTDA </v>
      </c>
      <c r="AD566" s="82" t="str">
        <f t="shared" si="137"/>
        <v>ALFA (USA)</v>
      </c>
      <c r="AE566" s="82">
        <f t="shared" si="138"/>
        <v>15</v>
      </c>
      <c r="AF566" s="1"/>
      <c r="AG566" s="1"/>
      <c r="AH566" s="1"/>
      <c r="AI566" s="1"/>
      <c r="AJ566" s="1"/>
      <c r="AK566" s="1"/>
      <c r="AL566" s="1"/>
      <c r="AM566" s="1"/>
      <c r="AN566" s="1"/>
      <c r="AO566" s="1"/>
      <c r="AP566" s="1"/>
      <c r="AQ566" s="1"/>
      <c r="AR566" s="1"/>
      <c r="AS566" s="1"/>
      <c r="AT566" s="1"/>
      <c r="AU566" s="1"/>
      <c r="AV566" s="1"/>
      <c r="AW566" s="1"/>
      <c r="AX566" s="1"/>
      <c r="AY566" s="1"/>
      <c r="AZ566" s="1"/>
      <c r="BA566" s="82"/>
      <c r="BB566" s="82"/>
      <c r="BC566" s="82"/>
      <c r="BD566" s="82"/>
      <c r="BE566" s="1"/>
      <c r="BF566" s="1"/>
      <c r="BG566" s="1"/>
      <c r="BH566" s="1"/>
      <c r="BI566" s="1"/>
      <c r="BJ566" s="1"/>
      <c r="BK566" s="1"/>
      <c r="BL566" s="1"/>
      <c r="BM566" s="1"/>
      <c r="BN566" s="1" t="s">
        <v>2461</v>
      </c>
      <c r="BO566" s="1">
        <v>382452</v>
      </c>
      <c r="BP566" s="1" t="s">
        <v>2545</v>
      </c>
      <c r="BQ566" s="1"/>
      <c r="BR566" s="1"/>
      <c r="BS566" s="1"/>
      <c r="BT566" s="1" t="s">
        <v>2105</v>
      </c>
      <c r="BU566" s="1">
        <v>171111.59999999998</v>
      </c>
      <c r="BV566" s="1" t="s">
        <v>2640</v>
      </c>
      <c r="BW566" s="1"/>
      <c r="BX566" s="1"/>
      <c r="BY566" s="1" t="s">
        <v>2654</v>
      </c>
      <c r="BZ566" s="82">
        <f t="shared" si="139"/>
        <v>171111.59999999998</v>
      </c>
      <c r="CA566" s="82" t="str">
        <f t="shared" si="140"/>
        <v>VORTEX COMPANY SAS</v>
      </c>
      <c r="CB566" s="82" t="str">
        <f t="shared" si="141"/>
        <v>Alfa Aesar</v>
      </c>
      <c r="CC566" s="82" t="str">
        <f t="shared" si="142"/>
        <v>30-45 dias</v>
      </c>
      <c r="CD566" s="98">
        <f t="shared" si="143"/>
        <v>171111.59999999998</v>
      </c>
      <c r="CE566" s="98" t="str">
        <f t="shared" si="144"/>
        <v>VORTEX COMPANY SAS</v>
      </c>
      <c r="CF566" s="98" t="str">
        <f t="shared" si="145"/>
        <v>Alfa Aesar</v>
      </c>
      <c r="CG566" s="98" t="str">
        <f t="shared" si="146"/>
        <v>30-45 dias</v>
      </c>
    </row>
    <row r="567" spans="1:85" ht="32.25" customHeight="1">
      <c r="A567" s="9">
        <f t="shared" si="131"/>
        <v>559</v>
      </c>
      <c r="B567" s="10" t="s">
        <v>352</v>
      </c>
      <c r="C567" s="11">
        <v>50</v>
      </c>
      <c r="D567" s="11" t="s">
        <v>6</v>
      </c>
      <c r="E567" s="10" t="s">
        <v>1803</v>
      </c>
      <c r="F567" s="43">
        <v>1</v>
      </c>
      <c r="G567" s="1"/>
      <c r="H567" s="1"/>
      <c r="I567" s="1"/>
      <c r="J567" s="1"/>
      <c r="K567" s="1"/>
      <c r="L567" s="1"/>
      <c r="M567" s="1"/>
      <c r="N567" s="1"/>
      <c r="O567" s="1"/>
      <c r="P567" s="1"/>
      <c r="Q567" s="1"/>
      <c r="R567" s="1"/>
      <c r="S567" s="1"/>
      <c r="T567" s="1"/>
      <c r="U567" s="1"/>
      <c r="V567" s="1"/>
      <c r="W567" s="1"/>
      <c r="X567" s="1"/>
      <c r="Y567" s="1"/>
      <c r="Z567" s="1"/>
      <c r="AA567" s="1"/>
      <c r="AB567" s="82"/>
      <c r="AC567" s="82"/>
      <c r="AD567" s="82"/>
      <c r="AE567" s="82"/>
      <c r="AF567" s="1"/>
      <c r="AG567" s="1"/>
      <c r="AH567" s="1"/>
      <c r="AI567" s="1"/>
      <c r="AJ567" s="1"/>
      <c r="AK567" s="1"/>
      <c r="AL567" s="1"/>
      <c r="AM567" s="1"/>
      <c r="AN567" s="1"/>
      <c r="AO567" s="1" t="s">
        <v>420</v>
      </c>
      <c r="AP567" s="1">
        <v>83520</v>
      </c>
      <c r="AQ567" s="1">
        <v>90</v>
      </c>
      <c r="AR567" s="1"/>
      <c r="AS567" s="1"/>
      <c r="AT567" s="1"/>
      <c r="AU567" s="1"/>
      <c r="AV567" s="1"/>
      <c r="AW567" s="1"/>
      <c r="AX567" s="1" t="s">
        <v>420</v>
      </c>
      <c r="AY567" s="1">
        <v>345580.70400000003</v>
      </c>
      <c r="AZ567" s="1" t="s">
        <v>2526</v>
      </c>
      <c r="BA567" s="82">
        <f t="shared" si="132"/>
        <v>83520</v>
      </c>
      <c r="BB567" s="82" t="str">
        <f t="shared" si="133"/>
        <v>MERCK S.A.</v>
      </c>
      <c r="BC567" s="82" t="str">
        <f t="shared" si="134"/>
        <v>MERCK</v>
      </c>
      <c r="BD567" s="82">
        <f t="shared" si="135"/>
        <v>90</v>
      </c>
      <c r="BE567" s="1"/>
      <c r="BF567" s="1"/>
      <c r="BG567" s="1"/>
      <c r="BH567" s="1"/>
      <c r="BI567" s="1"/>
      <c r="BJ567" s="1"/>
      <c r="BK567" s="1"/>
      <c r="BL567" s="1"/>
      <c r="BM567" s="1"/>
      <c r="BN567" s="1" t="s">
        <v>420</v>
      </c>
      <c r="BO567" s="1">
        <v>417368</v>
      </c>
      <c r="BP567" s="1" t="s">
        <v>2545</v>
      </c>
      <c r="BQ567" s="1"/>
      <c r="BR567" s="1"/>
      <c r="BS567" s="1"/>
      <c r="BT567" s="1" t="s">
        <v>2105</v>
      </c>
      <c r="BU567" s="1">
        <v>178002</v>
      </c>
      <c r="BV567" s="1" t="s">
        <v>2640</v>
      </c>
      <c r="BW567" s="1"/>
      <c r="BX567" s="1"/>
      <c r="BY567" s="1"/>
      <c r="BZ567" s="82">
        <f t="shared" si="139"/>
        <v>178002</v>
      </c>
      <c r="CA567" s="82" t="str">
        <f t="shared" si="140"/>
        <v>VORTEX COMPANY SAS</v>
      </c>
      <c r="CB567" s="82" t="str">
        <f t="shared" si="141"/>
        <v>Alfa Aesar</v>
      </c>
      <c r="CC567" s="82" t="str">
        <f t="shared" si="142"/>
        <v>30-45 dias</v>
      </c>
      <c r="CD567" s="98">
        <f t="shared" si="143"/>
        <v>83520</v>
      </c>
      <c r="CE567" s="98" t="str">
        <f t="shared" si="144"/>
        <v>MERCK S.A.</v>
      </c>
      <c r="CF567" s="98" t="str">
        <f t="shared" si="145"/>
        <v>MERCK</v>
      </c>
      <c r="CG567" s="98">
        <f t="shared" si="146"/>
        <v>90</v>
      </c>
    </row>
    <row r="568" spans="1:85" ht="64.5" customHeight="1">
      <c r="A568" s="9">
        <f t="shared" si="131"/>
        <v>560</v>
      </c>
      <c r="B568" s="10" t="s">
        <v>353</v>
      </c>
      <c r="C568" s="11" t="s">
        <v>1733</v>
      </c>
      <c r="D568" s="11" t="s">
        <v>162</v>
      </c>
      <c r="E568" s="10" t="s">
        <v>287</v>
      </c>
      <c r="F568" s="43">
        <v>1</v>
      </c>
      <c r="G568" s="1"/>
      <c r="H568" s="1"/>
      <c r="I568" s="1"/>
      <c r="J568" s="1"/>
      <c r="K568" s="1"/>
      <c r="L568" s="1"/>
      <c r="M568" s="1"/>
      <c r="N568" s="1"/>
      <c r="O568" s="1"/>
      <c r="P568" s="1"/>
      <c r="Q568" s="1"/>
      <c r="R568" s="1"/>
      <c r="S568" s="1"/>
      <c r="T568" s="1"/>
      <c r="U568" s="1"/>
      <c r="V568" s="1"/>
      <c r="W568" s="1"/>
      <c r="X568" s="1"/>
      <c r="Y568" s="1"/>
      <c r="Z568" s="1"/>
      <c r="AA568" s="1"/>
      <c r="AB568" s="82"/>
      <c r="AC568" s="82"/>
      <c r="AD568" s="82"/>
      <c r="AE568" s="82"/>
      <c r="AF568" s="1"/>
      <c r="AG568" s="1"/>
      <c r="AH568" s="1"/>
      <c r="AI568" s="1"/>
      <c r="AJ568" s="1"/>
      <c r="AK568" s="1"/>
      <c r="AL568" s="1"/>
      <c r="AM568" s="1"/>
      <c r="AN568" s="1"/>
      <c r="AO568" s="1"/>
      <c r="AP568" s="1"/>
      <c r="AQ568" s="1"/>
      <c r="AR568" s="1"/>
      <c r="AS568" s="1"/>
      <c r="AT568" s="1"/>
      <c r="AU568" s="1"/>
      <c r="AV568" s="1"/>
      <c r="AW568" s="1"/>
      <c r="AX568" s="1"/>
      <c r="AY568" s="1"/>
      <c r="AZ568" s="1"/>
      <c r="BA568" s="82"/>
      <c r="BB568" s="82"/>
      <c r="BC568" s="82"/>
      <c r="BD568" s="82"/>
      <c r="BE568" s="1"/>
      <c r="BF568" s="1"/>
      <c r="BG568" s="1"/>
      <c r="BH568" s="1"/>
      <c r="BI568" s="1"/>
      <c r="BJ568" s="1"/>
      <c r="BK568" s="1"/>
      <c r="BL568" s="1"/>
      <c r="BM568" s="1"/>
      <c r="BN568" s="1"/>
      <c r="BO568" s="1"/>
      <c r="BP568" s="1"/>
      <c r="BQ568" s="1"/>
      <c r="BR568" s="1"/>
      <c r="BS568" s="1"/>
      <c r="BT568" s="1"/>
      <c r="BU568" s="1"/>
      <c r="BV568" s="1"/>
      <c r="BW568" s="1"/>
      <c r="BX568" s="1"/>
      <c r="BY568" s="1"/>
      <c r="BZ568" s="82"/>
      <c r="CA568" s="82"/>
      <c r="CB568" s="82">
        <f t="shared" si="141"/>
        <v>0</v>
      </c>
      <c r="CC568" s="82">
        <f t="shared" si="142"/>
        <v>0</v>
      </c>
      <c r="CD568" s="98">
        <f t="shared" si="143"/>
        <v>0</v>
      </c>
      <c r="CE568" s="98">
        <f t="shared" si="144"/>
        <v>0</v>
      </c>
      <c r="CF568" s="98">
        <f t="shared" si="145"/>
        <v>0</v>
      </c>
      <c r="CG568" s="98">
        <f t="shared" si="146"/>
        <v>0</v>
      </c>
    </row>
    <row r="569" spans="1:85" ht="66" customHeight="1">
      <c r="A569" s="9">
        <f t="shared" si="131"/>
        <v>561</v>
      </c>
      <c r="B569" s="10" t="s">
        <v>1919</v>
      </c>
      <c r="C569" s="11">
        <v>1</v>
      </c>
      <c r="D569" s="11" t="s">
        <v>982</v>
      </c>
      <c r="E569" s="10"/>
      <c r="F569" s="43">
        <v>1</v>
      </c>
      <c r="G569" s="1"/>
      <c r="H569" s="1"/>
      <c r="I569" s="1"/>
      <c r="J569" s="1"/>
      <c r="K569" s="1"/>
      <c r="L569" s="1"/>
      <c r="M569" s="1"/>
      <c r="N569" s="1"/>
      <c r="O569" s="1"/>
      <c r="P569" s="1"/>
      <c r="Q569" s="1"/>
      <c r="R569" s="1"/>
      <c r="S569" s="1"/>
      <c r="T569" s="1"/>
      <c r="U569" s="1"/>
      <c r="V569" s="1"/>
      <c r="W569" s="1"/>
      <c r="X569" s="1"/>
      <c r="Y569" s="1"/>
      <c r="Z569" s="1"/>
      <c r="AA569" s="1"/>
      <c r="AB569" s="82"/>
      <c r="AC569" s="82"/>
      <c r="AD569" s="82"/>
      <c r="AE569" s="82"/>
      <c r="AF569" s="1"/>
      <c r="AG569" s="1"/>
      <c r="AH569" s="1"/>
      <c r="AI569" s="1"/>
      <c r="AJ569" s="1"/>
      <c r="AK569" s="1"/>
      <c r="AL569" s="1" t="s">
        <v>2482</v>
      </c>
      <c r="AM569" s="1">
        <v>404400</v>
      </c>
      <c r="AN569" s="1" t="s">
        <v>2475</v>
      </c>
      <c r="AO569" s="1"/>
      <c r="AP569" s="1"/>
      <c r="AQ569" s="1"/>
      <c r="AR569" s="1"/>
      <c r="AS569" s="1"/>
      <c r="AT569" s="1"/>
      <c r="AU569" s="1"/>
      <c r="AV569" s="1"/>
      <c r="AW569" s="1"/>
      <c r="AX569" s="1"/>
      <c r="AY569" s="1"/>
      <c r="AZ569" s="1"/>
      <c r="BA569" s="82">
        <f t="shared" si="132"/>
        <v>404400</v>
      </c>
      <c r="BB569" s="82" t="str">
        <f t="shared" si="133"/>
        <v>LESNIAK E. U.</v>
      </c>
      <c r="BC569" s="82" t="str">
        <f t="shared" si="134"/>
        <v>CELESTRON</v>
      </c>
      <c r="BD569" s="82" t="str">
        <f t="shared" si="135"/>
        <v>30 días</v>
      </c>
      <c r="BE569" s="1"/>
      <c r="BF569" s="1"/>
      <c r="BG569" s="1"/>
      <c r="BH569" s="1"/>
      <c r="BI569" s="1"/>
      <c r="BJ569" s="1"/>
      <c r="BK569" s="1"/>
      <c r="BL569" s="1"/>
      <c r="BM569" s="1"/>
      <c r="BN569" s="1"/>
      <c r="BO569" s="1"/>
      <c r="BP569" s="1"/>
      <c r="BQ569" s="1"/>
      <c r="BR569" s="1"/>
      <c r="BS569" s="1"/>
      <c r="BT569" s="1"/>
      <c r="BU569" s="1"/>
      <c r="BV569" s="1"/>
      <c r="BW569" s="1"/>
      <c r="BX569" s="1"/>
      <c r="BY569" s="1"/>
      <c r="BZ569" s="82"/>
      <c r="CA569" s="82"/>
      <c r="CB569" s="82">
        <f t="shared" si="141"/>
        <v>0</v>
      </c>
      <c r="CC569" s="82">
        <f t="shared" si="142"/>
        <v>0</v>
      </c>
      <c r="CD569" s="98">
        <f t="shared" si="143"/>
        <v>404400</v>
      </c>
      <c r="CE569" s="98" t="str">
        <f t="shared" si="144"/>
        <v>LESNIAK E. U.</v>
      </c>
      <c r="CF569" s="98" t="str">
        <f t="shared" si="145"/>
        <v>CELESTRON</v>
      </c>
      <c r="CG569" s="98" t="str">
        <f t="shared" si="146"/>
        <v>30 días</v>
      </c>
    </row>
    <row r="570" spans="1:85" ht="43.2">
      <c r="A570" s="9">
        <f t="shared" si="131"/>
        <v>562</v>
      </c>
      <c r="B570" s="17" t="s">
        <v>488</v>
      </c>
      <c r="C570" s="14" t="s">
        <v>489</v>
      </c>
      <c r="D570" s="18" t="s">
        <v>6</v>
      </c>
      <c r="E570" s="10" t="s">
        <v>357</v>
      </c>
      <c r="F570" s="43">
        <v>1</v>
      </c>
      <c r="G570" s="1"/>
      <c r="H570" s="1"/>
      <c r="I570" s="1"/>
      <c r="J570" s="1"/>
      <c r="K570" s="1"/>
      <c r="L570" s="1"/>
      <c r="M570" s="1"/>
      <c r="N570" s="1"/>
      <c r="O570" s="1"/>
      <c r="P570" s="1"/>
      <c r="Q570" s="1"/>
      <c r="R570" s="1"/>
      <c r="S570" s="1"/>
      <c r="T570" s="1"/>
      <c r="U570" s="1"/>
      <c r="V570" s="1"/>
      <c r="W570" s="1"/>
      <c r="X570" s="1"/>
      <c r="Y570" s="1"/>
      <c r="Z570" s="1"/>
      <c r="AA570" s="1"/>
      <c r="AB570" s="82"/>
      <c r="AC570" s="82"/>
      <c r="AD570" s="82"/>
      <c r="AE570" s="82"/>
      <c r="AF570" s="1"/>
      <c r="AG570" s="1"/>
      <c r="AH570" s="1"/>
      <c r="AI570" s="1"/>
      <c r="AJ570" s="1"/>
      <c r="AK570" s="1"/>
      <c r="AL570" s="1"/>
      <c r="AM570" s="1"/>
      <c r="AN570" s="1"/>
      <c r="AO570" s="1"/>
      <c r="AP570" s="1"/>
      <c r="AQ570" s="1"/>
      <c r="AR570" s="1"/>
      <c r="AS570" s="1"/>
      <c r="AT570" s="1"/>
      <c r="AU570" s="1"/>
      <c r="AV570" s="1"/>
      <c r="AW570" s="1"/>
      <c r="AX570" s="1"/>
      <c r="AY570" s="1"/>
      <c r="AZ570" s="1"/>
      <c r="BA570" s="82"/>
      <c r="BB570" s="82"/>
      <c r="BC570" s="82"/>
      <c r="BD570" s="82"/>
      <c r="BE570" s="1"/>
      <c r="BF570" s="1"/>
      <c r="BG570" s="1"/>
      <c r="BH570" s="1"/>
      <c r="BI570" s="1"/>
      <c r="BJ570" s="1"/>
      <c r="BK570" s="1" t="s">
        <v>1066</v>
      </c>
      <c r="BL570" s="1">
        <v>178000</v>
      </c>
      <c r="BM570" s="1" t="s">
        <v>2569</v>
      </c>
      <c r="BN570" s="1" t="s">
        <v>2411</v>
      </c>
      <c r="BO570" s="1">
        <v>274340</v>
      </c>
      <c r="BP570" s="1" t="s">
        <v>2545</v>
      </c>
      <c r="BQ570" s="1" t="s">
        <v>2411</v>
      </c>
      <c r="BR570" s="1">
        <v>191250</v>
      </c>
      <c r="BS570" s="1">
        <v>8</v>
      </c>
      <c r="BT570" s="1"/>
      <c r="BU570" s="1"/>
      <c r="BV570" s="1"/>
      <c r="BW570" s="1"/>
      <c r="BX570" s="1"/>
      <c r="BY570" s="1"/>
      <c r="BZ570" s="82">
        <f t="shared" si="139"/>
        <v>178000</v>
      </c>
      <c r="CA570" s="82" t="str">
        <f t="shared" si="140"/>
        <v>QUIMICOS Y REACTIVOS SAS "QUIMIREL SAS"</v>
      </c>
      <c r="CB570" s="82" t="str">
        <f t="shared" si="141"/>
        <v>OXOID</v>
      </c>
      <c r="CC570" s="82" t="str">
        <f t="shared" si="142"/>
        <v xml:space="preserve">5 dias calendario </v>
      </c>
      <c r="CD570" s="98">
        <f t="shared" si="143"/>
        <v>178000</v>
      </c>
      <c r="CE570" s="98" t="str">
        <f t="shared" si="144"/>
        <v>QUIMICOS Y REACTIVOS SAS "QUIMIREL SAS"</v>
      </c>
      <c r="CF570" s="98" t="str">
        <f t="shared" si="145"/>
        <v>OXOID</v>
      </c>
      <c r="CG570" s="98" t="str">
        <f t="shared" si="146"/>
        <v xml:space="preserve">5 dias calendario </v>
      </c>
    </row>
    <row r="571" spans="1:85" ht="43.2">
      <c r="A571" s="9">
        <f t="shared" si="131"/>
        <v>563</v>
      </c>
      <c r="B571" s="10" t="s">
        <v>354</v>
      </c>
      <c r="C571" s="11" t="s">
        <v>355</v>
      </c>
      <c r="D571" s="11" t="s">
        <v>356</v>
      </c>
      <c r="E571" s="10" t="s">
        <v>357</v>
      </c>
      <c r="F571" s="43">
        <v>1</v>
      </c>
      <c r="G571" s="1"/>
      <c r="H571" s="1"/>
      <c r="I571" s="1"/>
      <c r="J571" s="1"/>
      <c r="K571" s="1"/>
      <c r="L571" s="1"/>
      <c r="M571" s="1"/>
      <c r="N571" s="1"/>
      <c r="O571" s="1"/>
      <c r="P571" s="1"/>
      <c r="Q571" s="1"/>
      <c r="R571" s="1"/>
      <c r="S571" s="1"/>
      <c r="T571" s="1"/>
      <c r="U571" s="1"/>
      <c r="V571" s="1"/>
      <c r="W571" s="1"/>
      <c r="X571" s="1"/>
      <c r="Y571" s="1"/>
      <c r="Z571" s="1"/>
      <c r="AA571" s="1"/>
      <c r="AB571" s="82"/>
      <c r="AC571" s="82"/>
      <c r="AD571" s="82"/>
      <c r="AE571" s="82"/>
      <c r="AF571" s="1"/>
      <c r="AG571" s="1"/>
      <c r="AH571" s="1"/>
      <c r="AI571" s="1"/>
      <c r="AJ571" s="1"/>
      <c r="AK571" s="1"/>
      <c r="AL571" s="1"/>
      <c r="AM571" s="1"/>
      <c r="AN571" s="1"/>
      <c r="AO571" s="1"/>
      <c r="AP571" s="1"/>
      <c r="AQ571" s="1"/>
      <c r="AR571" s="1" t="s">
        <v>2411</v>
      </c>
      <c r="AS571" s="1">
        <v>186600</v>
      </c>
      <c r="AT571" s="1">
        <v>10</v>
      </c>
      <c r="AU571" s="1"/>
      <c r="AV571" s="1"/>
      <c r="AW571" s="1"/>
      <c r="AX571" s="1"/>
      <c r="AY571" s="1"/>
      <c r="AZ571" s="1"/>
      <c r="BA571" s="82">
        <f t="shared" si="132"/>
        <v>186600</v>
      </c>
      <c r="BB571" s="82" t="str">
        <f t="shared" si="133"/>
        <v>NELSON A. ROYERO Y CÍA. SAS.</v>
      </c>
      <c r="BC571" s="82" t="str">
        <f t="shared" si="134"/>
        <v>BBL</v>
      </c>
      <c r="BD571" s="82">
        <f t="shared" si="135"/>
        <v>10</v>
      </c>
      <c r="BE571" s="1"/>
      <c r="BF571" s="1"/>
      <c r="BG571" s="1"/>
      <c r="BH571" s="1"/>
      <c r="BI571" s="1"/>
      <c r="BJ571" s="1"/>
      <c r="BK571" s="1"/>
      <c r="BL571" s="1"/>
      <c r="BM571" s="1"/>
      <c r="BN571" s="1"/>
      <c r="BO571" s="1"/>
      <c r="BP571" s="1"/>
      <c r="BQ571" s="1" t="s">
        <v>2411</v>
      </c>
      <c r="BR571" s="1">
        <v>191250</v>
      </c>
      <c r="BS571" s="1">
        <v>8</v>
      </c>
      <c r="BT571" s="1"/>
      <c r="BU571" s="1"/>
      <c r="BV571" s="1"/>
      <c r="BW571" s="1"/>
      <c r="BX571" s="1"/>
      <c r="BY571" s="1"/>
      <c r="BZ571" s="82">
        <f t="shared" si="139"/>
        <v>191250</v>
      </c>
      <c r="CA571" s="82" t="str">
        <f t="shared" si="140"/>
        <v>SCIENTIFIC PRODUCTS LTDA.</v>
      </c>
      <c r="CB571" s="82" t="str">
        <f t="shared" si="141"/>
        <v>BBL</v>
      </c>
      <c r="CC571" s="82">
        <f t="shared" si="142"/>
        <v>8</v>
      </c>
      <c r="CD571" s="98">
        <f t="shared" si="143"/>
        <v>186600</v>
      </c>
      <c r="CE571" s="98" t="str">
        <f t="shared" si="144"/>
        <v>NELSON A. ROYERO Y CÍA. SAS.</v>
      </c>
      <c r="CF571" s="98" t="str">
        <f t="shared" si="145"/>
        <v>BBL</v>
      </c>
      <c r="CG571" s="98">
        <f t="shared" si="146"/>
        <v>8</v>
      </c>
    </row>
    <row r="572" spans="1:85" ht="63.75" customHeight="1">
      <c r="A572" s="9">
        <f t="shared" si="131"/>
        <v>564</v>
      </c>
      <c r="B572" s="10" t="s">
        <v>1517</v>
      </c>
      <c r="C572" s="11" t="s">
        <v>1518</v>
      </c>
      <c r="D572" s="11" t="s">
        <v>169</v>
      </c>
      <c r="E572" s="10" t="s">
        <v>1519</v>
      </c>
      <c r="F572" s="43">
        <v>1</v>
      </c>
      <c r="G572" s="1"/>
      <c r="H572" s="1"/>
      <c r="I572" s="1"/>
      <c r="J572" s="1"/>
      <c r="K572" s="1"/>
      <c r="L572" s="1"/>
      <c r="M572" s="1"/>
      <c r="N572" s="1"/>
      <c r="O572" s="1"/>
      <c r="P572" s="1"/>
      <c r="Q572" s="1"/>
      <c r="R572" s="1"/>
      <c r="S572" s="1"/>
      <c r="T572" s="1"/>
      <c r="U572" s="1"/>
      <c r="V572" s="1"/>
      <c r="W572" s="1"/>
      <c r="X572" s="1"/>
      <c r="Y572" s="1"/>
      <c r="Z572" s="1"/>
      <c r="AA572" s="1"/>
      <c r="AB572" s="82"/>
      <c r="AC572" s="82"/>
      <c r="AD572" s="82"/>
      <c r="AE572" s="82"/>
      <c r="AF572" s="1"/>
      <c r="AG572" s="1"/>
      <c r="AH572" s="1"/>
      <c r="AI572" s="1"/>
      <c r="AJ572" s="1"/>
      <c r="AK572" s="1"/>
      <c r="AL572" s="1"/>
      <c r="AM572" s="1"/>
      <c r="AN572" s="1"/>
      <c r="AO572" s="1"/>
      <c r="AP572" s="1"/>
      <c r="AQ572" s="1"/>
      <c r="AR572" s="1"/>
      <c r="AS572" s="1"/>
      <c r="AT572" s="1"/>
      <c r="AU572" s="1"/>
      <c r="AV572" s="1"/>
      <c r="AW572" s="1"/>
      <c r="AX572" s="1"/>
      <c r="AY572" s="1"/>
      <c r="AZ572" s="1"/>
      <c r="BA572" s="82"/>
      <c r="BB572" s="82"/>
      <c r="BC572" s="82"/>
      <c r="BD572" s="82"/>
      <c r="BE572" s="1"/>
      <c r="BF572" s="1"/>
      <c r="BG572" s="1"/>
      <c r="BH572" s="1"/>
      <c r="BI572" s="1"/>
      <c r="BJ572" s="1"/>
      <c r="BK572" s="1"/>
      <c r="BL572" s="1"/>
      <c r="BM572" s="1"/>
      <c r="BN572" s="1"/>
      <c r="BO572" s="1"/>
      <c r="BP572" s="1"/>
      <c r="BQ572" s="1"/>
      <c r="BR572" s="1"/>
      <c r="BS572" s="1"/>
      <c r="BT572" s="1"/>
      <c r="BU572" s="1"/>
      <c r="BV572" s="1"/>
      <c r="BW572" s="1"/>
      <c r="BX572" s="1"/>
      <c r="BY572" s="1"/>
      <c r="BZ572" s="82"/>
      <c r="CA572" s="82"/>
      <c r="CB572" s="82">
        <f t="shared" si="141"/>
        <v>0</v>
      </c>
      <c r="CC572" s="82">
        <f t="shared" si="142"/>
        <v>0</v>
      </c>
      <c r="CD572" s="98">
        <f t="shared" si="143"/>
        <v>0</v>
      </c>
      <c r="CE572" s="98">
        <f t="shared" si="144"/>
        <v>0</v>
      </c>
      <c r="CF572" s="98">
        <f t="shared" si="145"/>
        <v>0</v>
      </c>
      <c r="CG572" s="98">
        <f t="shared" si="146"/>
        <v>0</v>
      </c>
    </row>
    <row r="573" spans="1:85" ht="52.2">
      <c r="A573" s="9">
        <f t="shared" si="131"/>
        <v>565</v>
      </c>
      <c r="B573" s="10" t="s">
        <v>359</v>
      </c>
      <c r="C573" s="11">
        <v>250</v>
      </c>
      <c r="D573" s="11" t="s">
        <v>9</v>
      </c>
      <c r="E573" s="10" t="s">
        <v>1803</v>
      </c>
      <c r="F573" s="43">
        <v>1</v>
      </c>
      <c r="G573" s="1"/>
      <c r="H573" s="1"/>
      <c r="I573" s="1"/>
      <c r="J573" s="1" t="s">
        <v>2267</v>
      </c>
      <c r="K573" s="1">
        <v>77536.72</v>
      </c>
      <c r="L573" s="1" t="s">
        <v>2268</v>
      </c>
      <c r="M573" s="1"/>
      <c r="N573" s="1"/>
      <c r="O573" s="1"/>
      <c r="P573" s="1" t="s">
        <v>420</v>
      </c>
      <c r="Q573" s="1">
        <v>122000</v>
      </c>
      <c r="R573" s="1" t="s">
        <v>2326</v>
      </c>
      <c r="S573" s="1" t="s">
        <v>2406</v>
      </c>
      <c r="T573" s="1">
        <v>201376</v>
      </c>
      <c r="U573" s="1">
        <v>15</v>
      </c>
      <c r="V573" s="1"/>
      <c r="W573" s="1"/>
      <c r="X573" s="1"/>
      <c r="Y573" s="1"/>
      <c r="Z573" s="1"/>
      <c r="AA573" s="1"/>
      <c r="AB573" s="82">
        <f t="shared" si="136"/>
        <v>77536.72</v>
      </c>
      <c r="AC573" s="82" t="str">
        <f>IF(AB573=Z573,$Y$7,IF(AB573=W573,$V$7,IF(AB573=T573,$S$7,IF(AB573=Q573,$P$7,IF(AB573=N573,$M$7,IF(AB573=K573,$J$7,I(AB573=H573,$G$7,"")))))))</f>
        <v>AVÁNTIKA COLOMBIA S.A.</v>
      </c>
      <c r="AD573" s="82" t="str">
        <f t="shared" si="137"/>
        <v>JT BAKER</v>
      </c>
      <c r="AE573" s="82" t="str">
        <f t="shared" si="138"/>
        <v>10 Días</v>
      </c>
      <c r="AF573" s="1"/>
      <c r="AG573" s="1"/>
      <c r="AH573" s="1"/>
      <c r="AI573" s="1"/>
      <c r="AJ573" s="1"/>
      <c r="AK573" s="1"/>
      <c r="AL573" s="1"/>
      <c r="AM573" s="1"/>
      <c r="AN573" s="1"/>
      <c r="AO573" s="1" t="s">
        <v>420</v>
      </c>
      <c r="AP573" s="1">
        <v>68440</v>
      </c>
      <c r="AQ573" s="1">
        <v>60</v>
      </c>
      <c r="AR573" s="1"/>
      <c r="AS573" s="1"/>
      <c r="AT573" s="1"/>
      <c r="AU573" s="1"/>
      <c r="AV573" s="1"/>
      <c r="AW573" s="1"/>
      <c r="AX573" s="1" t="s">
        <v>420</v>
      </c>
      <c r="AY573" s="1">
        <v>136484.20800000001</v>
      </c>
      <c r="AZ573" s="1" t="s">
        <v>2526</v>
      </c>
      <c r="BA573" s="82">
        <f t="shared" si="132"/>
        <v>68440</v>
      </c>
      <c r="BB573" s="82" t="str">
        <f t="shared" si="133"/>
        <v>MERCK S.A.</v>
      </c>
      <c r="BC573" s="82" t="str">
        <f t="shared" si="134"/>
        <v>MERCK</v>
      </c>
      <c r="BD573" s="82">
        <f t="shared" si="135"/>
        <v>60</v>
      </c>
      <c r="BE573" s="1"/>
      <c r="BF573" s="1"/>
      <c r="BG573" s="1"/>
      <c r="BH573" s="1"/>
      <c r="BI573" s="1"/>
      <c r="BJ573" s="1"/>
      <c r="BK573" s="1" t="s">
        <v>2570</v>
      </c>
      <c r="BL573" s="1">
        <v>127600</v>
      </c>
      <c r="BM573" s="1" t="s">
        <v>2571</v>
      </c>
      <c r="BN573" s="1" t="s">
        <v>2461</v>
      </c>
      <c r="BO573" s="1">
        <v>190008</v>
      </c>
      <c r="BP573" s="1" t="s">
        <v>2545</v>
      </c>
      <c r="BQ573" s="1"/>
      <c r="BR573" s="1"/>
      <c r="BS573" s="1"/>
      <c r="BT573" s="1"/>
      <c r="BU573" s="1"/>
      <c r="BV573" s="1"/>
      <c r="BW573" s="1" t="s">
        <v>2653</v>
      </c>
      <c r="BX573" s="1">
        <v>67754.707692307682</v>
      </c>
      <c r="BY573" s="1" t="s">
        <v>2372</v>
      </c>
      <c r="BZ573" s="82">
        <f t="shared" si="139"/>
        <v>67754.707692307682</v>
      </c>
      <c r="CA573" s="82" t="str">
        <f t="shared" si="140"/>
        <v xml:space="preserve">LABORATORIOS WACOL S.A </v>
      </c>
      <c r="CB573" s="82" t="str">
        <f t="shared" si="141"/>
        <v xml:space="preserve">JT BAKER </v>
      </c>
      <c r="CC573" s="82" t="str">
        <f t="shared" si="142"/>
        <v>3 DIAS</v>
      </c>
      <c r="CD573" s="98">
        <f t="shared" si="143"/>
        <v>67754.707692307682</v>
      </c>
      <c r="CE573" s="98" t="str">
        <f t="shared" si="144"/>
        <v xml:space="preserve">LABORATORIOS WACOL S.A </v>
      </c>
      <c r="CF573" s="98" t="str">
        <f t="shared" si="145"/>
        <v xml:space="preserve">JT BAKER </v>
      </c>
      <c r="CG573" s="98" t="str">
        <f t="shared" si="146"/>
        <v>3 DIAS</v>
      </c>
    </row>
    <row r="574" spans="1:85" ht="66" customHeight="1">
      <c r="A574" s="9">
        <f t="shared" si="131"/>
        <v>566</v>
      </c>
      <c r="B574" s="10" t="s">
        <v>358</v>
      </c>
      <c r="C574" s="11">
        <v>250</v>
      </c>
      <c r="D574" s="11" t="s">
        <v>9</v>
      </c>
      <c r="E574" s="10" t="s">
        <v>1803</v>
      </c>
      <c r="F574" s="43">
        <v>1</v>
      </c>
      <c r="G574" s="1"/>
      <c r="H574" s="1"/>
      <c r="I574" s="1"/>
      <c r="J574" s="1" t="s">
        <v>2267</v>
      </c>
      <c r="K574" s="1">
        <v>112668.48</v>
      </c>
      <c r="L574" s="1" t="s">
        <v>2268</v>
      </c>
      <c r="M574" s="1"/>
      <c r="N574" s="1"/>
      <c r="O574" s="1"/>
      <c r="P574" s="1"/>
      <c r="Q574" s="1"/>
      <c r="R574" s="1"/>
      <c r="S574" s="1" t="s">
        <v>2406</v>
      </c>
      <c r="T574" s="1">
        <v>354960</v>
      </c>
      <c r="U574" s="1">
        <v>15</v>
      </c>
      <c r="V574" s="1"/>
      <c r="W574" s="1"/>
      <c r="X574" s="1"/>
      <c r="Y574" s="1"/>
      <c r="Z574" s="1"/>
      <c r="AA574" s="1"/>
      <c r="AB574" s="82">
        <f t="shared" si="136"/>
        <v>112668.48</v>
      </c>
      <c r="AC574" s="82" t="str">
        <f>IF(AB574=Z574,$Y$7,IF(AB574=W574,$V$7,IF(AB574=T574,$S$7,IF(AB574=Q574,$P$7,IF(AB574=N574,$M$7,IF(AB574=K574,$J$7,I(AB574=H574,$G$7,"")))))))</f>
        <v>AVÁNTIKA COLOMBIA S.A.</v>
      </c>
      <c r="AD574" s="82" t="str">
        <f t="shared" si="137"/>
        <v>JT BAKER</v>
      </c>
      <c r="AE574" s="82" t="str">
        <f t="shared" si="138"/>
        <v>10 Días</v>
      </c>
      <c r="AF574" s="1"/>
      <c r="AG574" s="1"/>
      <c r="AH574" s="1"/>
      <c r="AI574" s="1"/>
      <c r="AJ574" s="1"/>
      <c r="AK574" s="1"/>
      <c r="AL574" s="1"/>
      <c r="AM574" s="1"/>
      <c r="AN574" s="1"/>
      <c r="AO574" s="1" t="s">
        <v>420</v>
      </c>
      <c r="AP574" s="1">
        <v>187920</v>
      </c>
      <c r="AQ574" s="1">
        <v>120</v>
      </c>
      <c r="AR574" s="1"/>
      <c r="AS574" s="1"/>
      <c r="AT574" s="1"/>
      <c r="AU574" s="1"/>
      <c r="AV574" s="1"/>
      <c r="AW574" s="1"/>
      <c r="AX574" s="1" t="s">
        <v>420</v>
      </c>
      <c r="AY574" s="1">
        <v>352976.4</v>
      </c>
      <c r="AZ574" s="1" t="s">
        <v>2526</v>
      </c>
      <c r="BA574" s="82">
        <f t="shared" si="132"/>
        <v>187920</v>
      </c>
      <c r="BB574" s="82" t="str">
        <f t="shared" si="133"/>
        <v>MERCK S.A.</v>
      </c>
      <c r="BC574" s="82" t="str">
        <f t="shared" si="134"/>
        <v>MERCK</v>
      </c>
      <c r="BD574" s="82">
        <f t="shared" si="135"/>
        <v>120</v>
      </c>
      <c r="BE574" s="1"/>
      <c r="BF574" s="1"/>
      <c r="BG574" s="1"/>
      <c r="BH574" s="1"/>
      <c r="BI574" s="1"/>
      <c r="BJ574" s="1"/>
      <c r="BK574" s="1"/>
      <c r="BL574" s="1"/>
      <c r="BM574" s="1"/>
      <c r="BN574" s="1"/>
      <c r="BO574" s="1"/>
      <c r="BP574" s="1"/>
      <c r="BQ574" s="1"/>
      <c r="BR574" s="1"/>
      <c r="BS574" s="1"/>
      <c r="BT574" s="1"/>
      <c r="BU574" s="1"/>
      <c r="BV574" s="1"/>
      <c r="BW574" s="1"/>
      <c r="BX574" s="1"/>
      <c r="BY574" s="1"/>
      <c r="BZ574" s="82"/>
      <c r="CA574" s="82"/>
      <c r="CB574" s="82">
        <f t="shared" si="141"/>
        <v>0</v>
      </c>
      <c r="CC574" s="82">
        <f t="shared" si="142"/>
        <v>0</v>
      </c>
      <c r="CD574" s="98">
        <f t="shared" si="143"/>
        <v>112668.48</v>
      </c>
      <c r="CE574" s="98" t="str">
        <f t="shared" si="144"/>
        <v>AVÁNTIKA COLOMBIA S.A.</v>
      </c>
      <c r="CF574" s="98" t="str">
        <f t="shared" si="145"/>
        <v>JT BAKER</v>
      </c>
      <c r="CG574" s="98" t="str">
        <f t="shared" si="146"/>
        <v>10 Días</v>
      </c>
    </row>
    <row r="575" spans="1:85" ht="57.6">
      <c r="A575" s="9">
        <f t="shared" si="131"/>
        <v>567</v>
      </c>
      <c r="B575" s="10" t="s">
        <v>1302</v>
      </c>
      <c r="C575" s="11">
        <v>250</v>
      </c>
      <c r="D575" s="11" t="s">
        <v>997</v>
      </c>
      <c r="E575" s="10" t="s">
        <v>1803</v>
      </c>
      <c r="F575" s="43">
        <v>1</v>
      </c>
      <c r="G575" s="1"/>
      <c r="H575" s="1"/>
      <c r="I575" s="1"/>
      <c r="J575" s="1"/>
      <c r="K575" s="1"/>
      <c r="L575" s="1"/>
      <c r="M575" s="1"/>
      <c r="N575" s="1"/>
      <c r="O575" s="1"/>
      <c r="P575" s="1"/>
      <c r="Q575" s="1"/>
      <c r="R575" s="1"/>
      <c r="S575" s="1"/>
      <c r="T575" s="1"/>
      <c r="U575" s="1"/>
      <c r="V575" s="1"/>
      <c r="W575" s="1"/>
      <c r="X575" s="1"/>
      <c r="Y575" s="1"/>
      <c r="Z575" s="1"/>
      <c r="AA575" s="1"/>
      <c r="AB575" s="82"/>
      <c r="AC575" s="82"/>
      <c r="AD575" s="82"/>
      <c r="AE575" s="82"/>
      <c r="AF575" s="1"/>
      <c r="AG575" s="1"/>
      <c r="AH575" s="1"/>
      <c r="AI575" s="1"/>
      <c r="AJ575" s="1"/>
      <c r="AK575" s="1"/>
      <c r="AL575" s="1"/>
      <c r="AM575" s="1"/>
      <c r="AN575" s="1"/>
      <c r="AO575" s="1" t="s">
        <v>420</v>
      </c>
      <c r="AP575" s="1">
        <v>171680</v>
      </c>
      <c r="AQ575" s="1">
        <v>90</v>
      </c>
      <c r="AR575" s="1"/>
      <c r="AS575" s="1"/>
      <c r="AT575" s="1"/>
      <c r="AU575" s="1"/>
      <c r="AV575" s="1"/>
      <c r="AW575" s="1"/>
      <c r="AX575" s="1" t="s">
        <v>420</v>
      </c>
      <c r="AY575" s="1">
        <v>196994.44799999997</v>
      </c>
      <c r="AZ575" s="1" t="s">
        <v>2526</v>
      </c>
      <c r="BA575" s="82">
        <f t="shared" si="132"/>
        <v>171680</v>
      </c>
      <c r="BB575" s="82" t="str">
        <f t="shared" si="133"/>
        <v>MERCK S.A.</v>
      </c>
      <c r="BC575" s="82" t="str">
        <f t="shared" si="134"/>
        <v>MERCK</v>
      </c>
      <c r="BD575" s="82">
        <f t="shared" si="135"/>
        <v>90</v>
      </c>
      <c r="BE575" s="1"/>
      <c r="BF575" s="1"/>
      <c r="BG575" s="1"/>
      <c r="BH575" s="1"/>
      <c r="BI575" s="1"/>
      <c r="BJ575" s="1"/>
      <c r="BK575" s="1"/>
      <c r="BL575" s="1"/>
      <c r="BM575" s="1"/>
      <c r="BN575" s="1" t="s">
        <v>2461</v>
      </c>
      <c r="BO575" s="1">
        <v>254968</v>
      </c>
      <c r="BP575" s="1" t="s">
        <v>2545</v>
      </c>
      <c r="BQ575" s="1"/>
      <c r="BR575" s="1"/>
      <c r="BS575" s="1"/>
      <c r="BT575" s="1"/>
      <c r="BU575" s="1"/>
      <c r="BV575" s="1"/>
      <c r="BW575" s="1"/>
      <c r="BX575" s="1"/>
      <c r="BY575" s="1"/>
      <c r="BZ575" s="82">
        <f t="shared" si="139"/>
        <v>254968</v>
      </c>
      <c r="CA575" s="82" t="str">
        <f t="shared" si="140"/>
        <v>REACTIVOS EQUIPOS Y QUIMICOS LIMITADA</v>
      </c>
      <c r="CB575" s="82" t="str">
        <f t="shared" si="141"/>
        <v>SCHARLAU</v>
      </c>
      <c r="CC575" s="82" t="str">
        <f t="shared" si="142"/>
        <v>120 DIAS</v>
      </c>
      <c r="CD575" s="98">
        <f t="shared" si="143"/>
        <v>171680</v>
      </c>
      <c r="CE575" s="98" t="str">
        <f t="shared" si="144"/>
        <v>MERCK S.A.</v>
      </c>
      <c r="CF575" s="98" t="str">
        <f t="shared" si="145"/>
        <v>MERCK</v>
      </c>
      <c r="CG575" s="98">
        <f t="shared" si="146"/>
        <v>90</v>
      </c>
    </row>
    <row r="576" spans="1:85" ht="57.6">
      <c r="A576" s="9">
        <f t="shared" si="131"/>
        <v>568</v>
      </c>
      <c r="B576" s="10" t="s">
        <v>1673</v>
      </c>
      <c r="C576" s="11">
        <v>50</v>
      </c>
      <c r="D576" s="11" t="s">
        <v>997</v>
      </c>
      <c r="E576" s="10" t="s">
        <v>1803</v>
      </c>
      <c r="F576" s="43">
        <v>1</v>
      </c>
      <c r="G576" s="1"/>
      <c r="H576" s="1"/>
      <c r="I576" s="1"/>
      <c r="J576" s="1"/>
      <c r="K576" s="1"/>
      <c r="L576" s="1"/>
      <c r="M576" s="1"/>
      <c r="N576" s="1"/>
      <c r="O576" s="1"/>
      <c r="P576" s="1"/>
      <c r="Q576" s="1"/>
      <c r="R576" s="1"/>
      <c r="S576" s="1" t="s">
        <v>2408</v>
      </c>
      <c r="T576" s="1">
        <v>294640</v>
      </c>
      <c r="U576" s="1">
        <v>120</v>
      </c>
      <c r="V576" s="1"/>
      <c r="W576" s="1"/>
      <c r="X576" s="1"/>
      <c r="Y576" s="1"/>
      <c r="Z576" s="1"/>
      <c r="AA576" s="1"/>
      <c r="AB576" s="82">
        <f t="shared" si="136"/>
        <v>294640</v>
      </c>
      <c r="AC576" s="82" t="str">
        <f>IF(AB576=Z576,$Y$7,IF(AB576=W576,$V$7,IF(AB576=T576,$S$7,IF(AB576=Q576,$P$7,IF(AB576=N576,$M$7,IF(AB576=K576,$J$7,I(AB576=H576,$G$7,"")))))))</f>
        <v xml:space="preserve">ELEMENTOS QUIMICOS LTDA </v>
      </c>
      <c r="AD576" s="82" t="str">
        <f t="shared" si="137"/>
        <v>ALFA (USA)</v>
      </c>
      <c r="AE576" s="82">
        <f t="shared" si="138"/>
        <v>120</v>
      </c>
      <c r="AF576" s="1"/>
      <c r="AG576" s="1"/>
      <c r="AH576" s="1"/>
      <c r="AI576" s="1"/>
      <c r="AJ576" s="1"/>
      <c r="AK576" s="1"/>
      <c r="AL576" s="1"/>
      <c r="AM576" s="1"/>
      <c r="AN576" s="1"/>
      <c r="AO576" s="1" t="s">
        <v>420</v>
      </c>
      <c r="AP576" s="1">
        <v>452399.99999999994</v>
      </c>
      <c r="AQ576" s="1">
        <v>90</v>
      </c>
      <c r="AR576" s="1"/>
      <c r="AS576" s="1"/>
      <c r="AT576" s="1"/>
      <c r="AU576" s="1"/>
      <c r="AV576" s="1"/>
      <c r="AW576" s="1"/>
      <c r="AX576" s="1" t="s">
        <v>420</v>
      </c>
      <c r="AY576" s="1">
        <v>414158.97599999997</v>
      </c>
      <c r="AZ576" s="1" t="s">
        <v>2526</v>
      </c>
      <c r="BA576" s="82">
        <f t="shared" si="132"/>
        <v>414158.97599999997</v>
      </c>
      <c r="BB576" s="82" t="str">
        <f t="shared" si="133"/>
        <v>PROFINAS SAS</v>
      </c>
      <c r="BC576" s="82" t="str">
        <f t="shared" si="134"/>
        <v>MERCK</v>
      </c>
      <c r="BD576" s="82" t="str">
        <f t="shared" si="135"/>
        <v>15-60 DIAS</v>
      </c>
      <c r="BE576" s="1"/>
      <c r="BF576" s="1"/>
      <c r="BG576" s="1"/>
      <c r="BH576" s="1"/>
      <c r="BI576" s="1"/>
      <c r="BJ576" s="1"/>
      <c r="BK576" s="1"/>
      <c r="BL576" s="1"/>
      <c r="BM576" s="1"/>
      <c r="BN576" s="1" t="s">
        <v>420</v>
      </c>
      <c r="BO576" s="1">
        <v>500192</v>
      </c>
      <c r="BP576" s="1" t="s">
        <v>2545</v>
      </c>
      <c r="BQ576" s="1"/>
      <c r="BR576" s="1"/>
      <c r="BS576" s="1"/>
      <c r="BT576" s="1"/>
      <c r="BU576" s="1"/>
      <c r="BV576" s="1"/>
      <c r="BW576" s="1"/>
      <c r="BX576" s="1"/>
      <c r="BY576" s="1"/>
      <c r="BZ576" s="82">
        <f t="shared" si="139"/>
        <v>500192</v>
      </c>
      <c r="CA576" s="82" t="str">
        <f t="shared" si="140"/>
        <v>REACTIVOS EQUIPOS Y QUIMICOS LIMITADA</v>
      </c>
      <c r="CB576" s="82" t="str">
        <f t="shared" si="141"/>
        <v>MERCK</v>
      </c>
      <c r="CC576" s="82" t="str">
        <f t="shared" si="142"/>
        <v>120 DIAS</v>
      </c>
      <c r="CD576" s="98">
        <f t="shared" si="143"/>
        <v>294640</v>
      </c>
      <c r="CE576" s="98" t="str">
        <f t="shared" si="144"/>
        <v xml:space="preserve">ELEMENTOS QUIMICOS LTDA </v>
      </c>
      <c r="CF576" s="98" t="str">
        <f t="shared" si="145"/>
        <v>ALFA (USA)</v>
      </c>
      <c r="CG576" s="98">
        <f t="shared" si="146"/>
        <v>120</v>
      </c>
    </row>
    <row r="577" spans="1:85" ht="63.75" customHeight="1">
      <c r="A577" s="9">
        <f t="shared" si="131"/>
        <v>569</v>
      </c>
      <c r="B577" s="10" t="s">
        <v>1643</v>
      </c>
      <c r="C577" s="11">
        <v>100</v>
      </c>
      <c r="D577" s="11" t="s">
        <v>6</v>
      </c>
      <c r="E577" s="10" t="s">
        <v>1803</v>
      </c>
      <c r="F577" s="43">
        <v>1</v>
      </c>
      <c r="G577" s="1"/>
      <c r="H577" s="1"/>
      <c r="I577" s="1"/>
      <c r="J577" s="1"/>
      <c r="K577" s="1"/>
      <c r="L577" s="1"/>
      <c r="M577" s="1"/>
      <c r="N577" s="1"/>
      <c r="O577" s="1"/>
      <c r="P577" s="1"/>
      <c r="Q577" s="1"/>
      <c r="R577" s="1"/>
      <c r="S577" s="1"/>
      <c r="T577" s="1"/>
      <c r="U577" s="1"/>
      <c r="V577" s="1"/>
      <c r="W577" s="1"/>
      <c r="X577" s="1"/>
      <c r="Y577" s="1"/>
      <c r="Z577" s="1"/>
      <c r="AA577" s="1"/>
      <c r="AB577" s="82"/>
      <c r="AC577" s="82"/>
      <c r="AD577" s="82"/>
      <c r="AE577" s="82"/>
      <c r="AF577" s="1"/>
      <c r="AG577" s="1"/>
      <c r="AH577" s="1"/>
      <c r="AI577" s="1"/>
      <c r="AJ577" s="1"/>
      <c r="AK577" s="1"/>
      <c r="AL577" s="1"/>
      <c r="AM577" s="1"/>
      <c r="AN577" s="1"/>
      <c r="AO577" s="1"/>
      <c r="AP577" s="1"/>
      <c r="AQ577" s="1"/>
      <c r="AR577" s="1"/>
      <c r="AS577" s="1"/>
      <c r="AT577" s="1"/>
      <c r="AU577" s="1"/>
      <c r="AV577" s="1"/>
      <c r="AW577" s="1"/>
      <c r="AX577" s="1"/>
      <c r="AY577" s="1"/>
      <c r="AZ577" s="1"/>
      <c r="BA577" s="82"/>
      <c r="BB577" s="82"/>
      <c r="BC577" s="82"/>
      <c r="BD577" s="82"/>
      <c r="BE577" s="1"/>
      <c r="BF577" s="1"/>
      <c r="BG577" s="1"/>
      <c r="BH577" s="1"/>
      <c r="BI577" s="1"/>
      <c r="BJ577" s="1"/>
      <c r="BK577" s="1"/>
      <c r="BL577" s="1"/>
      <c r="BM577" s="1"/>
      <c r="BN577" s="1"/>
      <c r="BO577" s="1"/>
      <c r="BP577" s="1"/>
      <c r="BQ577" s="1"/>
      <c r="BR577" s="1"/>
      <c r="BS577" s="1"/>
      <c r="BT577" s="1"/>
      <c r="BU577" s="1"/>
      <c r="BV577" s="1"/>
      <c r="BW577" s="1"/>
      <c r="BX577" s="1"/>
      <c r="BY577" s="1"/>
      <c r="BZ577" s="82"/>
      <c r="CA577" s="82"/>
      <c r="CB577" s="82">
        <f t="shared" si="141"/>
        <v>0</v>
      </c>
      <c r="CC577" s="82">
        <f t="shared" si="142"/>
        <v>0</v>
      </c>
      <c r="CD577" s="98">
        <f t="shared" si="143"/>
        <v>0</v>
      </c>
      <c r="CE577" s="98">
        <f t="shared" si="144"/>
        <v>0</v>
      </c>
      <c r="CF577" s="98">
        <f t="shared" si="145"/>
        <v>0</v>
      </c>
      <c r="CG577" s="98">
        <f t="shared" si="146"/>
        <v>0</v>
      </c>
    </row>
    <row r="578" spans="1:85" ht="63.75" customHeight="1">
      <c r="A578" s="9">
        <f t="shared" si="131"/>
        <v>570</v>
      </c>
      <c r="B578" s="19" t="s">
        <v>360</v>
      </c>
      <c r="C578" s="11">
        <v>50</v>
      </c>
      <c r="D578" s="11" t="s">
        <v>9</v>
      </c>
      <c r="E578" s="10" t="s">
        <v>1803</v>
      </c>
      <c r="F578" s="43">
        <v>1</v>
      </c>
      <c r="G578" s="1"/>
      <c r="H578" s="1"/>
      <c r="I578" s="1"/>
      <c r="J578" s="1"/>
      <c r="K578" s="1"/>
      <c r="L578" s="1"/>
      <c r="M578" s="1"/>
      <c r="N578" s="1"/>
      <c r="O578" s="1"/>
      <c r="P578" s="1"/>
      <c r="Q578" s="1"/>
      <c r="R578" s="1"/>
      <c r="S578" s="1"/>
      <c r="T578" s="1"/>
      <c r="U578" s="1"/>
      <c r="V578" s="1"/>
      <c r="W578" s="1"/>
      <c r="X578" s="1"/>
      <c r="Y578" s="1"/>
      <c r="Z578" s="1"/>
      <c r="AA578" s="1"/>
      <c r="AB578" s="82"/>
      <c r="AC578" s="82"/>
      <c r="AD578" s="82"/>
      <c r="AE578" s="82"/>
      <c r="AF578" s="1"/>
      <c r="AG578" s="1"/>
      <c r="AH578" s="1"/>
      <c r="AI578" s="1"/>
      <c r="AJ578" s="1"/>
      <c r="AK578" s="1"/>
      <c r="AL578" s="1"/>
      <c r="AM578" s="1"/>
      <c r="AN578" s="1"/>
      <c r="AO578" s="1" t="s">
        <v>420</v>
      </c>
      <c r="AP578" s="1">
        <v>322480</v>
      </c>
      <c r="AQ578" s="1">
        <v>90</v>
      </c>
      <c r="AR578" s="1"/>
      <c r="AS578" s="1"/>
      <c r="AT578" s="1"/>
      <c r="AU578" s="1"/>
      <c r="AV578" s="1"/>
      <c r="AW578" s="1"/>
      <c r="AX578" s="1" t="s">
        <v>420</v>
      </c>
      <c r="AY578" s="1">
        <v>411469.63199999998</v>
      </c>
      <c r="AZ578" s="1" t="s">
        <v>2526</v>
      </c>
      <c r="BA578" s="82">
        <f t="shared" si="132"/>
        <v>322480</v>
      </c>
      <c r="BB578" s="82" t="str">
        <f t="shared" si="133"/>
        <v>MERCK S.A.</v>
      </c>
      <c r="BC578" s="82" t="str">
        <f t="shared" si="134"/>
        <v>MERCK</v>
      </c>
      <c r="BD578" s="82">
        <f t="shared" si="135"/>
        <v>90</v>
      </c>
      <c r="BE578" s="1" t="s">
        <v>1095</v>
      </c>
      <c r="BF578" s="1">
        <v>350320</v>
      </c>
      <c r="BG578" s="1" t="s">
        <v>2375</v>
      </c>
      <c r="BH578" s="1"/>
      <c r="BI578" s="1"/>
      <c r="BJ578" s="1"/>
      <c r="BK578" s="1"/>
      <c r="BL578" s="1"/>
      <c r="BM578" s="1"/>
      <c r="BN578" s="1" t="s">
        <v>420</v>
      </c>
      <c r="BO578" s="1">
        <v>496944</v>
      </c>
      <c r="BP578" s="1" t="s">
        <v>2545</v>
      </c>
      <c r="BQ578" s="1"/>
      <c r="BR578" s="1"/>
      <c r="BS578" s="1"/>
      <c r="BT578" s="1"/>
      <c r="BU578" s="1"/>
      <c r="BV578" s="1"/>
      <c r="BW578" s="1"/>
      <c r="BX578" s="1"/>
      <c r="BY578" s="1"/>
      <c r="BZ578" s="82">
        <f t="shared" si="139"/>
        <v>350320</v>
      </c>
      <c r="CA578" s="82" t="str">
        <f t="shared" si="140"/>
        <v xml:space="preserve">QUIMICA  M.G.  S.A.S.   </v>
      </c>
      <c r="CB578" s="82" t="str">
        <f t="shared" si="141"/>
        <v>SIGMA</v>
      </c>
      <c r="CC578" s="82" t="str">
        <f t="shared" si="142"/>
        <v>60 DIAS</v>
      </c>
      <c r="CD578" s="98">
        <f t="shared" si="143"/>
        <v>322480</v>
      </c>
      <c r="CE578" s="98" t="str">
        <f t="shared" si="144"/>
        <v>MERCK S.A.</v>
      </c>
      <c r="CF578" s="98" t="str">
        <f t="shared" si="145"/>
        <v>MERCK</v>
      </c>
      <c r="CG578" s="98">
        <f t="shared" si="146"/>
        <v>90</v>
      </c>
    </row>
    <row r="579" spans="1:85" ht="63.75" customHeight="1">
      <c r="A579" s="9">
        <f t="shared" si="131"/>
        <v>571</v>
      </c>
      <c r="B579" s="10" t="s">
        <v>1920</v>
      </c>
      <c r="C579" s="11" t="s">
        <v>1921</v>
      </c>
      <c r="D579" s="11" t="s">
        <v>6</v>
      </c>
      <c r="E579" s="10" t="s">
        <v>1803</v>
      </c>
      <c r="F579" s="43">
        <v>1</v>
      </c>
      <c r="G579" s="1"/>
      <c r="H579" s="1"/>
      <c r="I579" s="1"/>
      <c r="J579" s="1"/>
      <c r="K579" s="1"/>
      <c r="L579" s="1"/>
      <c r="M579" s="1"/>
      <c r="N579" s="1"/>
      <c r="O579" s="1"/>
      <c r="P579" s="1"/>
      <c r="Q579" s="1"/>
      <c r="R579" s="1"/>
      <c r="S579" s="1"/>
      <c r="T579" s="1"/>
      <c r="U579" s="1"/>
      <c r="V579" s="1"/>
      <c r="W579" s="1"/>
      <c r="X579" s="1"/>
      <c r="Y579" s="1"/>
      <c r="Z579" s="1"/>
      <c r="AA579" s="1"/>
      <c r="AB579" s="82"/>
      <c r="AC579" s="82"/>
      <c r="AD579" s="82"/>
      <c r="AE579" s="82"/>
      <c r="AF579" s="1"/>
      <c r="AG579" s="1"/>
      <c r="AH579" s="1"/>
      <c r="AI579" s="1"/>
      <c r="AJ579" s="1"/>
      <c r="AK579" s="1"/>
      <c r="AL579" s="1"/>
      <c r="AM579" s="1"/>
      <c r="AN579" s="1"/>
      <c r="AO579" s="1"/>
      <c r="AP579" s="1"/>
      <c r="AQ579" s="1"/>
      <c r="AR579" s="1"/>
      <c r="AS579" s="1"/>
      <c r="AT579" s="1"/>
      <c r="AU579" s="1"/>
      <c r="AV579" s="1"/>
      <c r="AW579" s="1"/>
      <c r="AX579" s="1"/>
      <c r="AY579" s="1"/>
      <c r="AZ579" s="1"/>
      <c r="BA579" s="82"/>
      <c r="BB579" s="82"/>
      <c r="BC579" s="82"/>
      <c r="BD579" s="82"/>
      <c r="BE579" s="1"/>
      <c r="BF579" s="1"/>
      <c r="BG579" s="1"/>
      <c r="BH579" s="1"/>
      <c r="BI579" s="1"/>
      <c r="BJ579" s="1"/>
      <c r="BK579" s="1"/>
      <c r="BL579" s="1"/>
      <c r="BM579" s="1"/>
      <c r="BN579" s="1"/>
      <c r="BO579" s="1"/>
      <c r="BP579" s="1"/>
      <c r="BQ579" s="1"/>
      <c r="BR579" s="1"/>
      <c r="BS579" s="1"/>
      <c r="BT579" s="1"/>
      <c r="BU579" s="1"/>
      <c r="BV579" s="1"/>
      <c r="BW579" s="1"/>
      <c r="BX579" s="1"/>
      <c r="BY579" s="1"/>
      <c r="BZ579" s="82"/>
      <c r="CA579" s="82"/>
      <c r="CB579" s="82">
        <f t="shared" si="141"/>
        <v>0</v>
      </c>
      <c r="CC579" s="82">
        <f t="shared" si="142"/>
        <v>0</v>
      </c>
      <c r="CD579" s="98">
        <f t="shared" si="143"/>
        <v>0</v>
      </c>
      <c r="CE579" s="98">
        <f t="shared" si="144"/>
        <v>0</v>
      </c>
      <c r="CF579" s="98">
        <f t="shared" si="145"/>
        <v>0</v>
      </c>
      <c r="CG579" s="98">
        <f t="shared" si="146"/>
        <v>0</v>
      </c>
    </row>
    <row r="580" spans="1:85" ht="49.2">
      <c r="A580" s="9">
        <f t="shared" si="131"/>
        <v>572</v>
      </c>
      <c r="B580" s="10" t="s">
        <v>1922</v>
      </c>
      <c r="C580" s="11">
        <v>100</v>
      </c>
      <c r="D580" s="11" t="s">
        <v>6</v>
      </c>
      <c r="E580" s="10" t="s">
        <v>1836</v>
      </c>
      <c r="F580" s="43">
        <v>1</v>
      </c>
      <c r="G580" s="1"/>
      <c r="H580" s="1"/>
      <c r="I580" s="1"/>
      <c r="J580" s="1"/>
      <c r="K580" s="1"/>
      <c r="L580" s="1"/>
      <c r="M580" s="1"/>
      <c r="N580" s="1"/>
      <c r="O580" s="1"/>
      <c r="P580" s="1"/>
      <c r="Q580" s="1"/>
      <c r="R580" s="1"/>
      <c r="S580" s="1"/>
      <c r="T580" s="1"/>
      <c r="U580" s="1"/>
      <c r="V580" s="1"/>
      <c r="W580" s="1"/>
      <c r="X580" s="1"/>
      <c r="Y580" s="1"/>
      <c r="Z580" s="1"/>
      <c r="AA580" s="1"/>
      <c r="AB580" s="82">
        <f t="shared" si="136"/>
        <v>0</v>
      </c>
      <c r="AC580" s="82">
        <f>IF(AB580=Z580,$Y$7,IF(AB580=W580,$V$7,IF(AB580=T580,$S$7,IF(AB580=Q580,$P$7,IF(AB580=N580,$M$7,IF(AB580=K580,$J$7,I(AB580=H580,$G$7,"")))))))</f>
        <v>0</v>
      </c>
      <c r="AD580" s="82">
        <f t="shared" si="137"/>
        <v>0</v>
      </c>
      <c r="AE580" s="82">
        <f t="shared" si="138"/>
        <v>0</v>
      </c>
      <c r="AF580" s="1"/>
      <c r="AG580" s="1"/>
      <c r="AH580" s="1"/>
      <c r="AI580" s="1"/>
      <c r="AJ580" s="1"/>
      <c r="AK580" s="1"/>
      <c r="AL580" s="1"/>
      <c r="AM580" s="1"/>
      <c r="AN580" s="1"/>
      <c r="AO580" s="1"/>
      <c r="AP580" s="1"/>
      <c r="AQ580" s="1"/>
      <c r="AR580" s="1"/>
      <c r="AS580" s="1"/>
      <c r="AT580" s="1"/>
      <c r="AU580" s="1"/>
      <c r="AV580" s="1"/>
      <c r="AW580" s="1"/>
      <c r="AX580" s="1"/>
      <c r="AY580" s="1"/>
      <c r="AZ580" s="1"/>
      <c r="BA580" s="82"/>
      <c r="BB580" s="82"/>
      <c r="BC580" s="82"/>
      <c r="BD580" s="82"/>
      <c r="BE580" s="1"/>
      <c r="BF580" s="1"/>
      <c r="BG580" s="1"/>
      <c r="BH580" s="1"/>
      <c r="BI580" s="1"/>
      <c r="BJ580" s="1"/>
      <c r="BK580" s="1"/>
      <c r="BL580" s="1"/>
      <c r="BM580" s="1"/>
      <c r="BN580" s="1"/>
      <c r="BO580" s="1"/>
      <c r="BP580" s="1"/>
      <c r="BQ580" s="1" t="s">
        <v>2618</v>
      </c>
      <c r="BR580" s="1">
        <v>518520</v>
      </c>
      <c r="BS580" s="1">
        <v>90</v>
      </c>
      <c r="BT580" s="1"/>
      <c r="BU580" s="1"/>
      <c r="BV580" s="1"/>
      <c r="BW580" s="1"/>
      <c r="BX580" s="1"/>
      <c r="BY580" s="1"/>
      <c r="BZ580" s="82">
        <f t="shared" si="139"/>
        <v>518520</v>
      </c>
      <c r="CA580" s="82" t="str">
        <f t="shared" si="140"/>
        <v>SCIENTIFIC PRODUCTS LTDA.</v>
      </c>
      <c r="CB580" s="82" t="str">
        <f t="shared" si="141"/>
        <v>FLUKA</v>
      </c>
      <c r="CC580" s="82">
        <f t="shared" si="142"/>
        <v>90</v>
      </c>
      <c r="CD580" s="98">
        <f t="shared" si="143"/>
        <v>0</v>
      </c>
      <c r="CE580" s="98">
        <f t="shared" si="144"/>
        <v>0</v>
      </c>
      <c r="CF580" s="98">
        <f t="shared" si="145"/>
        <v>0</v>
      </c>
      <c r="CG580" s="98">
        <f t="shared" si="146"/>
        <v>0</v>
      </c>
    </row>
    <row r="581" spans="1:85" ht="63" customHeight="1">
      <c r="A581" s="9">
        <f t="shared" si="131"/>
        <v>573</v>
      </c>
      <c r="B581" s="10" t="s">
        <v>370</v>
      </c>
      <c r="C581" s="11">
        <v>1000</v>
      </c>
      <c r="D581" s="11" t="s">
        <v>9</v>
      </c>
      <c r="E581" s="10" t="s">
        <v>1803</v>
      </c>
      <c r="F581" s="43">
        <v>1</v>
      </c>
      <c r="G581" s="1"/>
      <c r="H581" s="1"/>
      <c r="I581" s="1"/>
      <c r="J581" s="1"/>
      <c r="K581" s="1"/>
      <c r="L581" s="1"/>
      <c r="M581" s="1" t="s">
        <v>2296</v>
      </c>
      <c r="N581" s="1">
        <v>472932</v>
      </c>
      <c r="O581" s="1">
        <v>30</v>
      </c>
      <c r="P581" s="1"/>
      <c r="Q581" s="1"/>
      <c r="R581" s="1"/>
      <c r="S581" s="1" t="s">
        <v>2406</v>
      </c>
      <c r="T581" s="1">
        <v>316680</v>
      </c>
      <c r="U581" s="1">
        <v>120</v>
      </c>
      <c r="V581" s="1"/>
      <c r="W581" s="1"/>
      <c r="X581" s="1"/>
      <c r="Y581" s="1"/>
      <c r="Z581" s="1"/>
      <c r="AA581" s="1"/>
      <c r="AB581" s="82">
        <f t="shared" si="136"/>
        <v>316680</v>
      </c>
      <c r="AC581" s="82" t="str">
        <f>IF(AB581=Z581,$Y$7,IF(AB581=W581,$V$7,IF(AB581=T581,$S$7,IF(AB581=Q581,$P$7,IF(AB581=N581,$M$7,IF(AB581=K581,$J$7,I(AB581=H581,$G$7,"")))))))</f>
        <v xml:space="preserve">ELEMENTOS QUIMICOS LTDA </v>
      </c>
      <c r="AD581" s="82" t="str">
        <f t="shared" si="137"/>
        <v>PANREAC</v>
      </c>
      <c r="AE581" s="82">
        <f t="shared" si="138"/>
        <v>120</v>
      </c>
      <c r="AF581" s="1"/>
      <c r="AG581" s="1"/>
      <c r="AH581" s="1"/>
      <c r="AI581" s="1"/>
      <c r="AJ581" s="1"/>
      <c r="AK581" s="1"/>
      <c r="AL581" s="1"/>
      <c r="AM581" s="1"/>
      <c r="AN581" s="1"/>
      <c r="AO581" s="1" t="s">
        <v>420</v>
      </c>
      <c r="AP581" s="1">
        <v>598560</v>
      </c>
      <c r="AQ581" s="1">
        <v>150</v>
      </c>
      <c r="AR581" s="1"/>
      <c r="AS581" s="1"/>
      <c r="AT581" s="1"/>
      <c r="AU581" s="1"/>
      <c r="AV581" s="1"/>
      <c r="AW581" s="1"/>
      <c r="AX581" s="1" t="s">
        <v>420</v>
      </c>
      <c r="AY581" s="1">
        <v>578208.96</v>
      </c>
      <c r="AZ581" s="1" t="s">
        <v>2526</v>
      </c>
      <c r="BA581" s="82">
        <f t="shared" si="132"/>
        <v>578208.96</v>
      </c>
      <c r="BB581" s="82" t="str">
        <f t="shared" si="133"/>
        <v>PROFINAS SAS</v>
      </c>
      <c r="BC581" s="82" t="str">
        <f t="shared" si="134"/>
        <v>MERCK</v>
      </c>
      <c r="BD581" s="82" t="str">
        <f t="shared" si="135"/>
        <v>15-60 DIAS</v>
      </c>
      <c r="BE581" s="1"/>
      <c r="BF581" s="1"/>
      <c r="BG581" s="1"/>
      <c r="BH581" s="1"/>
      <c r="BI581" s="1"/>
      <c r="BJ581" s="1"/>
      <c r="BK581" s="1"/>
      <c r="BL581" s="1"/>
      <c r="BM581" s="1"/>
      <c r="BN581" s="1"/>
      <c r="BO581" s="1"/>
      <c r="BP581" s="1"/>
      <c r="BQ581" s="1"/>
      <c r="BR581" s="1"/>
      <c r="BS581" s="1"/>
      <c r="BT581" s="1"/>
      <c r="BU581" s="1"/>
      <c r="BV581" s="1"/>
      <c r="BW581" s="1"/>
      <c r="BX581" s="1"/>
      <c r="BY581" s="1"/>
      <c r="BZ581" s="82"/>
      <c r="CA581" s="82"/>
      <c r="CB581" s="82">
        <f t="shared" si="141"/>
        <v>0</v>
      </c>
      <c r="CC581" s="82">
        <f t="shared" si="142"/>
        <v>0</v>
      </c>
      <c r="CD581" s="98">
        <f t="shared" si="143"/>
        <v>316680</v>
      </c>
      <c r="CE581" s="98" t="str">
        <f t="shared" si="144"/>
        <v xml:space="preserve">ELEMENTOS QUIMICOS LTDA </v>
      </c>
      <c r="CF581" s="98" t="str">
        <f t="shared" si="145"/>
        <v>PANREAC</v>
      </c>
      <c r="CG581" s="98">
        <f t="shared" si="146"/>
        <v>120</v>
      </c>
    </row>
    <row r="582" spans="1:85" ht="63" customHeight="1">
      <c r="A582" s="9">
        <f t="shared" si="131"/>
        <v>574</v>
      </c>
      <c r="B582" s="10" t="s">
        <v>361</v>
      </c>
      <c r="C582" s="11">
        <v>1000</v>
      </c>
      <c r="D582" s="11" t="s">
        <v>9</v>
      </c>
      <c r="E582" s="10" t="s">
        <v>1803</v>
      </c>
      <c r="F582" s="43">
        <v>1</v>
      </c>
      <c r="G582" s="1"/>
      <c r="H582" s="1"/>
      <c r="I582" s="1"/>
      <c r="J582" s="1"/>
      <c r="K582" s="1"/>
      <c r="L582" s="1"/>
      <c r="M582" s="1"/>
      <c r="N582" s="1"/>
      <c r="O582" s="1"/>
      <c r="P582" s="1" t="s">
        <v>420</v>
      </c>
      <c r="Q582" s="1">
        <v>581160</v>
      </c>
      <c r="R582" s="1" t="s">
        <v>2284</v>
      </c>
      <c r="S582" s="1" t="s">
        <v>2406</v>
      </c>
      <c r="T582" s="1">
        <v>190240</v>
      </c>
      <c r="U582" s="1">
        <v>15</v>
      </c>
      <c r="V582" s="1"/>
      <c r="W582" s="1"/>
      <c r="X582" s="1"/>
      <c r="Y582" s="1"/>
      <c r="Z582" s="1"/>
      <c r="AA582" s="1"/>
      <c r="AB582" s="82">
        <f t="shared" si="136"/>
        <v>190240</v>
      </c>
      <c r="AC582" s="82" t="str">
        <f>IF(AB582=Z582,$Y$7,IF(AB582=W582,$V$7,IF(AB582=T582,$S$7,IF(AB582=Q582,$P$7,IF(AB582=N582,$M$7,IF(AB582=K582,$J$7,I(AB582=H582,$G$7,"")))))))</f>
        <v xml:space="preserve">ELEMENTOS QUIMICOS LTDA </v>
      </c>
      <c r="AD582" s="82" t="str">
        <f t="shared" si="137"/>
        <v>PANREAC</v>
      </c>
      <c r="AE582" s="82">
        <f t="shared" si="138"/>
        <v>15</v>
      </c>
      <c r="AF582" s="1"/>
      <c r="AG582" s="1"/>
      <c r="AH582" s="1"/>
      <c r="AI582" s="1"/>
      <c r="AJ582" s="1"/>
      <c r="AK582" s="1"/>
      <c r="AL582" s="1"/>
      <c r="AM582" s="1"/>
      <c r="AN582" s="1"/>
      <c r="AO582" s="1" t="s">
        <v>420</v>
      </c>
      <c r="AP582" s="1">
        <v>343360</v>
      </c>
      <c r="AQ582" s="1">
        <v>90</v>
      </c>
      <c r="AR582" s="1"/>
      <c r="AS582" s="1"/>
      <c r="AT582" s="1"/>
      <c r="AU582" s="1"/>
      <c r="AV582" s="1"/>
      <c r="AW582" s="1"/>
      <c r="AX582" s="1" t="s">
        <v>420</v>
      </c>
      <c r="AY582" s="1">
        <v>562072.89599999995</v>
      </c>
      <c r="AZ582" s="1" t="s">
        <v>2526</v>
      </c>
      <c r="BA582" s="82">
        <f t="shared" si="132"/>
        <v>343360</v>
      </c>
      <c r="BB582" s="82" t="str">
        <f t="shared" si="133"/>
        <v>MERCK S.A.</v>
      </c>
      <c r="BC582" s="82" t="str">
        <f t="shared" si="134"/>
        <v>MERCK</v>
      </c>
      <c r="BD582" s="82">
        <f t="shared" si="135"/>
        <v>90</v>
      </c>
      <c r="BE582" s="1"/>
      <c r="BF582" s="1"/>
      <c r="BG582" s="1"/>
      <c r="BH582" s="1"/>
      <c r="BI582" s="1"/>
      <c r="BJ582" s="1"/>
      <c r="BK582" s="1" t="s">
        <v>2570</v>
      </c>
      <c r="BL582" s="1">
        <v>394400</v>
      </c>
      <c r="BM582" s="1" t="s">
        <v>2571</v>
      </c>
      <c r="BN582" s="1" t="s">
        <v>2461</v>
      </c>
      <c r="BO582" s="1">
        <v>509472</v>
      </c>
      <c r="BP582" s="1" t="s">
        <v>2545</v>
      </c>
      <c r="BQ582" s="1"/>
      <c r="BR582" s="1"/>
      <c r="BS582" s="1"/>
      <c r="BT582" s="1"/>
      <c r="BU582" s="1"/>
      <c r="BV582" s="1"/>
      <c r="BW582" s="1"/>
      <c r="BX582" s="1"/>
      <c r="BY582" s="1"/>
      <c r="BZ582" s="82">
        <f t="shared" si="139"/>
        <v>394400</v>
      </c>
      <c r="CA582" s="82" t="str">
        <f t="shared" si="140"/>
        <v>QUIMICOS Y REACTIVOS SAS "QUIMIREL SAS"</v>
      </c>
      <c r="CB582" s="82" t="str">
        <f t="shared" si="141"/>
        <v>CARLO ERBA</v>
      </c>
      <c r="CC582" s="82" t="str">
        <f t="shared" si="142"/>
        <v>20 dias calendario</v>
      </c>
      <c r="CD582" s="98">
        <f t="shared" si="143"/>
        <v>190240</v>
      </c>
      <c r="CE582" s="98" t="str">
        <f t="shared" si="144"/>
        <v xml:space="preserve">ELEMENTOS QUIMICOS LTDA </v>
      </c>
      <c r="CF582" s="98" t="str">
        <f t="shared" si="145"/>
        <v>PANREAC</v>
      </c>
      <c r="CG582" s="98">
        <f t="shared" si="146"/>
        <v>15</v>
      </c>
    </row>
    <row r="583" spans="1:85" ht="59.4" customHeight="1">
      <c r="A583" s="9">
        <f t="shared" si="131"/>
        <v>575</v>
      </c>
      <c r="B583" s="10" t="s">
        <v>362</v>
      </c>
      <c r="C583" s="11">
        <v>1000</v>
      </c>
      <c r="D583" s="11" t="s">
        <v>9</v>
      </c>
      <c r="E583" s="10" t="s">
        <v>1803</v>
      </c>
      <c r="F583" s="43">
        <v>1</v>
      </c>
      <c r="G583" s="1"/>
      <c r="H583" s="1"/>
      <c r="I583" s="1"/>
      <c r="J583" s="1"/>
      <c r="K583" s="1"/>
      <c r="L583" s="1"/>
      <c r="M583" s="1" t="s">
        <v>2296</v>
      </c>
      <c r="N583" s="1">
        <v>521768</v>
      </c>
      <c r="O583" s="1">
        <v>30</v>
      </c>
      <c r="P583" s="1" t="s">
        <v>420</v>
      </c>
      <c r="Q583" s="1">
        <v>311000</v>
      </c>
      <c r="R583" s="1" t="s">
        <v>2364</v>
      </c>
      <c r="S583" s="1" t="s">
        <v>2406</v>
      </c>
      <c r="T583" s="1">
        <v>261696</v>
      </c>
      <c r="U583" s="1">
        <v>15</v>
      </c>
      <c r="V583" s="1"/>
      <c r="W583" s="1"/>
      <c r="X583" s="1"/>
      <c r="Y583" s="1"/>
      <c r="Z583" s="1"/>
      <c r="AA583" s="1"/>
      <c r="AB583" s="82">
        <f t="shared" si="136"/>
        <v>261696</v>
      </c>
      <c r="AC583" s="82" t="str">
        <f>IF(AB583=Z583,$Y$7,IF(AB583=W583,$V$7,IF(AB583=T583,$S$7,IF(AB583=Q583,$P$7,IF(AB583=N583,$M$7,IF(AB583=K583,$J$7,I(AB583=H583,$G$7,"")))))))</f>
        <v xml:space="preserve">ELEMENTOS QUIMICOS LTDA </v>
      </c>
      <c r="AD583" s="82" t="str">
        <f t="shared" si="137"/>
        <v>PANREAC</v>
      </c>
      <c r="AE583" s="82">
        <f t="shared" si="138"/>
        <v>15</v>
      </c>
      <c r="AF583" s="1"/>
      <c r="AG583" s="1"/>
      <c r="AH583" s="1"/>
      <c r="AI583" s="1"/>
      <c r="AJ583" s="1"/>
      <c r="AK583" s="1"/>
      <c r="AL583" s="1"/>
      <c r="AM583" s="1"/>
      <c r="AN583" s="1"/>
      <c r="AO583" s="1" t="s">
        <v>420</v>
      </c>
      <c r="AP583" s="1">
        <v>218079.99999999997</v>
      </c>
      <c r="AQ583" s="1">
        <v>45</v>
      </c>
      <c r="AR583" s="1"/>
      <c r="AS583" s="1"/>
      <c r="AT583" s="1"/>
      <c r="AU583" s="1"/>
      <c r="AV583" s="1"/>
      <c r="AW583" s="1"/>
      <c r="AX583" s="1" t="s">
        <v>420</v>
      </c>
      <c r="AY583" s="1">
        <v>348942.38400000002</v>
      </c>
      <c r="AZ583" s="1" t="s">
        <v>2526</v>
      </c>
      <c r="BA583" s="82">
        <f t="shared" si="132"/>
        <v>218079.99999999997</v>
      </c>
      <c r="BB583" s="82" t="str">
        <f t="shared" si="133"/>
        <v>MERCK S.A.</v>
      </c>
      <c r="BC583" s="82" t="str">
        <f t="shared" si="134"/>
        <v>MERCK</v>
      </c>
      <c r="BD583" s="82">
        <f t="shared" si="135"/>
        <v>45</v>
      </c>
      <c r="BE583" s="1" t="s">
        <v>1095</v>
      </c>
      <c r="BF583" s="1">
        <v>636840</v>
      </c>
      <c r="BG583" s="1" t="s">
        <v>2375</v>
      </c>
      <c r="BH583" s="1"/>
      <c r="BI583" s="1"/>
      <c r="BJ583" s="1"/>
      <c r="BK583" s="1"/>
      <c r="BL583" s="1"/>
      <c r="BM583" s="1"/>
      <c r="BN583" s="1" t="s">
        <v>2461</v>
      </c>
      <c r="BO583" s="1">
        <v>222372</v>
      </c>
      <c r="BP583" s="1" t="s">
        <v>2545</v>
      </c>
      <c r="BQ583" s="1"/>
      <c r="BR583" s="1"/>
      <c r="BS583" s="1"/>
      <c r="BT583" s="1" t="s">
        <v>2641</v>
      </c>
      <c r="BU583" s="1">
        <v>248820</v>
      </c>
      <c r="BV583" s="1" t="s">
        <v>2454</v>
      </c>
      <c r="BW583" s="1" t="s">
        <v>2653</v>
      </c>
      <c r="BX583" s="1">
        <v>710240.16</v>
      </c>
      <c r="BY583" s="1" t="s">
        <v>2654</v>
      </c>
      <c r="BZ583" s="82">
        <f t="shared" si="139"/>
        <v>222372</v>
      </c>
      <c r="CA583" s="82" t="str">
        <f t="shared" si="140"/>
        <v>REACTIVOS EQUIPOS Y QUIMICOS LIMITADA</v>
      </c>
      <c r="CB583" s="82" t="str">
        <f t="shared" si="141"/>
        <v>SCHARLAU</v>
      </c>
      <c r="CC583" s="82" t="str">
        <f t="shared" si="142"/>
        <v>120 DIAS</v>
      </c>
      <c r="CD583" s="98">
        <f t="shared" si="143"/>
        <v>218079.99999999997</v>
      </c>
      <c r="CE583" s="98" t="str">
        <f t="shared" si="144"/>
        <v>MERCK S.A.</v>
      </c>
      <c r="CF583" s="98" t="str">
        <f t="shared" si="145"/>
        <v>MERCK</v>
      </c>
      <c r="CG583" s="98">
        <f t="shared" si="146"/>
        <v>45</v>
      </c>
    </row>
    <row r="584" spans="1:85" ht="63.75" customHeight="1">
      <c r="A584" s="9">
        <f t="shared" si="131"/>
        <v>576</v>
      </c>
      <c r="B584" s="10" t="s">
        <v>363</v>
      </c>
      <c r="C584" s="11">
        <v>1000</v>
      </c>
      <c r="D584" s="11" t="s">
        <v>9</v>
      </c>
      <c r="E584" s="10" t="s">
        <v>1803</v>
      </c>
      <c r="F584" s="43">
        <v>1</v>
      </c>
      <c r="G584" s="1"/>
      <c r="H584" s="1"/>
      <c r="I584" s="1"/>
      <c r="J584" s="1" t="s">
        <v>2267</v>
      </c>
      <c r="K584" s="1">
        <v>116900.16</v>
      </c>
      <c r="L584" s="1" t="s">
        <v>2268</v>
      </c>
      <c r="M584" s="1"/>
      <c r="N584" s="1"/>
      <c r="O584" s="1"/>
      <c r="P584" s="1" t="s">
        <v>420</v>
      </c>
      <c r="Q584" s="1">
        <v>354960</v>
      </c>
      <c r="R584" s="1" t="s">
        <v>2326</v>
      </c>
      <c r="S584" s="1" t="s">
        <v>2406</v>
      </c>
      <c r="T584" s="1">
        <v>103008</v>
      </c>
      <c r="U584" s="1">
        <v>15</v>
      </c>
      <c r="V584" s="1"/>
      <c r="W584" s="1"/>
      <c r="X584" s="1"/>
      <c r="Y584" s="1"/>
      <c r="Z584" s="1"/>
      <c r="AA584" s="1"/>
      <c r="AB584" s="82">
        <f t="shared" si="136"/>
        <v>103008</v>
      </c>
      <c r="AC584" s="82" t="str">
        <f>IF(AB584=Z584,$Y$7,IF(AB584=W584,$V$7,IF(AB584=T584,$S$7,IF(AB584=Q584,$P$7,IF(AB584=N584,$M$7,IF(AB584=K584,$J$7,I(AB584=H584,$G$7,"")))))))</f>
        <v xml:space="preserve">ELEMENTOS QUIMICOS LTDA </v>
      </c>
      <c r="AD584" s="82" t="str">
        <f t="shared" si="137"/>
        <v>PANREAC</v>
      </c>
      <c r="AE584" s="82">
        <f t="shared" si="138"/>
        <v>15</v>
      </c>
      <c r="AF584" s="1"/>
      <c r="AG584" s="1"/>
      <c r="AH584" s="1"/>
      <c r="AI584" s="1"/>
      <c r="AJ584" s="1"/>
      <c r="AK584" s="1"/>
      <c r="AL584" s="1"/>
      <c r="AM584" s="1"/>
      <c r="AN584" s="1"/>
      <c r="AO584" s="1" t="s">
        <v>420</v>
      </c>
      <c r="AP584" s="1">
        <v>97440</v>
      </c>
      <c r="AQ584" s="1">
        <v>45</v>
      </c>
      <c r="AR584" s="1"/>
      <c r="AS584" s="1"/>
      <c r="AT584" s="1"/>
      <c r="AU584" s="1"/>
      <c r="AV584" s="1"/>
      <c r="AW584" s="1"/>
      <c r="AX584" s="1" t="s">
        <v>420</v>
      </c>
      <c r="AY584" s="1">
        <v>342891.36</v>
      </c>
      <c r="AZ584" s="1" t="s">
        <v>2526</v>
      </c>
      <c r="BA584" s="82">
        <f t="shared" si="132"/>
        <v>97440</v>
      </c>
      <c r="BB584" s="82" t="str">
        <f t="shared" si="133"/>
        <v>MERCK S.A.</v>
      </c>
      <c r="BC584" s="82" t="str">
        <f t="shared" si="134"/>
        <v>MERCK</v>
      </c>
      <c r="BD584" s="82">
        <f t="shared" si="135"/>
        <v>45</v>
      </c>
      <c r="BE584" s="1" t="s">
        <v>1095</v>
      </c>
      <c r="BF584" s="1">
        <v>380480</v>
      </c>
      <c r="BG584" s="1" t="s">
        <v>2375</v>
      </c>
      <c r="BH584" s="1"/>
      <c r="BI584" s="1"/>
      <c r="BJ584" s="1"/>
      <c r="BK584" s="1" t="s">
        <v>2570</v>
      </c>
      <c r="BL584" s="1">
        <v>143840</v>
      </c>
      <c r="BM584" s="1" t="s">
        <v>2571</v>
      </c>
      <c r="BN584" s="1" t="s">
        <v>2461</v>
      </c>
      <c r="BO584" s="1">
        <v>110635</v>
      </c>
      <c r="BP584" s="1" t="s">
        <v>2328</v>
      </c>
      <c r="BQ584" s="1" t="s">
        <v>888</v>
      </c>
      <c r="BR584" s="1">
        <v>154280</v>
      </c>
      <c r="BS584" s="1">
        <v>8</v>
      </c>
      <c r="BT584" s="1"/>
      <c r="BU584" s="1"/>
      <c r="BV584" s="1"/>
      <c r="BW584" s="1" t="s">
        <v>2653</v>
      </c>
      <c r="BX584" s="1">
        <v>75628.430769230763</v>
      </c>
      <c r="BY584" s="1" t="s">
        <v>2372</v>
      </c>
      <c r="BZ584" s="82">
        <f t="shared" si="139"/>
        <v>75628.430769230763</v>
      </c>
      <c r="CA584" s="82" t="str">
        <f t="shared" si="140"/>
        <v xml:space="preserve">LABORATORIOS WACOL S.A </v>
      </c>
      <c r="CB584" s="82" t="str">
        <f t="shared" si="141"/>
        <v xml:space="preserve">JT BAKER </v>
      </c>
      <c r="CC584" s="82" t="str">
        <f t="shared" si="142"/>
        <v>3 DIAS</v>
      </c>
      <c r="CD584" s="98">
        <f t="shared" si="143"/>
        <v>75628.430769230763</v>
      </c>
      <c r="CE584" s="98" t="str">
        <f t="shared" si="144"/>
        <v xml:space="preserve">LABORATORIOS WACOL S.A </v>
      </c>
      <c r="CF584" s="98" t="str">
        <f t="shared" si="145"/>
        <v xml:space="preserve">JT BAKER </v>
      </c>
      <c r="CG584" s="98" t="str">
        <f t="shared" si="146"/>
        <v>3 DIAS</v>
      </c>
    </row>
    <row r="585" spans="1:85" ht="63.75" customHeight="1">
      <c r="A585" s="9">
        <f t="shared" si="131"/>
        <v>577</v>
      </c>
      <c r="B585" s="10" t="s">
        <v>364</v>
      </c>
      <c r="C585" s="11">
        <v>1000</v>
      </c>
      <c r="D585" s="11" t="s">
        <v>9</v>
      </c>
      <c r="E585" s="10" t="s">
        <v>1803</v>
      </c>
      <c r="F585" s="43">
        <v>1</v>
      </c>
      <c r="G585" s="1"/>
      <c r="H585" s="1"/>
      <c r="I585" s="1"/>
      <c r="J585" s="1" t="s">
        <v>2267</v>
      </c>
      <c r="K585" s="1">
        <v>110838</v>
      </c>
      <c r="L585" s="1" t="s">
        <v>2271</v>
      </c>
      <c r="M585" s="1"/>
      <c r="N585" s="1"/>
      <c r="O585" s="1"/>
      <c r="P585" s="1" t="s">
        <v>420</v>
      </c>
      <c r="Q585" s="1">
        <v>102080</v>
      </c>
      <c r="R585" s="1" t="s">
        <v>2326</v>
      </c>
      <c r="S585" s="1" t="s">
        <v>2406</v>
      </c>
      <c r="T585" s="1">
        <v>78068</v>
      </c>
      <c r="U585" s="1">
        <v>15</v>
      </c>
      <c r="V585" s="1"/>
      <c r="W585" s="1"/>
      <c r="X585" s="1"/>
      <c r="Y585" s="1"/>
      <c r="Z585" s="1"/>
      <c r="AA585" s="1"/>
      <c r="AB585" s="82">
        <f t="shared" si="136"/>
        <v>78068</v>
      </c>
      <c r="AC585" s="82" t="str">
        <f>IF(AB585=Z585,$Y$7,IF(AB585=W585,$V$7,IF(AB585=T585,$S$7,IF(AB585=Q585,$P$7,IF(AB585=N585,$M$7,IF(AB585=K585,$J$7,I(AB585=H585,$G$7,"")))))))</f>
        <v xml:space="preserve">ELEMENTOS QUIMICOS LTDA </v>
      </c>
      <c r="AD585" s="82" t="str">
        <f t="shared" si="137"/>
        <v>PANREAC</v>
      </c>
      <c r="AE585" s="82">
        <f t="shared" si="138"/>
        <v>15</v>
      </c>
      <c r="AF585" s="1"/>
      <c r="AG585" s="1"/>
      <c r="AH585" s="1"/>
      <c r="AI585" s="1"/>
      <c r="AJ585" s="1"/>
      <c r="AK585" s="1"/>
      <c r="AL585" s="1"/>
      <c r="AM585" s="1"/>
      <c r="AN585" s="1"/>
      <c r="AO585" s="1" t="s">
        <v>420</v>
      </c>
      <c r="AP585" s="1">
        <v>55679.999999999993</v>
      </c>
      <c r="AQ585" s="1">
        <v>45</v>
      </c>
      <c r="AR585" s="1"/>
      <c r="AS585" s="1"/>
      <c r="AT585" s="1"/>
      <c r="AU585" s="1"/>
      <c r="AV585" s="1"/>
      <c r="AW585" s="1"/>
      <c r="AX585" s="1" t="s">
        <v>420</v>
      </c>
      <c r="AY585" s="1">
        <v>98833.391999999993</v>
      </c>
      <c r="AZ585" s="1" t="s">
        <v>2526</v>
      </c>
      <c r="BA585" s="82">
        <f t="shared" si="132"/>
        <v>55679.999999999993</v>
      </c>
      <c r="BB585" s="82" t="str">
        <f t="shared" si="133"/>
        <v>MERCK S.A.</v>
      </c>
      <c r="BC585" s="82" t="str">
        <f t="shared" si="134"/>
        <v>MERCK</v>
      </c>
      <c r="BD585" s="82">
        <f t="shared" si="135"/>
        <v>45</v>
      </c>
      <c r="BE585" s="1" t="s">
        <v>1095</v>
      </c>
      <c r="BF585" s="1">
        <v>241280</v>
      </c>
      <c r="BG585" s="1" t="s">
        <v>2375</v>
      </c>
      <c r="BH585" s="1"/>
      <c r="BI585" s="1"/>
      <c r="BJ585" s="1"/>
      <c r="BK585" s="1"/>
      <c r="BL585" s="1"/>
      <c r="BM585" s="1"/>
      <c r="BN585" s="1" t="s">
        <v>2461</v>
      </c>
      <c r="BO585" s="1">
        <v>66990</v>
      </c>
      <c r="BP585" s="1" t="s">
        <v>2328</v>
      </c>
      <c r="BQ585" s="1" t="s">
        <v>888</v>
      </c>
      <c r="BR585" s="1">
        <v>154280</v>
      </c>
      <c r="BS585" s="1">
        <v>8</v>
      </c>
      <c r="BT585" s="1"/>
      <c r="BU585" s="1"/>
      <c r="BV585" s="1"/>
      <c r="BW585" s="1" t="s">
        <v>2653</v>
      </c>
      <c r="BX585" s="1">
        <v>79277.969230769231</v>
      </c>
      <c r="BY585" s="1" t="s">
        <v>2372</v>
      </c>
      <c r="BZ585" s="82">
        <f t="shared" si="139"/>
        <v>66990</v>
      </c>
      <c r="CA585" s="82" t="str">
        <f t="shared" si="140"/>
        <v>REACTIVOS EQUIPOS Y QUIMICOS LIMITADA</v>
      </c>
      <c r="CB585" s="82" t="str">
        <f t="shared" si="141"/>
        <v>SCHARLAU</v>
      </c>
      <c r="CC585" s="82" t="str">
        <f t="shared" si="142"/>
        <v>30 DIAS</v>
      </c>
      <c r="CD585" s="98">
        <f t="shared" si="143"/>
        <v>55679.999999999993</v>
      </c>
      <c r="CE585" s="98" t="str">
        <f t="shared" si="144"/>
        <v>MERCK S.A.</v>
      </c>
      <c r="CF585" s="98" t="str">
        <f t="shared" si="145"/>
        <v>MERCK</v>
      </c>
      <c r="CG585" s="98">
        <f t="shared" si="146"/>
        <v>45</v>
      </c>
    </row>
    <row r="586" spans="1:85" ht="63.75" customHeight="1">
      <c r="A586" s="9">
        <f t="shared" ref="A586:A649" si="150">A585+1</f>
        <v>578</v>
      </c>
      <c r="B586" s="10" t="s">
        <v>1677</v>
      </c>
      <c r="C586" s="11">
        <v>1000</v>
      </c>
      <c r="D586" s="11" t="s">
        <v>997</v>
      </c>
      <c r="E586" s="10" t="s">
        <v>1803</v>
      </c>
      <c r="F586" s="43">
        <v>1</v>
      </c>
      <c r="G586" s="1"/>
      <c r="H586" s="1"/>
      <c r="I586" s="1"/>
      <c r="J586" s="1" t="s">
        <v>2267</v>
      </c>
      <c r="K586" s="1">
        <v>160010.4</v>
      </c>
      <c r="L586" s="1" t="s">
        <v>2268</v>
      </c>
      <c r="M586" s="1"/>
      <c r="N586" s="1"/>
      <c r="O586" s="1"/>
      <c r="P586" s="1"/>
      <c r="Q586" s="1"/>
      <c r="R586" s="1"/>
      <c r="S586" s="1" t="s">
        <v>2408</v>
      </c>
      <c r="T586" s="1">
        <v>564920</v>
      </c>
      <c r="U586" s="1">
        <v>120</v>
      </c>
      <c r="V586" s="1"/>
      <c r="W586" s="1"/>
      <c r="X586" s="1"/>
      <c r="Y586" s="1"/>
      <c r="Z586" s="1"/>
      <c r="AA586" s="1"/>
      <c r="AB586" s="82">
        <f t="shared" ref="AB586:AB649" si="151">MIN(Z586,W586,T586,Q586,N586,K586,H586)</f>
        <v>160010.4</v>
      </c>
      <c r="AC586" s="82" t="str">
        <f>IF(AB586=Z586,$Y$7,IF(AB586=W586,$V$7,IF(AB586=T586,$S$7,IF(AB586=Q586,$P$7,IF(AB586=N586,$M$7,IF(AB586=K586,$J$7,I(AB586=H586,$G$7,"")))))))</f>
        <v>AVÁNTIKA COLOMBIA S.A.</v>
      </c>
      <c r="AD586" s="82" t="str">
        <f t="shared" ref="AD586:AD649" si="152">IF(AB586=Z586,Y586,IF(AB586=W586,V586,IF(AB586=T586,S586,IF(AB586=Q586,P586,IF(AB586=N586,M586,IF(AB586=K586,J586,IF(AB586=H586,G586,"")))))))</f>
        <v>JT BAKER</v>
      </c>
      <c r="AE586" s="82" t="str">
        <f t="shared" ref="AE586:AE649" si="153">IF(AB586=Z586,AA586,IF(AB586=W586,X586,IF(AB586=T586,U586,IF(AB586=Q586,R586,IF(AB586=N586,O586,IF(AB586=K586,L586,IF(AB586=H586,I586,"")))))))</f>
        <v>10 Días</v>
      </c>
      <c r="AF586" s="1"/>
      <c r="AG586" s="1"/>
      <c r="AH586" s="1"/>
      <c r="AI586" s="1"/>
      <c r="AJ586" s="1"/>
      <c r="AK586" s="1"/>
      <c r="AL586" s="1"/>
      <c r="AM586" s="1"/>
      <c r="AN586" s="1"/>
      <c r="AO586" s="1"/>
      <c r="AP586" s="1"/>
      <c r="AQ586" s="1"/>
      <c r="AR586" s="1"/>
      <c r="AS586" s="1"/>
      <c r="AT586" s="1"/>
      <c r="AU586" s="1"/>
      <c r="AV586" s="1"/>
      <c r="AW586" s="1"/>
      <c r="AX586" s="1"/>
      <c r="AY586" s="1"/>
      <c r="AZ586" s="1"/>
      <c r="BA586" s="82"/>
      <c r="BB586" s="82"/>
      <c r="BC586" s="82"/>
      <c r="BD586" s="82"/>
      <c r="BE586" s="1" t="s">
        <v>1095</v>
      </c>
      <c r="BF586" s="1">
        <v>169360</v>
      </c>
      <c r="BG586" s="1" t="s">
        <v>2375</v>
      </c>
      <c r="BH586" s="1"/>
      <c r="BI586" s="1"/>
      <c r="BJ586" s="1"/>
      <c r="BK586" s="1"/>
      <c r="BL586" s="1"/>
      <c r="BM586" s="1"/>
      <c r="BN586" s="1" t="s">
        <v>2293</v>
      </c>
      <c r="BO586" s="1" t="s">
        <v>2293</v>
      </c>
      <c r="BP586" s="1" t="s">
        <v>2293</v>
      </c>
      <c r="BQ586" s="1"/>
      <c r="BR586" s="1"/>
      <c r="BS586" s="1"/>
      <c r="BT586" s="1"/>
      <c r="BU586" s="1"/>
      <c r="BV586" s="1"/>
      <c r="BW586" s="1" t="s">
        <v>2653</v>
      </c>
      <c r="BX586" s="1">
        <v>176853.6</v>
      </c>
      <c r="BY586" s="1" t="s">
        <v>2654</v>
      </c>
      <c r="BZ586" s="82">
        <f t="shared" ref="BZ586:BZ649" si="154">MIN(BX586,BU586,BR586,BO586,BL586,BI586,BF586)</f>
        <v>169360</v>
      </c>
      <c r="CA586" s="82" t="str">
        <f t="shared" ref="CA586:CA649" si="155">IF(BZ586=BX586,$BW$7,IF(BZ586=BU586,$BT$7,IF(BZ586=BR586,$BQ$7,IF(BZ586=BO586,$BN$7,IF(BZ586=BL586,$BK$7,IF(BZ586=BI586,$BH$7,IF(BZ586=BF586,$BE$7,"")))))))</f>
        <v xml:space="preserve">QUIMICA  M.G.  S.A.S.   </v>
      </c>
      <c r="CB586" s="82" t="str">
        <f t="shared" si="141"/>
        <v>SIGMA</v>
      </c>
      <c r="CC586" s="82" t="str">
        <f t="shared" si="142"/>
        <v>60 DIAS</v>
      </c>
      <c r="CD586" s="98">
        <f t="shared" si="143"/>
        <v>160010.4</v>
      </c>
      <c r="CE586" s="98" t="str">
        <f t="shared" si="144"/>
        <v>AVÁNTIKA COLOMBIA S.A.</v>
      </c>
      <c r="CF586" s="98" t="str">
        <f t="shared" si="145"/>
        <v>JT BAKER</v>
      </c>
      <c r="CG586" s="98" t="str">
        <f t="shared" si="146"/>
        <v>10 Días</v>
      </c>
    </row>
    <row r="587" spans="1:85" ht="55.2" customHeight="1">
      <c r="A587" s="9">
        <f t="shared" si="150"/>
        <v>579</v>
      </c>
      <c r="B587" s="10" t="s">
        <v>1481</v>
      </c>
      <c r="C587" s="11">
        <v>1000</v>
      </c>
      <c r="D587" s="11" t="s">
        <v>9</v>
      </c>
      <c r="E587" s="10" t="s">
        <v>1803</v>
      </c>
      <c r="F587" s="43">
        <v>1</v>
      </c>
      <c r="G587" s="1"/>
      <c r="H587" s="1"/>
      <c r="I587" s="1"/>
      <c r="J587" s="1"/>
      <c r="K587" s="1"/>
      <c r="L587" s="1"/>
      <c r="M587" s="1" t="s">
        <v>2296</v>
      </c>
      <c r="N587" s="1">
        <v>679068</v>
      </c>
      <c r="O587" s="1">
        <v>30</v>
      </c>
      <c r="P587" s="1"/>
      <c r="Q587" s="1"/>
      <c r="R587" s="1"/>
      <c r="S587" s="1" t="s">
        <v>2406</v>
      </c>
      <c r="T587" s="1">
        <v>288840</v>
      </c>
      <c r="U587" s="1">
        <v>120</v>
      </c>
      <c r="V587" s="1"/>
      <c r="W587" s="1"/>
      <c r="X587" s="1"/>
      <c r="Y587" s="1"/>
      <c r="Z587" s="1"/>
      <c r="AA587" s="1"/>
      <c r="AB587" s="82">
        <f t="shared" si="151"/>
        <v>288840</v>
      </c>
      <c r="AC587" s="82" t="str">
        <f>IF(AB587=Z587,$Y$7,IF(AB587=W587,$V$7,IF(AB587=T587,$S$7,IF(AB587=Q587,$P$7,IF(AB587=N587,$M$7,IF(AB587=K587,$J$7,I(AB587=H587,$G$7,"")))))))</f>
        <v xml:space="preserve">ELEMENTOS QUIMICOS LTDA </v>
      </c>
      <c r="AD587" s="82" t="str">
        <f t="shared" si="152"/>
        <v>PANREAC</v>
      </c>
      <c r="AE587" s="82">
        <f t="shared" si="153"/>
        <v>120</v>
      </c>
      <c r="AF587" s="1"/>
      <c r="AG587" s="1"/>
      <c r="AH587" s="1"/>
      <c r="AI587" s="1"/>
      <c r="AJ587" s="1"/>
      <c r="AK587" s="1"/>
      <c r="AL587" s="1"/>
      <c r="AM587" s="1"/>
      <c r="AN587" s="1"/>
      <c r="AO587" s="1" t="s">
        <v>420</v>
      </c>
      <c r="AP587" s="1">
        <v>241279.99999999997</v>
      </c>
      <c r="AQ587" s="1">
        <v>90</v>
      </c>
      <c r="AR587" s="1"/>
      <c r="AS587" s="1"/>
      <c r="AT587" s="1"/>
      <c r="AU587" s="1"/>
      <c r="AV587" s="1"/>
      <c r="AW587" s="1"/>
      <c r="AX587" s="1" t="s">
        <v>420</v>
      </c>
      <c r="AY587" s="1">
        <v>365750.78400000004</v>
      </c>
      <c r="AZ587" s="1" t="s">
        <v>2526</v>
      </c>
      <c r="BA587" s="82">
        <f t="shared" ref="BA587:BA649" si="156">MIN(AY587,AV587,AS587,AP587,AM587,AJ587,AG587)</f>
        <v>241279.99999999997</v>
      </c>
      <c r="BB587" s="82" t="str">
        <f t="shared" ref="BB587:BB649" si="157">IF(BA587=AY587,$AX$7,IF(BA587=AV587,$AU$7,IF(BA587=AS587,$AR$7,IF(BA587=AP587,$AO$7,IF(BA587=AM587,$AL$7,IF(BA587=AJ587,$AI$7,IF(BA587=AG587,$AF$7,"")))))))</f>
        <v>MERCK S.A.</v>
      </c>
      <c r="BC587" s="82" t="str">
        <f t="shared" ref="BC587:BC649" si="158">IF(BA587=AY587,AX587,IF(BA587=AV587,AU587,IF(BA587=AS587,AR587,IF(BA587=AP587,AO587,IF(BA587=AM587,AL587,IF(BA587=AJ587,AI587,IF(BA587=AG587,AF587,"")))))))</f>
        <v>MERCK</v>
      </c>
      <c r="BD587" s="82">
        <f t="shared" ref="BD587:BD649" si="159">IF(BA587=AY587,AZ587,IF(BA587=AV587,AW587,IF(BA587=AS587,AT587,IF(BA587=AP587,AQ587,IF(BA587=AM587,AN587,IF(BA587=AJ587,AK587,IF(BA587=AG587,AH587,"")))))))</f>
        <v>90</v>
      </c>
      <c r="BE587" s="1"/>
      <c r="BF587" s="1"/>
      <c r="BG587" s="1"/>
      <c r="BH587" s="1"/>
      <c r="BI587" s="1"/>
      <c r="BJ587" s="1"/>
      <c r="BK587" s="1"/>
      <c r="BL587" s="1"/>
      <c r="BM587" s="1"/>
      <c r="BN587" s="1" t="s">
        <v>2461</v>
      </c>
      <c r="BO587" s="1">
        <v>190008</v>
      </c>
      <c r="BP587" s="1" t="s">
        <v>2545</v>
      </c>
      <c r="BQ587" s="1"/>
      <c r="BR587" s="1"/>
      <c r="BS587" s="1"/>
      <c r="BT587" s="1"/>
      <c r="BU587" s="1"/>
      <c r="BV587" s="1"/>
      <c r="BW587" s="1" t="s">
        <v>2653</v>
      </c>
      <c r="BX587" s="1">
        <v>170520</v>
      </c>
      <c r="BY587" s="1" t="s">
        <v>2654</v>
      </c>
      <c r="BZ587" s="82">
        <f t="shared" si="154"/>
        <v>170520</v>
      </c>
      <c r="CA587" s="82" t="str">
        <f t="shared" si="155"/>
        <v xml:space="preserve">LABORATORIOS WACOL S.A </v>
      </c>
      <c r="CB587" s="82" t="str">
        <f t="shared" ref="CB587:CB650" si="160">IF(BZ587=BX587,BW587,IF(BZ587=BU587,BT587,IF(BZ587=BR587,BQ587,IF(BZ587=BO587,BN587,IF(BZ587=BL587,BK587,IF(BZ587=BI587,BH587,IF(BZ587=BF587,BE587,"")))))))</f>
        <v xml:space="preserve">JT BAKER </v>
      </c>
      <c r="CC587" s="82" t="str">
        <f t="shared" ref="CC587:CC650" si="161">IF(BZ587=BX587,BY587,IF(BZ587=BU587,BV587,IF(BZ587=BR587,BS587,IF(BZ587=BO587,BP587,IF(BZ587=BL587,BM587,IF(BZ587=BI587,BJ587,IF(BZ587=BF587,BG587,"")))))))</f>
        <v xml:space="preserve">90 DIAS </v>
      </c>
      <c r="CD587" s="98">
        <f t="shared" ref="CD587:CD650" si="162">MIN(BZ587,BA587,AB587)</f>
        <v>170520</v>
      </c>
      <c r="CE587" s="98" t="str">
        <f t="shared" ref="CE587:CE650" si="163">IF(CD587=BZ587,CA587,IF(CD587=BA587,BB587,IF(CD587=AB587,AC587,"")))</f>
        <v xml:space="preserve">LABORATORIOS WACOL S.A </v>
      </c>
      <c r="CF587" s="98" t="str">
        <f t="shared" ref="CF587:CF650" si="164">IF(CE587=CA587,CB587,IF(CE587=BB587,BC587,IF(CE587=AC587,AD587,"")))</f>
        <v xml:space="preserve">JT BAKER </v>
      </c>
      <c r="CG587" s="98" t="str">
        <f t="shared" ref="CG587:CG650" si="165">IF(CF587=CB587,CC587,IF(CF587=BC587,BD587,IF(CF587=AD587,AE587,"")))</f>
        <v xml:space="preserve">90 DIAS </v>
      </c>
    </row>
    <row r="588" spans="1:85" ht="52.2">
      <c r="A588" s="9">
        <f t="shared" si="150"/>
        <v>580</v>
      </c>
      <c r="B588" s="10" t="s">
        <v>365</v>
      </c>
      <c r="C588" s="11">
        <v>1000</v>
      </c>
      <c r="D588" s="11" t="s">
        <v>9</v>
      </c>
      <c r="E588" s="10" t="s">
        <v>1803</v>
      </c>
      <c r="F588" s="43">
        <v>1</v>
      </c>
      <c r="G588" s="1"/>
      <c r="H588" s="1"/>
      <c r="I588" s="1"/>
      <c r="J588" s="1" t="s">
        <v>2267</v>
      </c>
      <c r="K588" s="1">
        <v>75817.600000000006</v>
      </c>
      <c r="L588" s="1" t="s">
        <v>2268</v>
      </c>
      <c r="M588" s="1"/>
      <c r="N588" s="1"/>
      <c r="O588" s="1"/>
      <c r="P588" s="1" t="s">
        <v>420</v>
      </c>
      <c r="Q588" s="1">
        <v>329440</v>
      </c>
      <c r="R588" s="1" t="s">
        <v>2284</v>
      </c>
      <c r="S588" s="1" t="s">
        <v>2406</v>
      </c>
      <c r="T588" s="1">
        <v>45124</v>
      </c>
      <c r="U588" s="1">
        <v>15</v>
      </c>
      <c r="V588" s="1"/>
      <c r="W588" s="1"/>
      <c r="X588" s="1"/>
      <c r="Y588" s="1"/>
      <c r="Z588" s="1"/>
      <c r="AA588" s="1"/>
      <c r="AB588" s="82">
        <f t="shared" si="151"/>
        <v>45124</v>
      </c>
      <c r="AC588" s="82" t="str">
        <f>IF(AB588=Z588,$Y$7,IF(AB588=W588,$V$7,IF(AB588=T588,$S$7,IF(AB588=Q588,$P$7,IF(AB588=N588,$M$7,IF(AB588=K588,$J$7,I(AB588=H588,$G$7,"")))))))</f>
        <v xml:space="preserve">ELEMENTOS QUIMICOS LTDA </v>
      </c>
      <c r="AD588" s="82" t="str">
        <f t="shared" si="152"/>
        <v>PANREAC</v>
      </c>
      <c r="AE588" s="82">
        <f t="shared" si="153"/>
        <v>15</v>
      </c>
      <c r="AF588" s="1"/>
      <c r="AG588" s="1"/>
      <c r="AH588" s="1"/>
      <c r="AI588" s="1"/>
      <c r="AJ588" s="1"/>
      <c r="AK588" s="1"/>
      <c r="AL588" s="1"/>
      <c r="AM588" s="1"/>
      <c r="AN588" s="1"/>
      <c r="AO588" s="1" t="s">
        <v>420</v>
      </c>
      <c r="AP588" s="1">
        <v>35960</v>
      </c>
      <c r="AQ588" s="1">
        <v>60</v>
      </c>
      <c r="AR588" s="1"/>
      <c r="AS588" s="1"/>
      <c r="AT588" s="1"/>
      <c r="AU588" s="1"/>
      <c r="AV588" s="1"/>
      <c r="AW588" s="1"/>
      <c r="AX588" s="1" t="s">
        <v>420</v>
      </c>
      <c r="AY588" s="1">
        <v>62527.248000000007</v>
      </c>
      <c r="AZ588" s="1" t="s">
        <v>2526</v>
      </c>
      <c r="BA588" s="82">
        <f t="shared" si="156"/>
        <v>35960</v>
      </c>
      <c r="BB588" s="82" t="str">
        <f t="shared" si="157"/>
        <v>MERCK S.A.</v>
      </c>
      <c r="BC588" s="82" t="str">
        <f t="shared" si="158"/>
        <v>MERCK</v>
      </c>
      <c r="BD588" s="82">
        <f t="shared" si="159"/>
        <v>60</v>
      </c>
      <c r="BE588" s="1"/>
      <c r="BF588" s="1"/>
      <c r="BG588" s="1"/>
      <c r="BH588" s="1"/>
      <c r="BI588" s="1"/>
      <c r="BJ588" s="1"/>
      <c r="BK588" s="1" t="s">
        <v>2361</v>
      </c>
      <c r="BL588" s="1">
        <v>46632</v>
      </c>
      <c r="BM588" s="1" t="s">
        <v>2569</v>
      </c>
      <c r="BN588" s="1" t="s">
        <v>2461</v>
      </c>
      <c r="BO588" s="1">
        <v>56840</v>
      </c>
      <c r="BP588" s="1" t="s">
        <v>2328</v>
      </c>
      <c r="BQ588" s="1" t="s">
        <v>1095</v>
      </c>
      <c r="BR588" s="1">
        <v>60900</v>
      </c>
      <c r="BS588" s="1">
        <v>45</v>
      </c>
      <c r="BT588" s="1"/>
      <c r="BU588" s="1"/>
      <c r="BV588" s="1"/>
      <c r="BW588" s="1" t="s">
        <v>2653</v>
      </c>
      <c r="BX588" s="1">
        <v>75797.969230769231</v>
      </c>
      <c r="BY588" s="1" t="s">
        <v>2372</v>
      </c>
      <c r="BZ588" s="82">
        <f t="shared" si="154"/>
        <v>46632</v>
      </c>
      <c r="CA588" s="82" t="str">
        <f t="shared" si="155"/>
        <v>QUIMICOS Y REACTIVOS SAS "QUIMIREL SAS"</v>
      </c>
      <c r="CB588" s="82" t="str">
        <f t="shared" si="160"/>
        <v>HONEYWELL</v>
      </c>
      <c r="CC588" s="82" t="str">
        <f t="shared" si="161"/>
        <v xml:space="preserve">5 dias calendario </v>
      </c>
      <c r="CD588" s="98">
        <f t="shared" si="162"/>
        <v>35960</v>
      </c>
      <c r="CE588" s="98" t="str">
        <f t="shared" si="163"/>
        <v>MERCK S.A.</v>
      </c>
      <c r="CF588" s="98" t="str">
        <f t="shared" si="164"/>
        <v>MERCK</v>
      </c>
      <c r="CG588" s="98">
        <f t="shared" si="165"/>
        <v>60</v>
      </c>
    </row>
    <row r="589" spans="1:85" ht="64.5" customHeight="1">
      <c r="A589" s="9">
        <f t="shared" si="150"/>
        <v>581</v>
      </c>
      <c r="B589" s="10" t="s">
        <v>368</v>
      </c>
      <c r="C589" s="11">
        <v>50</v>
      </c>
      <c r="D589" s="11" t="s">
        <v>9</v>
      </c>
      <c r="E589" s="10" t="s">
        <v>1803</v>
      </c>
      <c r="F589" s="43">
        <v>1</v>
      </c>
      <c r="G589" s="1"/>
      <c r="H589" s="1"/>
      <c r="I589" s="1"/>
      <c r="J589" s="1"/>
      <c r="K589" s="1"/>
      <c r="L589" s="1"/>
      <c r="M589" s="1"/>
      <c r="N589" s="1"/>
      <c r="O589" s="1"/>
      <c r="P589" s="1"/>
      <c r="Q589" s="1"/>
      <c r="R589" s="1"/>
      <c r="S589" s="1" t="s">
        <v>2406</v>
      </c>
      <c r="T589" s="1">
        <v>140940</v>
      </c>
      <c r="U589" s="1">
        <v>15</v>
      </c>
      <c r="V589" s="1"/>
      <c r="W589" s="1"/>
      <c r="X589" s="1"/>
      <c r="Y589" s="1"/>
      <c r="Z589" s="1"/>
      <c r="AA589" s="1"/>
      <c r="AB589" s="82">
        <f t="shared" si="151"/>
        <v>140940</v>
      </c>
      <c r="AC589" s="82" t="str">
        <f>IF(AB589=Z589,$Y$7,IF(AB589=W589,$V$7,IF(AB589=T589,$S$7,IF(AB589=Q589,$P$7,IF(AB589=N589,$M$7,IF(AB589=K589,$J$7,I(AB589=H589,$G$7,"")))))))</f>
        <v xml:space="preserve">ELEMENTOS QUIMICOS LTDA </v>
      </c>
      <c r="AD589" s="82" t="str">
        <f t="shared" si="152"/>
        <v>PANREAC</v>
      </c>
      <c r="AE589" s="82">
        <f t="shared" si="153"/>
        <v>15</v>
      </c>
      <c r="AF589" s="1"/>
      <c r="AG589" s="1"/>
      <c r="AH589" s="1"/>
      <c r="AI589" s="1"/>
      <c r="AJ589" s="1"/>
      <c r="AK589" s="1"/>
      <c r="AL589" s="1"/>
      <c r="AM589" s="1"/>
      <c r="AN589" s="1"/>
      <c r="AO589" s="1"/>
      <c r="AP589" s="1"/>
      <c r="AQ589" s="1"/>
      <c r="AR589" s="1"/>
      <c r="AS589" s="1"/>
      <c r="AT589" s="1"/>
      <c r="AU589" s="1"/>
      <c r="AV589" s="1"/>
      <c r="AW589" s="1"/>
      <c r="AX589" s="1"/>
      <c r="AY589" s="1"/>
      <c r="AZ589" s="1"/>
      <c r="BA589" s="82"/>
      <c r="BB589" s="82"/>
      <c r="BC589" s="82"/>
      <c r="BD589" s="82"/>
      <c r="BE589" s="1"/>
      <c r="BF589" s="1"/>
      <c r="BG589" s="1"/>
      <c r="BH589" s="1"/>
      <c r="BI589" s="1"/>
      <c r="BJ589" s="1"/>
      <c r="BK589" s="1"/>
      <c r="BL589" s="1"/>
      <c r="BM589" s="1"/>
      <c r="BN589" s="1" t="s">
        <v>2406</v>
      </c>
      <c r="BO589" s="1">
        <v>400925</v>
      </c>
      <c r="BP589" s="1" t="s">
        <v>2545</v>
      </c>
      <c r="BQ589" s="1"/>
      <c r="BR589" s="1"/>
      <c r="BS589" s="1"/>
      <c r="BT589" s="1"/>
      <c r="BU589" s="1"/>
      <c r="BV589" s="1"/>
      <c r="BW589" s="1"/>
      <c r="BX589" s="1"/>
      <c r="BY589" s="1"/>
      <c r="BZ589" s="82">
        <f t="shared" si="154"/>
        <v>400925</v>
      </c>
      <c r="CA589" s="82" t="str">
        <f t="shared" si="155"/>
        <v>REACTIVOS EQUIPOS Y QUIMICOS LIMITADA</v>
      </c>
      <c r="CB589" s="82" t="str">
        <f t="shared" si="160"/>
        <v>PANREAC</v>
      </c>
      <c r="CC589" s="82" t="str">
        <f t="shared" si="161"/>
        <v>120 DIAS</v>
      </c>
      <c r="CD589" s="98">
        <f t="shared" si="162"/>
        <v>140940</v>
      </c>
      <c r="CE589" s="98" t="str">
        <f t="shared" si="163"/>
        <v xml:space="preserve">ELEMENTOS QUIMICOS LTDA </v>
      </c>
      <c r="CF589" s="98" t="str">
        <f t="shared" si="164"/>
        <v>PANREAC</v>
      </c>
      <c r="CG589" s="98" t="str">
        <f t="shared" si="165"/>
        <v>120 DIAS</v>
      </c>
    </row>
    <row r="590" spans="1:85" ht="57.6">
      <c r="A590" s="9">
        <f t="shared" si="150"/>
        <v>582</v>
      </c>
      <c r="B590" s="10" t="s">
        <v>366</v>
      </c>
      <c r="C590" s="11">
        <v>1000</v>
      </c>
      <c r="D590" s="11" t="s">
        <v>9</v>
      </c>
      <c r="E590" s="10" t="s">
        <v>1803</v>
      </c>
      <c r="F590" s="43">
        <v>1</v>
      </c>
      <c r="G590" s="1"/>
      <c r="H590" s="1"/>
      <c r="I590" s="1"/>
      <c r="J590" s="1"/>
      <c r="K590" s="1"/>
      <c r="L590" s="1"/>
      <c r="M590" s="1" t="s">
        <v>2296</v>
      </c>
      <c r="N590" s="1">
        <v>351480</v>
      </c>
      <c r="O590" s="1">
        <v>30</v>
      </c>
      <c r="P590" s="1"/>
      <c r="Q590" s="1"/>
      <c r="R590" s="1"/>
      <c r="S590" s="1" t="s">
        <v>2406</v>
      </c>
      <c r="T590" s="1">
        <v>224808</v>
      </c>
      <c r="U590" s="1">
        <v>15</v>
      </c>
      <c r="V590" s="1"/>
      <c r="W590" s="1"/>
      <c r="X590" s="1"/>
      <c r="Y590" s="1"/>
      <c r="Z590" s="1"/>
      <c r="AA590" s="1"/>
      <c r="AB590" s="82">
        <f t="shared" si="151"/>
        <v>224808</v>
      </c>
      <c r="AC590" s="82" t="str">
        <f>IF(AB590=Z590,$Y$7,IF(AB590=W590,$V$7,IF(AB590=T590,$S$7,IF(AB590=Q590,$P$7,IF(AB590=N590,$M$7,IF(AB590=K590,$J$7,I(AB590=H590,$G$7,"")))))))</f>
        <v xml:space="preserve">ELEMENTOS QUIMICOS LTDA </v>
      </c>
      <c r="AD590" s="82" t="str">
        <f t="shared" si="152"/>
        <v>PANREAC</v>
      </c>
      <c r="AE590" s="82">
        <f t="shared" si="153"/>
        <v>15</v>
      </c>
      <c r="AF590" s="1"/>
      <c r="AG590" s="1"/>
      <c r="AH590" s="1"/>
      <c r="AI590" s="1"/>
      <c r="AJ590" s="1"/>
      <c r="AK590" s="1"/>
      <c r="AL590" s="1"/>
      <c r="AM590" s="1"/>
      <c r="AN590" s="1"/>
      <c r="AO590" s="1" t="s">
        <v>420</v>
      </c>
      <c r="AP590" s="1">
        <v>64959.999999999993</v>
      </c>
      <c r="AQ590" s="1">
        <v>120</v>
      </c>
      <c r="AR590" s="1"/>
      <c r="AS590" s="1"/>
      <c r="AT590" s="1"/>
      <c r="AU590" s="1"/>
      <c r="AV590" s="1"/>
      <c r="AW590" s="1"/>
      <c r="AX590" s="1" t="s">
        <v>420</v>
      </c>
      <c r="AY590" s="1">
        <v>192288.09600000002</v>
      </c>
      <c r="AZ590" s="1" t="s">
        <v>2526</v>
      </c>
      <c r="BA590" s="82">
        <f t="shared" si="156"/>
        <v>64959.999999999993</v>
      </c>
      <c r="BB590" s="82" t="str">
        <f t="shared" si="157"/>
        <v>MERCK S.A.</v>
      </c>
      <c r="BC590" s="82" t="str">
        <f t="shared" si="158"/>
        <v>MERCK</v>
      </c>
      <c r="BD590" s="82">
        <f t="shared" si="159"/>
        <v>120</v>
      </c>
      <c r="BE590" s="1"/>
      <c r="BF590" s="1"/>
      <c r="BG590" s="1"/>
      <c r="BH590" s="1"/>
      <c r="BI590" s="1"/>
      <c r="BJ590" s="1"/>
      <c r="BK590" s="1"/>
      <c r="BL590" s="1"/>
      <c r="BM590" s="1"/>
      <c r="BN590" s="1" t="s">
        <v>2406</v>
      </c>
      <c r="BO590" s="1">
        <v>231420</v>
      </c>
      <c r="BP590" s="1" t="s">
        <v>2328</v>
      </c>
      <c r="BQ590" s="1"/>
      <c r="BR590" s="1"/>
      <c r="BS590" s="1"/>
      <c r="BT590" s="1"/>
      <c r="BU590" s="1"/>
      <c r="BV590" s="1"/>
      <c r="BW590" s="1"/>
      <c r="BX590" s="1"/>
      <c r="BY590" s="1"/>
      <c r="BZ590" s="82">
        <f t="shared" si="154"/>
        <v>231420</v>
      </c>
      <c r="CA590" s="82" t="str">
        <f t="shared" si="155"/>
        <v>REACTIVOS EQUIPOS Y QUIMICOS LIMITADA</v>
      </c>
      <c r="CB590" s="82" t="str">
        <f t="shared" si="160"/>
        <v>PANREAC</v>
      </c>
      <c r="CC590" s="82" t="str">
        <f t="shared" si="161"/>
        <v>30 DIAS</v>
      </c>
      <c r="CD590" s="98">
        <f t="shared" si="162"/>
        <v>64959.999999999993</v>
      </c>
      <c r="CE590" s="98" t="str">
        <f t="shared" si="163"/>
        <v>MERCK S.A.</v>
      </c>
      <c r="CF590" s="98" t="str">
        <f t="shared" si="164"/>
        <v>MERCK</v>
      </c>
      <c r="CG590" s="98">
        <f t="shared" si="165"/>
        <v>120</v>
      </c>
    </row>
    <row r="591" spans="1:85" ht="57" customHeight="1">
      <c r="A591" s="9">
        <f t="shared" si="150"/>
        <v>583</v>
      </c>
      <c r="B591" s="10" t="s">
        <v>372</v>
      </c>
      <c r="C591" s="11">
        <v>100</v>
      </c>
      <c r="D591" s="11" t="s">
        <v>9</v>
      </c>
      <c r="E591" s="10" t="s">
        <v>1803</v>
      </c>
      <c r="F591" s="43">
        <v>1</v>
      </c>
      <c r="G591" s="1"/>
      <c r="H591" s="1"/>
      <c r="I591" s="1"/>
      <c r="J591" s="1"/>
      <c r="K591" s="1"/>
      <c r="L591" s="1"/>
      <c r="M591" s="1" t="s">
        <v>2296</v>
      </c>
      <c r="N591" s="1">
        <v>229216</v>
      </c>
      <c r="O591" s="1">
        <v>30</v>
      </c>
      <c r="P591" s="1"/>
      <c r="Q591" s="1"/>
      <c r="R591" s="1"/>
      <c r="S591" s="1" t="s">
        <v>2406</v>
      </c>
      <c r="T591" s="1">
        <v>621180</v>
      </c>
      <c r="U591" s="1">
        <v>15</v>
      </c>
      <c r="V591" s="1"/>
      <c r="W591" s="1"/>
      <c r="X591" s="1"/>
      <c r="Y591" s="1"/>
      <c r="Z591" s="1"/>
      <c r="AA591" s="1"/>
      <c r="AB591" s="82">
        <f t="shared" si="151"/>
        <v>229216</v>
      </c>
      <c r="AC591" s="82" t="str">
        <f>IF(AB591=Z591,$Y$7,IF(AB591=W591,$V$7,IF(AB591=T591,$S$7,IF(AB591=Q591,$P$7,IF(AB591=N591,$M$7,IF(AB591=K591,$J$7,I(AB591=H591,$G$7,"")))))))</f>
        <v>BIO-INSTRUMENTAL</v>
      </c>
      <c r="AD591" s="82" t="str">
        <f t="shared" si="152"/>
        <v>ALFA EASEAR</v>
      </c>
      <c r="AE591" s="82">
        <f t="shared" si="153"/>
        <v>30</v>
      </c>
      <c r="AF591" s="1"/>
      <c r="AG591" s="1"/>
      <c r="AH591" s="1"/>
      <c r="AI591" s="1"/>
      <c r="AJ591" s="1"/>
      <c r="AK591" s="1"/>
      <c r="AL591" s="1"/>
      <c r="AM591" s="1"/>
      <c r="AN591" s="1"/>
      <c r="AO591" s="1" t="s">
        <v>420</v>
      </c>
      <c r="AP591" s="1">
        <v>336400</v>
      </c>
      <c r="AQ591" s="1">
        <v>150</v>
      </c>
      <c r="AR591" s="1"/>
      <c r="AS591" s="1"/>
      <c r="AT591" s="1"/>
      <c r="AU591" s="1"/>
      <c r="AV591" s="1"/>
      <c r="AW591" s="1"/>
      <c r="AX591" s="1" t="s">
        <v>420</v>
      </c>
      <c r="AY591" s="1">
        <v>407435.61599999998</v>
      </c>
      <c r="AZ591" s="1" t="s">
        <v>2526</v>
      </c>
      <c r="BA591" s="82">
        <f t="shared" si="156"/>
        <v>336400</v>
      </c>
      <c r="BB591" s="82" t="str">
        <f t="shared" si="157"/>
        <v>MERCK S.A.</v>
      </c>
      <c r="BC591" s="82" t="str">
        <f t="shared" si="158"/>
        <v>MERCK</v>
      </c>
      <c r="BD591" s="82">
        <f t="shared" si="159"/>
        <v>150</v>
      </c>
      <c r="BE591" s="1"/>
      <c r="BF591" s="1"/>
      <c r="BG591" s="1"/>
      <c r="BH591" s="1"/>
      <c r="BI591" s="1"/>
      <c r="BJ591" s="1"/>
      <c r="BK591" s="1"/>
      <c r="BL591" s="1"/>
      <c r="BM591" s="1"/>
      <c r="BN591" s="1" t="s">
        <v>420</v>
      </c>
      <c r="BO591" s="1">
        <v>492072</v>
      </c>
      <c r="BP591" s="1" t="s">
        <v>2545</v>
      </c>
      <c r="BQ591" s="1"/>
      <c r="BR591" s="1"/>
      <c r="BS591" s="1"/>
      <c r="BT591" s="1"/>
      <c r="BU591" s="1"/>
      <c r="BV591" s="1"/>
      <c r="BW591" s="1"/>
      <c r="BX591" s="1"/>
      <c r="BY591" s="1"/>
      <c r="BZ591" s="82">
        <f t="shared" si="154"/>
        <v>492072</v>
      </c>
      <c r="CA591" s="82" t="str">
        <f t="shared" si="155"/>
        <v>REACTIVOS EQUIPOS Y QUIMICOS LIMITADA</v>
      </c>
      <c r="CB591" s="82" t="str">
        <f t="shared" si="160"/>
        <v>MERCK</v>
      </c>
      <c r="CC591" s="82" t="str">
        <f t="shared" si="161"/>
        <v>120 DIAS</v>
      </c>
      <c r="CD591" s="98">
        <f t="shared" si="162"/>
        <v>229216</v>
      </c>
      <c r="CE591" s="98" t="str">
        <f t="shared" si="163"/>
        <v>BIO-INSTRUMENTAL</v>
      </c>
      <c r="CF591" s="98" t="str">
        <f t="shared" si="164"/>
        <v>ALFA EASEAR</v>
      </c>
      <c r="CG591" s="98">
        <f t="shared" si="165"/>
        <v>30</v>
      </c>
    </row>
    <row r="592" spans="1:85" ht="64.5" customHeight="1">
      <c r="A592" s="9">
        <f t="shared" si="150"/>
        <v>584</v>
      </c>
      <c r="B592" s="10" t="s">
        <v>1923</v>
      </c>
      <c r="C592" s="11">
        <v>500</v>
      </c>
      <c r="D592" s="11" t="s">
        <v>9</v>
      </c>
      <c r="E592" s="10" t="s">
        <v>1803</v>
      </c>
      <c r="F592" s="43">
        <v>1</v>
      </c>
      <c r="G592" s="1"/>
      <c r="H592" s="1"/>
      <c r="I592" s="1"/>
      <c r="J592" s="1" t="s">
        <v>2267</v>
      </c>
      <c r="K592" s="1">
        <v>58538.239999999998</v>
      </c>
      <c r="L592" s="1" t="s">
        <v>2268</v>
      </c>
      <c r="M592" s="1"/>
      <c r="N592" s="1"/>
      <c r="O592" s="1"/>
      <c r="P592" s="1"/>
      <c r="Q592" s="1"/>
      <c r="R592" s="1"/>
      <c r="S592" s="1" t="s">
        <v>2406</v>
      </c>
      <c r="T592" s="1">
        <v>169708</v>
      </c>
      <c r="U592" s="1">
        <v>15</v>
      </c>
      <c r="V592" s="1"/>
      <c r="W592" s="1"/>
      <c r="X592" s="1"/>
      <c r="Y592" s="1"/>
      <c r="Z592" s="1"/>
      <c r="AA592" s="1"/>
      <c r="AB592" s="82">
        <f t="shared" si="151"/>
        <v>58538.239999999998</v>
      </c>
      <c r="AC592" s="82" t="str">
        <f>IF(AB592=Z592,$Y$7,IF(AB592=W592,$V$7,IF(AB592=T592,$S$7,IF(AB592=Q592,$P$7,IF(AB592=N592,$M$7,IF(AB592=K592,$J$7,I(AB592=H592,$G$7,"")))))))</f>
        <v>AVÁNTIKA COLOMBIA S.A.</v>
      </c>
      <c r="AD592" s="82" t="str">
        <f t="shared" si="152"/>
        <v>JT BAKER</v>
      </c>
      <c r="AE592" s="82" t="str">
        <f t="shared" si="153"/>
        <v>10 Días</v>
      </c>
      <c r="AF592" s="1"/>
      <c r="AG592" s="1"/>
      <c r="AH592" s="1"/>
      <c r="AI592" s="1"/>
      <c r="AJ592" s="1"/>
      <c r="AK592" s="1"/>
      <c r="AL592" s="1"/>
      <c r="AM592" s="1"/>
      <c r="AN592" s="1"/>
      <c r="AO592" s="1" t="s">
        <v>420</v>
      </c>
      <c r="AP592" s="1">
        <v>684400</v>
      </c>
      <c r="AQ592" s="1">
        <v>90</v>
      </c>
      <c r="AR592" s="1"/>
      <c r="AS592" s="1"/>
      <c r="AT592" s="1"/>
      <c r="AU592" s="1"/>
      <c r="AV592" s="1"/>
      <c r="AW592" s="1"/>
      <c r="AX592" s="1" t="s">
        <v>420</v>
      </c>
      <c r="AY592" s="1">
        <v>336168</v>
      </c>
      <c r="AZ592" s="1" t="s">
        <v>2526</v>
      </c>
      <c r="BA592" s="82">
        <f t="shared" si="156"/>
        <v>336168</v>
      </c>
      <c r="BB592" s="82" t="str">
        <f t="shared" si="157"/>
        <v>PROFINAS SAS</v>
      </c>
      <c r="BC592" s="82" t="str">
        <f t="shared" si="158"/>
        <v>MERCK</v>
      </c>
      <c r="BD592" s="82" t="str">
        <f t="shared" si="159"/>
        <v>15-60 DIAS</v>
      </c>
      <c r="BE592" s="1"/>
      <c r="BF592" s="1"/>
      <c r="BG592" s="1"/>
      <c r="BH592" s="1"/>
      <c r="BI592" s="1"/>
      <c r="BJ592" s="1"/>
      <c r="BK592" s="1"/>
      <c r="BL592" s="1"/>
      <c r="BM592" s="1"/>
      <c r="BN592" s="1" t="s">
        <v>420</v>
      </c>
      <c r="BO592" s="1">
        <v>123424</v>
      </c>
      <c r="BP592" s="1" t="s">
        <v>2545</v>
      </c>
      <c r="BQ592" s="1"/>
      <c r="BR592" s="1"/>
      <c r="BS592" s="1"/>
      <c r="BT592" s="1"/>
      <c r="BU592" s="1"/>
      <c r="BV592" s="1"/>
      <c r="BW592" s="1"/>
      <c r="BX592" s="1"/>
      <c r="BY592" s="1"/>
      <c r="BZ592" s="82">
        <f t="shared" si="154"/>
        <v>123424</v>
      </c>
      <c r="CA592" s="82" t="str">
        <f t="shared" si="155"/>
        <v>REACTIVOS EQUIPOS Y QUIMICOS LIMITADA</v>
      </c>
      <c r="CB592" s="82" t="str">
        <f t="shared" si="160"/>
        <v>MERCK</v>
      </c>
      <c r="CC592" s="82" t="str">
        <f t="shared" si="161"/>
        <v>120 DIAS</v>
      </c>
      <c r="CD592" s="98">
        <f t="shared" si="162"/>
        <v>58538.239999999998</v>
      </c>
      <c r="CE592" s="98" t="str">
        <f t="shared" si="163"/>
        <v>AVÁNTIKA COLOMBIA S.A.</v>
      </c>
      <c r="CF592" s="98" t="str">
        <f t="shared" si="164"/>
        <v>JT BAKER</v>
      </c>
      <c r="CG592" s="98" t="str">
        <f t="shared" si="165"/>
        <v>10 Días</v>
      </c>
    </row>
    <row r="593" spans="1:85" ht="57.6">
      <c r="A593" s="9">
        <f t="shared" si="150"/>
        <v>585</v>
      </c>
      <c r="B593" s="10" t="s">
        <v>1571</v>
      </c>
      <c r="C593" s="11">
        <v>1000</v>
      </c>
      <c r="D593" s="11" t="s">
        <v>997</v>
      </c>
      <c r="E593" s="10" t="s">
        <v>1803</v>
      </c>
      <c r="F593" s="43">
        <v>1</v>
      </c>
      <c r="G593" s="1"/>
      <c r="H593" s="1"/>
      <c r="I593" s="1"/>
      <c r="J593" s="1" t="s">
        <v>2267</v>
      </c>
      <c r="K593" s="1">
        <v>107086.56</v>
      </c>
      <c r="L593" s="1" t="s">
        <v>2271</v>
      </c>
      <c r="M593" s="1"/>
      <c r="N593" s="1"/>
      <c r="O593" s="1"/>
      <c r="P593" s="1" t="s">
        <v>420</v>
      </c>
      <c r="Q593" s="1">
        <v>151000</v>
      </c>
      <c r="R593" s="1" t="s">
        <v>2326</v>
      </c>
      <c r="S593" s="1" t="s">
        <v>2406</v>
      </c>
      <c r="T593" s="1">
        <v>88800</v>
      </c>
      <c r="U593" s="1">
        <v>15</v>
      </c>
      <c r="V593" s="1"/>
      <c r="W593" s="1"/>
      <c r="X593" s="1"/>
      <c r="Y593" s="1"/>
      <c r="Z593" s="1"/>
      <c r="AA593" s="1"/>
      <c r="AB593" s="82">
        <f t="shared" si="151"/>
        <v>88800</v>
      </c>
      <c r="AC593" s="82" t="str">
        <f>IF(AB593=Z593,$Y$7,IF(AB593=W593,$V$7,IF(AB593=T593,$S$7,IF(AB593=Q593,$P$7,IF(AB593=N593,$M$7,IF(AB593=K593,$J$7,I(AB593=H593,$G$7,"")))))))</f>
        <v xml:space="preserve">ELEMENTOS QUIMICOS LTDA </v>
      </c>
      <c r="AD593" s="82" t="str">
        <f t="shared" si="152"/>
        <v>PANREAC</v>
      </c>
      <c r="AE593" s="82">
        <f t="shared" si="153"/>
        <v>15</v>
      </c>
      <c r="AF593" s="1"/>
      <c r="AG593" s="1"/>
      <c r="AH593" s="1"/>
      <c r="AI593" s="1"/>
      <c r="AJ593" s="1"/>
      <c r="AK593" s="1"/>
      <c r="AL593" s="1"/>
      <c r="AM593" s="1"/>
      <c r="AN593" s="1"/>
      <c r="AO593" s="1" t="s">
        <v>420</v>
      </c>
      <c r="AP593" s="1">
        <v>71000</v>
      </c>
      <c r="AQ593" s="1">
        <v>45</v>
      </c>
      <c r="AR593" s="1"/>
      <c r="AS593" s="1"/>
      <c r="AT593" s="1"/>
      <c r="AU593" s="1"/>
      <c r="AV593" s="1"/>
      <c r="AW593" s="1"/>
      <c r="AX593" s="1" t="s">
        <v>420</v>
      </c>
      <c r="AY593" s="1">
        <v>146638.79999999999</v>
      </c>
      <c r="AZ593" s="1" t="s">
        <v>2526</v>
      </c>
      <c r="BA593" s="82">
        <f t="shared" si="156"/>
        <v>71000</v>
      </c>
      <c r="BB593" s="82" t="str">
        <f t="shared" si="157"/>
        <v>MERCK S.A.</v>
      </c>
      <c r="BC593" s="82" t="str">
        <f t="shared" si="158"/>
        <v>MERCK</v>
      </c>
      <c r="BD593" s="82">
        <f t="shared" si="159"/>
        <v>45</v>
      </c>
      <c r="BE593" s="1"/>
      <c r="BF593" s="1"/>
      <c r="BG593" s="1"/>
      <c r="BH593" s="1"/>
      <c r="BI593" s="1"/>
      <c r="BJ593" s="1"/>
      <c r="BK593" s="1" t="s">
        <v>2570</v>
      </c>
      <c r="BL593" s="1">
        <v>75000</v>
      </c>
      <c r="BM593" s="1" t="s">
        <v>2571</v>
      </c>
      <c r="BN593" s="1" t="s">
        <v>2461</v>
      </c>
      <c r="BO593" s="1">
        <v>65772</v>
      </c>
      <c r="BP593" s="1" t="s">
        <v>2545</v>
      </c>
      <c r="BQ593" s="1"/>
      <c r="BR593" s="1"/>
      <c r="BS593" s="1"/>
      <c r="BT593" s="1" t="s">
        <v>2646</v>
      </c>
      <c r="BU593" s="1">
        <v>77836</v>
      </c>
      <c r="BV593" s="1" t="s">
        <v>2454</v>
      </c>
      <c r="BW593" s="1" t="s">
        <v>2653</v>
      </c>
      <c r="BX593" s="1">
        <v>107086.56</v>
      </c>
      <c r="BY593" s="1" t="s">
        <v>2654</v>
      </c>
      <c r="BZ593" s="82">
        <f t="shared" si="154"/>
        <v>65772</v>
      </c>
      <c r="CA593" s="82" t="str">
        <f t="shared" si="155"/>
        <v>REACTIVOS EQUIPOS Y QUIMICOS LIMITADA</v>
      </c>
      <c r="CB593" s="82" t="str">
        <f t="shared" si="160"/>
        <v>SCHARLAU</v>
      </c>
      <c r="CC593" s="82" t="str">
        <f t="shared" si="161"/>
        <v>120 DIAS</v>
      </c>
      <c r="CD593" s="98">
        <f t="shared" si="162"/>
        <v>65772</v>
      </c>
      <c r="CE593" s="98" t="str">
        <f t="shared" si="163"/>
        <v>REACTIVOS EQUIPOS Y QUIMICOS LIMITADA</v>
      </c>
      <c r="CF593" s="98" t="str">
        <f t="shared" si="164"/>
        <v>SCHARLAU</v>
      </c>
      <c r="CG593" s="98" t="str">
        <f t="shared" si="165"/>
        <v>120 DIAS</v>
      </c>
    </row>
    <row r="594" spans="1:85" ht="57.6">
      <c r="A594" s="9">
        <f t="shared" si="150"/>
        <v>586</v>
      </c>
      <c r="B594" s="10" t="s">
        <v>367</v>
      </c>
      <c r="C594" s="11">
        <v>100</v>
      </c>
      <c r="D594" s="11" t="s">
        <v>9</v>
      </c>
      <c r="E594" s="10" t="s">
        <v>1803</v>
      </c>
      <c r="F594" s="43">
        <v>1</v>
      </c>
      <c r="G594" s="1"/>
      <c r="H594" s="1"/>
      <c r="I594" s="1"/>
      <c r="J594" s="1" t="s">
        <v>2267</v>
      </c>
      <c r="K594" s="1">
        <v>129351.6</v>
      </c>
      <c r="L594" s="1" t="s">
        <v>2271</v>
      </c>
      <c r="M594" s="1" t="s">
        <v>2296</v>
      </c>
      <c r="N594" s="1">
        <v>293828</v>
      </c>
      <c r="O594" s="1">
        <v>30</v>
      </c>
      <c r="P594" s="1" t="s">
        <v>420</v>
      </c>
      <c r="Q594" s="1">
        <v>218080</v>
      </c>
      <c r="R594" s="1" t="s">
        <v>2326</v>
      </c>
      <c r="S594" s="1" t="s">
        <v>2406</v>
      </c>
      <c r="T594" s="1">
        <v>109968</v>
      </c>
      <c r="U594" s="1">
        <v>15</v>
      </c>
      <c r="V594" s="1"/>
      <c r="W594" s="1"/>
      <c r="X594" s="1"/>
      <c r="Y594" s="1"/>
      <c r="Z594" s="1"/>
      <c r="AA594" s="1"/>
      <c r="AB594" s="82">
        <f t="shared" si="151"/>
        <v>109968</v>
      </c>
      <c r="AC594" s="82" t="str">
        <f>IF(AB594=Z594,$Y$7,IF(AB594=W594,$V$7,IF(AB594=T594,$S$7,IF(AB594=Q594,$P$7,IF(AB594=N594,$M$7,IF(AB594=K594,$J$7,I(AB594=H594,$G$7,"")))))))</f>
        <v xml:space="preserve">ELEMENTOS QUIMICOS LTDA </v>
      </c>
      <c r="AD594" s="82" t="str">
        <f t="shared" si="152"/>
        <v>PANREAC</v>
      </c>
      <c r="AE594" s="82">
        <f t="shared" si="153"/>
        <v>15</v>
      </c>
      <c r="AF594" s="1"/>
      <c r="AG594" s="1"/>
      <c r="AH594" s="1"/>
      <c r="AI594" s="1"/>
      <c r="AJ594" s="1"/>
      <c r="AK594" s="1"/>
      <c r="AL594" s="1"/>
      <c r="AM594" s="1"/>
      <c r="AN594" s="1"/>
      <c r="AO594" s="1" t="s">
        <v>420</v>
      </c>
      <c r="AP594" s="1">
        <v>99760</v>
      </c>
      <c r="AQ594" s="1">
        <v>60</v>
      </c>
      <c r="AR594" s="1"/>
      <c r="AS594" s="1"/>
      <c r="AT594" s="1"/>
      <c r="AU594" s="1"/>
      <c r="AV594" s="1"/>
      <c r="AW594" s="1"/>
      <c r="AX594" s="1" t="s">
        <v>420</v>
      </c>
      <c r="AY594" s="1">
        <v>211113.50399999999</v>
      </c>
      <c r="AZ594" s="1" t="s">
        <v>2526</v>
      </c>
      <c r="BA594" s="82">
        <f t="shared" si="156"/>
        <v>99760</v>
      </c>
      <c r="BB594" s="82" t="str">
        <f t="shared" si="157"/>
        <v>MERCK S.A.</v>
      </c>
      <c r="BC594" s="82" t="str">
        <f t="shared" si="158"/>
        <v>MERCK</v>
      </c>
      <c r="BD594" s="82">
        <f t="shared" si="159"/>
        <v>60</v>
      </c>
      <c r="BE594" s="1"/>
      <c r="BF594" s="1"/>
      <c r="BG594" s="1"/>
      <c r="BH594" s="1"/>
      <c r="BI594" s="1"/>
      <c r="BJ594" s="1"/>
      <c r="BK594" s="1"/>
      <c r="BL594" s="1"/>
      <c r="BM594" s="1"/>
      <c r="BN594" s="1" t="s">
        <v>2406</v>
      </c>
      <c r="BO594" s="1">
        <v>237510</v>
      </c>
      <c r="BP594" s="1" t="s">
        <v>2545</v>
      </c>
      <c r="BQ594" s="1"/>
      <c r="BR594" s="1"/>
      <c r="BS594" s="1"/>
      <c r="BT594" s="1"/>
      <c r="BU594" s="1"/>
      <c r="BV594" s="1"/>
      <c r="BW594" s="1" t="s">
        <v>2653</v>
      </c>
      <c r="BX594" s="1">
        <v>312831.12</v>
      </c>
      <c r="BY594" s="1" t="s">
        <v>2654</v>
      </c>
      <c r="BZ594" s="82">
        <f t="shared" si="154"/>
        <v>237510</v>
      </c>
      <c r="CA594" s="82" t="str">
        <f t="shared" si="155"/>
        <v>REACTIVOS EQUIPOS Y QUIMICOS LIMITADA</v>
      </c>
      <c r="CB594" s="82" t="str">
        <f t="shared" si="160"/>
        <v>PANREAC</v>
      </c>
      <c r="CC594" s="82" t="str">
        <f t="shared" si="161"/>
        <v>120 DIAS</v>
      </c>
      <c r="CD594" s="98">
        <f t="shared" si="162"/>
        <v>99760</v>
      </c>
      <c r="CE594" s="98" t="str">
        <f t="shared" si="163"/>
        <v>MERCK S.A.</v>
      </c>
      <c r="CF594" s="98" t="str">
        <f t="shared" si="164"/>
        <v>MERCK</v>
      </c>
      <c r="CG594" s="98">
        <f t="shared" si="165"/>
        <v>60</v>
      </c>
    </row>
    <row r="595" spans="1:85" ht="66.75" customHeight="1">
      <c r="A595" s="9">
        <f t="shared" si="150"/>
        <v>587</v>
      </c>
      <c r="B595" s="10" t="s">
        <v>369</v>
      </c>
      <c r="C595" s="11">
        <v>500</v>
      </c>
      <c r="D595" s="11" t="s">
        <v>9</v>
      </c>
      <c r="E595" s="10" t="s">
        <v>1803</v>
      </c>
      <c r="F595" s="43">
        <v>1</v>
      </c>
      <c r="G595" s="1"/>
      <c r="H595" s="1"/>
      <c r="I595" s="1"/>
      <c r="J595" s="1" t="s">
        <v>2267</v>
      </c>
      <c r="K595" s="1">
        <v>508441.92</v>
      </c>
      <c r="L595" s="1" t="s">
        <v>2271</v>
      </c>
      <c r="M595" s="1" t="s">
        <v>2296</v>
      </c>
      <c r="N595" s="1">
        <v>518636</v>
      </c>
      <c r="O595" s="1">
        <v>30</v>
      </c>
      <c r="P595" s="1" t="s">
        <v>420</v>
      </c>
      <c r="Q595" s="1">
        <v>341040</v>
      </c>
      <c r="R595" s="1" t="s">
        <v>2326</v>
      </c>
      <c r="S595" s="1" t="s">
        <v>2406</v>
      </c>
      <c r="T595" s="1">
        <v>340576</v>
      </c>
      <c r="U595" s="1">
        <v>15</v>
      </c>
      <c r="V595" s="1"/>
      <c r="W595" s="1"/>
      <c r="X595" s="1"/>
      <c r="Y595" s="1"/>
      <c r="Z595" s="1"/>
      <c r="AA595" s="1"/>
      <c r="AB595" s="82">
        <f t="shared" si="151"/>
        <v>340576</v>
      </c>
      <c r="AC595" s="82" t="str">
        <f>IF(AB595=Z595,$Y$7,IF(AB595=W595,$V$7,IF(AB595=T595,$S$7,IF(AB595=Q595,$P$7,IF(AB595=N595,$M$7,IF(AB595=K595,$J$7,I(AB595=H595,$G$7,"")))))))</f>
        <v xml:space="preserve">ELEMENTOS QUIMICOS LTDA </v>
      </c>
      <c r="AD595" s="82" t="str">
        <f t="shared" si="152"/>
        <v>PANREAC</v>
      </c>
      <c r="AE595" s="82">
        <f t="shared" si="153"/>
        <v>15</v>
      </c>
      <c r="AF595" s="1"/>
      <c r="AG595" s="1"/>
      <c r="AH595" s="1"/>
      <c r="AI595" s="1"/>
      <c r="AJ595" s="1"/>
      <c r="AK595" s="1"/>
      <c r="AL595" s="1"/>
      <c r="AM595" s="1"/>
      <c r="AN595" s="1"/>
      <c r="AO595" s="1" t="s">
        <v>420</v>
      </c>
      <c r="AP595" s="1">
        <v>366560</v>
      </c>
      <c r="AQ595" s="1">
        <v>45</v>
      </c>
      <c r="AR595" s="1"/>
      <c r="AS595" s="1"/>
      <c r="AT595" s="1"/>
      <c r="AU595" s="1"/>
      <c r="AV595" s="1"/>
      <c r="AW595" s="1"/>
      <c r="AX595" s="1" t="s">
        <v>420</v>
      </c>
      <c r="AY595" s="1">
        <v>330116.97599999997</v>
      </c>
      <c r="AZ595" s="1" t="s">
        <v>2526</v>
      </c>
      <c r="BA595" s="82">
        <f t="shared" si="156"/>
        <v>330116.97599999997</v>
      </c>
      <c r="BB595" s="82" t="str">
        <f t="shared" si="157"/>
        <v>PROFINAS SAS</v>
      </c>
      <c r="BC595" s="82" t="str">
        <f t="shared" si="158"/>
        <v>MERCK</v>
      </c>
      <c r="BD595" s="82" t="str">
        <f t="shared" si="159"/>
        <v>15-60 DIAS</v>
      </c>
      <c r="BE595" s="1"/>
      <c r="BF595" s="1"/>
      <c r="BG595" s="1"/>
      <c r="BH595" s="1"/>
      <c r="BI595" s="1"/>
      <c r="BJ595" s="1"/>
      <c r="BK595" s="1" t="s">
        <v>2361</v>
      </c>
      <c r="BL595" s="1">
        <v>324800</v>
      </c>
      <c r="BM595" s="1" t="s">
        <v>2569</v>
      </c>
      <c r="BN595" s="1" t="s">
        <v>420</v>
      </c>
      <c r="BO595" s="1">
        <v>398692</v>
      </c>
      <c r="BP595" s="1" t="s">
        <v>2328</v>
      </c>
      <c r="BQ595" s="1" t="s">
        <v>888</v>
      </c>
      <c r="BR595" s="1">
        <v>243600</v>
      </c>
      <c r="BS595" s="1">
        <v>8</v>
      </c>
      <c r="BT595" s="1"/>
      <c r="BU595" s="1"/>
      <c r="BV595" s="1"/>
      <c r="BW595" s="1" t="s">
        <v>2653</v>
      </c>
      <c r="BX595" s="1">
        <v>517844.88</v>
      </c>
      <c r="BY595" s="1" t="s">
        <v>2654</v>
      </c>
      <c r="BZ595" s="82">
        <f t="shared" si="154"/>
        <v>243600</v>
      </c>
      <c r="CA595" s="82" t="str">
        <f t="shared" si="155"/>
        <v>SCIENTIFIC PRODUCTS LTDA.</v>
      </c>
      <c r="CB595" s="82" t="str">
        <f t="shared" si="160"/>
        <v>FISHER</v>
      </c>
      <c r="CC595" s="82">
        <f t="shared" si="161"/>
        <v>8</v>
      </c>
      <c r="CD595" s="98">
        <f t="shared" si="162"/>
        <v>243600</v>
      </c>
      <c r="CE595" s="98" t="str">
        <f t="shared" si="163"/>
        <v>SCIENTIFIC PRODUCTS LTDA.</v>
      </c>
      <c r="CF595" s="98" t="str">
        <f t="shared" si="164"/>
        <v>FISHER</v>
      </c>
      <c r="CG595" s="98">
        <f t="shared" si="165"/>
        <v>8</v>
      </c>
    </row>
    <row r="596" spans="1:85" ht="63" customHeight="1">
      <c r="A596" s="9">
        <f t="shared" si="150"/>
        <v>588</v>
      </c>
      <c r="B596" s="10" t="s">
        <v>1924</v>
      </c>
      <c r="C596" s="11">
        <v>100</v>
      </c>
      <c r="D596" s="11" t="s">
        <v>9</v>
      </c>
      <c r="E596" s="10" t="s">
        <v>1803</v>
      </c>
      <c r="F596" s="43">
        <v>1</v>
      </c>
      <c r="G596" s="1"/>
      <c r="H596" s="1"/>
      <c r="I596" s="1"/>
      <c r="J596" s="1"/>
      <c r="K596" s="1"/>
      <c r="L596" s="1"/>
      <c r="M596" s="1" t="s">
        <v>2296</v>
      </c>
      <c r="N596" s="1">
        <v>238264</v>
      </c>
      <c r="O596" s="1">
        <v>30</v>
      </c>
      <c r="P596" s="1" t="s">
        <v>420</v>
      </c>
      <c r="Q596" s="1">
        <v>205320</v>
      </c>
      <c r="R596" s="1" t="s">
        <v>2326</v>
      </c>
      <c r="S596" s="1"/>
      <c r="T596" s="1"/>
      <c r="U596" s="1"/>
      <c r="V596" s="1"/>
      <c r="W596" s="1"/>
      <c r="X596" s="1"/>
      <c r="Y596" s="1"/>
      <c r="Z596" s="1"/>
      <c r="AA596" s="1"/>
      <c r="AB596" s="82">
        <f t="shared" si="151"/>
        <v>205320</v>
      </c>
      <c r="AC596" s="82" t="str">
        <f>IF(AB596=Z596,$Y$7,IF(AB596=W596,$V$7,IF(AB596=T596,$S$7,IF(AB596=Q596,$P$7,IF(AB596=N596,$M$7,IF(AB596=K596,$J$7,I(AB596=H596,$G$7,"")))))))</f>
        <v>BLAMIS DOTACIONES LABORATORIO S.A.S</v>
      </c>
      <c r="AD596" s="82" t="str">
        <f t="shared" si="152"/>
        <v>MERCK</v>
      </c>
      <c r="AE596" s="82" t="str">
        <f t="shared" si="153"/>
        <v>INMEDIATA</v>
      </c>
      <c r="AF596" s="1"/>
      <c r="AG596" s="1"/>
      <c r="AH596" s="1"/>
      <c r="AI596" s="1"/>
      <c r="AJ596" s="1"/>
      <c r="AK596" s="1"/>
      <c r="AL596" s="1"/>
      <c r="AM596" s="1"/>
      <c r="AN596" s="1"/>
      <c r="AO596" s="1" t="s">
        <v>420</v>
      </c>
      <c r="AP596" s="1">
        <v>136880</v>
      </c>
      <c r="AQ596" s="1">
        <v>60</v>
      </c>
      <c r="AR596" s="1"/>
      <c r="AS596" s="1"/>
      <c r="AT596" s="1"/>
      <c r="AU596" s="1"/>
      <c r="AV596" s="1"/>
      <c r="AW596" s="1"/>
      <c r="AX596" s="1" t="s">
        <v>420</v>
      </c>
      <c r="AY596" s="1">
        <v>198339.12</v>
      </c>
      <c r="AZ596" s="1" t="s">
        <v>2526</v>
      </c>
      <c r="BA596" s="82">
        <f t="shared" si="156"/>
        <v>136880</v>
      </c>
      <c r="BB596" s="82" t="str">
        <f t="shared" si="157"/>
        <v>MERCK S.A.</v>
      </c>
      <c r="BC596" s="82" t="str">
        <f t="shared" si="158"/>
        <v>MERCK</v>
      </c>
      <c r="BD596" s="82">
        <f t="shared" si="159"/>
        <v>60</v>
      </c>
      <c r="BE596" s="1"/>
      <c r="BF596" s="1"/>
      <c r="BG596" s="1"/>
      <c r="BH596" s="1"/>
      <c r="BI596" s="1"/>
      <c r="BJ596" s="1"/>
      <c r="BK596" s="1"/>
      <c r="BL596" s="1"/>
      <c r="BM596" s="1"/>
      <c r="BN596" s="1" t="s">
        <v>420</v>
      </c>
      <c r="BO596" s="1">
        <v>239540</v>
      </c>
      <c r="BP596" s="1" t="s">
        <v>2545</v>
      </c>
      <c r="BQ596" s="1"/>
      <c r="BR596" s="1"/>
      <c r="BS596" s="1"/>
      <c r="BT596" s="1"/>
      <c r="BU596" s="1"/>
      <c r="BV596" s="1"/>
      <c r="BW596" s="1"/>
      <c r="BX596" s="1"/>
      <c r="BY596" s="1"/>
      <c r="BZ596" s="82">
        <f t="shared" si="154"/>
        <v>239540</v>
      </c>
      <c r="CA596" s="82" t="str">
        <f t="shared" si="155"/>
        <v>REACTIVOS EQUIPOS Y QUIMICOS LIMITADA</v>
      </c>
      <c r="CB596" s="82" t="str">
        <f t="shared" si="160"/>
        <v>MERCK</v>
      </c>
      <c r="CC596" s="82" t="str">
        <f t="shared" si="161"/>
        <v>120 DIAS</v>
      </c>
      <c r="CD596" s="98">
        <f t="shared" si="162"/>
        <v>136880</v>
      </c>
      <c r="CE596" s="98" t="str">
        <f t="shared" si="163"/>
        <v>MERCK S.A.</v>
      </c>
      <c r="CF596" s="98" t="str">
        <f t="shared" si="164"/>
        <v>MERCK</v>
      </c>
      <c r="CG596" s="98" t="str">
        <f t="shared" si="165"/>
        <v>120 DIAS</v>
      </c>
    </row>
    <row r="597" spans="1:85" ht="62.4">
      <c r="A597" s="9">
        <f t="shared" si="150"/>
        <v>589</v>
      </c>
      <c r="B597" s="10" t="s">
        <v>572</v>
      </c>
      <c r="C597" s="11">
        <v>100</v>
      </c>
      <c r="D597" s="11" t="s">
        <v>538</v>
      </c>
      <c r="E597" s="10" t="s">
        <v>1804</v>
      </c>
      <c r="F597" s="43">
        <v>1</v>
      </c>
      <c r="G597" s="1"/>
      <c r="H597" s="1"/>
      <c r="I597" s="1"/>
      <c r="J597" s="1"/>
      <c r="K597" s="1"/>
      <c r="L597" s="1"/>
      <c r="M597" s="1"/>
      <c r="N597" s="1"/>
      <c r="O597" s="1"/>
      <c r="P597" s="1"/>
      <c r="Q597" s="1"/>
      <c r="R597" s="1"/>
      <c r="S597" s="1"/>
      <c r="T597" s="1"/>
      <c r="U597" s="1"/>
      <c r="V597" s="1"/>
      <c r="W597" s="1"/>
      <c r="X597" s="1"/>
      <c r="Y597" s="1"/>
      <c r="Z597" s="1"/>
      <c r="AA597" s="1"/>
      <c r="AB597" s="82"/>
      <c r="AC597" s="82"/>
      <c r="AD597" s="82"/>
      <c r="AE597" s="82"/>
      <c r="AF597" s="1"/>
      <c r="AG597" s="1"/>
      <c r="AH597" s="1"/>
      <c r="AI597" s="1"/>
      <c r="AJ597" s="1"/>
      <c r="AK597" s="1"/>
      <c r="AL597" s="1"/>
      <c r="AM597" s="1"/>
      <c r="AN597" s="1"/>
      <c r="AO597" s="1"/>
      <c r="AP597" s="1"/>
      <c r="AQ597" s="1"/>
      <c r="AR597" s="1"/>
      <c r="AS597" s="1"/>
      <c r="AT597" s="1"/>
      <c r="AU597" s="1"/>
      <c r="AV597" s="1"/>
      <c r="AW597" s="1"/>
      <c r="AX597" s="1"/>
      <c r="AY597" s="1"/>
      <c r="AZ597" s="1"/>
      <c r="BA597" s="82"/>
      <c r="BB597" s="82"/>
      <c r="BC597" s="82"/>
      <c r="BD597" s="82"/>
      <c r="BE597" s="1"/>
      <c r="BF597" s="1"/>
      <c r="BG597" s="1"/>
      <c r="BH597" s="1"/>
      <c r="BI597" s="1"/>
      <c r="BJ597" s="1"/>
      <c r="BK597" s="1"/>
      <c r="BL597" s="1"/>
      <c r="BM597" s="1"/>
      <c r="BN597" s="1"/>
      <c r="BO597" s="1"/>
      <c r="BP597" s="1"/>
      <c r="BQ597" s="1"/>
      <c r="BR597" s="1"/>
      <c r="BS597" s="1"/>
      <c r="BT597" s="1"/>
      <c r="BU597" s="1"/>
      <c r="BV597" s="1"/>
      <c r="BW597" s="1"/>
      <c r="BX597" s="1"/>
      <c r="BY597" s="1"/>
      <c r="BZ597" s="82"/>
      <c r="CA597" s="82"/>
      <c r="CB597" s="82">
        <f t="shared" si="160"/>
        <v>0</v>
      </c>
      <c r="CC597" s="82">
        <f t="shared" si="161"/>
        <v>0</v>
      </c>
      <c r="CD597" s="98">
        <f t="shared" si="162"/>
        <v>0</v>
      </c>
      <c r="CE597" s="98">
        <f t="shared" si="163"/>
        <v>0</v>
      </c>
      <c r="CF597" s="98">
        <f t="shared" si="164"/>
        <v>0</v>
      </c>
      <c r="CG597" s="98">
        <f t="shared" si="165"/>
        <v>0</v>
      </c>
    </row>
    <row r="598" spans="1:85" ht="62.4">
      <c r="A598" s="9">
        <f t="shared" si="150"/>
        <v>590</v>
      </c>
      <c r="B598" s="10" t="s">
        <v>576</v>
      </c>
      <c r="C598" s="11">
        <v>100</v>
      </c>
      <c r="D598" s="11" t="s">
        <v>538</v>
      </c>
      <c r="E598" s="10" t="s">
        <v>1804</v>
      </c>
      <c r="F598" s="43">
        <v>1</v>
      </c>
      <c r="G598" s="1"/>
      <c r="H598" s="1"/>
      <c r="I598" s="1"/>
      <c r="J598" s="1"/>
      <c r="K598" s="1"/>
      <c r="L598" s="1"/>
      <c r="M598" s="1"/>
      <c r="N598" s="1"/>
      <c r="O598" s="1"/>
      <c r="P598" s="1"/>
      <c r="Q598" s="1"/>
      <c r="R598" s="1"/>
      <c r="S598" s="1"/>
      <c r="T598" s="1"/>
      <c r="U598" s="1"/>
      <c r="V598" s="1"/>
      <c r="W598" s="1"/>
      <c r="X598" s="1"/>
      <c r="Y598" s="1"/>
      <c r="Z598" s="1"/>
      <c r="AA598" s="1"/>
      <c r="AB598" s="82"/>
      <c r="AC598" s="82"/>
      <c r="AD598" s="82"/>
      <c r="AE598" s="82"/>
      <c r="AF598" s="1"/>
      <c r="AG598" s="1"/>
      <c r="AH598" s="1"/>
      <c r="AI598" s="1"/>
      <c r="AJ598" s="1"/>
      <c r="AK598" s="1"/>
      <c r="AL598" s="1"/>
      <c r="AM598" s="1"/>
      <c r="AN598" s="1"/>
      <c r="AO598" s="1"/>
      <c r="AP598" s="1"/>
      <c r="AQ598" s="1"/>
      <c r="AR598" s="1"/>
      <c r="AS598" s="1"/>
      <c r="AT598" s="1"/>
      <c r="AU598" s="1"/>
      <c r="AV598" s="1"/>
      <c r="AW598" s="1"/>
      <c r="AX598" s="1"/>
      <c r="AY598" s="1"/>
      <c r="AZ598" s="1"/>
      <c r="BA598" s="82"/>
      <c r="BB598" s="82"/>
      <c r="BC598" s="82"/>
      <c r="BD598" s="82"/>
      <c r="BE598" s="1"/>
      <c r="BF598" s="1"/>
      <c r="BG598" s="1"/>
      <c r="BH598" s="1"/>
      <c r="BI598" s="1"/>
      <c r="BJ598" s="1"/>
      <c r="BK598" s="1"/>
      <c r="BL598" s="1"/>
      <c r="BM598" s="1"/>
      <c r="BN598" s="1"/>
      <c r="BO598" s="1"/>
      <c r="BP598" s="1"/>
      <c r="BQ598" s="1"/>
      <c r="BR598" s="1"/>
      <c r="BS598" s="1"/>
      <c r="BT598" s="1" t="s">
        <v>2646</v>
      </c>
      <c r="BU598" s="1">
        <v>280720</v>
      </c>
      <c r="BV598" s="1" t="s">
        <v>2642</v>
      </c>
      <c r="BW598" s="1"/>
      <c r="BX598" s="1"/>
      <c r="BY598" s="1"/>
      <c r="BZ598" s="82">
        <f t="shared" si="154"/>
        <v>280720</v>
      </c>
      <c r="CA598" s="82" t="str">
        <f t="shared" si="155"/>
        <v>VORTEX COMPANY SAS</v>
      </c>
      <c r="CB598" s="82" t="str">
        <f t="shared" si="160"/>
        <v>Fluka</v>
      </c>
      <c r="CC598" s="82" t="str">
        <f t="shared" si="161"/>
        <v>75-90 dias</v>
      </c>
      <c r="CD598" s="98">
        <f t="shared" si="162"/>
        <v>280720</v>
      </c>
      <c r="CE598" s="98" t="str">
        <f t="shared" si="163"/>
        <v>VORTEX COMPANY SAS</v>
      </c>
      <c r="CF598" s="98" t="str">
        <f t="shared" si="164"/>
        <v>Fluka</v>
      </c>
      <c r="CG598" s="98" t="str">
        <f t="shared" si="165"/>
        <v>75-90 dias</v>
      </c>
    </row>
    <row r="599" spans="1:85" ht="69.75" customHeight="1">
      <c r="A599" s="9">
        <f t="shared" si="150"/>
        <v>591</v>
      </c>
      <c r="B599" s="10" t="s">
        <v>371</v>
      </c>
      <c r="C599" s="11">
        <v>100</v>
      </c>
      <c r="D599" s="11" t="s">
        <v>6</v>
      </c>
      <c r="E599" s="10" t="s">
        <v>1803</v>
      </c>
      <c r="F599" s="43">
        <v>1</v>
      </c>
      <c r="G599" s="1"/>
      <c r="H599" s="1"/>
      <c r="I599" s="1"/>
      <c r="J599" s="1"/>
      <c r="K599" s="1"/>
      <c r="L599" s="1"/>
      <c r="M599" s="1"/>
      <c r="N599" s="1"/>
      <c r="O599" s="1"/>
      <c r="P599" s="1" t="s">
        <v>420</v>
      </c>
      <c r="Q599" s="1">
        <v>104400</v>
      </c>
      <c r="R599" s="1" t="s">
        <v>2363</v>
      </c>
      <c r="S599" s="1"/>
      <c r="T599" s="1"/>
      <c r="U599" s="1"/>
      <c r="V599" s="1"/>
      <c r="W599" s="1"/>
      <c r="X599" s="1"/>
      <c r="Y599" s="1"/>
      <c r="Z599" s="1"/>
      <c r="AA599" s="1"/>
      <c r="AB599" s="82">
        <f t="shared" si="151"/>
        <v>104400</v>
      </c>
      <c r="AC599" s="82" t="str">
        <f>IF(AB599=Z599,$Y$7,IF(AB599=W599,$V$7,IF(AB599=T599,$S$7,IF(AB599=Q599,$P$7,IF(AB599=N599,$M$7,IF(AB599=K599,$J$7,I(AB599=H599,$G$7,"")))))))</f>
        <v>BLAMIS DOTACIONES LABORATORIO S.A.S</v>
      </c>
      <c r="AD599" s="82" t="str">
        <f t="shared" si="152"/>
        <v>MERCK</v>
      </c>
      <c r="AE599" s="82" t="str">
        <f t="shared" si="153"/>
        <v>90 DIAS</v>
      </c>
      <c r="AF599" s="1"/>
      <c r="AG599" s="1"/>
      <c r="AH599" s="1"/>
      <c r="AI599" s="1"/>
      <c r="AJ599" s="1"/>
      <c r="AK599" s="1"/>
      <c r="AL599" s="1"/>
      <c r="AM599" s="1"/>
      <c r="AN599" s="1"/>
      <c r="AO599" s="1" t="s">
        <v>420</v>
      </c>
      <c r="AP599" s="1">
        <v>89320</v>
      </c>
      <c r="AQ599" s="1">
        <v>75</v>
      </c>
      <c r="AR599" s="1"/>
      <c r="AS599" s="1"/>
      <c r="AT599" s="1"/>
      <c r="AU599" s="1"/>
      <c r="AV599" s="1"/>
      <c r="AW599" s="1"/>
      <c r="AX599" s="1" t="s">
        <v>420</v>
      </c>
      <c r="AY599" s="1">
        <v>101522.736</v>
      </c>
      <c r="AZ599" s="1" t="s">
        <v>2526</v>
      </c>
      <c r="BA599" s="82">
        <f t="shared" si="156"/>
        <v>89320</v>
      </c>
      <c r="BB599" s="82" t="str">
        <f t="shared" si="157"/>
        <v>MERCK S.A.</v>
      </c>
      <c r="BC599" s="82" t="str">
        <f t="shared" si="158"/>
        <v>MERCK</v>
      </c>
      <c r="BD599" s="82">
        <f t="shared" si="159"/>
        <v>75</v>
      </c>
      <c r="BE599" s="1"/>
      <c r="BF599" s="1"/>
      <c r="BG599" s="1"/>
      <c r="BH599" s="1"/>
      <c r="BI599" s="1"/>
      <c r="BJ599" s="1"/>
      <c r="BK599" s="1"/>
      <c r="BL599" s="1"/>
      <c r="BM599" s="1"/>
      <c r="BN599" s="1" t="s">
        <v>420</v>
      </c>
      <c r="BO599" s="1">
        <v>122612</v>
      </c>
      <c r="BP599" s="1" t="s">
        <v>2545</v>
      </c>
      <c r="BQ599" s="1"/>
      <c r="BR599" s="1"/>
      <c r="BS599" s="1"/>
      <c r="BT599" s="1"/>
      <c r="BU599" s="1"/>
      <c r="BV599" s="1"/>
      <c r="BW599" s="1"/>
      <c r="BX599" s="1"/>
      <c r="BY599" s="1"/>
      <c r="BZ599" s="82">
        <f t="shared" si="154"/>
        <v>122612</v>
      </c>
      <c r="CA599" s="82" t="str">
        <f t="shared" si="155"/>
        <v>REACTIVOS EQUIPOS Y QUIMICOS LIMITADA</v>
      </c>
      <c r="CB599" s="82" t="str">
        <f t="shared" si="160"/>
        <v>MERCK</v>
      </c>
      <c r="CC599" s="82" t="str">
        <f t="shared" si="161"/>
        <v>120 DIAS</v>
      </c>
      <c r="CD599" s="98">
        <f t="shared" si="162"/>
        <v>89320</v>
      </c>
      <c r="CE599" s="98" t="str">
        <f t="shared" si="163"/>
        <v>MERCK S.A.</v>
      </c>
      <c r="CF599" s="98" t="str">
        <f t="shared" si="164"/>
        <v>MERCK</v>
      </c>
      <c r="CG599" s="98" t="str">
        <f t="shared" si="165"/>
        <v>120 DIAS</v>
      </c>
    </row>
    <row r="600" spans="1:85" ht="66.75" customHeight="1">
      <c r="A600" s="9">
        <f t="shared" si="150"/>
        <v>592</v>
      </c>
      <c r="B600" s="10" t="s">
        <v>1646</v>
      </c>
      <c r="C600" s="11">
        <v>100</v>
      </c>
      <c r="D600" s="11" t="s">
        <v>6</v>
      </c>
      <c r="E600" s="10" t="s">
        <v>1803</v>
      </c>
      <c r="F600" s="43">
        <v>1</v>
      </c>
      <c r="G600" s="1"/>
      <c r="H600" s="1"/>
      <c r="I600" s="1"/>
      <c r="J600" s="1"/>
      <c r="K600" s="1"/>
      <c r="L600" s="1"/>
      <c r="M600" s="1"/>
      <c r="N600" s="1"/>
      <c r="O600" s="1"/>
      <c r="P600" s="1"/>
      <c r="Q600" s="1"/>
      <c r="R600" s="1"/>
      <c r="S600" s="1"/>
      <c r="T600" s="1"/>
      <c r="U600" s="1"/>
      <c r="V600" s="1"/>
      <c r="W600" s="1"/>
      <c r="X600" s="1"/>
      <c r="Y600" s="1"/>
      <c r="Z600" s="1"/>
      <c r="AA600" s="1"/>
      <c r="AB600" s="82"/>
      <c r="AC600" s="82"/>
      <c r="AD600" s="82"/>
      <c r="AE600" s="82"/>
      <c r="AF600" s="1"/>
      <c r="AG600" s="1"/>
      <c r="AH600" s="1"/>
      <c r="AI600" s="1"/>
      <c r="AJ600" s="1"/>
      <c r="AK600" s="1"/>
      <c r="AL600" s="1"/>
      <c r="AM600" s="1"/>
      <c r="AN600" s="1"/>
      <c r="AO600" s="1"/>
      <c r="AP600" s="1"/>
      <c r="AQ600" s="1"/>
      <c r="AR600" s="1"/>
      <c r="AS600" s="1"/>
      <c r="AT600" s="1"/>
      <c r="AU600" s="1"/>
      <c r="AV600" s="1"/>
      <c r="AW600" s="1"/>
      <c r="AX600" s="1"/>
      <c r="AY600" s="1"/>
      <c r="AZ600" s="1"/>
      <c r="BA600" s="82"/>
      <c r="BB600" s="82"/>
      <c r="BC600" s="82"/>
      <c r="BD600" s="82"/>
      <c r="BE600" s="1"/>
      <c r="BF600" s="1"/>
      <c r="BG600" s="1"/>
      <c r="BH600" s="1"/>
      <c r="BI600" s="1"/>
      <c r="BJ600" s="1"/>
      <c r="BK600" s="1"/>
      <c r="BL600" s="1"/>
      <c r="BM600" s="1"/>
      <c r="BN600" s="1" t="s">
        <v>2461</v>
      </c>
      <c r="BO600" s="1">
        <v>282924</v>
      </c>
      <c r="BP600" s="1" t="s">
        <v>2545</v>
      </c>
      <c r="BQ600" s="1"/>
      <c r="BR600" s="1"/>
      <c r="BS600" s="1"/>
      <c r="BT600" s="1"/>
      <c r="BU600" s="1"/>
      <c r="BV600" s="1"/>
      <c r="BW600" s="1"/>
      <c r="BX600" s="1"/>
      <c r="BY600" s="1"/>
      <c r="BZ600" s="82">
        <f t="shared" si="154"/>
        <v>282924</v>
      </c>
      <c r="CA600" s="82" t="str">
        <f t="shared" si="155"/>
        <v>REACTIVOS EQUIPOS Y QUIMICOS LIMITADA</v>
      </c>
      <c r="CB600" s="82" t="str">
        <f t="shared" si="160"/>
        <v>SCHARLAU</v>
      </c>
      <c r="CC600" s="82" t="str">
        <f t="shared" si="161"/>
        <v>120 DIAS</v>
      </c>
      <c r="CD600" s="98">
        <f t="shared" si="162"/>
        <v>282924</v>
      </c>
      <c r="CE600" s="98" t="str">
        <f t="shared" si="163"/>
        <v>REACTIVOS EQUIPOS Y QUIMICOS LIMITADA</v>
      </c>
      <c r="CF600" s="98" t="str">
        <f t="shared" si="164"/>
        <v>SCHARLAU</v>
      </c>
      <c r="CG600" s="98" t="str">
        <f t="shared" si="165"/>
        <v>120 DIAS</v>
      </c>
    </row>
    <row r="601" spans="1:85" ht="63" customHeight="1">
      <c r="A601" s="9">
        <f t="shared" si="150"/>
        <v>593</v>
      </c>
      <c r="B601" s="10" t="s">
        <v>373</v>
      </c>
      <c r="C601" s="11">
        <v>25</v>
      </c>
      <c r="D601" s="11" t="s">
        <v>9</v>
      </c>
      <c r="E601" s="10" t="s">
        <v>1803</v>
      </c>
      <c r="F601" s="43">
        <v>1</v>
      </c>
      <c r="G601" s="1"/>
      <c r="H601" s="1"/>
      <c r="I601" s="1"/>
      <c r="J601" s="1"/>
      <c r="K601" s="1"/>
      <c r="L601" s="1"/>
      <c r="M601" s="1"/>
      <c r="N601" s="1"/>
      <c r="O601" s="1"/>
      <c r="P601" s="1"/>
      <c r="Q601" s="1"/>
      <c r="R601" s="1"/>
      <c r="S601" s="1" t="s">
        <v>2406</v>
      </c>
      <c r="T601" s="1">
        <v>63336</v>
      </c>
      <c r="U601" s="1">
        <v>15</v>
      </c>
      <c r="V601" s="1"/>
      <c r="W601" s="1"/>
      <c r="X601" s="1"/>
      <c r="Y601" s="1"/>
      <c r="Z601" s="1"/>
      <c r="AA601" s="1"/>
      <c r="AB601" s="82">
        <f t="shared" si="151"/>
        <v>63336</v>
      </c>
      <c r="AC601" s="82" t="str">
        <f>IF(AB601=Z601,$Y$7,IF(AB601=W601,$V$7,IF(AB601=T601,$S$7,IF(AB601=Q601,$P$7,IF(AB601=N601,$M$7,IF(AB601=K601,$J$7,I(AB601=H601,$G$7,"")))))))</f>
        <v xml:space="preserve">ELEMENTOS QUIMICOS LTDA </v>
      </c>
      <c r="AD601" s="82" t="str">
        <f t="shared" si="152"/>
        <v>PANREAC</v>
      </c>
      <c r="AE601" s="82">
        <f t="shared" si="153"/>
        <v>15</v>
      </c>
      <c r="AF601" s="1"/>
      <c r="AG601" s="1"/>
      <c r="AH601" s="1"/>
      <c r="AI601" s="1"/>
      <c r="AJ601" s="1"/>
      <c r="AK601" s="1"/>
      <c r="AL601" s="1"/>
      <c r="AM601" s="1"/>
      <c r="AN601" s="1"/>
      <c r="AO601" s="1" t="s">
        <v>420</v>
      </c>
      <c r="AP601" s="1">
        <v>487200</v>
      </c>
      <c r="AQ601" s="1">
        <v>90</v>
      </c>
      <c r="AR601" s="1"/>
      <c r="AS601" s="1"/>
      <c r="AT601" s="1"/>
      <c r="AU601" s="1"/>
      <c r="AV601" s="1"/>
      <c r="AW601" s="1"/>
      <c r="AX601" s="1"/>
      <c r="AY601" s="1"/>
      <c r="AZ601" s="1"/>
      <c r="BA601" s="82">
        <f t="shared" si="156"/>
        <v>487200</v>
      </c>
      <c r="BB601" s="82" t="str">
        <f t="shared" si="157"/>
        <v>MERCK S.A.</v>
      </c>
      <c r="BC601" s="82" t="str">
        <f t="shared" si="158"/>
        <v>MERCK</v>
      </c>
      <c r="BD601" s="82">
        <f t="shared" si="159"/>
        <v>90</v>
      </c>
      <c r="BE601" s="1"/>
      <c r="BF601" s="1"/>
      <c r="BG601" s="1"/>
      <c r="BH601" s="1"/>
      <c r="BI601" s="1"/>
      <c r="BJ601" s="1"/>
      <c r="BK601" s="1"/>
      <c r="BL601" s="1"/>
      <c r="BM601" s="1"/>
      <c r="BN601" s="1"/>
      <c r="BO601" s="1"/>
      <c r="BP601" s="1"/>
      <c r="BQ601" s="1"/>
      <c r="BR601" s="1"/>
      <c r="BS601" s="1"/>
      <c r="BT601" s="1"/>
      <c r="BU601" s="1"/>
      <c r="BV601" s="1"/>
      <c r="BW601" s="1"/>
      <c r="BX601" s="1"/>
      <c r="BY601" s="1"/>
      <c r="BZ601" s="82"/>
      <c r="CA601" s="82"/>
      <c r="CB601" s="82">
        <f t="shared" si="160"/>
        <v>0</v>
      </c>
      <c r="CC601" s="82">
        <f t="shared" si="161"/>
        <v>0</v>
      </c>
      <c r="CD601" s="98">
        <f t="shared" si="162"/>
        <v>63336</v>
      </c>
      <c r="CE601" s="98" t="str">
        <f t="shared" si="163"/>
        <v xml:space="preserve">ELEMENTOS QUIMICOS LTDA </v>
      </c>
      <c r="CF601" s="98" t="str">
        <f t="shared" si="164"/>
        <v>PANREAC</v>
      </c>
      <c r="CG601" s="98">
        <f t="shared" si="165"/>
        <v>15</v>
      </c>
    </row>
    <row r="602" spans="1:85" ht="65.25" customHeight="1">
      <c r="A602" s="9">
        <f t="shared" si="150"/>
        <v>594</v>
      </c>
      <c r="B602" s="10" t="s">
        <v>1511</v>
      </c>
      <c r="C602" s="11" t="s">
        <v>445</v>
      </c>
      <c r="D602" s="11" t="s">
        <v>91</v>
      </c>
      <c r="E602" s="10" t="s">
        <v>1512</v>
      </c>
      <c r="F602" s="43">
        <v>1</v>
      </c>
      <c r="G602" s="1"/>
      <c r="H602" s="1"/>
      <c r="I602" s="1"/>
      <c r="J602" s="1"/>
      <c r="K602" s="1"/>
      <c r="L602" s="1"/>
      <c r="M602" s="1"/>
      <c r="N602" s="1"/>
      <c r="O602" s="1"/>
      <c r="P602" s="1"/>
      <c r="Q602" s="1"/>
      <c r="R602" s="1"/>
      <c r="S602" s="1"/>
      <c r="T602" s="1"/>
      <c r="U602" s="1"/>
      <c r="V602" s="1"/>
      <c r="W602" s="1"/>
      <c r="X602" s="1"/>
      <c r="Y602" s="1"/>
      <c r="Z602" s="1"/>
      <c r="AA602" s="1"/>
      <c r="AB602" s="82"/>
      <c r="AC602" s="82"/>
      <c r="AD602" s="82"/>
      <c r="AE602" s="82"/>
      <c r="AF602" s="1"/>
      <c r="AG602" s="1"/>
      <c r="AH602" s="1"/>
      <c r="AI602" s="1"/>
      <c r="AJ602" s="1"/>
      <c r="AK602" s="1"/>
      <c r="AL602" s="1"/>
      <c r="AM602" s="1"/>
      <c r="AN602" s="1"/>
      <c r="AO602" s="1"/>
      <c r="AP602" s="1"/>
      <c r="AQ602" s="1"/>
      <c r="AR602" s="1"/>
      <c r="AS602" s="1"/>
      <c r="AT602" s="1"/>
      <c r="AU602" s="1"/>
      <c r="AV602" s="1"/>
      <c r="AW602" s="1"/>
      <c r="AX602" s="1"/>
      <c r="AY602" s="1"/>
      <c r="AZ602" s="1"/>
      <c r="BA602" s="82"/>
      <c r="BB602" s="82"/>
      <c r="BC602" s="82"/>
      <c r="BD602" s="82"/>
      <c r="BE602" s="1"/>
      <c r="BF602" s="1"/>
      <c r="BG602" s="1"/>
      <c r="BH602" s="1"/>
      <c r="BI602" s="1"/>
      <c r="BJ602" s="1"/>
      <c r="BK602" s="1" t="s">
        <v>1512</v>
      </c>
      <c r="BL602" s="1">
        <v>222000</v>
      </c>
      <c r="BM602" s="1" t="s">
        <v>2575</v>
      </c>
      <c r="BN602" s="1"/>
      <c r="BO602" s="1"/>
      <c r="BP602" s="1"/>
      <c r="BQ602" s="1"/>
      <c r="BR602" s="1"/>
      <c r="BS602" s="1"/>
      <c r="BT602" s="1"/>
      <c r="BU602" s="1"/>
      <c r="BV602" s="1"/>
      <c r="BW602" s="1"/>
      <c r="BX602" s="1"/>
      <c r="BY602" s="1"/>
      <c r="BZ602" s="82">
        <f t="shared" si="154"/>
        <v>222000</v>
      </c>
      <c r="CA602" s="82" t="str">
        <f t="shared" si="155"/>
        <v>QUIMICOS Y REACTIVOS SAS "QUIMIREL SAS"</v>
      </c>
      <c r="CB602" s="82" t="str">
        <f t="shared" si="160"/>
        <v>REMEL</v>
      </c>
      <c r="CC602" s="82" t="str">
        <f t="shared" si="161"/>
        <v>60 dias calendario</v>
      </c>
      <c r="CD602" s="98">
        <f t="shared" si="162"/>
        <v>222000</v>
      </c>
      <c r="CE602" s="98" t="str">
        <f t="shared" si="163"/>
        <v>QUIMICOS Y REACTIVOS SAS "QUIMIREL SAS"</v>
      </c>
      <c r="CF602" s="98" t="str">
        <f t="shared" si="164"/>
        <v>REMEL</v>
      </c>
      <c r="CG602" s="98" t="str">
        <f t="shared" si="165"/>
        <v>60 dias calendario</v>
      </c>
    </row>
    <row r="603" spans="1:85" ht="57.6">
      <c r="A603" s="9">
        <f t="shared" si="150"/>
        <v>595</v>
      </c>
      <c r="B603" s="10" t="s">
        <v>1925</v>
      </c>
      <c r="C603" s="11">
        <v>100</v>
      </c>
      <c r="D603" s="11" t="s">
        <v>6</v>
      </c>
      <c r="E603" s="10" t="s">
        <v>1803</v>
      </c>
      <c r="F603" s="43">
        <v>1</v>
      </c>
      <c r="G603" s="1"/>
      <c r="H603" s="1"/>
      <c r="I603" s="1"/>
      <c r="J603" s="1"/>
      <c r="K603" s="1"/>
      <c r="L603" s="1"/>
      <c r="M603" s="1"/>
      <c r="N603" s="1"/>
      <c r="O603" s="1"/>
      <c r="P603" s="1" t="s">
        <v>420</v>
      </c>
      <c r="Q603" s="1">
        <v>78648</v>
      </c>
      <c r="R603" s="1" t="s">
        <v>2364</v>
      </c>
      <c r="S603" s="1" t="s">
        <v>2406</v>
      </c>
      <c r="T603" s="1">
        <v>133980</v>
      </c>
      <c r="U603" s="1">
        <v>15</v>
      </c>
      <c r="V603" s="1"/>
      <c r="W603" s="1"/>
      <c r="X603" s="1"/>
      <c r="Y603" s="1"/>
      <c r="Z603" s="1"/>
      <c r="AA603" s="1"/>
      <c r="AB603" s="82">
        <f t="shared" si="151"/>
        <v>78648</v>
      </c>
      <c r="AC603" s="82" t="str">
        <f>IF(AB603=Z603,$Y$7,IF(AB603=W603,$V$7,IF(AB603=T603,$S$7,IF(AB603=Q603,$P$7,IF(AB603=N603,$M$7,IF(AB603=K603,$J$7,I(AB603=H603,$G$7,"")))))))</f>
        <v>BLAMIS DOTACIONES LABORATORIO S.A.S</v>
      </c>
      <c r="AD603" s="82" t="str">
        <f t="shared" si="152"/>
        <v>MERCK</v>
      </c>
      <c r="AE603" s="82" t="str">
        <f t="shared" si="153"/>
        <v>INMEDIATA, SALVO VENTA</v>
      </c>
      <c r="AF603" s="1"/>
      <c r="AG603" s="1"/>
      <c r="AH603" s="1"/>
      <c r="AI603" s="1"/>
      <c r="AJ603" s="1"/>
      <c r="AK603" s="1"/>
      <c r="AL603" s="1"/>
      <c r="AM603" s="1"/>
      <c r="AN603" s="1"/>
      <c r="AO603" s="1" t="s">
        <v>420</v>
      </c>
      <c r="AP603" s="1">
        <v>44080</v>
      </c>
      <c r="AQ603" s="1">
        <v>75</v>
      </c>
      <c r="AR603" s="1"/>
      <c r="AS603" s="1"/>
      <c r="AT603" s="1"/>
      <c r="AU603" s="1"/>
      <c r="AV603" s="1"/>
      <c r="AW603" s="1"/>
      <c r="AX603" s="1" t="s">
        <v>420</v>
      </c>
      <c r="AY603" s="1">
        <v>75973.967999999993</v>
      </c>
      <c r="AZ603" s="1" t="s">
        <v>2526</v>
      </c>
      <c r="BA603" s="82">
        <f t="shared" si="156"/>
        <v>44080</v>
      </c>
      <c r="BB603" s="82" t="str">
        <f t="shared" si="157"/>
        <v>MERCK S.A.</v>
      </c>
      <c r="BC603" s="82" t="str">
        <f t="shared" si="158"/>
        <v>MERCK</v>
      </c>
      <c r="BD603" s="82">
        <f t="shared" si="159"/>
        <v>75</v>
      </c>
      <c r="BE603" s="1"/>
      <c r="BF603" s="1"/>
      <c r="BG603" s="1"/>
      <c r="BH603" s="1"/>
      <c r="BI603" s="1"/>
      <c r="BJ603" s="1"/>
      <c r="BK603" s="1"/>
      <c r="BL603" s="1"/>
      <c r="BM603" s="1"/>
      <c r="BN603" s="1" t="s">
        <v>420</v>
      </c>
      <c r="BO603" s="1">
        <v>91756</v>
      </c>
      <c r="BP603" s="1" t="s">
        <v>2545</v>
      </c>
      <c r="BQ603" s="1"/>
      <c r="BR603" s="1"/>
      <c r="BS603" s="1"/>
      <c r="BT603" s="1"/>
      <c r="BU603" s="1"/>
      <c r="BV603" s="1"/>
      <c r="BW603" s="1"/>
      <c r="BX603" s="1"/>
      <c r="BY603" s="1"/>
      <c r="BZ603" s="82">
        <f t="shared" si="154"/>
        <v>91756</v>
      </c>
      <c r="CA603" s="82" t="str">
        <f t="shared" si="155"/>
        <v>REACTIVOS EQUIPOS Y QUIMICOS LIMITADA</v>
      </c>
      <c r="CB603" s="82" t="str">
        <f t="shared" si="160"/>
        <v>MERCK</v>
      </c>
      <c r="CC603" s="82" t="str">
        <f t="shared" si="161"/>
        <v>120 DIAS</v>
      </c>
      <c r="CD603" s="98">
        <f t="shared" si="162"/>
        <v>44080</v>
      </c>
      <c r="CE603" s="98" t="str">
        <f t="shared" si="163"/>
        <v>MERCK S.A.</v>
      </c>
      <c r="CF603" s="98" t="str">
        <f t="shared" si="164"/>
        <v>MERCK</v>
      </c>
      <c r="CG603" s="98" t="str">
        <f t="shared" si="165"/>
        <v>120 DIAS</v>
      </c>
    </row>
    <row r="604" spans="1:85" ht="28.8">
      <c r="A604" s="9">
        <f t="shared" si="150"/>
        <v>596</v>
      </c>
      <c r="B604" s="28" t="s">
        <v>374</v>
      </c>
      <c r="C604" s="29">
        <v>10</v>
      </c>
      <c r="D604" s="29" t="s">
        <v>9</v>
      </c>
      <c r="E604" s="10" t="s">
        <v>375</v>
      </c>
      <c r="F604" s="43">
        <v>1</v>
      </c>
      <c r="G604" s="1"/>
      <c r="H604" s="1"/>
      <c r="I604" s="1"/>
      <c r="J604" s="1"/>
      <c r="K604" s="1"/>
      <c r="L604" s="1"/>
      <c r="M604" s="1"/>
      <c r="N604" s="1"/>
      <c r="O604" s="1"/>
      <c r="P604" s="1"/>
      <c r="Q604" s="1"/>
      <c r="R604" s="1"/>
      <c r="S604" s="1"/>
      <c r="T604" s="1"/>
      <c r="U604" s="1"/>
      <c r="V604" s="1"/>
      <c r="W604" s="1"/>
      <c r="X604" s="1"/>
      <c r="Y604" s="1"/>
      <c r="Z604" s="1"/>
      <c r="AA604" s="1"/>
      <c r="AB604" s="82"/>
      <c r="AC604" s="82"/>
      <c r="AD604" s="82"/>
      <c r="AE604" s="82"/>
      <c r="AF604" s="1"/>
      <c r="AG604" s="1"/>
      <c r="AH604" s="1"/>
      <c r="AI604" s="1"/>
      <c r="AJ604" s="1"/>
      <c r="AK604" s="1"/>
      <c r="AL604" s="1" t="s">
        <v>1095</v>
      </c>
      <c r="AM604" s="1">
        <v>419900</v>
      </c>
      <c r="AN604" s="1" t="s">
        <v>2475</v>
      </c>
      <c r="AO604" s="1"/>
      <c r="AP604" s="1"/>
      <c r="AQ604" s="1"/>
      <c r="AR604" s="1"/>
      <c r="AS604" s="1"/>
      <c r="AT604" s="1"/>
      <c r="AU604" s="1"/>
      <c r="AV604" s="1"/>
      <c r="AW604" s="1"/>
      <c r="AX604" s="1"/>
      <c r="AY604" s="1"/>
      <c r="AZ604" s="1"/>
      <c r="BA604" s="82">
        <f t="shared" si="156"/>
        <v>419900</v>
      </c>
      <c r="BB604" s="82" t="str">
        <f t="shared" si="157"/>
        <v>LESNIAK E. U.</v>
      </c>
      <c r="BC604" s="82" t="str">
        <f t="shared" si="158"/>
        <v>SIGMA</v>
      </c>
      <c r="BD604" s="82" t="str">
        <f t="shared" si="159"/>
        <v>30 días</v>
      </c>
      <c r="BE604" s="1" t="s">
        <v>1095</v>
      </c>
      <c r="BF604" s="1">
        <v>309720</v>
      </c>
      <c r="BG604" s="1" t="s">
        <v>2375</v>
      </c>
      <c r="BH604" s="1"/>
      <c r="BI604" s="1"/>
      <c r="BJ604" s="1"/>
      <c r="BK604" s="1"/>
      <c r="BL604" s="1"/>
      <c r="BM604" s="1"/>
      <c r="BN604" s="1"/>
      <c r="BO604" s="1"/>
      <c r="BP604" s="1"/>
      <c r="BQ604" s="1"/>
      <c r="BR604" s="1"/>
      <c r="BS604" s="1"/>
      <c r="BT604" s="1"/>
      <c r="BU604" s="1"/>
      <c r="BV604" s="1"/>
      <c r="BW604" s="1"/>
      <c r="BX604" s="1"/>
      <c r="BY604" s="1"/>
      <c r="BZ604" s="82">
        <f t="shared" si="154"/>
        <v>309720</v>
      </c>
      <c r="CA604" s="82" t="str">
        <f t="shared" si="155"/>
        <v xml:space="preserve">QUIMICA  M.G.  S.A.S.   </v>
      </c>
      <c r="CB604" s="82" t="str">
        <f t="shared" si="160"/>
        <v>SIGMA</v>
      </c>
      <c r="CC604" s="82" t="str">
        <f t="shared" si="161"/>
        <v>60 DIAS</v>
      </c>
      <c r="CD604" s="98">
        <f t="shared" si="162"/>
        <v>309720</v>
      </c>
      <c r="CE604" s="98" t="str">
        <f t="shared" si="163"/>
        <v xml:space="preserve">QUIMICA  M.G.  S.A.S.   </v>
      </c>
      <c r="CF604" s="98" t="str">
        <f t="shared" si="164"/>
        <v>SIGMA</v>
      </c>
      <c r="CG604" s="98" t="str">
        <f t="shared" si="165"/>
        <v>60 DIAS</v>
      </c>
    </row>
    <row r="605" spans="1:85" ht="57.6">
      <c r="A605" s="9">
        <f t="shared" si="150"/>
        <v>597</v>
      </c>
      <c r="B605" s="10" t="s">
        <v>376</v>
      </c>
      <c r="C605" s="11">
        <v>100</v>
      </c>
      <c r="D605" s="11" t="s">
        <v>6</v>
      </c>
      <c r="E605" s="10" t="s">
        <v>1803</v>
      </c>
      <c r="F605" s="43">
        <v>1</v>
      </c>
      <c r="G605" s="1"/>
      <c r="H605" s="1"/>
      <c r="I605" s="1"/>
      <c r="J605" s="1"/>
      <c r="K605" s="1"/>
      <c r="L605" s="1"/>
      <c r="M605" s="1"/>
      <c r="N605" s="1"/>
      <c r="O605" s="1"/>
      <c r="P605" s="1" t="s">
        <v>420</v>
      </c>
      <c r="Q605" s="1">
        <v>71920</v>
      </c>
      <c r="R605" s="1" t="s">
        <v>2326</v>
      </c>
      <c r="S605" s="1" t="s">
        <v>2406</v>
      </c>
      <c r="T605" s="1">
        <v>59856</v>
      </c>
      <c r="U605" s="1">
        <v>15</v>
      </c>
      <c r="V605" s="1"/>
      <c r="W605" s="1"/>
      <c r="X605" s="1"/>
      <c r="Y605" s="1"/>
      <c r="Z605" s="1"/>
      <c r="AA605" s="1"/>
      <c r="AB605" s="82">
        <f t="shared" si="151"/>
        <v>59856</v>
      </c>
      <c r="AC605" s="82" t="str">
        <f>IF(AB605=Z605,$Y$7,IF(AB605=W605,$V$7,IF(AB605=T605,$S$7,IF(AB605=Q605,$P$7,IF(AB605=N605,$M$7,IF(AB605=K605,$J$7,I(AB605=H605,$G$7,"")))))))</f>
        <v xml:space="preserve">ELEMENTOS QUIMICOS LTDA </v>
      </c>
      <c r="AD605" s="82" t="str">
        <f t="shared" si="152"/>
        <v>PANREAC</v>
      </c>
      <c r="AE605" s="82">
        <f t="shared" si="153"/>
        <v>15</v>
      </c>
      <c r="AF605" s="1"/>
      <c r="AG605" s="1"/>
      <c r="AH605" s="1"/>
      <c r="AI605" s="1"/>
      <c r="AJ605" s="1"/>
      <c r="AK605" s="1"/>
      <c r="AL605" s="1"/>
      <c r="AM605" s="1"/>
      <c r="AN605" s="1"/>
      <c r="AO605" s="1" t="s">
        <v>420</v>
      </c>
      <c r="AP605" s="1">
        <v>54519.999999999993</v>
      </c>
      <c r="AQ605" s="1">
        <v>45</v>
      </c>
      <c r="AR605" s="1"/>
      <c r="AS605" s="1"/>
      <c r="AT605" s="1"/>
      <c r="AU605" s="1"/>
      <c r="AV605" s="1"/>
      <c r="AW605" s="1"/>
      <c r="AX605" s="1" t="s">
        <v>420</v>
      </c>
      <c r="AY605" s="1">
        <v>69922.943999999989</v>
      </c>
      <c r="AZ605" s="1" t="s">
        <v>2526</v>
      </c>
      <c r="BA605" s="82">
        <f t="shared" si="156"/>
        <v>54519.999999999993</v>
      </c>
      <c r="BB605" s="82" t="str">
        <f t="shared" si="157"/>
        <v>MERCK S.A.</v>
      </c>
      <c r="BC605" s="82" t="str">
        <f t="shared" si="158"/>
        <v>MERCK</v>
      </c>
      <c r="BD605" s="82">
        <f t="shared" si="159"/>
        <v>45</v>
      </c>
      <c r="BE605" s="1"/>
      <c r="BF605" s="1"/>
      <c r="BG605" s="1"/>
      <c r="BH605" s="1"/>
      <c r="BI605" s="1"/>
      <c r="BJ605" s="1"/>
      <c r="BK605" s="1"/>
      <c r="BL605" s="1"/>
      <c r="BM605" s="1"/>
      <c r="BN605" s="1" t="s">
        <v>420</v>
      </c>
      <c r="BO605" s="1">
        <v>84448</v>
      </c>
      <c r="BP605" s="1" t="s">
        <v>2545</v>
      </c>
      <c r="BQ605" s="1"/>
      <c r="BR605" s="1"/>
      <c r="BS605" s="1"/>
      <c r="BT605" s="1"/>
      <c r="BU605" s="1"/>
      <c r="BV605" s="1"/>
      <c r="BW605" s="1"/>
      <c r="BX605" s="1"/>
      <c r="BY605" s="1"/>
      <c r="BZ605" s="82">
        <f t="shared" si="154"/>
        <v>84448</v>
      </c>
      <c r="CA605" s="82" t="str">
        <f t="shared" si="155"/>
        <v>REACTIVOS EQUIPOS Y QUIMICOS LIMITADA</v>
      </c>
      <c r="CB605" s="82" t="str">
        <f t="shared" si="160"/>
        <v>MERCK</v>
      </c>
      <c r="CC605" s="82" t="str">
        <f t="shared" si="161"/>
        <v>120 DIAS</v>
      </c>
      <c r="CD605" s="98">
        <f t="shared" si="162"/>
        <v>54519.999999999993</v>
      </c>
      <c r="CE605" s="98" t="str">
        <f t="shared" si="163"/>
        <v>MERCK S.A.</v>
      </c>
      <c r="CF605" s="98" t="str">
        <f t="shared" si="164"/>
        <v>MERCK</v>
      </c>
      <c r="CG605" s="98" t="str">
        <f t="shared" si="165"/>
        <v>120 DIAS</v>
      </c>
    </row>
    <row r="606" spans="1:85">
      <c r="A606" s="9">
        <f t="shared" si="150"/>
        <v>598</v>
      </c>
      <c r="B606" s="10" t="s">
        <v>1515</v>
      </c>
      <c r="C606" s="11" t="s">
        <v>1516</v>
      </c>
      <c r="D606" s="11" t="s">
        <v>1009</v>
      </c>
      <c r="E606" s="10" t="s">
        <v>1512</v>
      </c>
      <c r="F606" s="43">
        <v>1</v>
      </c>
      <c r="G606" s="1"/>
      <c r="H606" s="1"/>
      <c r="I606" s="1"/>
      <c r="J606" s="1"/>
      <c r="K606" s="1"/>
      <c r="L606" s="1"/>
      <c r="M606" s="1"/>
      <c r="N606" s="1"/>
      <c r="O606" s="1"/>
      <c r="P606" s="1"/>
      <c r="Q606" s="1"/>
      <c r="R606" s="1"/>
      <c r="S606" s="1"/>
      <c r="T606" s="1"/>
      <c r="U606" s="1"/>
      <c r="V606" s="1"/>
      <c r="W606" s="1"/>
      <c r="X606" s="1"/>
      <c r="Y606" s="1"/>
      <c r="Z606" s="1"/>
      <c r="AA606" s="1"/>
      <c r="AB606" s="82"/>
      <c r="AC606" s="82"/>
      <c r="AD606" s="82"/>
      <c r="AE606" s="82"/>
      <c r="AF606" s="1"/>
      <c r="AG606" s="1"/>
      <c r="AH606" s="1"/>
      <c r="AI606" s="1"/>
      <c r="AJ606" s="1"/>
      <c r="AK606" s="1"/>
      <c r="AL606" s="1"/>
      <c r="AM606" s="1"/>
      <c r="AN606" s="1"/>
      <c r="AO606" s="1"/>
      <c r="AP606" s="1"/>
      <c r="AQ606" s="1"/>
      <c r="AR606" s="1"/>
      <c r="AS606" s="1"/>
      <c r="AT606" s="1"/>
      <c r="AU606" s="1"/>
      <c r="AV606" s="1"/>
      <c r="AW606" s="1"/>
      <c r="AX606" s="1"/>
      <c r="AY606" s="1"/>
      <c r="AZ606" s="1"/>
      <c r="BA606" s="82"/>
      <c r="BB606" s="82"/>
      <c r="BC606" s="82"/>
      <c r="BD606" s="82"/>
      <c r="BE606" s="1"/>
      <c r="BF606" s="1"/>
      <c r="BG606" s="1"/>
      <c r="BH606" s="1"/>
      <c r="BI606" s="1"/>
      <c r="BJ606" s="1"/>
      <c r="BK606" s="1"/>
      <c r="BL606" s="1"/>
      <c r="BM606" s="1"/>
      <c r="BN606" s="1"/>
      <c r="BO606" s="1"/>
      <c r="BP606" s="1"/>
      <c r="BQ606" s="1"/>
      <c r="BR606" s="1"/>
      <c r="BS606" s="1"/>
      <c r="BT606" s="1"/>
      <c r="BU606" s="1"/>
      <c r="BV606" s="1"/>
      <c r="BW606" s="1"/>
      <c r="BX606" s="1"/>
      <c r="BY606" s="1"/>
      <c r="BZ606" s="82"/>
      <c r="CA606" s="82"/>
      <c r="CB606" s="82">
        <f t="shared" si="160"/>
        <v>0</v>
      </c>
      <c r="CC606" s="82">
        <f t="shared" si="161"/>
        <v>0</v>
      </c>
      <c r="CD606" s="98">
        <f t="shared" si="162"/>
        <v>0</v>
      </c>
      <c r="CE606" s="98">
        <f t="shared" si="163"/>
        <v>0</v>
      </c>
      <c r="CF606" s="98">
        <f t="shared" si="164"/>
        <v>0</v>
      </c>
      <c r="CG606" s="98">
        <f t="shared" si="165"/>
        <v>0</v>
      </c>
    </row>
    <row r="607" spans="1:85" ht="69" customHeight="1">
      <c r="A607" s="9">
        <f t="shared" si="150"/>
        <v>599</v>
      </c>
      <c r="B607" s="10" t="s">
        <v>378</v>
      </c>
      <c r="C607" s="11">
        <v>250</v>
      </c>
      <c r="D607" s="11" t="s">
        <v>9</v>
      </c>
      <c r="E607" s="10" t="s">
        <v>1803</v>
      </c>
      <c r="F607" s="43">
        <v>1</v>
      </c>
      <c r="G607" s="1"/>
      <c r="H607" s="1"/>
      <c r="I607" s="1"/>
      <c r="J607" s="1"/>
      <c r="K607" s="1"/>
      <c r="L607" s="1"/>
      <c r="M607" s="1" t="s">
        <v>2296</v>
      </c>
      <c r="N607" s="1">
        <v>292204</v>
      </c>
      <c r="O607" s="1">
        <v>30</v>
      </c>
      <c r="P607" s="1" t="s">
        <v>420</v>
      </c>
      <c r="Q607" s="1">
        <v>254040</v>
      </c>
      <c r="R607" s="1" t="s">
        <v>2284</v>
      </c>
      <c r="S607" s="1" t="s">
        <v>2406</v>
      </c>
      <c r="T607" s="1">
        <v>166692</v>
      </c>
      <c r="U607" s="1">
        <v>15</v>
      </c>
      <c r="V607" s="1"/>
      <c r="W607" s="1"/>
      <c r="X607" s="1"/>
      <c r="Y607" s="1"/>
      <c r="Z607" s="1"/>
      <c r="AA607" s="1"/>
      <c r="AB607" s="82">
        <f t="shared" si="151"/>
        <v>166692</v>
      </c>
      <c r="AC607" s="82" t="str">
        <f>IF(AB607=Z607,$Y$7,IF(AB607=W607,$V$7,IF(AB607=T607,$S$7,IF(AB607=Q607,$P$7,IF(AB607=N607,$M$7,IF(AB607=K607,$J$7,I(AB607=H607,$G$7,"")))))))</f>
        <v xml:space="preserve">ELEMENTOS QUIMICOS LTDA </v>
      </c>
      <c r="AD607" s="82" t="str">
        <f t="shared" si="152"/>
        <v>PANREAC</v>
      </c>
      <c r="AE607" s="82">
        <f t="shared" si="153"/>
        <v>15</v>
      </c>
      <c r="AF607" s="1"/>
      <c r="AG607" s="1"/>
      <c r="AH607" s="1"/>
      <c r="AI607" s="1"/>
      <c r="AJ607" s="1"/>
      <c r="AK607" s="1"/>
      <c r="AL607" s="1"/>
      <c r="AM607" s="1"/>
      <c r="AN607" s="1"/>
      <c r="AO607" s="1" t="s">
        <v>420</v>
      </c>
      <c r="AP607" s="1">
        <v>77720</v>
      </c>
      <c r="AQ607" s="1">
        <v>90</v>
      </c>
      <c r="AR607" s="1"/>
      <c r="AS607" s="1"/>
      <c r="AT607" s="1"/>
      <c r="AU607" s="1"/>
      <c r="AV607" s="1"/>
      <c r="AW607" s="1"/>
      <c r="AX607" s="1" t="s">
        <v>420</v>
      </c>
      <c r="AY607" s="1">
        <v>245402.64</v>
      </c>
      <c r="AZ607" s="1" t="s">
        <v>2526</v>
      </c>
      <c r="BA607" s="82">
        <f t="shared" si="156"/>
        <v>77720</v>
      </c>
      <c r="BB607" s="82" t="str">
        <f t="shared" si="157"/>
        <v>MERCK S.A.</v>
      </c>
      <c r="BC607" s="82" t="str">
        <f t="shared" si="158"/>
        <v>MERCK</v>
      </c>
      <c r="BD607" s="82">
        <f t="shared" si="159"/>
        <v>90</v>
      </c>
      <c r="BE607" s="1"/>
      <c r="BF607" s="1"/>
      <c r="BG607" s="1"/>
      <c r="BH607" s="1"/>
      <c r="BI607" s="1"/>
      <c r="BJ607" s="1"/>
      <c r="BK607" s="1" t="s">
        <v>2570</v>
      </c>
      <c r="BL607" s="1">
        <v>436160</v>
      </c>
      <c r="BM607" s="1" t="s">
        <v>2569</v>
      </c>
      <c r="BN607" s="1" t="s">
        <v>2461</v>
      </c>
      <c r="BO607" s="1">
        <v>268308</v>
      </c>
      <c r="BP607" s="1" t="s">
        <v>2545</v>
      </c>
      <c r="BQ607" s="1"/>
      <c r="BR607" s="1"/>
      <c r="BS607" s="1"/>
      <c r="BT607" s="1"/>
      <c r="BU607" s="1"/>
      <c r="BV607" s="1"/>
      <c r="BW607" s="1"/>
      <c r="BX607" s="1"/>
      <c r="BY607" s="1"/>
      <c r="BZ607" s="82">
        <f t="shared" si="154"/>
        <v>268308</v>
      </c>
      <c r="CA607" s="82" t="str">
        <f t="shared" si="155"/>
        <v>REACTIVOS EQUIPOS Y QUIMICOS LIMITADA</v>
      </c>
      <c r="CB607" s="82" t="str">
        <f t="shared" si="160"/>
        <v>SCHARLAU</v>
      </c>
      <c r="CC607" s="82" t="str">
        <f t="shared" si="161"/>
        <v>120 DIAS</v>
      </c>
      <c r="CD607" s="98">
        <f t="shared" si="162"/>
        <v>77720</v>
      </c>
      <c r="CE607" s="98" t="str">
        <f t="shared" si="163"/>
        <v>MERCK S.A.</v>
      </c>
      <c r="CF607" s="98" t="str">
        <f t="shared" si="164"/>
        <v>MERCK</v>
      </c>
      <c r="CG607" s="98">
        <f t="shared" si="165"/>
        <v>90</v>
      </c>
    </row>
    <row r="608" spans="1:85" ht="66.75" customHeight="1">
      <c r="A608" s="9">
        <f t="shared" si="150"/>
        <v>600</v>
      </c>
      <c r="B608" s="22" t="s">
        <v>379</v>
      </c>
      <c r="C608" s="14">
        <v>5</v>
      </c>
      <c r="D608" s="14" t="s">
        <v>9</v>
      </c>
      <c r="E608" s="10" t="s">
        <v>380</v>
      </c>
      <c r="F608" s="43">
        <v>1</v>
      </c>
      <c r="G608" s="1"/>
      <c r="H608" s="1"/>
      <c r="I608" s="1"/>
      <c r="J608" s="1"/>
      <c r="K608" s="1"/>
      <c r="L608" s="1"/>
      <c r="M608" s="1"/>
      <c r="N608" s="1"/>
      <c r="O608" s="1"/>
      <c r="P608" s="1"/>
      <c r="Q608" s="1"/>
      <c r="R608" s="1"/>
      <c r="S608" s="1"/>
      <c r="T608" s="1"/>
      <c r="U608" s="1"/>
      <c r="V608" s="1"/>
      <c r="W608" s="1"/>
      <c r="X608" s="1"/>
      <c r="Y608" s="1"/>
      <c r="Z608" s="1"/>
      <c r="AA608" s="1"/>
      <c r="AB608" s="82"/>
      <c r="AC608" s="82"/>
      <c r="AD608" s="82"/>
      <c r="AE608" s="82"/>
      <c r="AF608" s="1"/>
      <c r="AG608" s="1"/>
      <c r="AH608" s="1"/>
      <c r="AI608" s="1"/>
      <c r="AJ608" s="1"/>
      <c r="AK608" s="1"/>
      <c r="AL608" s="1" t="s">
        <v>1095</v>
      </c>
      <c r="AM608" s="1">
        <v>125900</v>
      </c>
      <c r="AN608" s="1" t="s">
        <v>2475</v>
      </c>
      <c r="AO608" s="1"/>
      <c r="AP608" s="1"/>
      <c r="AQ608" s="1"/>
      <c r="AR608" s="1"/>
      <c r="AS608" s="1"/>
      <c r="AT608" s="1"/>
      <c r="AU608" s="1"/>
      <c r="AV608" s="1"/>
      <c r="AW608" s="1"/>
      <c r="AX608" s="1"/>
      <c r="AY608" s="1"/>
      <c r="AZ608" s="1"/>
      <c r="BA608" s="82">
        <f t="shared" si="156"/>
        <v>125900</v>
      </c>
      <c r="BB608" s="82" t="str">
        <f t="shared" si="157"/>
        <v>LESNIAK E. U.</v>
      </c>
      <c r="BC608" s="82" t="str">
        <f t="shared" si="158"/>
        <v>SIGMA</v>
      </c>
      <c r="BD608" s="82" t="str">
        <f t="shared" si="159"/>
        <v>30 días</v>
      </c>
      <c r="BE608" s="1" t="s">
        <v>1095</v>
      </c>
      <c r="BF608" s="1">
        <v>54520</v>
      </c>
      <c r="BG608" s="1" t="s">
        <v>2375</v>
      </c>
      <c r="BH608" s="1"/>
      <c r="BI608" s="1"/>
      <c r="BJ608" s="1"/>
      <c r="BK608" s="1"/>
      <c r="BL608" s="1"/>
      <c r="BM608" s="1"/>
      <c r="BN608" s="1"/>
      <c r="BO608" s="1"/>
      <c r="BP608" s="1"/>
      <c r="BQ608" s="1"/>
      <c r="BR608" s="1"/>
      <c r="BS608" s="1"/>
      <c r="BT608" s="1"/>
      <c r="BU608" s="1"/>
      <c r="BV608" s="1"/>
      <c r="BW608" s="1"/>
      <c r="BX608" s="1"/>
      <c r="BY608" s="1"/>
      <c r="BZ608" s="82">
        <f t="shared" si="154"/>
        <v>54520</v>
      </c>
      <c r="CA608" s="82" t="str">
        <f t="shared" si="155"/>
        <v xml:space="preserve">QUIMICA  M.G.  S.A.S.   </v>
      </c>
      <c r="CB608" s="82" t="str">
        <f t="shared" si="160"/>
        <v>SIGMA</v>
      </c>
      <c r="CC608" s="82" t="str">
        <f t="shared" si="161"/>
        <v>60 DIAS</v>
      </c>
      <c r="CD608" s="98">
        <f t="shared" si="162"/>
        <v>54520</v>
      </c>
      <c r="CE608" s="98" t="str">
        <f t="shared" si="163"/>
        <v xml:space="preserve">QUIMICA  M.G.  S.A.S.   </v>
      </c>
      <c r="CF608" s="98" t="str">
        <f t="shared" si="164"/>
        <v>SIGMA</v>
      </c>
      <c r="CG608" s="98" t="str">
        <f t="shared" si="165"/>
        <v>60 DIAS</v>
      </c>
    </row>
    <row r="609" spans="1:85" ht="66" customHeight="1">
      <c r="A609" s="9">
        <f t="shared" si="150"/>
        <v>601</v>
      </c>
      <c r="B609" s="19" t="s">
        <v>381</v>
      </c>
      <c r="C609" s="14">
        <v>25</v>
      </c>
      <c r="D609" s="18" t="s">
        <v>9</v>
      </c>
      <c r="E609" s="10" t="s">
        <v>1803</v>
      </c>
      <c r="F609" s="43">
        <v>1</v>
      </c>
      <c r="G609" s="1"/>
      <c r="H609" s="1"/>
      <c r="I609" s="1"/>
      <c r="J609" s="1"/>
      <c r="K609" s="1"/>
      <c r="L609" s="1"/>
      <c r="M609" s="1"/>
      <c r="N609" s="1"/>
      <c r="O609" s="1"/>
      <c r="P609" s="1" t="s">
        <v>420</v>
      </c>
      <c r="Q609" s="1">
        <v>192560</v>
      </c>
      <c r="R609" s="1" t="s">
        <v>2326</v>
      </c>
      <c r="S609" s="1" t="s">
        <v>2406</v>
      </c>
      <c r="T609" s="1">
        <v>94772</v>
      </c>
      <c r="U609" s="1">
        <v>15</v>
      </c>
      <c r="V609" s="1"/>
      <c r="W609" s="1"/>
      <c r="X609" s="1"/>
      <c r="Y609" s="1"/>
      <c r="Z609" s="1"/>
      <c r="AA609" s="1"/>
      <c r="AB609" s="82">
        <f t="shared" si="151"/>
        <v>94772</v>
      </c>
      <c r="AC609" s="82" t="str">
        <f>IF(AB609=Z609,$Y$7,IF(AB609=W609,$V$7,IF(AB609=T609,$S$7,IF(AB609=Q609,$P$7,IF(AB609=N609,$M$7,IF(AB609=K609,$J$7,I(AB609=H609,$G$7,"")))))))</f>
        <v xml:space="preserve">ELEMENTOS QUIMICOS LTDA </v>
      </c>
      <c r="AD609" s="82" t="str">
        <f t="shared" si="152"/>
        <v>PANREAC</v>
      </c>
      <c r="AE609" s="82">
        <f t="shared" si="153"/>
        <v>15</v>
      </c>
      <c r="AF609" s="1"/>
      <c r="AG609" s="1"/>
      <c r="AH609" s="1"/>
      <c r="AI609" s="1"/>
      <c r="AJ609" s="1"/>
      <c r="AK609" s="1"/>
      <c r="AL609" s="1"/>
      <c r="AM609" s="1"/>
      <c r="AN609" s="1"/>
      <c r="AO609" s="1" t="s">
        <v>420</v>
      </c>
      <c r="AP609" s="1">
        <v>51040</v>
      </c>
      <c r="AQ609" s="1">
        <v>45</v>
      </c>
      <c r="AR609" s="1"/>
      <c r="AS609" s="1"/>
      <c r="AT609" s="1"/>
      <c r="AU609" s="1"/>
      <c r="AV609" s="1"/>
      <c r="AW609" s="1"/>
      <c r="AX609" s="1" t="s">
        <v>420</v>
      </c>
      <c r="AY609" s="1">
        <v>186237.07200000001</v>
      </c>
      <c r="AZ609" s="1" t="s">
        <v>2526</v>
      </c>
      <c r="BA609" s="82">
        <f t="shared" si="156"/>
        <v>51040</v>
      </c>
      <c r="BB609" s="82" t="str">
        <f t="shared" si="157"/>
        <v>MERCK S.A.</v>
      </c>
      <c r="BC609" s="82" t="str">
        <f t="shared" si="158"/>
        <v>MERCK</v>
      </c>
      <c r="BD609" s="82">
        <f t="shared" si="159"/>
        <v>45</v>
      </c>
      <c r="BE609" s="1" t="s">
        <v>1095</v>
      </c>
      <c r="BF609" s="1">
        <v>80040</v>
      </c>
      <c r="BG609" s="1" t="s">
        <v>2375</v>
      </c>
      <c r="BH609" s="1"/>
      <c r="BI609" s="1"/>
      <c r="BJ609" s="1"/>
      <c r="BK609" s="1" t="s">
        <v>2570</v>
      </c>
      <c r="BL609" s="1">
        <v>232000</v>
      </c>
      <c r="BM609" s="1" t="s">
        <v>2574</v>
      </c>
      <c r="BN609" s="1" t="s">
        <v>2461</v>
      </c>
      <c r="BO609" s="1">
        <v>196272</v>
      </c>
      <c r="BP609" s="1" t="s">
        <v>2545</v>
      </c>
      <c r="BQ609" s="1" t="s">
        <v>1095</v>
      </c>
      <c r="BR609" s="1">
        <v>87000</v>
      </c>
      <c r="BS609" s="1">
        <v>60</v>
      </c>
      <c r="BT609" s="1"/>
      <c r="BU609" s="1"/>
      <c r="BV609" s="1"/>
      <c r="BW609" s="1"/>
      <c r="BX609" s="1"/>
      <c r="BY609" s="1"/>
      <c r="BZ609" s="82">
        <f t="shared" si="154"/>
        <v>80040</v>
      </c>
      <c r="CA609" s="82" t="str">
        <f t="shared" si="155"/>
        <v xml:space="preserve">QUIMICA  M.G.  S.A.S.   </v>
      </c>
      <c r="CB609" s="82" t="str">
        <f t="shared" si="160"/>
        <v>SIGMA</v>
      </c>
      <c r="CC609" s="82" t="str">
        <f t="shared" si="161"/>
        <v>60 DIAS</v>
      </c>
      <c r="CD609" s="98">
        <f t="shared" si="162"/>
        <v>51040</v>
      </c>
      <c r="CE609" s="98" t="str">
        <f t="shared" si="163"/>
        <v>MERCK S.A.</v>
      </c>
      <c r="CF609" s="98" t="str">
        <f t="shared" si="164"/>
        <v>MERCK</v>
      </c>
      <c r="CG609" s="98">
        <f t="shared" si="165"/>
        <v>45</v>
      </c>
    </row>
    <row r="610" spans="1:85" ht="66" customHeight="1">
      <c r="A610" s="9">
        <f t="shared" si="150"/>
        <v>602</v>
      </c>
      <c r="B610" s="10" t="s">
        <v>1499</v>
      </c>
      <c r="C610" s="11">
        <v>10</v>
      </c>
      <c r="D610" s="11" t="s">
        <v>997</v>
      </c>
      <c r="E610" s="10" t="s">
        <v>1803</v>
      </c>
      <c r="F610" s="43">
        <v>1</v>
      </c>
      <c r="G610" s="1"/>
      <c r="H610" s="1"/>
      <c r="I610" s="1"/>
      <c r="J610" s="1"/>
      <c r="K610" s="1"/>
      <c r="L610" s="1"/>
      <c r="M610" s="1"/>
      <c r="N610" s="1"/>
      <c r="O610" s="1"/>
      <c r="P610" s="1"/>
      <c r="Q610" s="1"/>
      <c r="R610" s="1"/>
      <c r="S610" s="1" t="s">
        <v>2407</v>
      </c>
      <c r="T610" s="1">
        <v>138040</v>
      </c>
      <c r="U610" s="1">
        <v>120</v>
      </c>
      <c r="V610" s="1"/>
      <c r="W610" s="1"/>
      <c r="X610" s="1"/>
      <c r="Y610" s="1"/>
      <c r="Z610" s="1"/>
      <c r="AA610" s="1"/>
      <c r="AB610" s="82">
        <f t="shared" si="151"/>
        <v>138040</v>
      </c>
      <c r="AC610" s="82" t="str">
        <f>IF(AB610=Z610,$Y$7,IF(AB610=W610,$V$7,IF(AB610=T610,$S$7,IF(AB610=Q610,$P$7,IF(AB610=N610,$M$7,IF(AB610=K610,$J$7,I(AB610=H610,$G$7,"")))))))</f>
        <v xml:space="preserve">ELEMENTOS QUIMICOS LTDA </v>
      </c>
      <c r="AD610" s="82" t="str">
        <f t="shared" si="152"/>
        <v xml:space="preserve">PANREAC </v>
      </c>
      <c r="AE610" s="82">
        <f t="shared" si="153"/>
        <v>120</v>
      </c>
      <c r="AF610" s="1"/>
      <c r="AG610" s="1"/>
      <c r="AH610" s="1"/>
      <c r="AI610" s="1"/>
      <c r="AJ610" s="1"/>
      <c r="AK610" s="1"/>
      <c r="AL610" s="1"/>
      <c r="AM610" s="1"/>
      <c r="AN610" s="1"/>
      <c r="AO610" s="1"/>
      <c r="AP610" s="1"/>
      <c r="AQ610" s="1"/>
      <c r="AR610" s="1"/>
      <c r="AS610" s="1"/>
      <c r="AT610" s="1"/>
      <c r="AU610" s="1"/>
      <c r="AV610" s="1"/>
      <c r="AW610" s="1"/>
      <c r="AX610" s="1"/>
      <c r="AY610" s="1"/>
      <c r="AZ610" s="1"/>
      <c r="BA610" s="82"/>
      <c r="BB610" s="82"/>
      <c r="BC610" s="82"/>
      <c r="BD610" s="82"/>
      <c r="BE610" s="1"/>
      <c r="BF610" s="1"/>
      <c r="BG610" s="1"/>
      <c r="BH610" s="1"/>
      <c r="BI610" s="1"/>
      <c r="BJ610" s="1"/>
      <c r="BK610" s="1"/>
      <c r="BL610" s="1"/>
      <c r="BM610" s="1"/>
      <c r="BN610" s="1" t="s">
        <v>2406</v>
      </c>
      <c r="BO610" s="1">
        <v>466900</v>
      </c>
      <c r="BP610" s="1" t="s">
        <v>2545</v>
      </c>
      <c r="BQ610" s="1"/>
      <c r="BR610" s="1"/>
      <c r="BS610" s="1"/>
      <c r="BT610" s="1"/>
      <c r="BU610" s="1"/>
      <c r="BV610" s="1"/>
      <c r="BW610" s="1"/>
      <c r="BX610" s="1"/>
      <c r="BY610" s="1"/>
      <c r="BZ610" s="82">
        <f t="shared" si="154"/>
        <v>466900</v>
      </c>
      <c r="CA610" s="82" t="str">
        <f t="shared" si="155"/>
        <v>REACTIVOS EQUIPOS Y QUIMICOS LIMITADA</v>
      </c>
      <c r="CB610" s="82" t="str">
        <f t="shared" si="160"/>
        <v>PANREAC</v>
      </c>
      <c r="CC610" s="82" t="str">
        <f t="shared" si="161"/>
        <v>120 DIAS</v>
      </c>
      <c r="CD610" s="98">
        <f t="shared" si="162"/>
        <v>138040</v>
      </c>
      <c r="CE610" s="98" t="str">
        <f t="shared" si="163"/>
        <v xml:space="preserve">ELEMENTOS QUIMICOS LTDA </v>
      </c>
      <c r="CF610" s="98" t="str">
        <f t="shared" si="164"/>
        <v xml:space="preserve">PANREAC </v>
      </c>
      <c r="CG610" s="98">
        <f t="shared" si="165"/>
        <v>120</v>
      </c>
    </row>
    <row r="611" spans="1:85" ht="64.5" customHeight="1">
      <c r="A611" s="9">
        <f t="shared" si="150"/>
        <v>603</v>
      </c>
      <c r="B611" s="10" t="s">
        <v>382</v>
      </c>
      <c r="C611" s="11">
        <v>1000</v>
      </c>
      <c r="D611" s="11" t="s">
        <v>9</v>
      </c>
      <c r="E611" s="10" t="s">
        <v>1803</v>
      </c>
      <c r="F611" s="43">
        <v>1</v>
      </c>
      <c r="G611" s="1"/>
      <c r="H611" s="1"/>
      <c r="I611" s="1"/>
      <c r="J611" s="1"/>
      <c r="K611" s="1"/>
      <c r="L611" s="1"/>
      <c r="M611" s="1"/>
      <c r="N611" s="1"/>
      <c r="O611" s="1"/>
      <c r="P611" s="1" t="s">
        <v>420</v>
      </c>
      <c r="Q611" s="1">
        <v>184440</v>
      </c>
      <c r="R611" s="1" t="s">
        <v>2326</v>
      </c>
      <c r="S611" s="1" t="s">
        <v>2406</v>
      </c>
      <c r="T611" s="1">
        <v>39904</v>
      </c>
      <c r="U611" s="1">
        <v>15</v>
      </c>
      <c r="V611" s="1"/>
      <c r="W611" s="1"/>
      <c r="X611" s="1"/>
      <c r="Y611" s="1"/>
      <c r="Z611" s="1"/>
      <c r="AA611" s="1"/>
      <c r="AB611" s="82">
        <f t="shared" si="151"/>
        <v>39904</v>
      </c>
      <c r="AC611" s="82" t="str">
        <f>IF(AB611=Z611,$Y$7,IF(AB611=W611,$V$7,IF(AB611=T611,$S$7,IF(AB611=Q611,$P$7,IF(AB611=N611,$M$7,IF(AB611=K611,$J$7,I(AB611=H611,$G$7,"")))))))</f>
        <v xml:space="preserve">ELEMENTOS QUIMICOS LTDA </v>
      </c>
      <c r="AD611" s="82" t="str">
        <f t="shared" si="152"/>
        <v>PANREAC</v>
      </c>
      <c r="AE611" s="82">
        <f t="shared" si="153"/>
        <v>15</v>
      </c>
      <c r="AF611" s="1"/>
      <c r="AG611" s="1"/>
      <c r="AH611" s="1"/>
      <c r="AI611" s="1"/>
      <c r="AJ611" s="1"/>
      <c r="AK611" s="1"/>
      <c r="AL611" s="1"/>
      <c r="AM611" s="1"/>
      <c r="AN611" s="1"/>
      <c r="AO611" s="1" t="s">
        <v>420</v>
      </c>
      <c r="AP611" s="1">
        <v>42000</v>
      </c>
      <c r="AQ611" s="1">
        <v>45</v>
      </c>
      <c r="AR611" s="1"/>
      <c r="AS611" s="1"/>
      <c r="AT611" s="1"/>
      <c r="AU611" s="1"/>
      <c r="AV611" s="1"/>
      <c r="AW611" s="1"/>
      <c r="AX611" s="1" t="s">
        <v>420</v>
      </c>
      <c r="AY611" s="1">
        <v>161273.70000000001</v>
      </c>
      <c r="AZ611" s="1" t="s">
        <v>2526</v>
      </c>
      <c r="BA611" s="82">
        <f t="shared" si="156"/>
        <v>42000</v>
      </c>
      <c r="BB611" s="82" t="str">
        <f t="shared" si="157"/>
        <v>MERCK S.A.</v>
      </c>
      <c r="BC611" s="82" t="str">
        <f t="shared" si="158"/>
        <v>MERCK</v>
      </c>
      <c r="BD611" s="82">
        <f t="shared" si="159"/>
        <v>45</v>
      </c>
      <c r="BE611" s="1" t="s">
        <v>1095</v>
      </c>
      <c r="BF611" s="1">
        <v>155440</v>
      </c>
      <c r="BG611" s="1" t="s">
        <v>2375</v>
      </c>
      <c r="BH611" s="1"/>
      <c r="BI611" s="1"/>
      <c r="BJ611" s="1"/>
      <c r="BK611" s="1"/>
      <c r="BL611" s="1"/>
      <c r="BM611" s="1"/>
      <c r="BN611" s="1"/>
      <c r="BO611" s="1"/>
      <c r="BP611" s="1"/>
      <c r="BQ611" s="1" t="s">
        <v>888</v>
      </c>
      <c r="BR611" s="1">
        <v>129920</v>
      </c>
      <c r="BS611" s="1">
        <v>8</v>
      </c>
      <c r="BT611" s="1"/>
      <c r="BU611" s="1"/>
      <c r="BV611" s="1"/>
      <c r="BW611" s="1" t="s">
        <v>2653</v>
      </c>
      <c r="BX611" s="1">
        <v>82494.559999999998</v>
      </c>
      <c r="BY611" s="1" t="s">
        <v>2372</v>
      </c>
      <c r="BZ611" s="82">
        <f t="shared" si="154"/>
        <v>82494.559999999998</v>
      </c>
      <c r="CA611" s="82" t="str">
        <f t="shared" si="155"/>
        <v xml:space="preserve">LABORATORIOS WACOL S.A </v>
      </c>
      <c r="CB611" s="82" t="str">
        <f t="shared" si="160"/>
        <v xml:space="preserve">JT BAKER </v>
      </c>
      <c r="CC611" s="82" t="str">
        <f t="shared" si="161"/>
        <v>3 DIAS</v>
      </c>
      <c r="CD611" s="98">
        <f t="shared" si="162"/>
        <v>39904</v>
      </c>
      <c r="CE611" s="98" t="str">
        <f t="shared" si="163"/>
        <v xml:space="preserve">ELEMENTOS QUIMICOS LTDA </v>
      </c>
      <c r="CF611" s="98" t="str">
        <f t="shared" si="164"/>
        <v>PANREAC</v>
      </c>
      <c r="CG611" s="98">
        <f t="shared" si="165"/>
        <v>15</v>
      </c>
    </row>
    <row r="612" spans="1:85" ht="66" customHeight="1">
      <c r="A612" s="9">
        <f t="shared" si="150"/>
        <v>604</v>
      </c>
      <c r="B612" s="10" t="s">
        <v>383</v>
      </c>
      <c r="C612" s="11">
        <v>1000</v>
      </c>
      <c r="D612" s="11" t="s">
        <v>9</v>
      </c>
      <c r="E612" s="10" t="s">
        <v>44</v>
      </c>
      <c r="F612" s="43">
        <v>1</v>
      </c>
      <c r="G612" s="1"/>
      <c r="H612" s="1"/>
      <c r="I612" s="1"/>
      <c r="J612" s="1"/>
      <c r="K612" s="1"/>
      <c r="L612" s="1"/>
      <c r="M612" s="1"/>
      <c r="N612" s="1"/>
      <c r="O612" s="1"/>
      <c r="P612" s="1"/>
      <c r="Q612" s="1"/>
      <c r="R612" s="1"/>
      <c r="S612" s="1"/>
      <c r="T612" s="1"/>
      <c r="U612" s="1"/>
      <c r="V612" s="1"/>
      <c r="W612" s="1"/>
      <c r="X612" s="1"/>
      <c r="Y612" s="1"/>
      <c r="Z612" s="1"/>
      <c r="AA612" s="1"/>
      <c r="AB612" s="82"/>
      <c r="AC612" s="82"/>
      <c r="AD612" s="82"/>
      <c r="AE612" s="82"/>
      <c r="AF612" s="1"/>
      <c r="AG612" s="1"/>
      <c r="AH612" s="1"/>
      <c r="AI612" s="1"/>
      <c r="AJ612" s="1"/>
      <c r="AK612" s="1"/>
      <c r="AL612" s="1"/>
      <c r="AM612" s="1"/>
      <c r="AN612" s="1"/>
      <c r="AO612" s="1"/>
      <c r="AP612" s="1"/>
      <c r="AQ612" s="1"/>
      <c r="AR612" s="1"/>
      <c r="AS612" s="1"/>
      <c r="AT612" s="1"/>
      <c r="AU612" s="1"/>
      <c r="AV612" s="1"/>
      <c r="AW612" s="1"/>
      <c r="AX612" s="1" t="s">
        <v>35</v>
      </c>
      <c r="AY612" s="1">
        <v>6786</v>
      </c>
      <c r="AZ612" s="1" t="s">
        <v>2526</v>
      </c>
      <c r="BA612" s="82">
        <f t="shared" si="156"/>
        <v>6786</v>
      </c>
      <c r="BB612" s="82" t="str">
        <f t="shared" si="157"/>
        <v>PROFINAS SAS</v>
      </c>
      <c r="BC612" s="82" t="str">
        <f t="shared" si="158"/>
        <v>COMERCIAL</v>
      </c>
      <c r="BD612" s="82" t="str">
        <f t="shared" si="159"/>
        <v>15-60 DIAS</v>
      </c>
      <c r="BE612" s="1"/>
      <c r="BF612" s="1"/>
      <c r="BG612" s="1"/>
      <c r="BH612" s="1" t="s">
        <v>97</v>
      </c>
      <c r="BI612" s="1">
        <v>8200</v>
      </c>
      <c r="BJ612" s="1" t="s">
        <v>2548</v>
      </c>
      <c r="BK612" s="1"/>
      <c r="BL612" s="1"/>
      <c r="BM612" s="1"/>
      <c r="BN612" s="1"/>
      <c r="BO612" s="1"/>
      <c r="BP612" s="1"/>
      <c r="BQ612" s="1"/>
      <c r="BR612" s="1"/>
      <c r="BS612" s="1"/>
      <c r="BT612" s="1"/>
      <c r="BU612" s="1"/>
      <c r="BV612" s="1"/>
      <c r="BW612" s="1"/>
      <c r="BX612" s="1"/>
      <c r="BY612" s="1"/>
      <c r="BZ612" s="82">
        <f t="shared" si="154"/>
        <v>8200</v>
      </c>
      <c r="CA612" s="82" t="str">
        <f t="shared" si="155"/>
        <v>QUIMICOS FARADAY LTDA</v>
      </c>
      <c r="CB612" s="82" t="str">
        <f t="shared" si="160"/>
        <v xml:space="preserve">COMERCIAL </v>
      </c>
      <c r="CC612" s="82" t="str">
        <f t="shared" si="161"/>
        <v>20 DIAS</v>
      </c>
      <c r="CD612" s="98">
        <f t="shared" si="162"/>
        <v>6786</v>
      </c>
      <c r="CE612" s="98" t="str">
        <f t="shared" si="163"/>
        <v>PROFINAS SAS</v>
      </c>
      <c r="CF612" s="98" t="str">
        <f t="shared" si="164"/>
        <v>COMERCIAL</v>
      </c>
      <c r="CG612" s="98" t="str">
        <f t="shared" si="165"/>
        <v>15-60 DIAS</v>
      </c>
    </row>
    <row r="613" spans="1:85" ht="65.25" customHeight="1">
      <c r="A613" s="9">
        <f t="shared" si="150"/>
        <v>605</v>
      </c>
      <c r="B613" s="17" t="s">
        <v>487</v>
      </c>
      <c r="C613" s="14">
        <v>25</v>
      </c>
      <c r="D613" s="18" t="s">
        <v>203</v>
      </c>
      <c r="E613" s="10" t="s">
        <v>1708</v>
      </c>
      <c r="F613" s="43">
        <v>1</v>
      </c>
      <c r="G613" s="1"/>
      <c r="H613" s="1"/>
      <c r="I613" s="1"/>
      <c r="J613" s="1" t="s">
        <v>2267</v>
      </c>
      <c r="K613" s="1">
        <v>240822.96</v>
      </c>
      <c r="L613" s="1" t="s">
        <v>2269</v>
      </c>
      <c r="M613" s="1"/>
      <c r="N613" s="1"/>
      <c r="O613" s="1"/>
      <c r="P613" s="1" t="s">
        <v>420</v>
      </c>
      <c r="Q613" s="1">
        <v>281880</v>
      </c>
      <c r="R613" s="1" t="s">
        <v>2284</v>
      </c>
      <c r="S613" s="1" t="s">
        <v>2406</v>
      </c>
      <c r="T613" s="1">
        <v>194416</v>
      </c>
      <c r="U613" s="1">
        <v>15</v>
      </c>
      <c r="V613" s="1"/>
      <c r="W613" s="1"/>
      <c r="X613" s="1"/>
      <c r="Y613" s="1"/>
      <c r="Z613" s="1"/>
      <c r="AA613" s="1"/>
      <c r="AB613" s="82">
        <f t="shared" si="151"/>
        <v>194416</v>
      </c>
      <c r="AC613" s="82" t="str">
        <f>IF(AB613=Z613,$Y$7,IF(AB613=W613,$V$7,IF(AB613=T613,$S$7,IF(AB613=Q613,$P$7,IF(AB613=N613,$M$7,IF(AB613=K613,$J$7,I(AB613=H613,$G$7,"")))))))</f>
        <v xml:space="preserve">ELEMENTOS QUIMICOS LTDA </v>
      </c>
      <c r="AD613" s="82" t="str">
        <f t="shared" si="152"/>
        <v>PANREAC</v>
      </c>
      <c r="AE613" s="82">
        <f t="shared" si="153"/>
        <v>15</v>
      </c>
      <c r="AF613" s="1"/>
      <c r="AG613" s="1"/>
      <c r="AH613" s="1"/>
      <c r="AI613" s="1"/>
      <c r="AJ613" s="1"/>
      <c r="AK613" s="1"/>
      <c r="AL613" s="1"/>
      <c r="AM613" s="1"/>
      <c r="AN613" s="1"/>
      <c r="AO613" s="1" t="s">
        <v>420</v>
      </c>
      <c r="AP613" s="1">
        <v>102080</v>
      </c>
      <c r="AQ613" s="1">
        <v>75</v>
      </c>
      <c r="AR613" s="1"/>
      <c r="AS613" s="1"/>
      <c r="AT613" s="1"/>
      <c r="AU613" s="1" t="s">
        <v>420</v>
      </c>
      <c r="AV613" s="1">
        <v>380596</v>
      </c>
      <c r="AW613" s="1">
        <v>45</v>
      </c>
      <c r="AX613" s="1" t="s">
        <v>420</v>
      </c>
      <c r="AY613" s="1">
        <v>272296.08</v>
      </c>
      <c r="AZ613" s="1" t="s">
        <v>2526</v>
      </c>
      <c r="BA613" s="82">
        <f t="shared" si="156"/>
        <v>102080</v>
      </c>
      <c r="BB613" s="82" t="str">
        <f t="shared" si="157"/>
        <v>MERCK S.A.</v>
      </c>
      <c r="BC613" s="82" t="str">
        <f t="shared" si="158"/>
        <v>MERCK</v>
      </c>
      <c r="BD613" s="82">
        <f t="shared" si="159"/>
        <v>75</v>
      </c>
      <c r="BE613" s="1"/>
      <c r="BF613" s="1"/>
      <c r="BG613" s="1"/>
      <c r="BH613" s="1"/>
      <c r="BI613" s="1"/>
      <c r="BJ613" s="1"/>
      <c r="BK613" s="1" t="s">
        <v>2570</v>
      </c>
      <c r="BL613" s="1">
        <v>264480</v>
      </c>
      <c r="BM613" s="1" t="s">
        <v>2569</v>
      </c>
      <c r="BN613" s="1" t="s">
        <v>2461</v>
      </c>
      <c r="BO613" s="1">
        <v>373752</v>
      </c>
      <c r="BP613" s="1" t="s">
        <v>2545</v>
      </c>
      <c r="BQ613" s="1"/>
      <c r="BR613" s="1"/>
      <c r="BS613" s="1"/>
      <c r="BT613" s="1" t="s">
        <v>2105</v>
      </c>
      <c r="BU613" s="1">
        <v>298584</v>
      </c>
      <c r="BV613" s="1" t="s">
        <v>2640</v>
      </c>
      <c r="BW613" s="1" t="s">
        <v>2653</v>
      </c>
      <c r="BX613" s="1">
        <v>212711.52</v>
      </c>
      <c r="BY613" s="1" t="s">
        <v>2545</v>
      </c>
      <c r="BZ613" s="82">
        <f t="shared" si="154"/>
        <v>212711.52</v>
      </c>
      <c r="CA613" s="82" t="str">
        <f t="shared" si="155"/>
        <v xml:space="preserve">LABORATORIOS WACOL S.A </v>
      </c>
      <c r="CB613" s="82" t="str">
        <f t="shared" si="160"/>
        <v xml:space="preserve">JT BAKER </v>
      </c>
      <c r="CC613" s="82" t="str">
        <f t="shared" si="161"/>
        <v>120 DIAS</v>
      </c>
      <c r="CD613" s="98">
        <f t="shared" si="162"/>
        <v>102080</v>
      </c>
      <c r="CE613" s="98" t="str">
        <f t="shared" si="163"/>
        <v>MERCK S.A.</v>
      </c>
      <c r="CF613" s="98" t="str">
        <f t="shared" si="164"/>
        <v>MERCK</v>
      </c>
      <c r="CG613" s="98">
        <f t="shared" si="165"/>
        <v>75</v>
      </c>
    </row>
    <row r="614" spans="1:85" ht="51.75" customHeight="1">
      <c r="A614" s="9">
        <f t="shared" si="150"/>
        <v>606</v>
      </c>
      <c r="B614" s="19" t="s">
        <v>1303</v>
      </c>
      <c r="C614" s="14">
        <v>1000</v>
      </c>
      <c r="D614" s="18" t="s">
        <v>6</v>
      </c>
      <c r="E614" s="10" t="s">
        <v>1708</v>
      </c>
      <c r="F614" s="43">
        <v>1</v>
      </c>
      <c r="G614" s="1"/>
      <c r="H614" s="1"/>
      <c r="I614" s="1"/>
      <c r="J614" s="1"/>
      <c r="K614" s="1"/>
      <c r="L614" s="1"/>
      <c r="M614" s="1"/>
      <c r="N614" s="1"/>
      <c r="O614" s="1"/>
      <c r="P614" s="1" t="s">
        <v>420</v>
      </c>
      <c r="Q614" s="1">
        <v>498800</v>
      </c>
      <c r="R614" s="1" t="s">
        <v>2284</v>
      </c>
      <c r="S614" s="1" t="s">
        <v>2414</v>
      </c>
      <c r="T614" s="1">
        <v>1534680</v>
      </c>
      <c r="U614" s="1">
        <v>15</v>
      </c>
      <c r="V614" s="1"/>
      <c r="W614" s="1"/>
      <c r="X614" s="1"/>
      <c r="Y614" s="1"/>
      <c r="Z614" s="1"/>
      <c r="AA614" s="1"/>
      <c r="AB614" s="82">
        <f t="shared" si="151"/>
        <v>498800</v>
      </c>
      <c r="AC614" s="82" t="str">
        <f>IF(AB614=Z614,$Y$7,IF(AB614=W614,$V$7,IF(AB614=T614,$S$7,IF(AB614=Q614,$P$7,IF(AB614=N614,$M$7,IF(AB614=K614,$J$7,I(AB614=H614,$G$7,"")))))))</f>
        <v>BLAMIS DOTACIONES LABORATORIO S.A.S</v>
      </c>
      <c r="AD614" s="82" t="str">
        <f t="shared" si="152"/>
        <v>MERCK</v>
      </c>
      <c r="AE614" s="82" t="str">
        <f t="shared" si="153"/>
        <v>90 DÍAS</v>
      </c>
      <c r="AF614" s="1"/>
      <c r="AG614" s="1"/>
      <c r="AH614" s="1"/>
      <c r="AI614" s="1"/>
      <c r="AJ614" s="1"/>
      <c r="AK614" s="1"/>
      <c r="AL614" s="1"/>
      <c r="AM614" s="1"/>
      <c r="AN614" s="1"/>
      <c r="AO614" s="1" t="s">
        <v>420</v>
      </c>
      <c r="AP614" s="1">
        <v>395560</v>
      </c>
      <c r="AQ614" s="1">
        <v>90</v>
      </c>
      <c r="AR614" s="1"/>
      <c r="AS614" s="1"/>
      <c r="AT614" s="1"/>
      <c r="AU614" s="1"/>
      <c r="AV614" s="1"/>
      <c r="AW614" s="1"/>
      <c r="AX614" s="1" t="s">
        <v>420</v>
      </c>
      <c r="AY614" s="1">
        <v>482737.24800000002</v>
      </c>
      <c r="AZ614" s="1" t="s">
        <v>2526</v>
      </c>
      <c r="BA614" s="82">
        <f t="shared" si="156"/>
        <v>395560</v>
      </c>
      <c r="BB614" s="82" t="str">
        <f t="shared" si="157"/>
        <v>MERCK S.A.</v>
      </c>
      <c r="BC614" s="82" t="str">
        <f t="shared" si="158"/>
        <v>MERCK</v>
      </c>
      <c r="BD614" s="82">
        <f t="shared" si="159"/>
        <v>90</v>
      </c>
      <c r="BE614" s="1"/>
      <c r="BF614" s="1"/>
      <c r="BG614" s="1"/>
      <c r="BH614" s="1"/>
      <c r="BI614" s="1"/>
      <c r="BJ614" s="1"/>
      <c r="BK614" s="1"/>
      <c r="BL614" s="1"/>
      <c r="BM614" s="1"/>
      <c r="BN614" s="1" t="s">
        <v>420</v>
      </c>
      <c r="BO614" s="1">
        <v>583016</v>
      </c>
      <c r="BP614" s="1" t="s">
        <v>2545</v>
      </c>
      <c r="BQ614" s="1"/>
      <c r="BR614" s="1"/>
      <c r="BS614" s="1"/>
      <c r="BT614" s="1"/>
      <c r="BU614" s="1"/>
      <c r="BV614" s="1"/>
      <c r="BW614" s="1" t="s">
        <v>2653</v>
      </c>
      <c r="BX614" s="1">
        <v>1640012.6400000001</v>
      </c>
      <c r="BY614" s="1" t="s">
        <v>2545</v>
      </c>
      <c r="BZ614" s="82">
        <f t="shared" si="154"/>
        <v>583016</v>
      </c>
      <c r="CA614" s="82" t="str">
        <f t="shared" si="155"/>
        <v>REACTIVOS EQUIPOS Y QUIMICOS LIMITADA</v>
      </c>
      <c r="CB614" s="82" t="str">
        <f t="shared" si="160"/>
        <v>MERCK</v>
      </c>
      <c r="CC614" s="82" t="str">
        <f t="shared" si="161"/>
        <v>120 DIAS</v>
      </c>
      <c r="CD614" s="98">
        <f t="shared" si="162"/>
        <v>395560</v>
      </c>
      <c r="CE614" s="98" t="str">
        <f t="shared" si="163"/>
        <v>MERCK S.A.</v>
      </c>
      <c r="CF614" s="98" t="str">
        <f t="shared" si="164"/>
        <v>MERCK</v>
      </c>
      <c r="CG614" s="98" t="str">
        <f t="shared" si="165"/>
        <v>120 DIAS</v>
      </c>
    </row>
    <row r="615" spans="1:85" ht="51.75" customHeight="1">
      <c r="A615" s="9">
        <f t="shared" si="150"/>
        <v>607</v>
      </c>
      <c r="B615" s="10" t="s">
        <v>384</v>
      </c>
      <c r="C615" s="11" t="s">
        <v>385</v>
      </c>
      <c r="D615" s="11" t="s">
        <v>385</v>
      </c>
      <c r="E615" s="10" t="s">
        <v>386</v>
      </c>
      <c r="F615" s="43">
        <v>1</v>
      </c>
      <c r="G615" s="1"/>
      <c r="H615" s="1"/>
      <c r="I615" s="1"/>
      <c r="J615" s="1"/>
      <c r="K615" s="1"/>
      <c r="L615" s="1"/>
      <c r="M615" s="1"/>
      <c r="N615" s="1"/>
      <c r="O615" s="1"/>
      <c r="P615" s="1"/>
      <c r="Q615" s="1"/>
      <c r="R615" s="1"/>
      <c r="S615" s="1"/>
      <c r="T615" s="1"/>
      <c r="U615" s="1"/>
      <c r="V615" s="1"/>
      <c r="W615" s="1"/>
      <c r="X615" s="1"/>
      <c r="Y615" s="1"/>
      <c r="Z615" s="1"/>
      <c r="AA615" s="1"/>
      <c r="AB615" s="82"/>
      <c r="AC615" s="82"/>
      <c r="AD615" s="82"/>
      <c r="AE615" s="82"/>
      <c r="AF615" s="1"/>
      <c r="AG615" s="1"/>
      <c r="AH615" s="1"/>
      <c r="AI615" s="1"/>
      <c r="AJ615" s="1"/>
      <c r="AK615" s="1"/>
      <c r="AL615" s="1"/>
      <c r="AM615" s="1"/>
      <c r="AN615" s="1"/>
      <c r="AO615" s="1"/>
      <c r="AP615" s="1"/>
      <c r="AQ615" s="1"/>
      <c r="AR615" s="1"/>
      <c r="AS615" s="1"/>
      <c r="AT615" s="1"/>
      <c r="AU615" s="1"/>
      <c r="AV615" s="1"/>
      <c r="AW615" s="1"/>
      <c r="AX615" s="1"/>
      <c r="AY615" s="1"/>
      <c r="AZ615" s="1"/>
      <c r="BA615" s="82"/>
      <c r="BB615" s="82"/>
      <c r="BC615" s="82"/>
      <c r="BD615" s="82"/>
      <c r="BE615" s="1"/>
      <c r="BF615" s="1"/>
      <c r="BG615" s="1"/>
      <c r="BH615" s="1"/>
      <c r="BI615" s="1"/>
      <c r="BJ615" s="1"/>
      <c r="BK615" s="1" t="s">
        <v>1066</v>
      </c>
      <c r="BL615" s="1">
        <v>512720</v>
      </c>
      <c r="BM615" s="1" t="s">
        <v>2575</v>
      </c>
      <c r="BN615" s="1"/>
      <c r="BO615" s="1"/>
      <c r="BP615" s="1"/>
      <c r="BQ615" s="1"/>
      <c r="BR615" s="1"/>
      <c r="BS615" s="1"/>
      <c r="BT615" s="1"/>
      <c r="BU615" s="1"/>
      <c r="BV615" s="1"/>
      <c r="BW615" s="1"/>
      <c r="BX615" s="1"/>
      <c r="BY615" s="1"/>
      <c r="BZ615" s="82">
        <f t="shared" si="154"/>
        <v>512720</v>
      </c>
      <c r="CA615" s="82" t="str">
        <f t="shared" si="155"/>
        <v>QUIMICOS Y REACTIVOS SAS "QUIMIREL SAS"</v>
      </c>
      <c r="CB615" s="82" t="str">
        <f t="shared" si="160"/>
        <v>OXOID</v>
      </c>
      <c r="CC615" s="82" t="str">
        <f t="shared" si="161"/>
        <v>60 dias calendario</v>
      </c>
      <c r="CD615" s="98">
        <f t="shared" si="162"/>
        <v>512720</v>
      </c>
      <c r="CE615" s="98" t="str">
        <f t="shared" si="163"/>
        <v>QUIMICOS Y REACTIVOS SAS "QUIMIREL SAS"</v>
      </c>
      <c r="CF615" s="98" t="str">
        <f t="shared" si="164"/>
        <v>OXOID</v>
      </c>
      <c r="CG615" s="98" t="str">
        <f t="shared" si="165"/>
        <v>60 dias calendario</v>
      </c>
    </row>
    <row r="616" spans="1:85" ht="51.75" customHeight="1">
      <c r="A616" s="9">
        <f t="shared" si="150"/>
        <v>608</v>
      </c>
      <c r="B616" s="19" t="s">
        <v>387</v>
      </c>
      <c r="C616" s="14">
        <v>100</v>
      </c>
      <c r="D616" s="18" t="s">
        <v>9</v>
      </c>
      <c r="E616" s="10" t="s">
        <v>1803</v>
      </c>
      <c r="F616" s="43">
        <v>1</v>
      </c>
      <c r="G616" s="1"/>
      <c r="H616" s="1"/>
      <c r="I616" s="1"/>
      <c r="J616" s="1" t="s">
        <v>2267</v>
      </c>
      <c r="K616" s="1">
        <v>193369.68</v>
      </c>
      <c r="L616" s="1" t="s">
        <v>2269</v>
      </c>
      <c r="M616" s="1"/>
      <c r="N616" s="1"/>
      <c r="O616" s="1"/>
      <c r="P616" s="1" t="s">
        <v>420</v>
      </c>
      <c r="Q616" s="1">
        <v>88000</v>
      </c>
      <c r="R616" s="1" t="s">
        <v>2284</v>
      </c>
      <c r="S616" s="1" t="s">
        <v>2406</v>
      </c>
      <c r="T616" s="1">
        <v>97440</v>
      </c>
      <c r="U616" s="1">
        <v>15</v>
      </c>
      <c r="V616" s="1"/>
      <c r="W616" s="1"/>
      <c r="X616" s="1"/>
      <c r="Y616" s="1"/>
      <c r="Z616" s="1"/>
      <c r="AA616" s="1"/>
      <c r="AB616" s="82">
        <f t="shared" si="151"/>
        <v>88000</v>
      </c>
      <c r="AC616" s="82" t="str">
        <f>IF(AB616=Z616,$Y$7,IF(AB616=W616,$V$7,IF(AB616=T616,$S$7,IF(AB616=Q616,$P$7,IF(AB616=N616,$M$7,IF(AB616=K616,$J$7,I(AB616=H616,$G$7,"")))))))</f>
        <v>BLAMIS DOTACIONES LABORATORIO S.A.S</v>
      </c>
      <c r="AD616" s="82" t="str">
        <f t="shared" si="152"/>
        <v>MERCK</v>
      </c>
      <c r="AE616" s="82" t="str">
        <f t="shared" si="153"/>
        <v>90 DÍAS</v>
      </c>
      <c r="AF616" s="1"/>
      <c r="AG616" s="1"/>
      <c r="AH616" s="1"/>
      <c r="AI616" s="1"/>
      <c r="AJ616" s="1"/>
      <c r="AK616" s="1"/>
      <c r="AL616" s="1"/>
      <c r="AM616" s="1"/>
      <c r="AN616" s="1"/>
      <c r="AO616" s="1" t="s">
        <v>420</v>
      </c>
      <c r="AP616" s="1">
        <v>170520</v>
      </c>
      <c r="AQ616" s="1">
        <v>75</v>
      </c>
      <c r="AR616" s="1"/>
      <c r="AS616" s="1"/>
      <c r="AT616" s="1"/>
      <c r="AU616" s="1"/>
      <c r="AV616" s="1"/>
      <c r="AW616" s="1"/>
      <c r="AX616" s="1"/>
      <c r="AY616" s="1"/>
      <c r="AZ616" s="1"/>
      <c r="BA616" s="82">
        <f t="shared" si="156"/>
        <v>170520</v>
      </c>
      <c r="BB616" s="82" t="str">
        <f t="shared" si="157"/>
        <v>MERCK S.A.</v>
      </c>
      <c r="BC616" s="82" t="str">
        <f t="shared" si="158"/>
        <v>MERCK</v>
      </c>
      <c r="BD616" s="82">
        <f t="shared" si="159"/>
        <v>75</v>
      </c>
      <c r="BE616" s="1"/>
      <c r="BF616" s="1"/>
      <c r="BG616" s="1"/>
      <c r="BH616" s="1"/>
      <c r="BI616" s="1"/>
      <c r="BJ616" s="1"/>
      <c r="BK616" s="1"/>
      <c r="BL616" s="1"/>
      <c r="BM616" s="1"/>
      <c r="BN616" s="1"/>
      <c r="BO616" s="1"/>
      <c r="BP616" s="1"/>
      <c r="BQ616" s="1"/>
      <c r="BR616" s="1"/>
      <c r="BS616" s="1"/>
      <c r="BT616" s="1"/>
      <c r="BU616" s="1"/>
      <c r="BV616" s="1"/>
      <c r="BW616" s="1"/>
      <c r="BX616" s="1"/>
      <c r="BY616" s="1"/>
      <c r="BZ616" s="82"/>
      <c r="CA616" s="82"/>
      <c r="CB616" s="82">
        <f t="shared" si="160"/>
        <v>0</v>
      </c>
      <c r="CC616" s="82">
        <f t="shared" si="161"/>
        <v>0</v>
      </c>
      <c r="CD616" s="98">
        <f t="shared" si="162"/>
        <v>88000</v>
      </c>
      <c r="CE616" s="98" t="str">
        <f t="shared" si="163"/>
        <v>BLAMIS DOTACIONES LABORATORIO S.A.S</v>
      </c>
      <c r="CF616" s="98" t="str">
        <f t="shared" si="164"/>
        <v>MERCK</v>
      </c>
      <c r="CG616" s="98">
        <f t="shared" si="165"/>
        <v>75</v>
      </c>
    </row>
    <row r="617" spans="1:85" ht="62.25" customHeight="1">
      <c r="A617" s="9">
        <f t="shared" si="150"/>
        <v>609</v>
      </c>
      <c r="B617" s="10" t="s">
        <v>388</v>
      </c>
      <c r="C617" s="11">
        <v>500</v>
      </c>
      <c r="D617" s="11" t="s">
        <v>6</v>
      </c>
      <c r="E617" s="10" t="s">
        <v>1803</v>
      </c>
      <c r="F617" s="43">
        <v>1</v>
      </c>
      <c r="G617" s="1"/>
      <c r="H617" s="1"/>
      <c r="I617" s="1"/>
      <c r="J617" s="1"/>
      <c r="K617" s="1"/>
      <c r="L617" s="1"/>
      <c r="M617" s="1"/>
      <c r="N617" s="1"/>
      <c r="O617" s="1"/>
      <c r="P617" s="1"/>
      <c r="Q617" s="1"/>
      <c r="R617" s="1"/>
      <c r="S617" s="1" t="s">
        <v>2406</v>
      </c>
      <c r="T617" s="1">
        <v>94308</v>
      </c>
      <c r="U617" s="1">
        <v>15</v>
      </c>
      <c r="V617" s="1"/>
      <c r="W617" s="1"/>
      <c r="X617" s="1"/>
      <c r="Y617" s="1"/>
      <c r="Z617" s="1"/>
      <c r="AA617" s="1"/>
      <c r="AB617" s="82">
        <f t="shared" si="151"/>
        <v>94308</v>
      </c>
      <c r="AC617" s="82" t="str">
        <f>IF(AB617=Z617,$Y$7,IF(AB617=W617,$V$7,IF(AB617=T617,$S$7,IF(AB617=Q617,$P$7,IF(AB617=N617,$M$7,IF(AB617=K617,$J$7,I(AB617=H617,$G$7,"")))))))</f>
        <v xml:space="preserve">ELEMENTOS QUIMICOS LTDA </v>
      </c>
      <c r="AD617" s="82" t="str">
        <f t="shared" si="152"/>
        <v>PANREAC</v>
      </c>
      <c r="AE617" s="82">
        <f t="shared" si="153"/>
        <v>15</v>
      </c>
      <c r="AF617" s="1"/>
      <c r="AG617" s="1"/>
      <c r="AH617" s="1"/>
      <c r="AI617" s="1"/>
      <c r="AJ617" s="1"/>
      <c r="AK617" s="1"/>
      <c r="AL617" s="1"/>
      <c r="AM617" s="1"/>
      <c r="AN617" s="1"/>
      <c r="AO617" s="1" t="s">
        <v>420</v>
      </c>
      <c r="AP617" s="1">
        <v>83520</v>
      </c>
      <c r="AQ617" s="1">
        <v>120</v>
      </c>
      <c r="AR617" s="1"/>
      <c r="AS617" s="1"/>
      <c r="AT617" s="1"/>
      <c r="AU617" s="1"/>
      <c r="AV617" s="1"/>
      <c r="AW617" s="1"/>
      <c r="AX617" s="1" t="s">
        <v>420</v>
      </c>
      <c r="AY617" s="1">
        <v>94127.040000000008</v>
      </c>
      <c r="AZ617" s="1" t="s">
        <v>2526</v>
      </c>
      <c r="BA617" s="82">
        <f t="shared" si="156"/>
        <v>83520</v>
      </c>
      <c r="BB617" s="82" t="str">
        <f t="shared" si="157"/>
        <v>MERCK S.A.</v>
      </c>
      <c r="BC617" s="82" t="str">
        <f t="shared" si="158"/>
        <v>MERCK</v>
      </c>
      <c r="BD617" s="82">
        <f t="shared" si="159"/>
        <v>120</v>
      </c>
      <c r="BE617" s="1"/>
      <c r="BF617" s="1"/>
      <c r="BG617" s="1"/>
      <c r="BH617" s="1"/>
      <c r="BI617" s="1"/>
      <c r="BJ617" s="1"/>
      <c r="BK617" s="1" t="s">
        <v>2570</v>
      </c>
      <c r="BL617" s="1">
        <v>152192</v>
      </c>
      <c r="BM617" s="1" t="s">
        <v>2569</v>
      </c>
      <c r="BN617" s="1"/>
      <c r="BO617" s="1"/>
      <c r="BP617" s="1"/>
      <c r="BQ617" s="1"/>
      <c r="BR617" s="1"/>
      <c r="BS617" s="1"/>
      <c r="BT617" s="1"/>
      <c r="BU617" s="1"/>
      <c r="BV617" s="1"/>
      <c r="BW617" s="1"/>
      <c r="BX617" s="1"/>
      <c r="BY617" s="1"/>
      <c r="BZ617" s="82">
        <f t="shared" si="154"/>
        <v>152192</v>
      </c>
      <c r="CA617" s="82" t="str">
        <f t="shared" si="155"/>
        <v>QUIMICOS Y REACTIVOS SAS "QUIMIREL SAS"</v>
      </c>
      <c r="CB617" s="82" t="str">
        <f t="shared" si="160"/>
        <v>CARLO ERBA</v>
      </c>
      <c r="CC617" s="82" t="str">
        <f t="shared" si="161"/>
        <v xml:space="preserve">5 dias calendario </v>
      </c>
      <c r="CD617" s="98">
        <f t="shared" si="162"/>
        <v>83520</v>
      </c>
      <c r="CE617" s="98" t="str">
        <f t="shared" si="163"/>
        <v>MERCK S.A.</v>
      </c>
      <c r="CF617" s="98" t="str">
        <f t="shared" si="164"/>
        <v>MERCK</v>
      </c>
      <c r="CG617" s="98">
        <f t="shared" si="165"/>
        <v>120</v>
      </c>
    </row>
    <row r="618" spans="1:85" ht="29.25" customHeight="1">
      <c r="A618" s="9">
        <f t="shared" si="150"/>
        <v>610</v>
      </c>
      <c r="B618" s="19" t="s">
        <v>1297</v>
      </c>
      <c r="C618" s="14">
        <v>50</v>
      </c>
      <c r="D618" s="18" t="s">
        <v>9</v>
      </c>
      <c r="E618" s="10" t="s">
        <v>1803</v>
      </c>
      <c r="F618" s="43">
        <v>1</v>
      </c>
      <c r="G618" s="1"/>
      <c r="H618" s="1"/>
      <c r="I618" s="1"/>
      <c r="J618" s="1"/>
      <c r="K618" s="1"/>
      <c r="L618" s="1"/>
      <c r="M618" s="1"/>
      <c r="N618" s="1"/>
      <c r="O618" s="1"/>
      <c r="P618" s="1"/>
      <c r="Q618" s="1"/>
      <c r="R618" s="1"/>
      <c r="S618" s="1"/>
      <c r="T618" s="1"/>
      <c r="U618" s="1"/>
      <c r="V618" s="1"/>
      <c r="W618" s="1"/>
      <c r="X618" s="1"/>
      <c r="Y618" s="1"/>
      <c r="Z618" s="1"/>
      <c r="AA618" s="1"/>
      <c r="AB618" s="82"/>
      <c r="AC618" s="82"/>
      <c r="AD618" s="82"/>
      <c r="AE618" s="82"/>
      <c r="AF618" s="1"/>
      <c r="AG618" s="1"/>
      <c r="AH618" s="1"/>
      <c r="AI618" s="1"/>
      <c r="AJ618" s="1"/>
      <c r="AK618" s="1"/>
      <c r="AL618" s="1"/>
      <c r="AM618" s="1"/>
      <c r="AN618" s="1"/>
      <c r="AO618" s="1" t="s">
        <v>420</v>
      </c>
      <c r="AP618" s="1">
        <v>180960</v>
      </c>
      <c r="AQ618" s="1">
        <v>90</v>
      </c>
      <c r="AR618" s="1"/>
      <c r="AS618" s="1"/>
      <c r="AT618" s="1"/>
      <c r="AU618" s="1"/>
      <c r="AV618" s="1"/>
      <c r="AW618" s="1"/>
      <c r="AX618" s="1" t="s">
        <v>420</v>
      </c>
      <c r="AY618" s="1">
        <v>207079.48799999998</v>
      </c>
      <c r="AZ618" s="1" t="s">
        <v>2526</v>
      </c>
      <c r="BA618" s="82">
        <f t="shared" si="156"/>
        <v>180960</v>
      </c>
      <c r="BB618" s="82" t="str">
        <f t="shared" si="157"/>
        <v>MERCK S.A.</v>
      </c>
      <c r="BC618" s="82" t="str">
        <f t="shared" si="158"/>
        <v>MERCK</v>
      </c>
      <c r="BD618" s="82">
        <f t="shared" si="159"/>
        <v>90</v>
      </c>
      <c r="BE618" s="1"/>
      <c r="BF618" s="1"/>
      <c r="BG618" s="1"/>
      <c r="BH618" s="1"/>
      <c r="BI618" s="1"/>
      <c r="BJ618" s="1"/>
      <c r="BK618" s="1"/>
      <c r="BL618" s="1"/>
      <c r="BM618" s="1"/>
      <c r="BN618" s="1" t="s">
        <v>2461</v>
      </c>
      <c r="BO618" s="1">
        <v>299628</v>
      </c>
      <c r="BP618" s="1" t="s">
        <v>2545</v>
      </c>
      <c r="BQ618" s="1"/>
      <c r="BR618" s="1"/>
      <c r="BS618" s="1"/>
      <c r="BT618" s="1"/>
      <c r="BU618" s="1"/>
      <c r="BV618" s="1"/>
      <c r="BW618" s="1"/>
      <c r="BX618" s="1"/>
      <c r="BY618" s="1"/>
      <c r="BZ618" s="82">
        <f t="shared" si="154"/>
        <v>299628</v>
      </c>
      <c r="CA618" s="82" t="str">
        <f t="shared" si="155"/>
        <v>REACTIVOS EQUIPOS Y QUIMICOS LIMITADA</v>
      </c>
      <c r="CB618" s="82" t="str">
        <f t="shared" si="160"/>
        <v>SCHARLAU</v>
      </c>
      <c r="CC618" s="82" t="str">
        <f t="shared" si="161"/>
        <v>120 DIAS</v>
      </c>
      <c r="CD618" s="98">
        <f t="shared" si="162"/>
        <v>180960</v>
      </c>
      <c r="CE618" s="98" t="str">
        <f t="shared" si="163"/>
        <v>MERCK S.A.</v>
      </c>
      <c r="CF618" s="98" t="str">
        <f t="shared" si="164"/>
        <v>MERCK</v>
      </c>
      <c r="CG618" s="98">
        <f t="shared" si="165"/>
        <v>90</v>
      </c>
    </row>
    <row r="619" spans="1:85" ht="29.25" customHeight="1">
      <c r="A619" s="9">
        <f t="shared" si="150"/>
        <v>611</v>
      </c>
      <c r="B619" s="10" t="s">
        <v>1926</v>
      </c>
      <c r="C619" s="11" t="s">
        <v>982</v>
      </c>
      <c r="D619" s="11" t="s">
        <v>162</v>
      </c>
      <c r="E619" s="10" t="s">
        <v>1927</v>
      </c>
      <c r="F619" s="43">
        <v>1</v>
      </c>
      <c r="G619" s="1"/>
      <c r="H619" s="1"/>
      <c r="I619" s="1"/>
      <c r="J619" s="1"/>
      <c r="K619" s="1"/>
      <c r="L619" s="1"/>
      <c r="M619" s="1"/>
      <c r="N619" s="1"/>
      <c r="O619" s="1"/>
      <c r="P619" s="1"/>
      <c r="Q619" s="1"/>
      <c r="R619" s="1"/>
      <c r="S619" s="1"/>
      <c r="T619" s="1"/>
      <c r="U619" s="1"/>
      <c r="V619" s="1"/>
      <c r="W619" s="1"/>
      <c r="X619" s="1"/>
      <c r="Y619" s="1"/>
      <c r="Z619" s="1"/>
      <c r="AA619" s="1"/>
      <c r="AB619" s="82"/>
      <c r="AC619" s="82"/>
      <c r="AD619" s="82"/>
      <c r="AE619" s="82"/>
      <c r="AF619" s="1"/>
      <c r="AG619" s="1"/>
      <c r="AH619" s="1"/>
      <c r="AI619" s="1"/>
      <c r="AJ619" s="1"/>
      <c r="AK619" s="1"/>
      <c r="AL619" s="1"/>
      <c r="AM619" s="1"/>
      <c r="AN619" s="1"/>
      <c r="AO619" s="1"/>
      <c r="AP619" s="1"/>
      <c r="AQ619" s="1"/>
      <c r="AR619" s="1"/>
      <c r="AS619" s="1"/>
      <c r="AT619" s="1"/>
      <c r="AU619" s="1"/>
      <c r="AV619" s="1"/>
      <c r="AW619" s="1"/>
      <c r="AX619" s="1"/>
      <c r="AY619" s="1"/>
      <c r="AZ619" s="1"/>
      <c r="BA619" s="82"/>
      <c r="BB619" s="82"/>
      <c r="BC619" s="82"/>
      <c r="BD619" s="82"/>
      <c r="BE619" s="1"/>
      <c r="BF619" s="1"/>
      <c r="BG619" s="1"/>
      <c r="BH619" s="1"/>
      <c r="BI619" s="1"/>
      <c r="BJ619" s="1"/>
      <c r="BK619" s="1"/>
      <c r="BL619" s="1"/>
      <c r="BM619" s="1"/>
      <c r="BN619" s="1"/>
      <c r="BO619" s="1"/>
      <c r="BP619" s="1"/>
      <c r="BQ619" s="1"/>
      <c r="BR619" s="1"/>
      <c r="BS619" s="1"/>
      <c r="BT619" s="1"/>
      <c r="BU619" s="1"/>
      <c r="BV619" s="1"/>
      <c r="BW619" s="1"/>
      <c r="BX619" s="1"/>
      <c r="BY619" s="1"/>
      <c r="BZ619" s="82"/>
      <c r="CA619" s="82"/>
      <c r="CB619" s="82">
        <f t="shared" si="160"/>
        <v>0</v>
      </c>
      <c r="CC619" s="82">
        <f t="shared" si="161"/>
        <v>0</v>
      </c>
      <c r="CD619" s="98">
        <f t="shared" si="162"/>
        <v>0</v>
      </c>
      <c r="CE619" s="98">
        <f t="shared" si="163"/>
        <v>0</v>
      </c>
      <c r="CF619" s="98">
        <f t="shared" si="164"/>
        <v>0</v>
      </c>
      <c r="CG619" s="98">
        <f t="shared" si="165"/>
        <v>0</v>
      </c>
    </row>
    <row r="620" spans="1:85" ht="52.2">
      <c r="A620" s="9">
        <f t="shared" si="150"/>
        <v>612</v>
      </c>
      <c r="B620" s="30" t="s">
        <v>1928</v>
      </c>
      <c r="C620" s="31" t="s">
        <v>982</v>
      </c>
      <c r="D620" s="31" t="s">
        <v>162</v>
      </c>
      <c r="E620" s="10" t="s">
        <v>1356</v>
      </c>
      <c r="F620" s="43">
        <v>1</v>
      </c>
      <c r="G620" s="1"/>
      <c r="H620" s="1"/>
      <c r="I620" s="1"/>
      <c r="J620" s="1" t="s">
        <v>2277</v>
      </c>
      <c r="K620" s="1">
        <v>677556</v>
      </c>
      <c r="L620" s="1" t="s">
        <v>2273</v>
      </c>
      <c r="M620" s="1"/>
      <c r="N620" s="1"/>
      <c r="O620" s="1"/>
      <c r="P620" s="1"/>
      <c r="Q620" s="1"/>
      <c r="R620" s="1"/>
      <c r="S620" s="1"/>
      <c r="T620" s="1"/>
      <c r="U620" s="1"/>
      <c r="V620" s="1"/>
      <c r="W620" s="1"/>
      <c r="X620" s="1"/>
      <c r="Y620" s="1"/>
      <c r="Z620" s="1"/>
      <c r="AA620" s="1"/>
      <c r="AB620" s="82">
        <f t="shared" si="151"/>
        <v>677556</v>
      </c>
      <c r="AC620" s="82" t="str">
        <f>IF(AB620=Z620,$Y$7,IF(AB620=W620,$V$7,IF(AB620=T620,$S$7,IF(AB620=Q620,$P$7,IF(AB620=N620,$M$7,IF(AB620=K620,$J$7,I(AB620=H620,$G$7,"")))))))</f>
        <v>AVÁNTIKA COLOMBIA S.A.</v>
      </c>
      <c r="AD620" s="82" t="str">
        <f t="shared" si="152"/>
        <v>Hach</v>
      </c>
      <c r="AE620" s="82" t="str">
        <f t="shared" si="153"/>
        <v>60 Días</v>
      </c>
      <c r="AF620" s="1"/>
      <c r="AG620" s="1"/>
      <c r="AH620" s="1"/>
      <c r="AI620" s="1"/>
      <c r="AJ620" s="1"/>
      <c r="AK620" s="1"/>
      <c r="AL620" s="1" t="s">
        <v>1356</v>
      </c>
      <c r="AM620" s="1">
        <v>972700</v>
      </c>
      <c r="AN620" s="1" t="s">
        <v>2475</v>
      </c>
      <c r="AO620" s="1"/>
      <c r="AP620" s="1"/>
      <c r="AQ620" s="1"/>
      <c r="AR620" s="1" t="s">
        <v>1356</v>
      </c>
      <c r="AS620" s="1">
        <v>838878.04878048785</v>
      </c>
      <c r="AT620" s="1">
        <v>45</v>
      </c>
      <c r="AU620" s="1"/>
      <c r="AV620" s="1"/>
      <c r="AW620" s="1"/>
      <c r="AX620" s="1" t="s">
        <v>1356</v>
      </c>
      <c r="AY620" s="1">
        <v>785393.54399999999</v>
      </c>
      <c r="AZ620" s="1" t="s">
        <v>2526</v>
      </c>
      <c r="BA620" s="82">
        <f t="shared" si="156"/>
        <v>785393.54399999999</v>
      </c>
      <c r="BB620" s="82" t="str">
        <f t="shared" si="157"/>
        <v>PROFINAS SAS</v>
      </c>
      <c r="BC620" s="82" t="str">
        <f t="shared" si="158"/>
        <v>HACH</v>
      </c>
      <c r="BD620" s="82" t="str">
        <f t="shared" si="159"/>
        <v>15-60 DIAS</v>
      </c>
      <c r="BE620" s="1"/>
      <c r="BF620" s="1"/>
      <c r="BG620" s="1"/>
      <c r="BH620" s="1"/>
      <c r="BI620" s="1"/>
      <c r="BJ620" s="1"/>
      <c r="BK620" s="1"/>
      <c r="BL620" s="1"/>
      <c r="BM620" s="1"/>
      <c r="BN620" s="1"/>
      <c r="BO620" s="1"/>
      <c r="BP620" s="1"/>
      <c r="BQ620" s="1"/>
      <c r="BR620" s="1"/>
      <c r="BS620" s="1"/>
      <c r="BT620" s="1"/>
      <c r="BU620" s="1"/>
      <c r="BV620" s="1"/>
      <c r="BW620" s="1"/>
      <c r="BX620" s="1"/>
      <c r="BY620" s="1"/>
      <c r="BZ620" s="82"/>
      <c r="CA620" s="82"/>
      <c r="CB620" s="82">
        <f t="shared" si="160"/>
        <v>0</v>
      </c>
      <c r="CC620" s="82">
        <f t="shared" si="161"/>
        <v>0</v>
      </c>
      <c r="CD620" s="98">
        <f t="shared" si="162"/>
        <v>677556</v>
      </c>
      <c r="CE620" s="98" t="str">
        <f t="shared" si="163"/>
        <v>AVÁNTIKA COLOMBIA S.A.</v>
      </c>
      <c r="CF620" s="98" t="str">
        <f t="shared" si="164"/>
        <v>Hach</v>
      </c>
      <c r="CG620" s="98" t="str">
        <f t="shared" si="165"/>
        <v>15-60 DIAS</v>
      </c>
    </row>
    <row r="621" spans="1:85" ht="57.6">
      <c r="A621" s="9">
        <f t="shared" si="150"/>
        <v>613</v>
      </c>
      <c r="B621" s="10" t="s">
        <v>389</v>
      </c>
      <c r="C621" s="11">
        <v>1000</v>
      </c>
      <c r="D621" s="11" t="s">
        <v>9</v>
      </c>
      <c r="E621" s="10" t="s">
        <v>390</v>
      </c>
      <c r="F621" s="43">
        <v>1</v>
      </c>
      <c r="G621" s="1"/>
      <c r="H621" s="1"/>
      <c r="I621" s="1"/>
      <c r="J621" s="1"/>
      <c r="K621" s="1"/>
      <c r="L621" s="1"/>
      <c r="M621" s="1"/>
      <c r="N621" s="1"/>
      <c r="O621" s="1"/>
      <c r="P621" s="1" t="s">
        <v>420</v>
      </c>
      <c r="Q621" s="1">
        <v>432215.99999999994</v>
      </c>
      <c r="R621" s="1" t="s">
        <v>2364</v>
      </c>
      <c r="S621" s="1"/>
      <c r="T621" s="1"/>
      <c r="U621" s="1"/>
      <c r="V621" s="1"/>
      <c r="W621" s="1"/>
      <c r="X621" s="1"/>
      <c r="Y621" s="1"/>
      <c r="Z621" s="1"/>
      <c r="AA621" s="1"/>
      <c r="AB621" s="82">
        <f t="shared" si="151"/>
        <v>432215.99999999994</v>
      </c>
      <c r="AC621" s="82" t="str">
        <f>IF(AB621=Z621,$Y$7,IF(AB621=W621,$V$7,IF(AB621=T621,$S$7,IF(AB621=Q621,$P$7,IF(AB621=N621,$M$7,IF(AB621=K621,$J$7,I(AB621=H621,$G$7,"")))))))</f>
        <v>BLAMIS DOTACIONES LABORATORIO S.A.S</v>
      </c>
      <c r="AD621" s="82" t="str">
        <f t="shared" si="152"/>
        <v>MERCK</v>
      </c>
      <c r="AE621" s="82" t="str">
        <f t="shared" si="153"/>
        <v>INMEDIATA, SALVO VENTA</v>
      </c>
      <c r="AF621" s="1"/>
      <c r="AG621" s="1"/>
      <c r="AH621" s="1"/>
      <c r="AI621" s="1"/>
      <c r="AJ621" s="1"/>
      <c r="AK621" s="1"/>
      <c r="AL621" s="1"/>
      <c r="AM621" s="1"/>
      <c r="AN621" s="1"/>
      <c r="AO621" s="1" t="s">
        <v>420</v>
      </c>
      <c r="AP621" s="1">
        <v>486039.99999999994</v>
      </c>
      <c r="AQ621" s="1">
        <v>45</v>
      </c>
      <c r="AR621" s="1"/>
      <c r="AS621" s="1"/>
      <c r="AT621" s="1"/>
      <c r="AU621" s="1"/>
      <c r="AV621" s="1"/>
      <c r="AW621" s="1"/>
      <c r="AX621" s="1" t="s">
        <v>420</v>
      </c>
      <c r="AY621" s="1">
        <v>417520.65599999996</v>
      </c>
      <c r="AZ621" s="1" t="s">
        <v>2526</v>
      </c>
      <c r="BA621" s="82">
        <f t="shared" si="156"/>
        <v>417520.65599999996</v>
      </c>
      <c r="BB621" s="82" t="str">
        <f t="shared" si="157"/>
        <v>PROFINAS SAS</v>
      </c>
      <c r="BC621" s="82" t="str">
        <f t="shared" si="158"/>
        <v>MERCK</v>
      </c>
      <c r="BD621" s="82" t="str">
        <f t="shared" si="159"/>
        <v>15-60 DIAS</v>
      </c>
      <c r="BE621" s="1"/>
      <c r="BF621" s="1"/>
      <c r="BG621" s="1"/>
      <c r="BH621" s="1"/>
      <c r="BI621" s="1"/>
      <c r="BJ621" s="1"/>
      <c r="BK621" s="1"/>
      <c r="BL621" s="1"/>
      <c r="BM621" s="1"/>
      <c r="BN621" s="1" t="s">
        <v>390</v>
      </c>
      <c r="BO621" s="1">
        <v>504252</v>
      </c>
      <c r="BP621" s="1" t="s">
        <v>2545</v>
      </c>
      <c r="BQ621" s="1"/>
      <c r="BR621" s="1"/>
      <c r="BS621" s="1"/>
      <c r="BT621" s="1"/>
      <c r="BU621" s="1"/>
      <c r="BV621" s="1"/>
      <c r="BW621" s="1"/>
      <c r="BX621" s="1"/>
      <c r="BY621" s="1"/>
      <c r="BZ621" s="82">
        <f t="shared" si="154"/>
        <v>504252</v>
      </c>
      <c r="CA621" s="82" t="str">
        <f t="shared" si="155"/>
        <v>REACTIVOS EQUIPOS Y QUIMICOS LIMITADA</v>
      </c>
      <c r="CB621" s="82" t="str">
        <f t="shared" si="160"/>
        <v>Merck ref 107734</v>
      </c>
      <c r="CC621" s="82" t="str">
        <f t="shared" si="161"/>
        <v>120 DIAS</v>
      </c>
      <c r="CD621" s="98">
        <f t="shared" si="162"/>
        <v>417520.65599999996</v>
      </c>
      <c r="CE621" s="98" t="str">
        <f t="shared" si="163"/>
        <v>PROFINAS SAS</v>
      </c>
      <c r="CF621" s="98" t="str">
        <f t="shared" si="164"/>
        <v>MERCK</v>
      </c>
      <c r="CG621" s="98" t="str">
        <f t="shared" si="165"/>
        <v>15-60 DIAS</v>
      </c>
    </row>
    <row r="622" spans="1:85" ht="57.6">
      <c r="A622" s="9">
        <f t="shared" si="150"/>
        <v>614</v>
      </c>
      <c r="B622" s="10" t="s">
        <v>391</v>
      </c>
      <c r="C622" s="11">
        <v>1000</v>
      </c>
      <c r="D622" s="11" t="s">
        <v>9</v>
      </c>
      <c r="E622" s="10" t="s">
        <v>1803</v>
      </c>
      <c r="F622" s="43">
        <v>1</v>
      </c>
      <c r="G622" s="1"/>
      <c r="H622" s="1"/>
      <c r="I622" s="1"/>
      <c r="J622" s="1" t="s">
        <v>2267</v>
      </c>
      <c r="K622" s="1">
        <v>287225.28000000003</v>
      </c>
      <c r="L622" s="1" t="s">
        <v>2268</v>
      </c>
      <c r="M622" s="1"/>
      <c r="N622" s="1"/>
      <c r="O622" s="1"/>
      <c r="P622" s="1" t="s">
        <v>420</v>
      </c>
      <c r="Q622" s="1">
        <v>257519.99999999997</v>
      </c>
      <c r="R622" s="1" t="s">
        <v>2364</v>
      </c>
      <c r="S622" s="1"/>
      <c r="T622" s="1"/>
      <c r="U622" s="1"/>
      <c r="V622" s="1"/>
      <c r="W622" s="1"/>
      <c r="X622" s="1"/>
      <c r="Y622" s="1"/>
      <c r="Z622" s="1"/>
      <c r="AA622" s="1"/>
      <c r="AB622" s="82">
        <f t="shared" si="151"/>
        <v>257519.99999999997</v>
      </c>
      <c r="AC622" s="82" t="str">
        <f>IF(AB622=Z622,$Y$7,IF(AB622=W622,$V$7,IF(AB622=T622,$S$7,IF(AB622=Q622,$P$7,IF(AB622=N622,$M$7,IF(AB622=K622,$J$7,I(AB622=H622,$G$7,"")))))))</f>
        <v>BLAMIS DOTACIONES LABORATORIO S.A.S</v>
      </c>
      <c r="AD622" s="82" t="str">
        <f t="shared" si="152"/>
        <v>MERCK</v>
      </c>
      <c r="AE622" s="82" t="str">
        <f t="shared" si="153"/>
        <v>INMEDIATA, SALVO VENTA</v>
      </c>
      <c r="AF622" s="1"/>
      <c r="AG622" s="1"/>
      <c r="AH622" s="1"/>
      <c r="AI622" s="1"/>
      <c r="AJ622" s="1"/>
      <c r="AK622" s="1"/>
      <c r="AL622" s="1"/>
      <c r="AM622" s="1"/>
      <c r="AN622" s="1"/>
      <c r="AO622" s="1" t="s">
        <v>420</v>
      </c>
      <c r="AP622" s="1">
        <v>87000</v>
      </c>
      <c r="AQ622" s="1">
        <v>45</v>
      </c>
      <c r="AR622" s="1"/>
      <c r="AS622" s="1"/>
      <c r="AT622" s="1"/>
      <c r="AU622" s="1"/>
      <c r="AV622" s="1"/>
      <c r="AW622" s="1"/>
      <c r="AX622" s="1" t="s">
        <v>420</v>
      </c>
      <c r="AY622" s="1">
        <v>248764.32</v>
      </c>
      <c r="AZ622" s="1" t="s">
        <v>2526</v>
      </c>
      <c r="BA622" s="82">
        <f t="shared" si="156"/>
        <v>87000</v>
      </c>
      <c r="BB622" s="82" t="str">
        <f t="shared" si="157"/>
        <v>MERCK S.A.</v>
      </c>
      <c r="BC622" s="82" t="str">
        <f t="shared" si="158"/>
        <v>MERCK</v>
      </c>
      <c r="BD622" s="82">
        <f t="shared" si="159"/>
        <v>45</v>
      </c>
      <c r="BE622" s="1"/>
      <c r="BF622" s="1"/>
      <c r="BG622" s="1"/>
      <c r="BH622" s="1"/>
      <c r="BI622" s="1"/>
      <c r="BJ622" s="1"/>
      <c r="BK622" s="1" t="s">
        <v>2570</v>
      </c>
      <c r="BL622" s="1">
        <v>104400</v>
      </c>
      <c r="BM622" s="1" t="s">
        <v>2571</v>
      </c>
      <c r="BN622" s="1" t="s">
        <v>2406</v>
      </c>
      <c r="BO622" s="1">
        <v>189805</v>
      </c>
      <c r="BP622" s="1" t="s">
        <v>2328</v>
      </c>
      <c r="BQ622" s="1" t="s">
        <v>888</v>
      </c>
      <c r="BR622" s="1">
        <v>146160</v>
      </c>
      <c r="BS622" s="1">
        <v>8</v>
      </c>
      <c r="BT622" s="1"/>
      <c r="BU622" s="1"/>
      <c r="BV622" s="1"/>
      <c r="BW622" s="1"/>
      <c r="BX622" s="1"/>
      <c r="BY622" s="1"/>
      <c r="BZ622" s="82">
        <f t="shared" si="154"/>
        <v>104400</v>
      </c>
      <c r="CA622" s="82" t="str">
        <f t="shared" si="155"/>
        <v>QUIMICOS Y REACTIVOS SAS "QUIMIREL SAS"</v>
      </c>
      <c r="CB622" s="82" t="str">
        <f t="shared" si="160"/>
        <v>CARLO ERBA</v>
      </c>
      <c r="CC622" s="82" t="str">
        <f t="shared" si="161"/>
        <v>20 dias calendario</v>
      </c>
      <c r="CD622" s="98">
        <f t="shared" si="162"/>
        <v>87000</v>
      </c>
      <c r="CE622" s="98" t="str">
        <f t="shared" si="163"/>
        <v>MERCK S.A.</v>
      </c>
      <c r="CF622" s="98" t="str">
        <f t="shared" si="164"/>
        <v>MERCK</v>
      </c>
      <c r="CG622" s="98">
        <f t="shared" si="165"/>
        <v>45</v>
      </c>
    </row>
    <row r="623" spans="1:85" ht="31.8">
      <c r="A623" s="9">
        <f t="shared" si="150"/>
        <v>615</v>
      </c>
      <c r="B623" s="17" t="s">
        <v>478</v>
      </c>
      <c r="C623" s="14" t="s">
        <v>479</v>
      </c>
      <c r="D623" s="18" t="s">
        <v>203</v>
      </c>
      <c r="E623" s="10" t="s">
        <v>480</v>
      </c>
      <c r="F623" s="43">
        <v>1</v>
      </c>
      <c r="G623" s="1"/>
      <c r="H623" s="1"/>
      <c r="I623" s="1"/>
      <c r="J623" s="1"/>
      <c r="K623" s="1"/>
      <c r="L623" s="1"/>
      <c r="M623" s="1"/>
      <c r="N623" s="1"/>
      <c r="O623" s="1"/>
      <c r="P623" s="1"/>
      <c r="Q623" s="1"/>
      <c r="R623" s="1"/>
      <c r="S623" s="1"/>
      <c r="T623" s="1"/>
      <c r="U623" s="1"/>
      <c r="V623" s="1"/>
      <c r="W623" s="1"/>
      <c r="X623" s="1"/>
      <c r="Y623" s="1"/>
      <c r="Z623" s="1"/>
      <c r="AA623" s="1"/>
      <c r="AB623" s="82"/>
      <c r="AC623" s="82"/>
      <c r="AD623" s="82"/>
      <c r="AE623" s="82"/>
      <c r="AF623" s="1"/>
      <c r="AG623" s="1"/>
      <c r="AH623" s="1"/>
      <c r="AI623" s="1"/>
      <c r="AJ623" s="1"/>
      <c r="AK623" s="1"/>
      <c r="AL623" s="1"/>
      <c r="AM623" s="1"/>
      <c r="AN623" s="1"/>
      <c r="AO623" s="1"/>
      <c r="AP623" s="1"/>
      <c r="AQ623" s="1"/>
      <c r="AR623" s="1"/>
      <c r="AS623" s="1"/>
      <c r="AT623" s="1"/>
      <c r="AU623" s="1"/>
      <c r="AV623" s="1"/>
      <c r="AW623" s="1"/>
      <c r="AX623" s="1"/>
      <c r="AY623" s="1"/>
      <c r="AZ623" s="1"/>
      <c r="BA623" s="82"/>
      <c r="BB623" s="82"/>
      <c r="BC623" s="82"/>
      <c r="BD623" s="82"/>
      <c r="BE623" s="1"/>
      <c r="BF623" s="1"/>
      <c r="BG623" s="1"/>
      <c r="BH623" s="1"/>
      <c r="BI623" s="1"/>
      <c r="BJ623" s="1"/>
      <c r="BK623" s="1"/>
      <c r="BL623" s="1"/>
      <c r="BM623" s="1"/>
      <c r="BN623" s="1"/>
      <c r="BO623" s="1"/>
      <c r="BP623" s="1"/>
      <c r="BQ623" s="1"/>
      <c r="BR623" s="1"/>
      <c r="BS623" s="1"/>
      <c r="BT623" s="1"/>
      <c r="BU623" s="1"/>
      <c r="BV623" s="1"/>
      <c r="BW623" s="1"/>
      <c r="BX623" s="1"/>
      <c r="BY623" s="1"/>
      <c r="BZ623" s="82"/>
      <c r="CA623" s="82"/>
      <c r="CB623" s="82">
        <f t="shared" si="160"/>
        <v>0</v>
      </c>
      <c r="CC623" s="82">
        <f t="shared" si="161"/>
        <v>0</v>
      </c>
      <c r="CD623" s="98">
        <f t="shared" si="162"/>
        <v>0</v>
      </c>
      <c r="CE623" s="98">
        <f t="shared" si="163"/>
        <v>0</v>
      </c>
      <c r="CF623" s="98">
        <f t="shared" si="164"/>
        <v>0</v>
      </c>
      <c r="CG623" s="98">
        <f t="shared" si="165"/>
        <v>0</v>
      </c>
    </row>
    <row r="624" spans="1:85" ht="66.75" customHeight="1">
      <c r="A624" s="9">
        <f t="shared" si="150"/>
        <v>616</v>
      </c>
      <c r="B624" s="10" t="s">
        <v>1929</v>
      </c>
      <c r="C624" s="11">
        <v>100</v>
      </c>
      <c r="D624" s="11" t="s">
        <v>6</v>
      </c>
      <c r="E624" s="10" t="s">
        <v>1836</v>
      </c>
      <c r="F624" s="43">
        <v>1</v>
      </c>
      <c r="G624" s="1"/>
      <c r="H624" s="1"/>
      <c r="I624" s="1"/>
      <c r="J624" s="1"/>
      <c r="K624" s="1"/>
      <c r="L624" s="1"/>
      <c r="M624" s="1"/>
      <c r="N624" s="1"/>
      <c r="O624" s="1"/>
      <c r="P624" s="1"/>
      <c r="Q624" s="1"/>
      <c r="R624" s="1"/>
      <c r="S624" s="1"/>
      <c r="T624" s="1"/>
      <c r="U624" s="1"/>
      <c r="V624" s="1"/>
      <c r="W624" s="1"/>
      <c r="X624" s="1"/>
      <c r="Y624" s="1"/>
      <c r="Z624" s="1"/>
      <c r="AA624" s="1"/>
      <c r="AB624" s="82"/>
      <c r="AC624" s="82"/>
      <c r="AD624" s="82"/>
      <c r="AE624" s="82"/>
      <c r="AF624" s="1"/>
      <c r="AG624" s="1"/>
      <c r="AH624" s="1"/>
      <c r="AI624" s="1"/>
      <c r="AJ624" s="1"/>
      <c r="AK624" s="1"/>
      <c r="AL624" s="1"/>
      <c r="AM624" s="1"/>
      <c r="AN624" s="1"/>
      <c r="AO624" s="1"/>
      <c r="AP624" s="1"/>
      <c r="AQ624" s="1"/>
      <c r="AR624" s="1"/>
      <c r="AS624" s="1"/>
      <c r="AT624" s="1"/>
      <c r="AU624" s="1"/>
      <c r="AV624" s="1"/>
      <c r="AW624" s="1"/>
      <c r="AX624" s="1"/>
      <c r="AY624" s="1"/>
      <c r="AZ624" s="1"/>
      <c r="BA624" s="82"/>
      <c r="BB624" s="82"/>
      <c r="BC624" s="82"/>
      <c r="BD624" s="82"/>
      <c r="BE624" s="1"/>
      <c r="BF624" s="1"/>
      <c r="BG624" s="1"/>
      <c r="BH624" s="1"/>
      <c r="BI624" s="1"/>
      <c r="BJ624" s="1"/>
      <c r="BK624" s="1"/>
      <c r="BL624" s="1"/>
      <c r="BM624" s="1"/>
      <c r="BN624" s="1"/>
      <c r="BO624" s="1"/>
      <c r="BP624" s="1"/>
      <c r="BQ624" s="1" t="s">
        <v>2618</v>
      </c>
      <c r="BR624" s="1">
        <v>510400</v>
      </c>
      <c r="BS624" s="1">
        <v>90</v>
      </c>
      <c r="BT624" s="1"/>
      <c r="BU624" s="1"/>
      <c r="BV624" s="1"/>
      <c r="BW624" s="1"/>
      <c r="BX624" s="1"/>
      <c r="BY624" s="1"/>
      <c r="BZ624" s="82">
        <f t="shared" si="154"/>
        <v>510400</v>
      </c>
      <c r="CA624" s="82" t="str">
        <f t="shared" si="155"/>
        <v>SCIENTIFIC PRODUCTS LTDA.</v>
      </c>
      <c r="CB624" s="82" t="str">
        <f t="shared" si="160"/>
        <v>FLUKA</v>
      </c>
      <c r="CC624" s="82">
        <f t="shared" si="161"/>
        <v>90</v>
      </c>
      <c r="CD624" s="98">
        <f t="shared" si="162"/>
        <v>510400</v>
      </c>
      <c r="CE624" s="98" t="str">
        <f t="shared" si="163"/>
        <v>SCIENTIFIC PRODUCTS LTDA.</v>
      </c>
      <c r="CF624" s="98" t="str">
        <f t="shared" si="164"/>
        <v>FLUKA</v>
      </c>
      <c r="CG624" s="98">
        <f t="shared" si="165"/>
        <v>90</v>
      </c>
    </row>
    <row r="625" spans="1:85" ht="71.25" customHeight="1">
      <c r="A625" s="9">
        <f t="shared" si="150"/>
        <v>617</v>
      </c>
      <c r="B625" s="10" t="s">
        <v>1648</v>
      </c>
      <c r="C625" s="11">
        <v>50</v>
      </c>
      <c r="D625" s="11" t="s">
        <v>997</v>
      </c>
      <c r="E625" s="10" t="s">
        <v>1803</v>
      </c>
      <c r="F625" s="43">
        <v>1</v>
      </c>
      <c r="G625" s="1"/>
      <c r="H625" s="1"/>
      <c r="I625" s="1"/>
      <c r="J625" s="1"/>
      <c r="K625" s="1"/>
      <c r="L625" s="1"/>
      <c r="M625" s="1"/>
      <c r="N625" s="1"/>
      <c r="O625" s="1"/>
      <c r="P625" s="1"/>
      <c r="Q625" s="1"/>
      <c r="R625" s="1"/>
      <c r="S625" s="1"/>
      <c r="T625" s="1"/>
      <c r="U625" s="1"/>
      <c r="V625" s="1"/>
      <c r="W625" s="1"/>
      <c r="X625" s="1"/>
      <c r="Y625" s="1"/>
      <c r="Z625" s="1"/>
      <c r="AA625" s="1"/>
      <c r="AB625" s="82"/>
      <c r="AC625" s="82"/>
      <c r="AD625" s="82"/>
      <c r="AE625" s="82"/>
      <c r="AF625" s="1"/>
      <c r="AG625" s="1"/>
      <c r="AH625" s="1"/>
      <c r="AI625" s="1"/>
      <c r="AJ625" s="1"/>
      <c r="AK625" s="1"/>
      <c r="AL625" s="1"/>
      <c r="AM625" s="1"/>
      <c r="AN625" s="1"/>
      <c r="AO625" s="1" t="s">
        <v>420</v>
      </c>
      <c r="AP625" s="1">
        <v>30159.999999999996</v>
      </c>
      <c r="AQ625" s="1">
        <v>120</v>
      </c>
      <c r="AR625" s="1"/>
      <c r="AS625" s="1"/>
      <c r="AT625" s="1"/>
      <c r="AU625" s="1"/>
      <c r="AV625" s="1"/>
      <c r="AW625" s="1"/>
      <c r="AX625" s="1"/>
      <c r="AY625" s="1"/>
      <c r="AZ625" s="1"/>
      <c r="BA625" s="82">
        <f t="shared" si="156"/>
        <v>30159.999999999996</v>
      </c>
      <c r="BB625" s="82" t="str">
        <f t="shared" si="157"/>
        <v>MERCK S.A.</v>
      </c>
      <c r="BC625" s="82" t="str">
        <f t="shared" si="158"/>
        <v>MERCK</v>
      </c>
      <c r="BD625" s="82">
        <f t="shared" si="159"/>
        <v>120</v>
      </c>
      <c r="BE625" s="1"/>
      <c r="BF625" s="1"/>
      <c r="BG625" s="1"/>
      <c r="BH625" s="1"/>
      <c r="BI625" s="1"/>
      <c r="BJ625" s="1"/>
      <c r="BK625" s="1"/>
      <c r="BL625" s="1"/>
      <c r="BM625" s="1"/>
      <c r="BN625" s="1"/>
      <c r="BO625" s="1"/>
      <c r="BP625" s="1"/>
      <c r="BQ625" s="1"/>
      <c r="BR625" s="1"/>
      <c r="BS625" s="1"/>
      <c r="BT625" s="1"/>
      <c r="BU625" s="1"/>
      <c r="BV625" s="1"/>
      <c r="BW625" s="1" t="s">
        <v>2653</v>
      </c>
      <c r="BX625" s="1">
        <v>39755.520000000004</v>
      </c>
      <c r="BY625" s="1" t="s">
        <v>2654</v>
      </c>
      <c r="BZ625" s="82">
        <f t="shared" si="154"/>
        <v>39755.520000000004</v>
      </c>
      <c r="CA625" s="82" t="str">
        <f t="shared" si="155"/>
        <v xml:space="preserve">LABORATORIOS WACOL S.A </v>
      </c>
      <c r="CB625" s="82" t="str">
        <f t="shared" si="160"/>
        <v xml:space="preserve">JT BAKER </v>
      </c>
      <c r="CC625" s="82" t="str">
        <f t="shared" si="161"/>
        <v xml:space="preserve">90 DIAS </v>
      </c>
      <c r="CD625" s="98">
        <f t="shared" si="162"/>
        <v>30159.999999999996</v>
      </c>
      <c r="CE625" s="98" t="str">
        <f t="shared" si="163"/>
        <v>MERCK S.A.</v>
      </c>
      <c r="CF625" s="98" t="str">
        <f t="shared" si="164"/>
        <v>MERCK</v>
      </c>
      <c r="CG625" s="98">
        <f t="shared" si="165"/>
        <v>120</v>
      </c>
    </row>
    <row r="626" spans="1:85" ht="28.8">
      <c r="A626" s="9">
        <f t="shared" si="150"/>
        <v>618</v>
      </c>
      <c r="B626" s="10" t="s">
        <v>393</v>
      </c>
      <c r="C626" s="11" t="s">
        <v>394</v>
      </c>
      <c r="D626" s="11" t="s">
        <v>395</v>
      </c>
      <c r="E626" s="10" t="s">
        <v>44</v>
      </c>
      <c r="F626" s="43">
        <v>1</v>
      </c>
      <c r="G626" s="1"/>
      <c r="H626" s="1"/>
      <c r="I626" s="1"/>
      <c r="J626" s="1"/>
      <c r="K626" s="1"/>
      <c r="L626" s="1"/>
      <c r="M626" s="1"/>
      <c r="N626" s="1"/>
      <c r="O626" s="1"/>
      <c r="P626" s="1"/>
      <c r="Q626" s="1"/>
      <c r="R626" s="1"/>
      <c r="S626" s="1"/>
      <c r="T626" s="1"/>
      <c r="U626" s="1"/>
      <c r="V626" s="1"/>
      <c r="W626" s="1"/>
      <c r="X626" s="1"/>
      <c r="Y626" s="1"/>
      <c r="Z626" s="1"/>
      <c r="AA626" s="1"/>
      <c r="AB626" s="82"/>
      <c r="AC626" s="82"/>
      <c r="AD626" s="82"/>
      <c r="AE626" s="82"/>
      <c r="AF626" s="1"/>
      <c r="AG626" s="1"/>
      <c r="AH626" s="1"/>
      <c r="AI626" s="1"/>
      <c r="AJ626" s="1"/>
      <c r="AK626" s="1"/>
      <c r="AL626" s="1"/>
      <c r="AM626" s="1"/>
      <c r="AN626" s="1"/>
      <c r="AO626" s="1"/>
      <c r="AP626" s="1"/>
      <c r="AQ626" s="1"/>
      <c r="AR626" s="1"/>
      <c r="AS626" s="1"/>
      <c r="AT626" s="1"/>
      <c r="AU626" s="1"/>
      <c r="AV626" s="1"/>
      <c r="AW626" s="1"/>
      <c r="AX626" s="1" t="s">
        <v>35</v>
      </c>
      <c r="AY626" s="1">
        <v>6499.48</v>
      </c>
      <c r="AZ626" s="1" t="s">
        <v>2528</v>
      </c>
      <c r="BA626" s="82">
        <f t="shared" si="156"/>
        <v>6499.48</v>
      </c>
      <c r="BB626" s="82" t="str">
        <f t="shared" si="157"/>
        <v>PROFINAS SAS</v>
      </c>
      <c r="BC626" s="82" t="str">
        <f t="shared" si="158"/>
        <v>COMERCIAL</v>
      </c>
      <c r="BD626" s="82" t="str">
        <f t="shared" si="159"/>
        <v>8-30 DIAS</v>
      </c>
      <c r="BE626" s="1"/>
      <c r="BF626" s="1"/>
      <c r="BG626" s="1"/>
      <c r="BH626" s="1" t="s">
        <v>97</v>
      </c>
      <c r="BI626" s="1">
        <v>1200</v>
      </c>
      <c r="BJ626" s="1" t="s">
        <v>2548</v>
      </c>
      <c r="BK626" s="1"/>
      <c r="BL626" s="1"/>
      <c r="BM626" s="1"/>
      <c r="BN626" s="1" t="s">
        <v>35</v>
      </c>
      <c r="BO626" s="1">
        <v>3016</v>
      </c>
      <c r="BP626" s="1" t="s">
        <v>2328</v>
      </c>
      <c r="BQ626" s="1"/>
      <c r="BR626" s="1"/>
      <c r="BS626" s="1"/>
      <c r="BT626" s="1"/>
      <c r="BU626" s="1"/>
      <c r="BV626" s="1"/>
      <c r="BW626" s="1"/>
      <c r="BX626" s="1"/>
      <c r="BY626" s="1"/>
      <c r="BZ626" s="82">
        <f t="shared" si="154"/>
        <v>1200</v>
      </c>
      <c r="CA626" s="82" t="str">
        <f t="shared" si="155"/>
        <v>QUIMICOS FARADAY LTDA</v>
      </c>
      <c r="CB626" s="82" t="str">
        <f t="shared" si="160"/>
        <v xml:space="preserve">COMERCIAL </v>
      </c>
      <c r="CC626" s="82" t="str">
        <f t="shared" si="161"/>
        <v>20 DIAS</v>
      </c>
      <c r="CD626" s="98">
        <f t="shared" si="162"/>
        <v>1200</v>
      </c>
      <c r="CE626" s="98" t="str">
        <f t="shared" si="163"/>
        <v>QUIMICOS FARADAY LTDA</v>
      </c>
      <c r="CF626" s="98" t="str">
        <f t="shared" si="164"/>
        <v xml:space="preserve">COMERCIAL </v>
      </c>
      <c r="CG626" s="98" t="str">
        <f t="shared" si="165"/>
        <v>20 DIAS</v>
      </c>
    </row>
    <row r="627" spans="1:85" ht="63.75" customHeight="1">
      <c r="A627" s="9">
        <f t="shared" si="150"/>
        <v>619</v>
      </c>
      <c r="B627" s="10" t="s">
        <v>396</v>
      </c>
      <c r="C627" s="11">
        <v>500</v>
      </c>
      <c r="D627" s="11" t="s">
        <v>9</v>
      </c>
      <c r="E627" s="10" t="s">
        <v>1803</v>
      </c>
      <c r="F627" s="43">
        <v>1</v>
      </c>
      <c r="G627" s="1"/>
      <c r="H627" s="1"/>
      <c r="I627" s="1"/>
      <c r="J627" s="1" t="s">
        <v>2267</v>
      </c>
      <c r="K627" s="1">
        <v>32496.239999999998</v>
      </c>
      <c r="L627" s="1" t="s">
        <v>2271</v>
      </c>
      <c r="M627" s="1"/>
      <c r="N627" s="1"/>
      <c r="O627" s="1"/>
      <c r="P627" s="1"/>
      <c r="Q627" s="1"/>
      <c r="R627" s="1"/>
      <c r="S627" s="1"/>
      <c r="T627" s="1"/>
      <c r="U627" s="1"/>
      <c r="V627" s="1"/>
      <c r="W627" s="1"/>
      <c r="X627" s="1"/>
      <c r="Y627" s="1"/>
      <c r="Z627" s="1"/>
      <c r="AA627" s="1"/>
      <c r="AB627" s="82">
        <f t="shared" si="151"/>
        <v>32496.239999999998</v>
      </c>
      <c r="AC627" s="82" t="str">
        <f>IF(AB627=Z627,$Y$7,IF(AB627=W627,$V$7,IF(AB627=T627,$S$7,IF(AB627=Q627,$P$7,IF(AB627=N627,$M$7,IF(AB627=K627,$J$7,I(AB627=H627,$G$7,"")))))))</f>
        <v>AVÁNTIKA COLOMBIA S.A.</v>
      </c>
      <c r="AD627" s="82" t="str">
        <f t="shared" si="152"/>
        <v>JT BAKER</v>
      </c>
      <c r="AE627" s="82" t="str">
        <f t="shared" si="153"/>
        <v>150 Días</v>
      </c>
      <c r="AF627" s="1"/>
      <c r="AG627" s="1"/>
      <c r="AH627" s="1"/>
      <c r="AI627" s="1"/>
      <c r="AJ627" s="1"/>
      <c r="AK627" s="1"/>
      <c r="AL627" s="1"/>
      <c r="AM627" s="1"/>
      <c r="AN627" s="1"/>
      <c r="AO627" s="1" t="s">
        <v>420</v>
      </c>
      <c r="AP627" s="1">
        <v>45240</v>
      </c>
      <c r="AQ627" s="1">
        <v>120</v>
      </c>
      <c r="AR627" s="1"/>
      <c r="AS627" s="1"/>
      <c r="AT627" s="1"/>
      <c r="AU627" s="1"/>
      <c r="AV627" s="1"/>
      <c r="AW627" s="1"/>
      <c r="AX627" s="1" t="s">
        <v>420</v>
      </c>
      <c r="AY627" s="1">
        <v>57148.56</v>
      </c>
      <c r="AZ627" s="1" t="s">
        <v>2526</v>
      </c>
      <c r="BA627" s="82">
        <f t="shared" si="156"/>
        <v>45240</v>
      </c>
      <c r="BB627" s="82" t="str">
        <f t="shared" si="157"/>
        <v>MERCK S.A.</v>
      </c>
      <c r="BC627" s="82" t="str">
        <f t="shared" si="158"/>
        <v>MERCK</v>
      </c>
      <c r="BD627" s="82">
        <f t="shared" si="159"/>
        <v>120</v>
      </c>
      <c r="BE627" s="1"/>
      <c r="BF627" s="1"/>
      <c r="BG627" s="1"/>
      <c r="BH627" s="1"/>
      <c r="BI627" s="1"/>
      <c r="BJ627" s="1"/>
      <c r="BK627" s="1"/>
      <c r="BL627" s="1"/>
      <c r="BM627" s="1"/>
      <c r="BN627" s="1" t="s">
        <v>420</v>
      </c>
      <c r="BO627" s="1">
        <v>118320</v>
      </c>
      <c r="BP627" s="1" t="s">
        <v>2545</v>
      </c>
      <c r="BQ627" s="1"/>
      <c r="BR627" s="1"/>
      <c r="BS627" s="1"/>
      <c r="BT627" s="1"/>
      <c r="BU627" s="1"/>
      <c r="BV627" s="1"/>
      <c r="BW627" s="1" t="s">
        <v>2653</v>
      </c>
      <c r="BX627" s="1">
        <v>25939.384615384613</v>
      </c>
      <c r="BY627" s="1" t="s">
        <v>2372</v>
      </c>
      <c r="BZ627" s="82">
        <f t="shared" si="154"/>
        <v>25939.384615384613</v>
      </c>
      <c r="CA627" s="82" t="str">
        <f t="shared" si="155"/>
        <v xml:space="preserve">LABORATORIOS WACOL S.A </v>
      </c>
      <c r="CB627" s="82" t="str">
        <f t="shared" si="160"/>
        <v xml:space="preserve">JT BAKER </v>
      </c>
      <c r="CC627" s="82" t="str">
        <f t="shared" si="161"/>
        <v>3 DIAS</v>
      </c>
      <c r="CD627" s="98">
        <f t="shared" si="162"/>
        <v>25939.384615384613</v>
      </c>
      <c r="CE627" s="98" t="str">
        <f t="shared" si="163"/>
        <v xml:space="preserve">LABORATORIOS WACOL S.A </v>
      </c>
      <c r="CF627" s="98" t="str">
        <f t="shared" si="164"/>
        <v xml:space="preserve">JT BAKER </v>
      </c>
      <c r="CG627" s="98" t="str">
        <f t="shared" si="165"/>
        <v>3 DIAS</v>
      </c>
    </row>
    <row r="628" spans="1:85" ht="70.5" customHeight="1">
      <c r="A628" s="9">
        <f t="shared" si="150"/>
        <v>620</v>
      </c>
      <c r="B628" s="10" t="s">
        <v>397</v>
      </c>
      <c r="C628" s="11">
        <v>1000</v>
      </c>
      <c r="D628" s="11" t="s">
        <v>9</v>
      </c>
      <c r="E628" s="10" t="s">
        <v>1803</v>
      </c>
      <c r="F628" s="43">
        <v>1</v>
      </c>
      <c r="G628" s="1"/>
      <c r="H628" s="1"/>
      <c r="I628" s="1"/>
      <c r="J628" s="1" t="s">
        <v>2267</v>
      </c>
      <c r="K628" s="1">
        <v>196926.24</v>
      </c>
      <c r="L628" s="1" t="s">
        <v>2271</v>
      </c>
      <c r="M628" s="1" t="s">
        <v>2296</v>
      </c>
      <c r="N628" s="1">
        <v>389876</v>
      </c>
      <c r="O628" s="1">
        <v>30</v>
      </c>
      <c r="P628" s="1"/>
      <c r="Q628" s="1"/>
      <c r="R628" s="1"/>
      <c r="S628" s="1" t="s">
        <v>2406</v>
      </c>
      <c r="T628" s="1">
        <v>248472</v>
      </c>
      <c r="U628" s="1">
        <v>15</v>
      </c>
      <c r="V628" s="1"/>
      <c r="W628" s="1"/>
      <c r="X628" s="1"/>
      <c r="Y628" s="1"/>
      <c r="Z628" s="1"/>
      <c r="AA628" s="1"/>
      <c r="AB628" s="82">
        <f t="shared" si="151"/>
        <v>196926.24</v>
      </c>
      <c r="AC628" s="82" t="str">
        <f>IF(AB628=Z628,$Y$7,IF(AB628=W628,$V$7,IF(AB628=T628,$S$7,IF(AB628=Q628,$P$7,IF(AB628=N628,$M$7,IF(AB628=K628,$J$7,I(AB628=H628,$G$7,"")))))))</f>
        <v>AVÁNTIKA COLOMBIA S.A.</v>
      </c>
      <c r="AD628" s="82" t="str">
        <f t="shared" si="152"/>
        <v>JT BAKER</v>
      </c>
      <c r="AE628" s="82" t="str">
        <f t="shared" si="153"/>
        <v>150 Días</v>
      </c>
      <c r="AF628" s="1"/>
      <c r="AG628" s="1"/>
      <c r="AH628" s="1"/>
      <c r="AI628" s="1"/>
      <c r="AJ628" s="1"/>
      <c r="AK628" s="1"/>
      <c r="AL628" s="1"/>
      <c r="AM628" s="1"/>
      <c r="AN628" s="1"/>
      <c r="AO628" s="1"/>
      <c r="AP628" s="1"/>
      <c r="AQ628" s="1"/>
      <c r="AR628" s="1"/>
      <c r="AS628" s="1"/>
      <c r="AT628" s="1"/>
      <c r="AU628" s="1"/>
      <c r="AV628" s="1"/>
      <c r="AW628" s="1"/>
      <c r="AX628" s="1" t="s">
        <v>420</v>
      </c>
      <c r="AY628" s="1">
        <v>5876216.6399999997</v>
      </c>
      <c r="AZ628" s="1" t="s">
        <v>2526</v>
      </c>
      <c r="BA628" s="82">
        <f t="shared" si="156"/>
        <v>5876216.6399999997</v>
      </c>
      <c r="BB628" s="82" t="str">
        <f t="shared" si="157"/>
        <v>PROFINAS SAS</v>
      </c>
      <c r="BC628" s="82" t="str">
        <f t="shared" si="158"/>
        <v>MERCK</v>
      </c>
      <c r="BD628" s="82" t="str">
        <f t="shared" si="159"/>
        <v>15-60 DIAS</v>
      </c>
      <c r="BE628" s="1" t="s">
        <v>1095</v>
      </c>
      <c r="BF628" s="1">
        <v>633360</v>
      </c>
      <c r="BG628" s="1" t="s">
        <v>2375</v>
      </c>
      <c r="BH628" s="1"/>
      <c r="BI628" s="1"/>
      <c r="BJ628" s="1"/>
      <c r="BK628" s="1"/>
      <c r="BL628" s="1"/>
      <c r="BM628" s="1"/>
      <c r="BN628" s="1" t="s">
        <v>2461</v>
      </c>
      <c r="BO628" s="1">
        <v>132588</v>
      </c>
      <c r="BP628" s="1" t="s">
        <v>2545</v>
      </c>
      <c r="BQ628" s="1"/>
      <c r="BR628" s="1"/>
      <c r="BS628" s="1"/>
      <c r="BT628" s="1"/>
      <c r="BU628" s="1"/>
      <c r="BV628" s="1"/>
      <c r="BW628" s="1" t="s">
        <v>2653</v>
      </c>
      <c r="BX628" s="1">
        <v>196926.24</v>
      </c>
      <c r="BY628" s="1" t="s">
        <v>2654</v>
      </c>
      <c r="BZ628" s="82">
        <f t="shared" si="154"/>
        <v>132588</v>
      </c>
      <c r="CA628" s="82" t="str">
        <f t="shared" si="155"/>
        <v>REACTIVOS EQUIPOS Y QUIMICOS LIMITADA</v>
      </c>
      <c r="CB628" s="82" t="str">
        <f t="shared" si="160"/>
        <v>SCHARLAU</v>
      </c>
      <c r="CC628" s="82" t="str">
        <f t="shared" si="161"/>
        <v>120 DIAS</v>
      </c>
      <c r="CD628" s="98">
        <f t="shared" si="162"/>
        <v>132588</v>
      </c>
      <c r="CE628" s="98" t="str">
        <f t="shared" si="163"/>
        <v>REACTIVOS EQUIPOS Y QUIMICOS LIMITADA</v>
      </c>
      <c r="CF628" s="98" t="str">
        <f t="shared" si="164"/>
        <v>SCHARLAU</v>
      </c>
      <c r="CG628" s="98" t="str">
        <f t="shared" si="165"/>
        <v>120 DIAS</v>
      </c>
    </row>
    <row r="629" spans="1:85" ht="52.2">
      <c r="A629" s="9">
        <f t="shared" si="150"/>
        <v>621</v>
      </c>
      <c r="B629" s="10" t="s">
        <v>1930</v>
      </c>
      <c r="C629" s="11">
        <v>25</v>
      </c>
      <c r="D629" s="11" t="s">
        <v>9</v>
      </c>
      <c r="E629" s="10" t="s">
        <v>1803</v>
      </c>
      <c r="F629" s="43">
        <v>1</v>
      </c>
      <c r="G629" s="1"/>
      <c r="H629" s="1"/>
      <c r="I629" s="1"/>
      <c r="J629" s="1"/>
      <c r="K629" s="1"/>
      <c r="L629" s="1"/>
      <c r="M629" s="1"/>
      <c r="N629" s="1"/>
      <c r="O629" s="1"/>
      <c r="P629" s="1"/>
      <c r="Q629" s="1"/>
      <c r="R629" s="1"/>
      <c r="S629" s="1" t="s">
        <v>2406</v>
      </c>
      <c r="T629" s="1">
        <v>112056</v>
      </c>
      <c r="U629" s="1">
        <v>15</v>
      </c>
      <c r="V629" s="1"/>
      <c r="W629" s="1"/>
      <c r="X629" s="1"/>
      <c r="Y629" s="1"/>
      <c r="Z629" s="1"/>
      <c r="AA629" s="1"/>
      <c r="AB629" s="82">
        <f t="shared" si="151"/>
        <v>112056</v>
      </c>
      <c r="AC629" s="82" t="str">
        <f>IF(AB629=Z629,$Y$7,IF(AB629=W629,$V$7,IF(AB629=T629,$S$7,IF(AB629=Q629,$P$7,IF(AB629=N629,$M$7,IF(AB629=K629,$J$7,I(AB629=H629,$G$7,"")))))))</f>
        <v xml:space="preserve">ELEMENTOS QUIMICOS LTDA </v>
      </c>
      <c r="AD629" s="82" t="str">
        <f t="shared" si="152"/>
        <v>PANREAC</v>
      </c>
      <c r="AE629" s="82">
        <f t="shared" si="153"/>
        <v>15</v>
      </c>
      <c r="AF629" s="1"/>
      <c r="AG629" s="1"/>
      <c r="AH629" s="1"/>
      <c r="AI629" s="1"/>
      <c r="AJ629" s="1"/>
      <c r="AK629" s="1"/>
      <c r="AL629" s="1"/>
      <c r="AM629" s="1"/>
      <c r="AN629" s="1"/>
      <c r="AO629" s="1" t="s">
        <v>420</v>
      </c>
      <c r="AP629" s="1">
        <v>57999.999999999993</v>
      </c>
      <c r="AQ629" s="1">
        <v>120</v>
      </c>
      <c r="AR629" s="1"/>
      <c r="AS629" s="1"/>
      <c r="AT629" s="1"/>
      <c r="AU629" s="1"/>
      <c r="AV629" s="1"/>
      <c r="AW629" s="1"/>
      <c r="AX629" s="1"/>
      <c r="AY629" s="1"/>
      <c r="AZ629" s="1"/>
      <c r="BA629" s="82">
        <f t="shared" si="156"/>
        <v>57999.999999999993</v>
      </c>
      <c r="BB629" s="82" t="str">
        <f t="shared" si="157"/>
        <v>MERCK S.A.</v>
      </c>
      <c r="BC629" s="82" t="str">
        <f t="shared" si="158"/>
        <v>MERCK</v>
      </c>
      <c r="BD629" s="82">
        <f t="shared" si="159"/>
        <v>120</v>
      </c>
      <c r="BE629" s="1"/>
      <c r="BF629" s="1"/>
      <c r="BG629" s="1"/>
      <c r="BH629" s="1"/>
      <c r="BI629" s="1"/>
      <c r="BJ629" s="1"/>
      <c r="BK629" s="1"/>
      <c r="BL629" s="1"/>
      <c r="BM629" s="1"/>
      <c r="BN629" s="1" t="s">
        <v>2293</v>
      </c>
      <c r="BO629" s="1" t="s">
        <v>2293</v>
      </c>
      <c r="BP629" s="1" t="s">
        <v>2293</v>
      </c>
      <c r="BQ629" s="1"/>
      <c r="BR629" s="1"/>
      <c r="BS629" s="1"/>
      <c r="BT629" s="1"/>
      <c r="BU629" s="1"/>
      <c r="BV629" s="1"/>
      <c r="BW629" s="1"/>
      <c r="BX629" s="1"/>
      <c r="BY629" s="1"/>
      <c r="BZ629" s="82"/>
      <c r="CA629" s="82"/>
      <c r="CB629" s="82">
        <f t="shared" si="160"/>
        <v>0</v>
      </c>
      <c r="CC629" s="82">
        <f t="shared" si="161"/>
        <v>0</v>
      </c>
      <c r="CD629" s="98">
        <f t="shared" si="162"/>
        <v>57999.999999999993</v>
      </c>
      <c r="CE629" s="98" t="str">
        <f t="shared" si="163"/>
        <v>MERCK S.A.</v>
      </c>
      <c r="CF629" s="98" t="str">
        <f t="shared" si="164"/>
        <v>MERCK</v>
      </c>
      <c r="CG629" s="98">
        <f t="shared" si="165"/>
        <v>120</v>
      </c>
    </row>
    <row r="630" spans="1:85" ht="42" customHeight="1">
      <c r="A630" s="9">
        <f t="shared" si="150"/>
        <v>622</v>
      </c>
      <c r="B630" s="10" t="s">
        <v>398</v>
      </c>
      <c r="C630" s="11">
        <v>1000</v>
      </c>
      <c r="D630" s="11" t="s">
        <v>9</v>
      </c>
      <c r="E630" s="10" t="s">
        <v>44</v>
      </c>
      <c r="F630" s="43">
        <v>1</v>
      </c>
      <c r="G630" s="1"/>
      <c r="H630" s="1"/>
      <c r="I630" s="1"/>
      <c r="J630" s="1"/>
      <c r="K630" s="1"/>
      <c r="L630" s="1"/>
      <c r="M630" s="1"/>
      <c r="N630" s="1"/>
      <c r="O630" s="1"/>
      <c r="P630" s="1"/>
      <c r="Q630" s="1"/>
      <c r="R630" s="1"/>
      <c r="S630" s="1" t="s">
        <v>2406</v>
      </c>
      <c r="T630" s="1">
        <v>51900</v>
      </c>
      <c r="U630" s="1">
        <v>15</v>
      </c>
      <c r="V630" s="1"/>
      <c r="W630" s="1"/>
      <c r="X630" s="1"/>
      <c r="Y630" s="1"/>
      <c r="Z630" s="1"/>
      <c r="AA630" s="1"/>
      <c r="AB630" s="82">
        <f t="shared" si="151"/>
        <v>51900</v>
      </c>
      <c r="AC630" s="82" t="str">
        <f>IF(AB630=Z630,$Y$7,IF(AB630=W630,$V$7,IF(AB630=T630,$S$7,IF(AB630=Q630,$P$7,IF(AB630=N630,$M$7,IF(AB630=K630,$J$7,I(AB630=H630,$G$7,"")))))))</f>
        <v xml:space="preserve">ELEMENTOS QUIMICOS LTDA </v>
      </c>
      <c r="AD630" s="82" t="str">
        <f t="shared" si="152"/>
        <v>PANREAC</v>
      </c>
      <c r="AE630" s="82">
        <f t="shared" si="153"/>
        <v>15</v>
      </c>
      <c r="AF630" s="1"/>
      <c r="AG630" s="1"/>
      <c r="AH630" s="1"/>
      <c r="AI630" s="1"/>
      <c r="AJ630" s="1"/>
      <c r="AK630" s="1"/>
      <c r="AL630" s="1" t="s">
        <v>35</v>
      </c>
      <c r="AM630" s="1">
        <v>46600</v>
      </c>
      <c r="AN630" s="1" t="s">
        <v>2475</v>
      </c>
      <c r="AO630" s="1"/>
      <c r="AP630" s="1"/>
      <c r="AQ630" s="1"/>
      <c r="AR630" s="1"/>
      <c r="AS630" s="1"/>
      <c r="AT630" s="1"/>
      <c r="AU630" s="1"/>
      <c r="AV630" s="1"/>
      <c r="AW630" s="1"/>
      <c r="AX630" s="1" t="s">
        <v>35</v>
      </c>
      <c r="AY630" s="1">
        <v>10556</v>
      </c>
      <c r="AZ630" s="1" t="s">
        <v>2528</v>
      </c>
      <c r="BA630" s="82">
        <f t="shared" si="156"/>
        <v>10556</v>
      </c>
      <c r="BB630" s="82" t="str">
        <f t="shared" si="157"/>
        <v>PROFINAS SAS</v>
      </c>
      <c r="BC630" s="82" t="str">
        <f t="shared" si="158"/>
        <v>COMERCIAL</v>
      </c>
      <c r="BD630" s="82" t="str">
        <f t="shared" si="159"/>
        <v>8-30 DIAS</v>
      </c>
      <c r="BE630" s="1"/>
      <c r="BF630" s="1"/>
      <c r="BG630" s="1"/>
      <c r="BH630" s="1" t="s">
        <v>97</v>
      </c>
      <c r="BI630" s="1">
        <v>5200</v>
      </c>
      <c r="BJ630" s="1" t="s">
        <v>2548</v>
      </c>
      <c r="BK630" s="1"/>
      <c r="BL630" s="1"/>
      <c r="BM630" s="1"/>
      <c r="BN630" s="1" t="s">
        <v>35</v>
      </c>
      <c r="BO630" s="1">
        <v>5800</v>
      </c>
      <c r="BP630" s="1" t="s">
        <v>2328</v>
      </c>
      <c r="BQ630" s="1"/>
      <c r="BR630" s="1"/>
      <c r="BS630" s="1"/>
      <c r="BT630" s="1"/>
      <c r="BU630" s="1"/>
      <c r="BV630" s="1"/>
      <c r="BW630" s="1"/>
      <c r="BX630" s="1"/>
      <c r="BY630" s="1"/>
      <c r="BZ630" s="82">
        <f t="shared" si="154"/>
        <v>5200</v>
      </c>
      <c r="CA630" s="82" t="str">
        <f t="shared" si="155"/>
        <v>QUIMICOS FARADAY LTDA</v>
      </c>
      <c r="CB630" s="82" t="str">
        <f t="shared" si="160"/>
        <v xml:space="preserve">COMERCIAL </v>
      </c>
      <c r="CC630" s="82" t="str">
        <f t="shared" si="161"/>
        <v>20 DIAS</v>
      </c>
      <c r="CD630" s="98">
        <f t="shared" si="162"/>
        <v>5200</v>
      </c>
      <c r="CE630" s="98" t="str">
        <f t="shared" si="163"/>
        <v>QUIMICOS FARADAY LTDA</v>
      </c>
      <c r="CF630" s="98" t="str">
        <f t="shared" si="164"/>
        <v xml:space="preserve">COMERCIAL </v>
      </c>
      <c r="CG630" s="98" t="str">
        <f t="shared" si="165"/>
        <v>20 DIAS</v>
      </c>
    </row>
    <row r="631" spans="1:85" ht="57.6">
      <c r="A631" s="9">
        <f t="shared" si="150"/>
        <v>623</v>
      </c>
      <c r="B631" s="17" t="s">
        <v>514</v>
      </c>
      <c r="C631" s="14">
        <v>80</v>
      </c>
      <c r="D631" s="18" t="s">
        <v>9</v>
      </c>
      <c r="E631" s="10" t="s">
        <v>1931</v>
      </c>
      <c r="F631" s="43">
        <v>1</v>
      </c>
      <c r="G631" s="1"/>
      <c r="H631" s="1"/>
      <c r="I631" s="1"/>
      <c r="J631" s="1"/>
      <c r="K631" s="1"/>
      <c r="L631" s="1"/>
      <c r="M631" s="1"/>
      <c r="N631" s="1"/>
      <c r="O631" s="1"/>
      <c r="P631" s="1" t="s">
        <v>420</v>
      </c>
      <c r="Q631" s="1">
        <v>243600</v>
      </c>
      <c r="R631" s="1" t="s">
        <v>2364</v>
      </c>
      <c r="S631" s="1"/>
      <c r="T631" s="1"/>
      <c r="U631" s="1"/>
      <c r="V631" s="1"/>
      <c r="W631" s="1"/>
      <c r="X631" s="1"/>
      <c r="Y631" s="1"/>
      <c r="Z631" s="1"/>
      <c r="AA631" s="1"/>
      <c r="AB631" s="82">
        <f t="shared" si="151"/>
        <v>243600</v>
      </c>
      <c r="AC631" s="82" t="str">
        <f>IF(AB631=Z631,$Y$7,IF(AB631=W631,$V$7,IF(AB631=T631,$S$7,IF(AB631=Q631,$P$7,IF(AB631=N631,$M$7,IF(AB631=K631,$J$7,I(AB631=H631,$G$7,"")))))))</f>
        <v>BLAMIS DOTACIONES LABORATORIO S.A.S</v>
      </c>
      <c r="AD631" s="82" t="str">
        <f t="shared" si="152"/>
        <v>MERCK</v>
      </c>
      <c r="AE631" s="82" t="str">
        <f t="shared" si="153"/>
        <v>INMEDIATA, SALVO VENTA</v>
      </c>
      <c r="AF631" s="1"/>
      <c r="AG631" s="1"/>
      <c r="AH631" s="1"/>
      <c r="AI631" s="1"/>
      <c r="AJ631" s="1"/>
      <c r="AK631" s="1"/>
      <c r="AL631" s="1"/>
      <c r="AM631" s="1"/>
      <c r="AN631" s="1"/>
      <c r="AO631" s="1" t="s">
        <v>420</v>
      </c>
      <c r="AP631" s="1">
        <v>555640</v>
      </c>
      <c r="AQ631" s="1">
        <v>45</v>
      </c>
      <c r="AR631" s="1"/>
      <c r="AS631" s="1"/>
      <c r="AT631" s="1"/>
      <c r="AU631" s="1"/>
      <c r="AV631" s="1"/>
      <c r="AW631" s="1"/>
      <c r="AX631" s="1" t="s">
        <v>420</v>
      </c>
      <c r="AY631" s="1">
        <v>235989.93600000002</v>
      </c>
      <c r="AZ631" s="1" t="s">
        <v>2526</v>
      </c>
      <c r="BA631" s="82">
        <f t="shared" si="156"/>
        <v>235989.93600000002</v>
      </c>
      <c r="BB631" s="82" t="str">
        <f t="shared" si="157"/>
        <v>PROFINAS SAS</v>
      </c>
      <c r="BC631" s="82" t="str">
        <f t="shared" si="158"/>
        <v>MERCK</v>
      </c>
      <c r="BD631" s="82" t="str">
        <f t="shared" si="159"/>
        <v>15-60 DIAS</v>
      </c>
      <c r="BE631" s="1"/>
      <c r="BF631" s="1"/>
      <c r="BG631" s="1"/>
      <c r="BH631" s="1"/>
      <c r="BI631" s="1"/>
      <c r="BJ631" s="1"/>
      <c r="BK631" s="1"/>
      <c r="BL631" s="1"/>
      <c r="BM631" s="1"/>
      <c r="BN631" s="1" t="s">
        <v>1931</v>
      </c>
      <c r="BO631" s="1">
        <v>285012</v>
      </c>
      <c r="BP631" s="1" t="s">
        <v>2545</v>
      </c>
      <c r="BQ631" s="1"/>
      <c r="BR631" s="1"/>
      <c r="BS631" s="1"/>
      <c r="BT631" s="1"/>
      <c r="BU631" s="1"/>
      <c r="BV631" s="1"/>
      <c r="BW631" s="1"/>
      <c r="BX631" s="1"/>
      <c r="BY631" s="1"/>
      <c r="BZ631" s="82">
        <f t="shared" si="154"/>
        <v>285012</v>
      </c>
      <c r="CA631" s="82" t="str">
        <f t="shared" si="155"/>
        <v>REACTIVOS EQUIPOS Y QUIMICOS LIMITADA</v>
      </c>
      <c r="CB631" s="82" t="str">
        <f t="shared" si="160"/>
        <v>Merck 1024060080</v>
      </c>
      <c r="CC631" s="82" t="str">
        <f t="shared" si="161"/>
        <v>120 DIAS</v>
      </c>
      <c r="CD631" s="98">
        <f t="shared" si="162"/>
        <v>235989.93600000002</v>
      </c>
      <c r="CE631" s="98" t="str">
        <f t="shared" si="163"/>
        <v>PROFINAS SAS</v>
      </c>
      <c r="CF631" s="98" t="str">
        <f t="shared" si="164"/>
        <v>MERCK</v>
      </c>
      <c r="CG631" s="98" t="str">
        <f t="shared" si="165"/>
        <v>15-60 DIAS</v>
      </c>
    </row>
    <row r="632" spans="1:85" ht="76.8" customHeight="1">
      <c r="A632" s="9">
        <f t="shared" si="150"/>
        <v>624</v>
      </c>
      <c r="B632" s="10" t="s">
        <v>399</v>
      </c>
      <c r="C632" s="11">
        <v>50</v>
      </c>
      <c r="D632" s="11" t="s">
        <v>9</v>
      </c>
      <c r="E632" s="10" t="s">
        <v>1803</v>
      </c>
      <c r="F632" s="43">
        <v>1</v>
      </c>
      <c r="G632" s="1"/>
      <c r="H632" s="1"/>
      <c r="I632" s="1"/>
      <c r="J632" s="1"/>
      <c r="K632" s="1"/>
      <c r="L632" s="1"/>
      <c r="M632" s="1"/>
      <c r="N632" s="1"/>
      <c r="O632" s="1"/>
      <c r="P632" s="1"/>
      <c r="Q632" s="1"/>
      <c r="R632" s="1"/>
      <c r="S632" s="1" t="s">
        <v>2406</v>
      </c>
      <c r="T632" s="1">
        <v>123540</v>
      </c>
      <c r="U632" s="1">
        <v>15</v>
      </c>
      <c r="V632" s="1"/>
      <c r="W632" s="1"/>
      <c r="X632" s="1"/>
      <c r="Y632" s="1"/>
      <c r="Z632" s="1"/>
      <c r="AA632" s="1"/>
      <c r="AB632" s="82">
        <f t="shared" si="151"/>
        <v>123540</v>
      </c>
      <c r="AC632" s="82" t="str">
        <f>IF(AB632=Z632,$Y$7,IF(AB632=W632,$V$7,IF(AB632=T632,$S$7,IF(AB632=Q632,$P$7,IF(AB632=N632,$M$7,IF(AB632=K632,$J$7,I(AB632=H632,$G$7,"")))))))</f>
        <v xml:space="preserve">ELEMENTOS QUIMICOS LTDA </v>
      </c>
      <c r="AD632" s="82" t="str">
        <f t="shared" si="152"/>
        <v>PANREAC</v>
      </c>
      <c r="AE632" s="82">
        <f t="shared" si="153"/>
        <v>15</v>
      </c>
      <c r="AF632" s="1"/>
      <c r="AG632" s="1"/>
      <c r="AH632" s="1"/>
      <c r="AI632" s="1"/>
      <c r="AJ632" s="1"/>
      <c r="AK632" s="1"/>
      <c r="AL632" s="1"/>
      <c r="AM632" s="1"/>
      <c r="AN632" s="1"/>
      <c r="AO632" s="1" t="s">
        <v>420</v>
      </c>
      <c r="AP632" s="1">
        <v>134560</v>
      </c>
      <c r="AQ632" s="1">
        <v>90</v>
      </c>
      <c r="AR632" s="1"/>
      <c r="AS632" s="1"/>
      <c r="AT632" s="1"/>
      <c r="AU632" s="1"/>
      <c r="AV632" s="1"/>
      <c r="AW632" s="1"/>
      <c r="AX632" s="1" t="s">
        <v>420</v>
      </c>
      <c r="AY632" s="1">
        <v>172790.35200000001</v>
      </c>
      <c r="AZ632" s="1" t="s">
        <v>2526</v>
      </c>
      <c r="BA632" s="82">
        <f t="shared" si="156"/>
        <v>134560</v>
      </c>
      <c r="BB632" s="82" t="str">
        <f t="shared" si="157"/>
        <v>MERCK S.A.</v>
      </c>
      <c r="BC632" s="82" t="str">
        <f t="shared" si="158"/>
        <v>MERCK</v>
      </c>
      <c r="BD632" s="82">
        <f t="shared" si="159"/>
        <v>90</v>
      </c>
      <c r="BE632" s="1"/>
      <c r="BF632" s="1"/>
      <c r="BG632" s="1"/>
      <c r="BH632" s="1"/>
      <c r="BI632" s="1"/>
      <c r="BJ632" s="1"/>
      <c r="BK632" s="1"/>
      <c r="BL632" s="1"/>
      <c r="BM632" s="1"/>
      <c r="BN632" s="1" t="s">
        <v>2406</v>
      </c>
      <c r="BO632" s="1">
        <v>194880</v>
      </c>
      <c r="BP632" s="1" t="s">
        <v>2545</v>
      </c>
      <c r="BQ632" s="1"/>
      <c r="BR632" s="1"/>
      <c r="BS632" s="1"/>
      <c r="BT632" s="1"/>
      <c r="BU632" s="1"/>
      <c r="BV632" s="1"/>
      <c r="BW632" s="1" t="s">
        <v>2653</v>
      </c>
      <c r="BX632" s="1">
        <v>141288</v>
      </c>
      <c r="BY632" s="1" t="s">
        <v>2545</v>
      </c>
      <c r="BZ632" s="82">
        <f t="shared" si="154"/>
        <v>141288</v>
      </c>
      <c r="CA632" s="82" t="str">
        <f t="shared" si="155"/>
        <v xml:space="preserve">LABORATORIOS WACOL S.A </v>
      </c>
      <c r="CB632" s="82" t="str">
        <f t="shared" si="160"/>
        <v xml:space="preserve">JT BAKER </v>
      </c>
      <c r="CC632" s="82" t="str">
        <f t="shared" si="161"/>
        <v>120 DIAS</v>
      </c>
      <c r="CD632" s="98">
        <f t="shared" si="162"/>
        <v>123540</v>
      </c>
      <c r="CE632" s="98" t="str">
        <f t="shared" si="163"/>
        <v xml:space="preserve">ELEMENTOS QUIMICOS LTDA </v>
      </c>
      <c r="CF632" s="98" t="str">
        <f t="shared" si="164"/>
        <v>PANREAC</v>
      </c>
      <c r="CG632" s="98">
        <f t="shared" si="165"/>
        <v>15</v>
      </c>
    </row>
    <row r="633" spans="1:85" ht="57.6">
      <c r="A633" s="9">
        <f t="shared" si="150"/>
        <v>625</v>
      </c>
      <c r="B633" s="10" t="s">
        <v>1563</v>
      </c>
      <c r="C633" s="11">
        <v>500</v>
      </c>
      <c r="D633" s="11" t="s">
        <v>997</v>
      </c>
      <c r="E633" s="10" t="s">
        <v>1803</v>
      </c>
      <c r="F633" s="43">
        <v>1</v>
      </c>
      <c r="G633" s="1"/>
      <c r="H633" s="1"/>
      <c r="I633" s="1"/>
      <c r="J633" s="1"/>
      <c r="K633" s="1"/>
      <c r="L633" s="1"/>
      <c r="M633" s="1"/>
      <c r="N633" s="1"/>
      <c r="O633" s="1"/>
      <c r="P633" s="1" t="s">
        <v>420</v>
      </c>
      <c r="Q633" s="1">
        <v>178640</v>
      </c>
      <c r="R633" s="1" t="s">
        <v>2284</v>
      </c>
      <c r="S633" s="1" t="s">
        <v>2406</v>
      </c>
      <c r="T633" s="1">
        <v>123540</v>
      </c>
      <c r="U633" s="1">
        <v>15</v>
      </c>
      <c r="V633" s="1"/>
      <c r="W633" s="1"/>
      <c r="X633" s="1"/>
      <c r="Y633" s="1"/>
      <c r="Z633" s="1"/>
      <c r="AA633" s="1"/>
      <c r="AB633" s="82">
        <f t="shared" si="151"/>
        <v>123540</v>
      </c>
      <c r="AC633" s="82" t="str">
        <f>IF(AB633=Z633,$Y$7,IF(AB633=W633,$V$7,IF(AB633=T633,$S$7,IF(AB633=Q633,$P$7,IF(AB633=N633,$M$7,IF(AB633=K633,$J$7,I(AB633=H633,$G$7,"")))))))</f>
        <v xml:space="preserve">ELEMENTOS QUIMICOS LTDA </v>
      </c>
      <c r="AD633" s="82" t="str">
        <f t="shared" si="152"/>
        <v>PANREAC</v>
      </c>
      <c r="AE633" s="82">
        <f t="shared" si="153"/>
        <v>15</v>
      </c>
      <c r="AF633" s="1"/>
      <c r="AG633" s="1"/>
      <c r="AH633" s="1"/>
      <c r="AI633" s="1"/>
      <c r="AJ633" s="1"/>
      <c r="AK633" s="1"/>
      <c r="AL633" s="1"/>
      <c r="AM633" s="1"/>
      <c r="AN633" s="1"/>
      <c r="AO633" s="1" t="s">
        <v>420</v>
      </c>
      <c r="AP633" s="1">
        <v>134560</v>
      </c>
      <c r="AQ633" s="1">
        <v>90</v>
      </c>
      <c r="AR633" s="1"/>
      <c r="AS633" s="1"/>
      <c r="AT633" s="1"/>
      <c r="AU633" s="1"/>
      <c r="AV633" s="1"/>
      <c r="AW633" s="1"/>
      <c r="AX633" s="1" t="s">
        <v>420</v>
      </c>
      <c r="AY633" s="1">
        <v>172790.35200000001</v>
      </c>
      <c r="AZ633" s="1" t="s">
        <v>2526</v>
      </c>
      <c r="BA633" s="82">
        <f t="shared" si="156"/>
        <v>134560</v>
      </c>
      <c r="BB633" s="82" t="str">
        <f t="shared" si="157"/>
        <v>MERCK S.A.</v>
      </c>
      <c r="BC633" s="82" t="str">
        <f t="shared" si="158"/>
        <v>MERCK</v>
      </c>
      <c r="BD633" s="82">
        <f t="shared" si="159"/>
        <v>90</v>
      </c>
      <c r="BE633" s="1"/>
      <c r="BF633" s="1"/>
      <c r="BG633" s="1"/>
      <c r="BH633" s="1"/>
      <c r="BI633" s="1"/>
      <c r="BJ633" s="1"/>
      <c r="BK633" s="1"/>
      <c r="BL633" s="1"/>
      <c r="BM633" s="1"/>
      <c r="BN633" s="1" t="s">
        <v>2406</v>
      </c>
      <c r="BO633" s="1">
        <v>194880</v>
      </c>
      <c r="BP633" s="1" t="s">
        <v>2545</v>
      </c>
      <c r="BQ633" s="1"/>
      <c r="BR633" s="1"/>
      <c r="BS633" s="1"/>
      <c r="BT633" s="1"/>
      <c r="BU633" s="1"/>
      <c r="BV633" s="1"/>
      <c r="BW633" s="1"/>
      <c r="BX633" s="1"/>
      <c r="BY633" s="1"/>
      <c r="BZ633" s="82">
        <f t="shared" si="154"/>
        <v>194880</v>
      </c>
      <c r="CA633" s="82" t="str">
        <f t="shared" si="155"/>
        <v>REACTIVOS EQUIPOS Y QUIMICOS LIMITADA</v>
      </c>
      <c r="CB633" s="82" t="str">
        <f t="shared" si="160"/>
        <v>PANREAC</v>
      </c>
      <c r="CC633" s="82" t="str">
        <f t="shared" si="161"/>
        <v>120 DIAS</v>
      </c>
      <c r="CD633" s="98">
        <f t="shared" si="162"/>
        <v>123540</v>
      </c>
      <c r="CE633" s="98" t="str">
        <f t="shared" si="163"/>
        <v xml:space="preserve">ELEMENTOS QUIMICOS LTDA </v>
      </c>
      <c r="CF633" s="98" t="str">
        <f t="shared" si="164"/>
        <v>PANREAC</v>
      </c>
      <c r="CG633" s="98" t="str">
        <f t="shared" si="165"/>
        <v>120 DIAS</v>
      </c>
    </row>
    <row r="634" spans="1:85" ht="30" customHeight="1">
      <c r="A634" s="9">
        <f t="shared" si="150"/>
        <v>626</v>
      </c>
      <c r="B634" s="10" t="s">
        <v>392</v>
      </c>
      <c r="C634" s="11">
        <v>50</v>
      </c>
      <c r="D634" s="11" t="s">
        <v>9</v>
      </c>
      <c r="E634" s="10" t="s">
        <v>1803</v>
      </c>
      <c r="F634" s="43">
        <v>1</v>
      </c>
      <c r="G634" s="1"/>
      <c r="H634" s="1"/>
      <c r="I634" s="1"/>
      <c r="J634" s="1"/>
      <c r="K634" s="1"/>
      <c r="L634" s="1"/>
      <c r="M634" s="1"/>
      <c r="N634" s="1"/>
      <c r="O634" s="1"/>
      <c r="P634" s="1"/>
      <c r="Q634" s="1"/>
      <c r="R634" s="1"/>
      <c r="S634" s="1"/>
      <c r="T634" s="1"/>
      <c r="U634" s="1"/>
      <c r="V634" s="1"/>
      <c r="W634" s="1"/>
      <c r="X634" s="1"/>
      <c r="Y634" s="1"/>
      <c r="Z634" s="1"/>
      <c r="AA634" s="1"/>
      <c r="AB634" s="82"/>
      <c r="AC634" s="82"/>
      <c r="AD634" s="82"/>
      <c r="AE634" s="82"/>
      <c r="AF634" s="1"/>
      <c r="AG634" s="1"/>
      <c r="AH634" s="1"/>
      <c r="AI634" s="1"/>
      <c r="AJ634" s="1"/>
      <c r="AK634" s="1"/>
      <c r="AL634" s="1"/>
      <c r="AM634" s="1"/>
      <c r="AN634" s="1"/>
      <c r="AO634" s="1"/>
      <c r="AP634" s="1"/>
      <c r="AQ634" s="1"/>
      <c r="AR634" s="1"/>
      <c r="AS634" s="1"/>
      <c r="AT634" s="1"/>
      <c r="AU634" s="1"/>
      <c r="AV634" s="1"/>
      <c r="AW634" s="1"/>
      <c r="AX634" s="1"/>
      <c r="AY634" s="1"/>
      <c r="AZ634" s="1"/>
      <c r="BA634" s="82"/>
      <c r="BB634" s="82"/>
      <c r="BC634" s="82"/>
      <c r="BD634" s="82"/>
      <c r="BE634" s="1"/>
      <c r="BF634" s="1"/>
      <c r="BG634" s="1"/>
      <c r="BH634" s="1"/>
      <c r="BI634" s="1"/>
      <c r="BJ634" s="1"/>
      <c r="BK634" s="1"/>
      <c r="BL634" s="1"/>
      <c r="BM634" s="1"/>
      <c r="BN634" s="1"/>
      <c r="BO634" s="1"/>
      <c r="BP634" s="1"/>
      <c r="BQ634" s="1"/>
      <c r="BR634" s="1"/>
      <c r="BS634" s="1"/>
      <c r="BT634" s="1"/>
      <c r="BU634" s="1"/>
      <c r="BV634" s="1"/>
      <c r="BW634" s="1"/>
      <c r="BX634" s="1"/>
      <c r="BY634" s="1"/>
      <c r="BZ634" s="82"/>
      <c r="CA634" s="82"/>
      <c r="CB634" s="82"/>
      <c r="CC634" s="82"/>
      <c r="CD634" s="98">
        <f t="shared" si="162"/>
        <v>0</v>
      </c>
      <c r="CE634" s="98">
        <f t="shared" si="163"/>
        <v>0</v>
      </c>
      <c r="CF634" s="98">
        <f t="shared" si="164"/>
        <v>0</v>
      </c>
      <c r="CG634" s="98">
        <f t="shared" si="165"/>
        <v>0</v>
      </c>
    </row>
    <row r="635" spans="1:85" ht="33" customHeight="1">
      <c r="A635" s="9">
        <f t="shared" si="150"/>
        <v>627</v>
      </c>
      <c r="B635" s="10" t="s">
        <v>1680</v>
      </c>
      <c r="C635" s="11">
        <v>100</v>
      </c>
      <c r="D635" s="11" t="s">
        <v>997</v>
      </c>
      <c r="E635" s="10" t="s">
        <v>1803</v>
      </c>
      <c r="F635" s="43">
        <v>1</v>
      </c>
      <c r="G635" s="1"/>
      <c r="H635" s="1"/>
      <c r="I635" s="1"/>
      <c r="J635" s="1" t="s">
        <v>2267</v>
      </c>
      <c r="K635" s="1">
        <v>193369.68</v>
      </c>
      <c r="L635" s="1" t="s">
        <v>2269</v>
      </c>
      <c r="M635" s="1"/>
      <c r="N635" s="1"/>
      <c r="O635" s="1"/>
      <c r="P635" s="1"/>
      <c r="Q635" s="1"/>
      <c r="R635" s="1"/>
      <c r="S635" s="1" t="s">
        <v>2406</v>
      </c>
      <c r="T635" s="1">
        <v>97440</v>
      </c>
      <c r="U635" s="1">
        <v>15</v>
      </c>
      <c r="V635" s="1"/>
      <c r="W635" s="1"/>
      <c r="X635" s="1"/>
      <c r="Y635" s="1"/>
      <c r="Z635" s="1"/>
      <c r="AA635" s="1"/>
      <c r="AB635" s="82">
        <f t="shared" si="151"/>
        <v>97440</v>
      </c>
      <c r="AC635" s="82" t="str">
        <f>IF(AB635=Z635,$Y$7,IF(AB635=W635,$V$7,IF(AB635=T635,$S$7,IF(AB635=Q635,$P$7,IF(AB635=N635,$M$7,IF(AB635=K635,$J$7,I(AB635=H635,$G$7,"")))))))</f>
        <v xml:space="preserve">ELEMENTOS QUIMICOS LTDA </v>
      </c>
      <c r="AD635" s="82" t="str">
        <f t="shared" si="152"/>
        <v>PANREAC</v>
      </c>
      <c r="AE635" s="82">
        <f t="shared" si="153"/>
        <v>15</v>
      </c>
      <c r="AF635" s="1"/>
      <c r="AG635" s="1"/>
      <c r="AH635" s="1"/>
      <c r="AI635" s="1"/>
      <c r="AJ635" s="1"/>
      <c r="AK635" s="1"/>
      <c r="AL635" s="1"/>
      <c r="AM635" s="1"/>
      <c r="AN635" s="1"/>
      <c r="AO635" s="1" t="s">
        <v>420</v>
      </c>
      <c r="AP635" s="1">
        <v>170520</v>
      </c>
      <c r="AQ635" s="1">
        <v>75</v>
      </c>
      <c r="AR635" s="1"/>
      <c r="AS635" s="1"/>
      <c r="AT635" s="1"/>
      <c r="AU635" s="1"/>
      <c r="AV635" s="1"/>
      <c r="AW635" s="1"/>
      <c r="AX635" s="1"/>
      <c r="AY635" s="1"/>
      <c r="AZ635" s="1"/>
      <c r="BA635" s="82">
        <f t="shared" si="156"/>
        <v>170520</v>
      </c>
      <c r="BB635" s="82" t="str">
        <f t="shared" si="157"/>
        <v>MERCK S.A.</v>
      </c>
      <c r="BC635" s="82" t="str">
        <f t="shared" si="158"/>
        <v>MERCK</v>
      </c>
      <c r="BD635" s="82">
        <f t="shared" si="159"/>
        <v>75</v>
      </c>
      <c r="BE635" s="1" t="s">
        <v>1095</v>
      </c>
      <c r="BF635" s="1">
        <v>96280</v>
      </c>
      <c r="BG635" s="1" t="s">
        <v>2375</v>
      </c>
      <c r="BH635" s="1"/>
      <c r="BI635" s="1"/>
      <c r="BJ635" s="1"/>
      <c r="BK635" s="1"/>
      <c r="BL635" s="1"/>
      <c r="BM635" s="1"/>
      <c r="BN635" s="1" t="s">
        <v>2406</v>
      </c>
      <c r="BO635" s="1">
        <v>253750</v>
      </c>
      <c r="BP635" s="1" t="s">
        <v>2545</v>
      </c>
      <c r="BQ635" s="1"/>
      <c r="BR635" s="1"/>
      <c r="BS635" s="1"/>
      <c r="BT635" s="1"/>
      <c r="BU635" s="1"/>
      <c r="BV635" s="1"/>
      <c r="BW635" s="1" t="s">
        <v>2653</v>
      </c>
      <c r="BX635" s="1">
        <v>189131.04</v>
      </c>
      <c r="BY635" s="1" t="s">
        <v>2654</v>
      </c>
      <c r="BZ635" s="82">
        <f t="shared" si="154"/>
        <v>96280</v>
      </c>
      <c r="CA635" s="82" t="str">
        <f t="shared" si="155"/>
        <v xml:space="preserve">QUIMICA  M.G.  S.A.S.   </v>
      </c>
      <c r="CB635" s="82" t="str">
        <f t="shared" si="160"/>
        <v>SIGMA</v>
      </c>
      <c r="CC635" s="82" t="str">
        <f t="shared" si="161"/>
        <v>60 DIAS</v>
      </c>
      <c r="CD635" s="98">
        <f t="shared" si="162"/>
        <v>96280</v>
      </c>
      <c r="CE635" s="98" t="str">
        <f t="shared" si="163"/>
        <v xml:space="preserve">QUIMICA  M.G.  S.A.S.   </v>
      </c>
      <c r="CF635" s="98" t="str">
        <f t="shared" si="164"/>
        <v>SIGMA</v>
      </c>
      <c r="CG635" s="98" t="str">
        <f t="shared" si="165"/>
        <v>60 DIAS</v>
      </c>
    </row>
    <row r="636" spans="1:85" ht="52.2">
      <c r="A636" s="9">
        <f t="shared" si="150"/>
        <v>628</v>
      </c>
      <c r="B636" s="10" t="s">
        <v>1298</v>
      </c>
      <c r="C636" s="11">
        <v>1000</v>
      </c>
      <c r="D636" s="11" t="s">
        <v>9</v>
      </c>
      <c r="E636" s="10" t="s">
        <v>1803</v>
      </c>
      <c r="F636" s="43">
        <v>1</v>
      </c>
      <c r="G636" s="1"/>
      <c r="H636" s="1"/>
      <c r="I636" s="1"/>
      <c r="J636" s="1" t="s">
        <v>2267</v>
      </c>
      <c r="K636" s="1">
        <v>38349.599999999999</v>
      </c>
      <c r="L636" s="1" t="s">
        <v>2268</v>
      </c>
      <c r="M636" s="1"/>
      <c r="N636" s="1"/>
      <c r="O636" s="1"/>
      <c r="P636" s="1" t="s">
        <v>420</v>
      </c>
      <c r="Q636" s="1">
        <v>89320</v>
      </c>
      <c r="R636" s="1" t="s">
        <v>2326</v>
      </c>
      <c r="S636" s="1" t="s">
        <v>2406</v>
      </c>
      <c r="T636" s="1">
        <v>45704</v>
      </c>
      <c r="U636" s="1">
        <v>15</v>
      </c>
      <c r="V636" s="1"/>
      <c r="W636" s="1"/>
      <c r="X636" s="1"/>
      <c r="Y636" s="1"/>
      <c r="Z636" s="1"/>
      <c r="AA636" s="1"/>
      <c r="AB636" s="82">
        <f t="shared" si="151"/>
        <v>38349.599999999999</v>
      </c>
      <c r="AC636" s="82" t="str">
        <f>IF(AB636=Z636,$Y$7,IF(AB636=W636,$V$7,IF(AB636=T636,$S$7,IF(AB636=Q636,$P$7,IF(AB636=N636,$M$7,IF(AB636=K636,$J$7,I(AB636=H636,$G$7,"")))))))</f>
        <v>AVÁNTIKA COLOMBIA S.A.</v>
      </c>
      <c r="AD636" s="82" t="str">
        <f t="shared" si="152"/>
        <v>JT BAKER</v>
      </c>
      <c r="AE636" s="82" t="str">
        <f t="shared" si="153"/>
        <v>10 Días</v>
      </c>
      <c r="AF636" s="1"/>
      <c r="AG636" s="1"/>
      <c r="AH636" s="1"/>
      <c r="AI636" s="1"/>
      <c r="AJ636" s="1"/>
      <c r="AK636" s="1"/>
      <c r="AL636" s="1"/>
      <c r="AM636" s="1"/>
      <c r="AN636" s="1"/>
      <c r="AO636" s="1" t="s">
        <v>420</v>
      </c>
      <c r="AP636" s="1">
        <v>26679.999999999996</v>
      </c>
      <c r="AQ636" s="1">
        <v>90</v>
      </c>
      <c r="AR636" s="1"/>
      <c r="AS636" s="1"/>
      <c r="AT636" s="1"/>
      <c r="AU636" s="1"/>
      <c r="AV636" s="1"/>
      <c r="AW636" s="1"/>
      <c r="AX636" s="1" t="s">
        <v>420</v>
      </c>
      <c r="AY636" s="1">
        <v>51769.871999999996</v>
      </c>
      <c r="AZ636" s="1" t="s">
        <v>2526</v>
      </c>
      <c r="BA636" s="82">
        <f t="shared" si="156"/>
        <v>26679.999999999996</v>
      </c>
      <c r="BB636" s="82" t="str">
        <f t="shared" si="157"/>
        <v>MERCK S.A.</v>
      </c>
      <c r="BC636" s="82" t="str">
        <f t="shared" si="158"/>
        <v>MERCK</v>
      </c>
      <c r="BD636" s="82">
        <f t="shared" si="159"/>
        <v>90</v>
      </c>
      <c r="BE636" s="1"/>
      <c r="BF636" s="1"/>
      <c r="BG636" s="1"/>
      <c r="BH636" s="1"/>
      <c r="BI636" s="1"/>
      <c r="BJ636" s="1"/>
      <c r="BK636" s="1" t="s">
        <v>2361</v>
      </c>
      <c r="BL636" s="1">
        <v>29812</v>
      </c>
      <c r="BM636" s="1" t="s">
        <v>2569</v>
      </c>
      <c r="BN636" s="1" t="s">
        <v>2406</v>
      </c>
      <c r="BO636" s="1">
        <v>60900</v>
      </c>
      <c r="BP636" s="1" t="s">
        <v>2328</v>
      </c>
      <c r="BQ636" s="1" t="s">
        <v>1095</v>
      </c>
      <c r="BR636" s="1">
        <v>56840</v>
      </c>
      <c r="BS636" s="1">
        <v>45</v>
      </c>
      <c r="BT636" s="1"/>
      <c r="BU636" s="1"/>
      <c r="BV636" s="1"/>
      <c r="BW636" s="1" t="s">
        <v>2653</v>
      </c>
      <c r="BX636" s="1">
        <v>46169.784615384619</v>
      </c>
      <c r="BY636" s="1" t="s">
        <v>2372</v>
      </c>
      <c r="BZ636" s="82">
        <f t="shared" si="154"/>
        <v>29812</v>
      </c>
      <c r="CA636" s="82" t="str">
        <f t="shared" si="155"/>
        <v>QUIMICOS Y REACTIVOS SAS "QUIMIREL SAS"</v>
      </c>
      <c r="CB636" s="82" t="str">
        <f t="shared" si="160"/>
        <v>HONEYWELL</v>
      </c>
      <c r="CC636" s="82" t="str">
        <f t="shared" si="161"/>
        <v xml:space="preserve">5 dias calendario </v>
      </c>
      <c r="CD636" s="98">
        <f t="shared" si="162"/>
        <v>26679.999999999996</v>
      </c>
      <c r="CE636" s="98" t="str">
        <f t="shared" si="163"/>
        <v>MERCK S.A.</v>
      </c>
      <c r="CF636" s="98" t="str">
        <f t="shared" si="164"/>
        <v>MERCK</v>
      </c>
      <c r="CG636" s="98">
        <f t="shared" si="165"/>
        <v>90</v>
      </c>
    </row>
    <row r="637" spans="1:85" ht="57.6">
      <c r="A637" s="9">
        <f t="shared" si="150"/>
        <v>629</v>
      </c>
      <c r="B637" s="10" t="s">
        <v>400</v>
      </c>
      <c r="C637" s="11">
        <v>1000</v>
      </c>
      <c r="D637" s="11" t="s">
        <v>9</v>
      </c>
      <c r="E637" s="10" t="s">
        <v>35</v>
      </c>
      <c r="F637" s="43">
        <v>1</v>
      </c>
      <c r="G637" s="1"/>
      <c r="H637" s="1"/>
      <c r="I637" s="1"/>
      <c r="J637" s="1"/>
      <c r="K637" s="1"/>
      <c r="L637" s="1"/>
      <c r="M637" s="1"/>
      <c r="N637" s="1"/>
      <c r="O637" s="1"/>
      <c r="P637" s="1"/>
      <c r="Q637" s="1"/>
      <c r="R637" s="1"/>
      <c r="S637" s="1"/>
      <c r="T637" s="1"/>
      <c r="U637" s="1"/>
      <c r="V637" s="1"/>
      <c r="W637" s="1"/>
      <c r="X637" s="1"/>
      <c r="Y637" s="1"/>
      <c r="Z637" s="1"/>
      <c r="AA637" s="1"/>
      <c r="AB637" s="82"/>
      <c r="AC637" s="82"/>
      <c r="AD637" s="82"/>
      <c r="AE637" s="82"/>
      <c r="AF637" s="1"/>
      <c r="AG637" s="1"/>
      <c r="AH637" s="1"/>
      <c r="AI637" s="1"/>
      <c r="AJ637" s="1"/>
      <c r="AK637" s="1"/>
      <c r="AL637" s="1"/>
      <c r="AM637" s="1"/>
      <c r="AN637" s="1"/>
      <c r="AO637" s="1"/>
      <c r="AP637" s="1"/>
      <c r="AQ637" s="1"/>
      <c r="AR637" s="1"/>
      <c r="AS637" s="1"/>
      <c r="AT637" s="1"/>
      <c r="AU637" s="1"/>
      <c r="AV637" s="1"/>
      <c r="AW637" s="1"/>
      <c r="AX637" s="1" t="s">
        <v>35</v>
      </c>
      <c r="AY637" s="1">
        <v>6032</v>
      </c>
      <c r="AZ637" s="1" t="s">
        <v>2528</v>
      </c>
      <c r="BA637" s="82">
        <f t="shared" si="156"/>
        <v>6032</v>
      </c>
      <c r="BB637" s="82" t="str">
        <f t="shared" si="157"/>
        <v>PROFINAS SAS</v>
      </c>
      <c r="BC637" s="82" t="str">
        <f t="shared" si="158"/>
        <v>COMERCIAL</v>
      </c>
      <c r="BD637" s="82" t="str">
        <f t="shared" si="159"/>
        <v>8-30 DIAS</v>
      </c>
      <c r="BE637" s="1"/>
      <c r="BF637" s="1"/>
      <c r="BG637" s="1"/>
      <c r="BH637" s="1" t="s">
        <v>97</v>
      </c>
      <c r="BI637" s="1">
        <v>5100</v>
      </c>
      <c r="BJ637" s="1" t="s">
        <v>2548</v>
      </c>
      <c r="BK637" s="1"/>
      <c r="BL637" s="1"/>
      <c r="BM637" s="1"/>
      <c r="BN637" s="1" t="s">
        <v>35</v>
      </c>
      <c r="BO637" s="1">
        <v>3712</v>
      </c>
      <c r="BP637" s="1" t="s">
        <v>2328</v>
      </c>
      <c r="BQ637" s="1"/>
      <c r="BR637" s="1"/>
      <c r="BS637" s="1"/>
      <c r="BT637" s="1"/>
      <c r="BU637" s="1"/>
      <c r="BV637" s="1"/>
      <c r="BW637" s="1"/>
      <c r="BX637" s="1"/>
      <c r="BY637" s="1"/>
      <c r="BZ637" s="82">
        <f t="shared" si="154"/>
        <v>3712</v>
      </c>
      <c r="CA637" s="82" t="str">
        <f t="shared" si="155"/>
        <v>REACTIVOS EQUIPOS Y QUIMICOS LIMITADA</v>
      </c>
      <c r="CB637" s="82" t="str">
        <f t="shared" si="160"/>
        <v>COMERCIAL</v>
      </c>
      <c r="CC637" s="82" t="str">
        <f t="shared" si="161"/>
        <v>30 DIAS</v>
      </c>
      <c r="CD637" s="98">
        <f t="shared" si="162"/>
        <v>3712</v>
      </c>
      <c r="CE637" s="98" t="str">
        <f t="shared" si="163"/>
        <v>REACTIVOS EQUIPOS Y QUIMICOS LIMITADA</v>
      </c>
      <c r="CF637" s="98" t="str">
        <f t="shared" si="164"/>
        <v>COMERCIAL</v>
      </c>
      <c r="CG637" s="98" t="str">
        <f t="shared" si="165"/>
        <v>30 DIAS</v>
      </c>
    </row>
    <row r="638" spans="1:85" ht="62.25" customHeight="1">
      <c r="A638" s="9">
        <f t="shared" si="150"/>
        <v>630</v>
      </c>
      <c r="B638" s="10" t="s">
        <v>401</v>
      </c>
      <c r="C638" s="11">
        <v>250</v>
      </c>
      <c r="D638" s="11" t="s">
        <v>9</v>
      </c>
      <c r="E638" s="10" t="s">
        <v>1803</v>
      </c>
      <c r="F638" s="43">
        <v>1</v>
      </c>
      <c r="G638" s="1"/>
      <c r="H638" s="1"/>
      <c r="I638" s="1"/>
      <c r="J638" s="1" t="s">
        <v>2267</v>
      </c>
      <c r="K638" s="1">
        <v>187718.16</v>
      </c>
      <c r="L638" s="1" t="s">
        <v>2271</v>
      </c>
      <c r="M638" s="1"/>
      <c r="N638" s="1"/>
      <c r="O638" s="1"/>
      <c r="P638" s="1"/>
      <c r="Q638" s="1"/>
      <c r="R638" s="1"/>
      <c r="S638" s="1" t="s">
        <v>2406</v>
      </c>
      <c r="T638" s="1">
        <v>92800</v>
      </c>
      <c r="U638" s="1">
        <v>120</v>
      </c>
      <c r="V638" s="1"/>
      <c r="W638" s="1"/>
      <c r="X638" s="1"/>
      <c r="Y638" s="1"/>
      <c r="Z638" s="1"/>
      <c r="AA638" s="1"/>
      <c r="AB638" s="82">
        <f t="shared" si="151"/>
        <v>92800</v>
      </c>
      <c r="AC638" s="82" t="str">
        <f>IF(AB638=Z638,$Y$7,IF(AB638=W638,$V$7,IF(AB638=T638,$S$7,IF(AB638=Q638,$P$7,IF(AB638=N638,$M$7,IF(AB638=K638,$J$7,I(AB638=H638,$G$7,"")))))))</f>
        <v xml:space="preserve">ELEMENTOS QUIMICOS LTDA </v>
      </c>
      <c r="AD638" s="82" t="str">
        <f t="shared" si="152"/>
        <v>PANREAC</v>
      </c>
      <c r="AE638" s="82">
        <f t="shared" si="153"/>
        <v>120</v>
      </c>
      <c r="AF638" s="1"/>
      <c r="AG638" s="1"/>
      <c r="AH638" s="1"/>
      <c r="AI638" s="1"/>
      <c r="AJ638" s="1"/>
      <c r="AK638" s="1"/>
      <c r="AL638" s="1"/>
      <c r="AM638" s="1"/>
      <c r="AN638" s="1"/>
      <c r="AO638" s="1" t="s">
        <v>420</v>
      </c>
      <c r="AP638" s="1">
        <v>75400</v>
      </c>
      <c r="AQ638" s="1">
        <v>150</v>
      </c>
      <c r="AR638" s="1"/>
      <c r="AS638" s="1"/>
      <c r="AT638" s="1"/>
      <c r="AU638" s="1"/>
      <c r="AV638" s="1"/>
      <c r="AW638" s="1"/>
      <c r="AX638" s="1" t="s">
        <v>420</v>
      </c>
      <c r="AY638" s="1">
        <v>161360.63999999996</v>
      </c>
      <c r="AZ638" s="1" t="s">
        <v>2526</v>
      </c>
      <c r="BA638" s="82">
        <f t="shared" si="156"/>
        <v>75400</v>
      </c>
      <c r="BB638" s="82" t="str">
        <f t="shared" si="157"/>
        <v>MERCK S.A.</v>
      </c>
      <c r="BC638" s="82" t="str">
        <f t="shared" si="158"/>
        <v>MERCK</v>
      </c>
      <c r="BD638" s="82">
        <f t="shared" si="159"/>
        <v>150</v>
      </c>
      <c r="BE638" s="1"/>
      <c r="BF638" s="1"/>
      <c r="BG638" s="1"/>
      <c r="BH638" s="1"/>
      <c r="BI638" s="1"/>
      <c r="BJ638" s="1"/>
      <c r="BK638" s="1"/>
      <c r="BL638" s="1"/>
      <c r="BM638" s="1"/>
      <c r="BN638" s="1" t="s">
        <v>2406</v>
      </c>
      <c r="BO638" s="1">
        <v>192850</v>
      </c>
      <c r="BP638" s="1" t="s">
        <v>2545</v>
      </c>
      <c r="BQ638" s="1"/>
      <c r="BR638" s="1"/>
      <c r="BS638" s="1"/>
      <c r="BT638" s="1"/>
      <c r="BU638" s="1"/>
      <c r="BV638" s="1"/>
      <c r="BW638" s="1"/>
      <c r="BX638" s="1"/>
      <c r="BY638" s="1"/>
      <c r="BZ638" s="82">
        <f t="shared" si="154"/>
        <v>192850</v>
      </c>
      <c r="CA638" s="82" t="str">
        <f t="shared" si="155"/>
        <v>REACTIVOS EQUIPOS Y QUIMICOS LIMITADA</v>
      </c>
      <c r="CB638" s="82" t="str">
        <f t="shared" si="160"/>
        <v>PANREAC</v>
      </c>
      <c r="CC638" s="82" t="str">
        <f t="shared" si="161"/>
        <v>120 DIAS</v>
      </c>
      <c r="CD638" s="98">
        <f t="shared" si="162"/>
        <v>75400</v>
      </c>
      <c r="CE638" s="98" t="str">
        <f t="shared" si="163"/>
        <v>MERCK S.A.</v>
      </c>
      <c r="CF638" s="98" t="str">
        <f t="shared" si="164"/>
        <v>MERCK</v>
      </c>
      <c r="CG638" s="98">
        <f t="shared" si="165"/>
        <v>150</v>
      </c>
    </row>
    <row r="639" spans="1:85" ht="62.25" customHeight="1">
      <c r="A639" s="9">
        <f t="shared" si="150"/>
        <v>631</v>
      </c>
      <c r="B639" s="10" t="s">
        <v>1534</v>
      </c>
      <c r="C639" s="11">
        <v>500</v>
      </c>
      <c r="D639" s="11" t="s">
        <v>9</v>
      </c>
      <c r="E639" s="10" t="s">
        <v>1803</v>
      </c>
      <c r="F639" s="43">
        <v>1</v>
      </c>
      <c r="G639" s="1"/>
      <c r="H639" s="1"/>
      <c r="I639" s="1"/>
      <c r="J639" s="1" t="s">
        <v>2267</v>
      </c>
      <c r="K639" s="1">
        <v>159261.04</v>
      </c>
      <c r="L639" s="1" t="s">
        <v>2271</v>
      </c>
      <c r="M639" s="1"/>
      <c r="N639" s="1"/>
      <c r="O639" s="1"/>
      <c r="P639" s="1"/>
      <c r="Q639" s="1"/>
      <c r="R639" s="1"/>
      <c r="S639" s="1" t="s">
        <v>2406</v>
      </c>
      <c r="T639" s="1">
        <v>101384</v>
      </c>
      <c r="U639" s="1">
        <v>15</v>
      </c>
      <c r="V639" s="1"/>
      <c r="W639" s="1"/>
      <c r="X639" s="1"/>
      <c r="Y639" s="1"/>
      <c r="Z639" s="1"/>
      <c r="AA639" s="1"/>
      <c r="AB639" s="82">
        <f t="shared" si="151"/>
        <v>101384</v>
      </c>
      <c r="AC639" s="82" t="str">
        <f>IF(AB639=Z639,$Y$7,IF(AB639=W639,$V$7,IF(AB639=T639,$S$7,IF(AB639=Q639,$P$7,IF(AB639=N639,$M$7,IF(AB639=K639,$J$7,I(AB639=H639,$G$7,"")))))))</f>
        <v xml:space="preserve">ELEMENTOS QUIMICOS LTDA </v>
      </c>
      <c r="AD639" s="82" t="str">
        <f t="shared" si="152"/>
        <v>PANREAC</v>
      </c>
      <c r="AE639" s="82">
        <f t="shared" si="153"/>
        <v>15</v>
      </c>
      <c r="AF639" s="1"/>
      <c r="AG639" s="1"/>
      <c r="AH639" s="1"/>
      <c r="AI639" s="1"/>
      <c r="AJ639" s="1"/>
      <c r="AK639" s="1"/>
      <c r="AL639" s="1"/>
      <c r="AM639" s="1"/>
      <c r="AN639" s="1"/>
      <c r="AO639" s="1" t="s">
        <v>420</v>
      </c>
      <c r="AP639" s="1">
        <v>236639.99999999997</v>
      </c>
      <c r="AQ639" s="1">
        <v>75</v>
      </c>
      <c r="AR639" s="1"/>
      <c r="AS639" s="1"/>
      <c r="AT639" s="1"/>
      <c r="AU639" s="1"/>
      <c r="AV639" s="1"/>
      <c r="AW639" s="1"/>
      <c r="AX639" s="1" t="s">
        <v>420</v>
      </c>
      <c r="AY639" s="1">
        <v>462567.16800000001</v>
      </c>
      <c r="AZ639" s="1" t="s">
        <v>2526</v>
      </c>
      <c r="BA639" s="82">
        <f t="shared" si="156"/>
        <v>236639.99999999997</v>
      </c>
      <c r="BB639" s="82" t="str">
        <f t="shared" si="157"/>
        <v>MERCK S.A.</v>
      </c>
      <c r="BC639" s="82" t="str">
        <f t="shared" si="158"/>
        <v>MERCK</v>
      </c>
      <c r="BD639" s="82">
        <f t="shared" si="159"/>
        <v>75</v>
      </c>
      <c r="BE639" s="1" t="s">
        <v>1095</v>
      </c>
      <c r="BF639" s="1">
        <v>444280</v>
      </c>
      <c r="BG639" s="1" t="s">
        <v>2375</v>
      </c>
      <c r="BH639" s="1"/>
      <c r="BI639" s="1"/>
      <c r="BJ639" s="1"/>
      <c r="BK639" s="1" t="s">
        <v>2570</v>
      </c>
      <c r="BL639" s="1">
        <v>315520</v>
      </c>
      <c r="BM639" s="1" t="s">
        <v>2569</v>
      </c>
      <c r="BN639" s="1" t="s">
        <v>2461</v>
      </c>
      <c r="BO639" s="1">
        <v>158688</v>
      </c>
      <c r="BP639" s="1" t="s">
        <v>2545</v>
      </c>
      <c r="BQ639" s="1"/>
      <c r="BR639" s="1"/>
      <c r="BS639" s="1"/>
      <c r="BT639" s="1"/>
      <c r="BU639" s="1"/>
      <c r="BV639" s="1"/>
      <c r="BW639" s="1" t="s">
        <v>2653</v>
      </c>
      <c r="BX639" s="1">
        <v>740202.96</v>
      </c>
      <c r="BY639" s="1" t="s">
        <v>2654</v>
      </c>
      <c r="BZ639" s="82">
        <f t="shared" si="154"/>
        <v>158688</v>
      </c>
      <c r="CA639" s="82" t="str">
        <f t="shared" si="155"/>
        <v>REACTIVOS EQUIPOS Y QUIMICOS LIMITADA</v>
      </c>
      <c r="CB639" s="82" t="str">
        <f t="shared" si="160"/>
        <v>SCHARLAU</v>
      </c>
      <c r="CC639" s="82" t="str">
        <f t="shared" si="161"/>
        <v>120 DIAS</v>
      </c>
      <c r="CD639" s="98">
        <f t="shared" si="162"/>
        <v>101384</v>
      </c>
      <c r="CE639" s="98" t="str">
        <f t="shared" si="163"/>
        <v xml:space="preserve">ELEMENTOS QUIMICOS LTDA </v>
      </c>
      <c r="CF639" s="98" t="str">
        <f t="shared" si="164"/>
        <v>PANREAC</v>
      </c>
      <c r="CG639" s="98">
        <f t="shared" si="165"/>
        <v>15</v>
      </c>
    </row>
    <row r="640" spans="1:85" ht="62.25" customHeight="1">
      <c r="A640" s="9">
        <f t="shared" si="150"/>
        <v>632</v>
      </c>
      <c r="B640" s="10" t="s">
        <v>1536</v>
      </c>
      <c r="C640" s="11">
        <v>500</v>
      </c>
      <c r="D640" s="11" t="s">
        <v>9</v>
      </c>
      <c r="E640" s="10" t="s">
        <v>1803</v>
      </c>
      <c r="F640" s="43">
        <v>1</v>
      </c>
      <c r="G640" s="1"/>
      <c r="H640" s="1"/>
      <c r="I640" s="1"/>
      <c r="J640" s="1"/>
      <c r="K640" s="1"/>
      <c r="L640" s="1"/>
      <c r="M640" s="1"/>
      <c r="N640" s="1"/>
      <c r="O640" s="1"/>
      <c r="P640" s="1"/>
      <c r="Q640" s="1"/>
      <c r="R640" s="1"/>
      <c r="S640" s="1" t="s">
        <v>2406</v>
      </c>
      <c r="T640" s="1">
        <v>2336240</v>
      </c>
      <c r="U640" s="1">
        <v>120</v>
      </c>
      <c r="V640" s="1"/>
      <c r="W640" s="1"/>
      <c r="X640" s="1"/>
      <c r="Y640" s="1"/>
      <c r="Z640" s="1"/>
      <c r="AA640" s="1"/>
      <c r="AB640" s="82">
        <f t="shared" si="151"/>
        <v>2336240</v>
      </c>
      <c r="AC640" s="82" t="str">
        <f>IF(AB640=Z640,$Y$7,IF(AB640=W640,$V$7,IF(AB640=T640,$S$7,IF(AB640=Q640,$P$7,IF(AB640=N640,$M$7,IF(AB640=K640,$J$7,I(AB640=H640,$G$7,"")))))))</f>
        <v xml:space="preserve">ELEMENTOS QUIMICOS LTDA </v>
      </c>
      <c r="AD640" s="82" t="str">
        <f t="shared" si="152"/>
        <v>PANREAC</v>
      </c>
      <c r="AE640" s="82">
        <f t="shared" si="153"/>
        <v>120</v>
      </c>
      <c r="AF640" s="1"/>
      <c r="AG640" s="1"/>
      <c r="AH640" s="1"/>
      <c r="AI640" s="1"/>
      <c r="AJ640" s="1"/>
      <c r="AK640" s="1"/>
      <c r="AL640" s="1"/>
      <c r="AM640" s="1"/>
      <c r="AN640" s="1"/>
      <c r="AO640" s="1"/>
      <c r="AP640" s="1"/>
      <c r="AQ640" s="1"/>
      <c r="AR640" s="1"/>
      <c r="AS640" s="1"/>
      <c r="AT640" s="1"/>
      <c r="AU640" s="1"/>
      <c r="AV640" s="1"/>
      <c r="AW640" s="1"/>
      <c r="AX640" s="1"/>
      <c r="AY640" s="1"/>
      <c r="AZ640" s="1"/>
      <c r="BA640" s="82"/>
      <c r="BB640" s="82"/>
      <c r="BC640" s="82"/>
      <c r="BD640" s="82"/>
      <c r="BE640" s="1" t="s">
        <v>1095</v>
      </c>
      <c r="BF640" s="1">
        <v>1394320</v>
      </c>
      <c r="BG640" s="1" t="s">
        <v>2375</v>
      </c>
      <c r="BH640" s="1"/>
      <c r="BI640" s="1"/>
      <c r="BJ640" s="1"/>
      <c r="BK640" s="1"/>
      <c r="BL640" s="1"/>
      <c r="BM640" s="1"/>
      <c r="BN640" s="1"/>
      <c r="BO640" s="1"/>
      <c r="BP640" s="1"/>
      <c r="BQ640" s="1"/>
      <c r="BR640" s="1"/>
      <c r="BS640" s="1"/>
      <c r="BT640" s="1"/>
      <c r="BU640" s="1"/>
      <c r="BV640" s="1"/>
      <c r="BW640" s="1"/>
      <c r="BX640" s="1"/>
      <c r="BY640" s="1"/>
      <c r="BZ640" s="82">
        <f t="shared" si="154"/>
        <v>1394320</v>
      </c>
      <c r="CA640" s="82" t="str">
        <f t="shared" si="155"/>
        <v xml:space="preserve">QUIMICA  M.G.  S.A.S.   </v>
      </c>
      <c r="CB640" s="82" t="str">
        <f t="shared" si="160"/>
        <v>SIGMA</v>
      </c>
      <c r="CC640" s="82" t="str">
        <f t="shared" si="161"/>
        <v>60 DIAS</v>
      </c>
      <c r="CD640" s="98">
        <f t="shared" si="162"/>
        <v>1394320</v>
      </c>
      <c r="CE640" s="98" t="str">
        <f t="shared" si="163"/>
        <v xml:space="preserve">QUIMICA  M.G.  S.A.S.   </v>
      </c>
      <c r="CF640" s="98" t="str">
        <f t="shared" si="164"/>
        <v>SIGMA</v>
      </c>
      <c r="CG640" s="98" t="str">
        <f t="shared" si="165"/>
        <v>60 DIAS</v>
      </c>
    </row>
    <row r="641" spans="1:85" ht="62.25" customHeight="1">
      <c r="A641" s="9">
        <f t="shared" si="150"/>
        <v>633</v>
      </c>
      <c r="B641" s="10" t="s">
        <v>402</v>
      </c>
      <c r="C641" s="11">
        <v>1000</v>
      </c>
      <c r="D641" s="11" t="s">
        <v>9</v>
      </c>
      <c r="E641" s="10" t="s">
        <v>1803</v>
      </c>
      <c r="F641" s="43">
        <v>1</v>
      </c>
      <c r="G641" s="1"/>
      <c r="H641" s="1"/>
      <c r="I641" s="1"/>
      <c r="J641" s="1" t="s">
        <v>2267</v>
      </c>
      <c r="K641" s="1">
        <v>94809.12</v>
      </c>
      <c r="L641" s="1" t="s">
        <v>2271</v>
      </c>
      <c r="M641" s="1"/>
      <c r="N641" s="1"/>
      <c r="O641" s="1"/>
      <c r="P641" s="1" t="s">
        <v>420</v>
      </c>
      <c r="Q641" s="1">
        <v>73080</v>
      </c>
      <c r="R641" s="1" t="s">
        <v>2326</v>
      </c>
      <c r="S641" s="1" t="s">
        <v>2406</v>
      </c>
      <c r="T641" s="1">
        <v>61364</v>
      </c>
      <c r="U641" s="1">
        <v>15</v>
      </c>
      <c r="V641" s="1"/>
      <c r="W641" s="1"/>
      <c r="X641" s="1"/>
      <c r="Y641" s="1"/>
      <c r="Z641" s="1"/>
      <c r="AA641" s="1"/>
      <c r="AB641" s="82">
        <f t="shared" si="151"/>
        <v>61364</v>
      </c>
      <c r="AC641" s="82" t="str">
        <f>IF(AB641=Z641,$Y$7,IF(AB641=W641,$V$7,IF(AB641=T641,$S$7,IF(AB641=Q641,$P$7,IF(AB641=N641,$M$7,IF(AB641=K641,$J$7,I(AB641=H641,$G$7,"")))))))</f>
        <v xml:space="preserve">ELEMENTOS QUIMICOS LTDA </v>
      </c>
      <c r="AD641" s="82" t="str">
        <f t="shared" si="152"/>
        <v>PANREAC</v>
      </c>
      <c r="AE641" s="82">
        <f t="shared" si="153"/>
        <v>15</v>
      </c>
      <c r="AF641" s="1"/>
      <c r="AG641" s="1"/>
      <c r="AH641" s="1"/>
      <c r="AI641" s="1"/>
      <c r="AJ641" s="1"/>
      <c r="AK641" s="1"/>
      <c r="AL641" s="1"/>
      <c r="AM641" s="1"/>
      <c r="AN641" s="1"/>
      <c r="AO641" s="1" t="s">
        <v>420</v>
      </c>
      <c r="AP641" s="1">
        <v>35960</v>
      </c>
      <c r="AQ641" s="1">
        <v>45</v>
      </c>
      <c r="AR641" s="1"/>
      <c r="AS641" s="1"/>
      <c r="AT641" s="1"/>
      <c r="AU641" s="1"/>
      <c r="AV641" s="1"/>
      <c r="AW641" s="1"/>
      <c r="AX641" s="1" t="s">
        <v>420</v>
      </c>
      <c r="AY641" s="1">
        <v>70595.28</v>
      </c>
      <c r="AZ641" s="1" t="s">
        <v>2526</v>
      </c>
      <c r="BA641" s="82">
        <f t="shared" si="156"/>
        <v>35960</v>
      </c>
      <c r="BB641" s="82" t="str">
        <f t="shared" si="157"/>
        <v>MERCK S.A.</v>
      </c>
      <c r="BC641" s="82" t="str">
        <f t="shared" si="158"/>
        <v>MERCK</v>
      </c>
      <c r="BD641" s="82">
        <f t="shared" si="159"/>
        <v>45</v>
      </c>
      <c r="BE641" s="1" t="s">
        <v>1095</v>
      </c>
      <c r="BF641" s="1">
        <v>189080</v>
      </c>
      <c r="BG641" s="1" t="s">
        <v>2375</v>
      </c>
      <c r="BH641" s="1"/>
      <c r="BI641" s="1"/>
      <c r="BJ641" s="1"/>
      <c r="BK641" s="1" t="s">
        <v>2570</v>
      </c>
      <c r="BL641" s="1">
        <v>57419.999999999993</v>
      </c>
      <c r="BM641" s="1" t="s">
        <v>2571</v>
      </c>
      <c r="BN641" s="1" t="s">
        <v>2461</v>
      </c>
      <c r="BO641" s="1">
        <v>93960</v>
      </c>
      <c r="BP641" s="1" t="s">
        <v>2545</v>
      </c>
      <c r="BQ641" s="1" t="s">
        <v>888</v>
      </c>
      <c r="BR641" s="1">
        <v>73080</v>
      </c>
      <c r="BS641" s="1">
        <v>60</v>
      </c>
      <c r="BT641" s="1"/>
      <c r="BU641" s="1"/>
      <c r="BV641" s="1"/>
      <c r="BW641" s="1" t="s">
        <v>2653</v>
      </c>
      <c r="BX641" s="1">
        <v>94809.12</v>
      </c>
      <c r="BY641" s="1" t="s">
        <v>2654</v>
      </c>
      <c r="BZ641" s="82">
        <f t="shared" si="154"/>
        <v>57419.999999999993</v>
      </c>
      <c r="CA641" s="82" t="str">
        <f t="shared" si="155"/>
        <v>QUIMICOS Y REACTIVOS SAS "QUIMIREL SAS"</v>
      </c>
      <c r="CB641" s="82" t="str">
        <f t="shared" si="160"/>
        <v>CARLO ERBA</v>
      </c>
      <c r="CC641" s="82" t="str">
        <f t="shared" si="161"/>
        <v>20 dias calendario</v>
      </c>
      <c r="CD641" s="98">
        <f t="shared" si="162"/>
        <v>35960</v>
      </c>
      <c r="CE641" s="98" t="str">
        <f t="shared" si="163"/>
        <v>MERCK S.A.</v>
      </c>
      <c r="CF641" s="98" t="str">
        <f t="shared" si="164"/>
        <v>MERCK</v>
      </c>
      <c r="CG641" s="98">
        <f t="shared" si="165"/>
        <v>45</v>
      </c>
    </row>
    <row r="642" spans="1:85" ht="62.25" customHeight="1">
      <c r="A642" s="9">
        <f t="shared" si="150"/>
        <v>634</v>
      </c>
      <c r="B642" s="10" t="s">
        <v>404</v>
      </c>
      <c r="C642" s="11">
        <v>1000</v>
      </c>
      <c r="D642" s="11" t="s">
        <v>9</v>
      </c>
      <c r="E642" s="10" t="s">
        <v>1803</v>
      </c>
      <c r="F642" s="43">
        <v>1</v>
      </c>
      <c r="G642" s="1"/>
      <c r="H642" s="1"/>
      <c r="I642" s="1"/>
      <c r="J642" s="1"/>
      <c r="K642" s="1"/>
      <c r="L642" s="1"/>
      <c r="M642" s="1"/>
      <c r="N642" s="1"/>
      <c r="O642" s="1"/>
      <c r="P642" s="1" t="s">
        <v>420</v>
      </c>
      <c r="Q642" s="1">
        <v>501120</v>
      </c>
      <c r="R642" s="1" t="s">
        <v>2284</v>
      </c>
      <c r="S642" s="1" t="s">
        <v>2406</v>
      </c>
      <c r="T642" s="1">
        <v>313432</v>
      </c>
      <c r="U642" s="1">
        <v>15</v>
      </c>
      <c r="V642" s="1"/>
      <c r="W642" s="1"/>
      <c r="X642" s="1"/>
      <c r="Y642" s="1"/>
      <c r="Z642" s="1"/>
      <c r="AA642" s="1"/>
      <c r="AB642" s="82">
        <f t="shared" si="151"/>
        <v>313432</v>
      </c>
      <c r="AC642" s="82" t="str">
        <f>IF(AB642=Z642,$Y$7,IF(AB642=W642,$V$7,IF(AB642=T642,$S$7,IF(AB642=Q642,$P$7,IF(AB642=N642,$M$7,IF(AB642=K642,$J$7,I(AB642=H642,$G$7,"")))))))</f>
        <v xml:space="preserve">ELEMENTOS QUIMICOS LTDA </v>
      </c>
      <c r="AD642" s="82" t="str">
        <f t="shared" si="152"/>
        <v>PANREAC</v>
      </c>
      <c r="AE642" s="82">
        <f t="shared" si="153"/>
        <v>15</v>
      </c>
      <c r="AF642" s="1"/>
      <c r="AG642" s="1"/>
      <c r="AH642" s="1"/>
      <c r="AI642" s="1"/>
      <c r="AJ642" s="1"/>
      <c r="AK642" s="1"/>
      <c r="AL642" s="1"/>
      <c r="AM642" s="1"/>
      <c r="AN642" s="1"/>
      <c r="AO642" s="1" t="s">
        <v>420</v>
      </c>
      <c r="AP642" s="1">
        <v>160080</v>
      </c>
      <c r="AQ642" s="1">
        <v>90</v>
      </c>
      <c r="AR642" s="1"/>
      <c r="AS642" s="1"/>
      <c r="AT642" s="1"/>
      <c r="AU642" s="1"/>
      <c r="AV642" s="1"/>
      <c r="AW642" s="1"/>
      <c r="AX642" s="1" t="s">
        <v>420</v>
      </c>
      <c r="AY642" s="1">
        <v>373818.81599999999</v>
      </c>
      <c r="AZ642" s="1" t="s">
        <v>2526</v>
      </c>
      <c r="BA642" s="82">
        <f t="shared" si="156"/>
        <v>160080</v>
      </c>
      <c r="BB642" s="82" t="str">
        <f t="shared" si="157"/>
        <v>MERCK S.A.</v>
      </c>
      <c r="BC642" s="82" t="str">
        <f t="shared" si="158"/>
        <v>MERCK</v>
      </c>
      <c r="BD642" s="82">
        <f t="shared" si="159"/>
        <v>90</v>
      </c>
      <c r="BE642" s="1"/>
      <c r="BF642" s="1"/>
      <c r="BG642" s="1"/>
      <c r="BH642" s="1"/>
      <c r="BI642" s="1"/>
      <c r="BJ642" s="1"/>
      <c r="BK642" s="1" t="s">
        <v>2570</v>
      </c>
      <c r="BL642" s="1">
        <v>208800</v>
      </c>
      <c r="BM642" s="1" t="s">
        <v>2571</v>
      </c>
      <c r="BN642" s="1" t="s">
        <v>2461</v>
      </c>
      <c r="BO642" s="1">
        <v>70992</v>
      </c>
      <c r="BP642" s="1" t="s">
        <v>2545</v>
      </c>
      <c r="BQ642" s="1" t="s">
        <v>888</v>
      </c>
      <c r="BR642" s="1">
        <v>178640</v>
      </c>
      <c r="BS642" s="1">
        <v>8</v>
      </c>
      <c r="BT642" s="1"/>
      <c r="BU642" s="1"/>
      <c r="BV642" s="1"/>
      <c r="BW642" s="1" t="s">
        <v>2653</v>
      </c>
      <c r="BX642" s="1">
        <v>253538.88</v>
      </c>
      <c r="BY642" s="1" t="s">
        <v>2654</v>
      </c>
      <c r="BZ642" s="82">
        <f t="shared" si="154"/>
        <v>70992</v>
      </c>
      <c r="CA642" s="82" t="str">
        <f t="shared" si="155"/>
        <v>REACTIVOS EQUIPOS Y QUIMICOS LIMITADA</v>
      </c>
      <c r="CB642" s="82" t="str">
        <f t="shared" si="160"/>
        <v>SCHARLAU</v>
      </c>
      <c r="CC642" s="82" t="str">
        <f t="shared" si="161"/>
        <v>120 DIAS</v>
      </c>
      <c r="CD642" s="98">
        <f t="shared" si="162"/>
        <v>70992</v>
      </c>
      <c r="CE642" s="98" t="str">
        <f t="shared" si="163"/>
        <v>REACTIVOS EQUIPOS Y QUIMICOS LIMITADA</v>
      </c>
      <c r="CF642" s="98" t="str">
        <f t="shared" si="164"/>
        <v>SCHARLAU</v>
      </c>
      <c r="CG642" s="98" t="str">
        <f t="shared" si="165"/>
        <v>120 DIAS</v>
      </c>
    </row>
    <row r="643" spans="1:85" ht="62.25" customHeight="1">
      <c r="A643" s="9">
        <f t="shared" si="150"/>
        <v>635</v>
      </c>
      <c r="B643" s="10" t="s">
        <v>403</v>
      </c>
      <c r="C643" s="11">
        <v>1000</v>
      </c>
      <c r="D643" s="11" t="s">
        <v>9</v>
      </c>
      <c r="E643" s="10" t="s">
        <v>1803</v>
      </c>
      <c r="F643" s="43">
        <v>1</v>
      </c>
      <c r="G643" s="1"/>
      <c r="H643" s="1"/>
      <c r="I643" s="1"/>
      <c r="J643" s="1" t="s">
        <v>2267</v>
      </c>
      <c r="K643" s="1">
        <v>157850.48000000001</v>
      </c>
      <c r="L643" s="1" t="s">
        <v>2271</v>
      </c>
      <c r="M643" s="1"/>
      <c r="N643" s="1"/>
      <c r="O643" s="1"/>
      <c r="P643" s="1" t="s">
        <v>420</v>
      </c>
      <c r="Q643" s="1">
        <v>143840</v>
      </c>
      <c r="R643" s="1" t="s">
        <v>2326</v>
      </c>
      <c r="S643" s="1" t="s">
        <v>2406</v>
      </c>
      <c r="T643" s="1">
        <v>107300</v>
      </c>
      <c r="U643" s="1">
        <v>15</v>
      </c>
      <c r="V643" s="1"/>
      <c r="W643" s="1"/>
      <c r="X643" s="1"/>
      <c r="Y643" s="1"/>
      <c r="Z643" s="1"/>
      <c r="AA643" s="1"/>
      <c r="AB643" s="82">
        <f t="shared" si="151"/>
        <v>107300</v>
      </c>
      <c r="AC643" s="82" t="str">
        <f>IF(AB643=Z643,$Y$7,IF(AB643=W643,$V$7,IF(AB643=T643,$S$7,IF(AB643=Q643,$P$7,IF(AB643=N643,$M$7,IF(AB643=K643,$J$7,I(AB643=H643,$G$7,"")))))))</f>
        <v xml:space="preserve">ELEMENTOS QUIMICOS LTDA </v>
      </c>
      <c r="AD643" s="82" t="str">
        <f t="shared" si="152"/>
        <v>PANREAC</v>
      </c>
      <c r="AE643" s="82">
        <f t="shared" si="153"/>
        <v>15</v>
      </c>
      <c r="AF643" s="1"/>
      <c r="AG643" s="1"/>
      <c r="AH643" s="1"/>
      <c r="AI643" s="1"/>
      <c r="AJ643" s="1"/>
      <c r="AK643" s="1"/>
      <c r="AL643" s="1"/>
      <c r="AM643" s="1"/>
      <c r="AN643" s="1"/>
      <c r="AO643" s="1" t="s">
        <v>420</v>
      </c>
      <c r="AP643" s="1">
        <v>91640</v>
      </c>
      <c r="AQ643" s="1">
        <v>45</v>
      </c>
      <c r="AR643" s="1"/>
      <c r="AS643" s="1"/>
      <c r="AT643" s="1"/>
      <c r="AU643" s="1"/>
      <c r="AV643" s="1"/>
      <c r="AW643" s="1"/>
      <c r="AX643" s="1" t="s">
        <v>420</v>
      </c>
      <c r="AY643" s="1">
        <v>139173.55199999997</v>
      </c>
      <c r="AZ643" s="1" t="s">
        <v>2526</v>
      </c>
      <c r="BA643" s="82">
        <f t="shared" si="156"/>
        <v>91640</v>
      </c>
      <c r="BB643" s="82" t="str">
        <f t="shared" si="157"/>
        <v>MERCK S.A.</v>
      </c>
      <c r="BC643" s="82" t="str">
        <f t="shared" si="158"/>
        <v>MERCK</v>
      </c>
      <c r="BD643" s="82">
        <f t="shared" si="159"/>
        <v>45</v>
      </c>
      <c r="BE643" s="1"/>
      <c r="BF643" s="1"/>
      <c r="BG643" s="1"/>
      <c r="BH643" s="1"/>
      <c r="BI643" s="1"/>
      <c r="BJ643" s="1"/>
      <c r="BK643" s="1" t="s">
        <v>2570</v>
      </c>
      <c r="BL643" s="1">
        <v>97091.999999999985</v>
      </c>
      <c r="BM643" s="1" t="s">
        <v>2574</v>
      </c>
      <c r="BN643" s="1" t="s">
        <v>2461</v>
      </c>
      <c r="BO643" s="1">
        <v>86652</v>
      </c>
      <c r="BP643" s="1" t="s">
        <v>2328</v>
      </c>
      <c r="BQ643" s="1" t="s">
        <v>888</v>
      </c>
      <c r="BR643" s="1">
        <v>178640</v>
      </c>
      <c r="BS643" s="1">
        <v>8</v>
      </c>
      <c r="BT643" s="1"/>
      <c r="BU643" s="1"/>
      <c r="BV643" s="1"/>
      <c r="BW643" s="1" t="s">
        <v>2653</v>
      </c>
      <c r="BX643" s="1">
        <v>174466.32</v>
      </c>
      <c r="BY643" s="1" t="s">
        <v>2654</v>
      </c>
      <c r="BZ643" s="82">
        <f t="shared" si="154"/>
        <v>86652</v>
      </c>
      <c r="CA643" s="82" t="str">
        <f t="shared" si="155"/>
        <v>REACTIVOS EQUIPOS Y QUIMICOS LIMITADA</v>
      </c>
      <c r="CB643" s="82" t="str">
        <f t="shared" si="160"/>
        <v>SCHARLAU</v>
      </c>
      <c r="CC643" s="82" t="str">
        <f t="shared" si="161"/>
        <v>30 DIAS</v>
      </c>
      <c r="CD643" s="98">
        <f t="shared" si="162"/>
        <v>86652</v>
      </c>
      <c r="CE643" s="98" t="str">
        <f t="shared" si="163"/>
        <v>REACTIVOS EQUIPOS Y QUIMICOS LIMITADA</v>
      </c>
      <c r="CF643" s="98" t="str">
        <f t="shared" si="164"/>
        <v>SCHARLAU</v>
      </c>
      <c r="CG643" s="98" t="str">
        <f t="shared" si="165"/>
        <v>30 DIAS</v>
      </c>
    </row>
    <row r="644" spans="1:85" ht="32.25" customHeight="1">
      <c r="A644" s="9">
        <f t="shared" si="150"/>
        <v>636</v>
      </c>
      <c r="B644" s="17" t="s">
        <v>522</v>
      </c>
      <c r="C644" s="14" t="s">
        <v>142</v>
      </c>
      <c r="D644" s="14" t="s">
        <v>142</v>
      </c>
      <c r="E644" s="10" t="s">
        <v>377</v>
      </c>
      <c r="F644" s="43">
        <v>1</v>
      </c>
      <c r="G644" s="1"/>
      <c r="H644" s="1"/>
      <c r="I644" s="1"/>
      <c r="J644" s="1"/>
      <c r="K644" s="1"/>
      <c r="L644" s="1"/>
      <c r="M644" s="1"/>
      <c r="N644" s="1"/>
      <c r="O644" s="1"/>
      <c r="P644" s="1"/>
      <c r="Q644" s="1"/>
      <c r="R644" s="1"/>
      <c r="S644" s="1"/>
      <c r="T644" s="1"/>
      <c r="U644" s="1"/>
      <c r="V644" s="1"/>
      <c r="W644" s="1"/>
      <c r="X644" s="1"/>
      <c r="Y644" s="1"/>
      <c r="Z644" s="1"/>
      <c r="AA644" s="1"/>
      <c r="AB644" s="82"/>
      <c r="AC644" s="82"/>
      <c r="AD644" s="82"/>
      <c r="AE644" s="82"/>
      <c r="AF644" s="1"/>
      <c r="AG644" s="1"/>
      <c r="AH644" s="1"/>
      <c r="AI644" s="1"/>
      <c r="AJ644" s="1"/>
      <c r="AK644" s="1"/>
      <c r="AL644" s="1"/>
      <c r="AM644" s="1"/>
      <c r="AN644" s="1"/>
      <c r="AO644" s="1" t="s">
        <v>420</v>
      </c>
      <c r="AP644" s="1">
        <v>107183.99999999999</v>
      </c>
      <c r="AQ644" s="1">
        <v>75</v>
      </c>
      <c r="AR644" s="1"/>
      <c r="AS644" s="1"/>
      <c r="AT644" s="1"/>
      <c r="AU644" s="1"/>
      <c r="AV644" s="1"/>
      <c r="AW644" s="1"/>
      <c r="AX644" s="1" t="s">
        <v>420</v>
      </c>
      <c r="AY644" s="1">
        <v>103539.74399999999</v>
      </c>
      <c r="AZ644" s="1" t="s">
        <v>2526</v>
      </c>
      <c r="BA644" s="82">
        <f t="shared" si="156"/>
        <v>103539.74399999999</v>
      </c>
      <c r="BB644" s="82" t="str">
        <f t="shared" si="157"/>
        <v>PROFINAS SAS</v>
      </c>
      <c r="BC644" s="82" t="str">
        <f t="shared" si="158"/>
        <v>MERCK</v>
      </c>
      <c r="BD644" s="82" t="str">
        <f t="shared" si="159"/>
        <v>15-60 DIAS</v>
      </c>
      <c r="BE644" s="1"/>
      <c r="BF644" s="1"/>
      <c r="BG644" s="1"/>
      <c r="BH644" s="1"/>
      <c r="BI644" s="1"/>
      <c r="BJ644" s="1"/>
      <c r="BK644" s="1"/>
      <c r="BL644" s="1"/>
      <c r="BM644" s="1"/>
      <c r="BN644" s="1" t="s">
        <v>420</v>
      </c>
      <c r="BO644" s="1">
        <v>125048</v>
      </c>
      <c r="BP644" s="1" t="s">
        <v>2545</v>
      </c>
      <c r="BQ644" s="1"/>
      <c r="BR644" s="1"/>
      <c r="BS644" s="1"/>
      <c r="BT644" s="1"/>
      <c r="BU644" s="1"/>
      <c r="BV644" s="1"/>
      <c r="BW644" s="1"/>
      <c r="BX644" s="1"/>
      <c r="BY644" s="1"/>
      <c r="BZ644" s="82">
        <f t="shared" si="154"/>
        <v>125048</v>
      </c>
      <c r="CA644" s="82" t="str">
        <f t="shared" si="155"/>
        <v>REACTIVOS EQUIPOS Y QUIMICOS LIMITADA</v>
      </c>
      <c r="CB644" s="82" t="str">
        <f t="shared" si="160"/>
        <v>MERCK</v>
      </c>
      <c r="CC644" s="82" t="str">
        <f t="shared" si="161"/>
        <v>120 DIAS</v>
      </c>
      <c r="CD644" s="98">
        <f t="shared" si="162"/>
        <v>103539.74399999999</v>
      </c>
      <c r="CE644" s="98" t="str">
        <f t="shared" si="163"/>
        <v>PROFINAS SAS</v>
      </c>
      <c r="CF644" s="98" t="str">
        <f t="shared" si="164"/>
        <v>MERCK</v>
      </c>
      <c r="CG644" s="98" t="str">
        <f t="shared" si="165"/>
        <v>120 DIAS</v>
      </c>
    </row>
    <row r="645" spans="1:85" ht="31.5" customHeight="1">
      <c r="A645" s="9">
        <f t="shared" si="150"/>
        <v>637</v>
      </c>
      <c r="B645" s="17" t="s">
        <v>520</v>
      </c>
      <c r="C645" s="14" t="s">
        <v>142</v>
      </c>
      <c r="D645" s="14" t="s">
        <v>142</v>
      </c>
      <c r="E645" s="10" t="s">
        <v>377</v>
      </c>
      <c r="F645" s="43">
        <v>1</v>
      </c>
      <c r="G645" s="1"/>
      <c r="H645" s="1"/>
      <c r="I645" s="1"/>
      <c r="J645" s="1"/>
      <c r="K645" s="1"/>
      <c r="L645" s="1"/>
      <c r="M645" s="1"/>
      <c r="N645" s="1"/>
      <c r="O645" s="1"/>
      <c r="P645" s="1" t="s">
        <v>420</v>
      </c>
      <c r="Q645" s="1">
        <v>192560</v>
      </c>
      <c r="R645" s="1" t="s">
        <v>2326</v>
      </c>
      <c r="S645" s="1"/>
      <c r="T645" s="1"/>
      <c r="U645" s="1"/>
      <c r="V645" s="1"/>
      <c r="W645" s="1"/>
      <c r="X645" s="1"/>
      <c r="Y645" s="1"/>
      <c r="Z645" s="1"/>
      <c r="AA645" s="1"/>
      <c r="AB645" s="82">
        <f t="shared" si="151"/>
        <v>192560</v>
      </c>
      <c r="AC645" s="82" t="str">
        <f>IF(AB645=Z645,$Y$7,IF(AB645=W645,$V$7,IF(AB645=T645,$S$7,IF(AB645=Q645,$P$7,IF(AB645=N645,$M$7,IF(AB645=K645,$J$7,I(AB645=H645,$G$7,"")))))))</f>
        <v>BLAMIS DOTACIONES LABORATORIO S.A.S</v>
      </c>
      <c r="AD645" s="82" t="str">
        <f t="shared" si="152"/>
        <v>MERCK</v>
      </c>
      <c r="AE645" s="82" t="str">
        <f t="shared" si="153"/>
        <v>INMEDIATA</v>
      </c>
      <c r="AF645" s="1"/>
      <c r="AG645" s="1"/>
      <c r="AH645" s="1"/>
      <c r="AI645" s="1"/>
      <c r="AJ645" s="1"/>
      <c r="AK645" s="1"/>
      <c r="AL645" s="1"/>
      <c r="AM645" s="1"/>
      <c r="AN645" s="1"/>
      <c r="AO645" s="1" t="s">
        <v>420</v>
      </c>
      <c r="AP645" s="1">
        <v>192792</v>
      </c>
      <c r="AQ645" s="1">
        <v>45</v>
      </c>
      <c r="AR645" s="1"/>
      <c r="AS645" s="1"/>
      <c r="AT645" s="1"/>
      <c r="AU645" s="1"/>
      <c r="AV645" s="1"/>
      <c r="AW645" s="1"/>
      <c r="AX645" s="1" t="s">
        <v>420</v>
      </c>
      <c r="AY645" s="1">
        <v>186237.07200000001</v>
      </c>
      <c r="AZ645" s="1" t="s">
        <v>2526</v>
      </c>
      <c r="BA645" s="82">
        <f t="shared" si="156"/>
        <v>186237.07200000001</v>
      </c>
      <c r="BB645" s="82" t="str">
        <f t="shared" si="157"/>
        <v>PROFINAS SAS</v>
      </c>
      <c r="BC645" s="82" t="str">
        <f t="shared" si="158"/>
        <v>MERCK</v>
      </c>
      <c r="BD645" s="82" t="str">
        <f t="shared" si="159"/>
        <v>15-60 DIAS</v>
      </c>
      <c r="BE645" s="1"/>
      <c r="BF645" s="1"/>
      <c r="BG645" s="1"/>
      <c r="BH645" s="1"/>
      <c r="BI645" s="1"/>
      <c r="BJ645" s="1"/>
      <c r="BK645" s="1"/>
      <c r="BL645" s="1"/>
      <c r="BM645" s="1"/>
      <c r="BN645" s="1" t="s">
        <v>420</v>
      </c>
      <c r="BO645" s="1">
        <v>125048</v>
      </c>
      <c r="BP645" s="1" t="s">
        <v>2545</v>
      </c>
      <c r="BQ645" s="1"/>
      <c r="BR645" s="1"/>
      <c r="BS645" s="1"/>
      <c r="BT645" s="1"/>
      <c r="BU645" s="1"/>
      <c r="BV645" s="1"/>
      <c r="BW645" s="1"/>
      <c r="BX645" s="1"/>
      <c r="BY645" s="1"/>
      <c r="BZ645" s="82">
        <f t="shared" si="154"/>
        <v>125048</v>
      </c>
      <c r="CA645" s="82" t="str">
        <f t="shared" si="155"/>
        <v>REACTIVOS EQUIPOS Y QUIMICOS LIMITADA</v>
      </c>
      <c r="CB645" s="82" t="str">
        <f t="shared" si="160"/>
        <v>MERCK</v>
      </c>
      <c r="CC645" s="82" t="str">
        <f t="shared" si="161"/>
        <v>120 DIAS</v>
      </c>
      <c r="CD645" s="98">
        <f t="shared" si="162"/>
        <v>125048</v>
      </c>
      <c r="CE645" s="98" t="str">
        <f t="shared" si="163"/>
        <v>REACTIVOS EQUIPOS Y QUIMICOS LIMITADA</v>
      </c>
      <c r="CF645" s="98" t="str">
        <f t="shared" si="164"/>
        <v>MERCK</v>
      </c>
      <c r="CG645" s="98" t="str">
        <f t="shared" si="165"/>
        <v>120 DIAS</v>
      </c>
    </row>
    <row r="646" spans="1:85" ht="70.5" customHeight="1">
      <c r="A646" s="9">
        <f t="shared" si="150"/>
        <v>638</v>
      </c>
      <c r="B646" s="17" t="s">
        <v>521</v>
      </c>
      <c r="C646" s="14" t="s">
        <v>142</v>
      </c>
      <c r="D646" s="14" t="s">
        <v>142</v>
      </c>
      <c r="E646" s="10" t="s">
        <v>377</v>
      </c>
      <c r="F646" s="43">
        <v>1</v>
      </c>
      <c r="G646" s="1"/>
      <c r="H646" s="1"/>
      <c r="I646" s="1"/>
      <c r="J646" s="1"/>
      <c r="K646" s="1"/>
      <c r="L646" s="1"/>
      <c r="M646" s="1"/>
      <c r="N646" s="1"/>
      <c r="O646" s="1"/>
      <c r="P646" s="1" t="s">
        <v>420</v>
      </c>
      <c r="Q646" s="1">
        <v>192560</v>
      </c>
      <c r="R646" s="1" t="s">
        <v>2326</v>
      </c>
      <c r="S646" s="1"/>
      <c r="T646" s="1"/>
      <c r="U646" s="1"/>
      <c r="V646" s="1"/>
      <c r="W646" s="1"/>
      <c r="X646" s="1"/>
      <c r="Y646" s="1"/>
      <c r="Z646" s="1"/>
      <c r="AA646" s="1"/>
      <c r="AB646" s="82">
        <f t="shared" si="151"/>
        <v>192560</v>
      </c>
      <c r="AC646" s="82" t="str">
        <f>IF(AB646=Z646,$Y$7,IF(AB646=W646,$V$7,IF(AB646=T646,$S$7,IF(AB646=Q646,$P$7,IF(AB646=N646,$M$7,IF(AB646=K646,$J$7,I(AB646=H646,$G$7,"")))))))</f>
        <v>BLAMIS DOTACIONES LABORATORIO S.A.S</v>
      </c>
      <c r="AD646" s="82" t="str">
        <f t="shared" si="152"/>
        <v>MERCK</v>
      </c>
      <c r="AE646" s="82" t="str">
        <f t="shared" si="153"/>
        <v>INMEDIATA</v>
      </c>
      <c r="AF646" s="1"/>
      <c r="AG646" s="1"/>
      <c r="AH646" s="1"/>
      <c r="AI646" s="1"/>
      <c r="AJ646" s="1"/>
      <c r="AK646" s="1"/>
      <c r="AL646" s="1"/>
      <c r="AM646" s="1"/>
      <c r="AN646" s="1"/>
      <c r="AO646" s="1" t="s">
        <v>420</v>
      </c>
      <c r="AP646" s="1">
        <v>192792</v>
      </c>
      <c r="AQ646" s="1">
        <v>45</v>
      </c>
      <c r="AR646" s="1"/>
      <c r="AS646" s="1"/>
      <c r="AT646" s="1"/>
      <c r="AU646" s="1"/>
      <c r="AV646" s="1"/>
      <c r="AW646" s="1"/>
      <c r="AX646" s="1" t="s">
        <v>420</v>
      </c>
      <c r="AY646" s="1">
        <v>186237.07200000001</v>
      </c>
      <c r="AZ646" s="1" t="s">
        <v>2526</v>
      </c>
      <c r="BA646" s="82">
        <f t="shared" si="156"/>
        <v>186237.07200000001</v>
      </c>
      <c r="BB646" s="82" t="str">
        <f t="shared" si="157"/>
        <v>PROFINAS SAS</v>
      </c>
      <c r="BC646" s="82" t="str">
        <f t="shared" si="158"/>
        <v>MERCK</v>
      </c>
      <c r="BD646" s="82" t="str">
        <f t="shared" si="159"/>
        <v>15-60 DIAS</v>
      </c>
      <c r="BE646" s="1"/>
      <c r="BF646" s="1"/>
      <c r="BG646" s="1"/>
      <c r="BH646" s="1"/>
      <c r="BI646" s="1"/>
      <c r="BJ646" s="1"/>
      <c r="BK646" s="1"/>
      <c r="BL646" s="1"/>
      <c r="BM646" s="1"/>
      <c r="BN646" s="1" t="s">
        <v>420</v>
      </c>
      <c r="BO646" s="1">
        <v>224924</v>
      </c>
      <c r="BP646" s="1" t="s">
        <v>2545</v>
      </c>
      <c r="BQ646" s="1"/>
      <c r="BR646" s="1"/>
      <c r="BS646" s="1"/>
      <c r="BT646" s="1"/>
      <c r="BU646" s="1"/>
      <c r="BV646" s="1"/>
      <c r="BW646" s="1"/>
      <c r="BX646" s="1"/>
      <c r="BY646" s="1"/>
      <c r="BZ646" s="82">
        <f t="shared" si="154"/>
        <v>224924</v>
      </c>
      <c r="CA646" s="82" t="str">
        <f t="shared" si="155"/>
        <v>REACTIVOS EQUIPOS Y QUIMICOS LIMITADA</v>
      </c>
      <c r="CB646" s="82" t="str">
        <f t="shared" si="160"/>
        <v>MERCK</v>
      </c>
      <c r="CC646" s="82" t="str">
        <f t="shared" si="161"/>
        <v>120 DIAS</v>
      </c>
      <c r="CD646" s="98">
        <f t="shared" si="162"/>
        <v>186237.07200000001</v>
      </c>
      <c r="CE646" s="98" t="str">
        <f t="shared" si="163"/>
        <v>PROFINAS SAS</v>
      </c>
      <c r="CF646" s="98" t="str">
        <f t="shared" si="164"/>
        <v>MERCK</v>
      </c>
      <c r="CG646" s="98" t="str">
        <f t="shared" si="165"/>
        <v>120 DIAS</v>
      </c>
    </row>
    <row r="647" spans="1:85" ht="57.6">
      <c r="A647" s="9">
        <f t="shared" si="150"/>
        <v>639</v>
      </c>
      <c r="B647" s="10" t="s">
        <v>1932</v>
      </c>
      <c r="C647" s="11">
        <v>500</v>
      </c>
      <c r="D647" s="11" t="s">
        <v>6</v>
      </c>
      <c r="E647" s="10" t="s">
        <v>377</v>
      </c>
      <c r="F647" s="43">
        <v>1</v>
      </c>
      <c r="G647" s="1"/>
      <c r="H647" s="1"/>
      <c r="I647" s="1"/>
      <c r="J647" s="1"/>
      <c r="K647" s="1"/>
      <c r="L647" s="1"/>
      <c r="M647" s="1"/>
      <c r="N647" s="1"/>
      <c r="O647" s="1"/>
      <c r="P647" s="1" t="s">
        <v>420</v>
      </c>
      <c r="Q647" s="1">
        <v>40600</v>
      </c>
      <c r="R647" s="1" t="s">
        <v>2326</v>
      </c>
      <c r="S647" s="1"/>
      <c r="T647" s="1"/>
      <c r="U647" s="1"/>
      <c r="V647" s="1"/>
      <c r="W647" s="1"/>
      <c r="X647" s="1"/>
      <c r="Y647" s="1"/>
      <c r="Z647" s="1"/>
      <c r="AA647" s="1"/>
      <c r="AB647" s="82">
        <f t="shared" si="151"/>
        <v>40600</v>
      </c>
      <c r="AC647" s="82" t="str">
        <f>IF(AB647=Z647,$Y$7,IF(AB647=W647,$V$7,IF(AB647=T647,$S$7,IF(AB647=Q647,$P$7,IF(AB647=N647,$M$7,IF(AB647=K647,$J$7,I(AB647=H647,$G$7,"")))))))</f>
        <v>BLAMIS DOTACIONES LABORATORIO S.A.S</v>
      </c>
      <c r="AD647" s="82" t="str">
        <f t="shared" si="152"/>
        <v>MERCK</v>
      </c>
      <c r="AE647" s="82" t="str">
        <f t="shared" si="153"/>
        <v>INMEDIATA</v>
      </c>
      <c r="AF647" s="1"/>
      <c r="AG647" s="1"/>
      <c r="AH647" s="1"/>
      <c r="AI647" s="1"/>
      <c r="AJ647" s="1"/>
      <c r="AK647" s="1"/>
      <c r="AL647" s="1"/>
      <c r="AM647" s="1"/>
      <c r="AN647" s="1"/>
      <c r="AO647" s="1" t="s">
        <v>420</v>
      </c>
      <c r="AP647" s="1">
        <v>41760</v>
      </c>
      <c r="AQ647" s="1">
        <v>90</v>
      </c>
      <c r="AR647" s="1"/>
      <c r="AS647" s="1"/>
      <c r="AT647" s="1"/>
      <c r="AU647" s="1"/>
      <c r="AV647" s="1"/>
      <c r="AW647" s="1"/>
      <c r="AX647" s="1" t="s">
        <v>420</v>
      </c>
      <c r="AY647" s="1">
        <v>40340.159999999989</v>
      </c>
      <c r="AZ647" s="1" t="s">
        <v>2526</v>
      </c>
      <c r="BA647" s="82">
        <f t="shared" si="156"/>
        <v>40340.159999999989</v>
      </c>
      <c r="BB647" s="82" t="str">
        <f t="shared" si="157"/>
        <v>PROFINAS SAS</v>
      </c>
      <c r="BC647" s="82" t="str">
        <f t="shared" si="158"/>
        <v>MERCK</v>
      </c>
      <c r="BD647" s="82" t="str">
        <f t="shared" si="159"/>
        <v>15-60 DIAS</v>
      </c>
      <c r="BE647" s="1"/>
      <c r="BF647" s="1"/>
      <c r="BG647" s="1"/>
      <c r="BH647" s="1"/>
      <c r="BI647" s="1"/>
      <c r="BJ647" s="1"/>
      <c r="BK647" s="1"/>
      <c r="BL647" s="1"/>
      <c r="BM647" s="1"/>
      <c r="BN647" s="1" t="s">
        <v>420</v>
      </c>
      <c r="BO647" s="1">
        <v>75516</v>
      </c>
      <c r="BP647" s="1" t="s">
        <v>2545</v>
      </c>
      <c r="BQ647" s="1"/>
      <c r="BR647" s="1"/>
      <c r="BS647" s="1"/>
      <c r="BT647" s="1"/>
      <c r="BU647" s="1"/>
      <c r="BV647" s="1"/>
      <c r="BW647" s="1"/>
      <c r="BX647" s="1"/>
      <c r="BY647" s="1"/>
      <c r="BZ647" s="82">
        <f t="shared" si="154"/>
        <v>75516</v>
      </c>
      <c r="CA647" s="82" t="str">
        <f t="shared" si="155"/>
        <v>REACTIVOS EQUIPOS Y QUIMICOS LIMITADA</v>
      </c>
      <c r="CB647" s="82" t="str">
        <f t="shared" si="160"/>
        <v>MERCK</v>
      </c>
      <c r="CC647" s="82" t="str">
        <f t="shared" si="161"/>
        <v>120 DIAS</v>
      </c>
      <c r="CD647" s="98">
        <f t="shared" si="162"/>
        <v>40340.159999999989</v>
      </c>
      <c r="CE647" s="98" t="str">
        <f t="shared" si="163"/>
        <v>PROFINAS SAS</v>
      </c>
      <c r="CF647" s="98" t="str">
        <f t="shared" si="164"/>
        <v>MERCK</v>
      </c>
      <c r="CG647" s="98" t="str">
        <f t="shared" si="165"/>
        <v>120 DIAS</v>
      </c>
    </row>
    <row r="648" spans="1:85" ht="57.6">
      <c r="A648" s="9">
        <f t="shared" si="150"/>
        <v>640</v>
      </c>
      <c r="B648" s="10" t="s">
        <v>1933</v>
      </c>
      <c r="C648" s="11">
        <v>500</v>
      </c>
      <c r="D648" s="11" t="s">
        <v>6</v>
      </c>
      <c r="E648" s="10" t="s">
        <v>405</v>
      </c>
      <c r="F648" s="43">
        <v>1</v>
      </c>
      <c r="G648" s="1"/>
      <c r="H648" s="1"/>
      <c r="I648" s="1"/>
      <c r="J648" s="1"/>
      <c r="K648" s="1"/>
      <c r="L648" s="1"/>
      <c r="M648" s="1"/>
      <c r="N648" s="1"/>
      <c r="O648" s="1"/>
      <c r="P648" s="1" t="s">
        <v>420</v>
      </c>
      <c r="Q648" s="1">
        <v>39440</v>
      </c>
      <c r="R648" s="1" t="s">
        <v>2326</v>
      </c>
      <c r="S648" s="1" t="s">
        <v>2406</v>
      </c>
      <c r="T648" s="1">
        <v>45124</v>
      </c>
      <c r="U648" s="1">
        <v>15</v>
      </c>
      <c r="V648" s="1"/>
      <c r="W648" s="1"/>
      <c r="X648" s="1"/>
      <c r="Y648" s="1"/>
      <c r="Z648" s="1"/>
      <c r="AA648" s="1"/>
      <c r="AB648" s="82">
        <f t="shared" si="151"/>
        <v>39440</v>
      </c>
      <c r="AC648" s="82" t="str">
        <f>IF(AB648=Z648,$Y$7,IF(AB648=W648,$V$7,IF(AB648=T648,$S$7,IF(AB648=Q648,$P$7,IF(AB648=N648,$M$7,IF(AB648=K648,$J$7,I(AB648=H648,$G$7,"")))))))</f>
        <v>BLAMIS DOTACIONES LABORATORIO S.A.S</v>
      </c>
      <c r="AD648" s="82" t="str">
        <f t="shared" si="152"/>
        <v>MERCK</v>
      </c>
      <c r="AE648" s="82" t="str">
        <f t="shared" si="153"/>
        <v>INMEDIATA</v>
      </c>
      <c r="AF648" s="1"/>
      <c r="AG648" s="1"/>
      <c r="AH648" s="1"/>
      <c r="AI648" s="1"/>
      <c r="AJ648" s="1"/>
      <c r="AK648" s="1"/>
      <c r="AL648" s="1"/>
      <c r="AM648" s="1"/>
      <c r="AN648" s="1"/>
      <c r="AO648" s="1" t="s">
        <v>420</v>
      </c>
      <c r="AP648" s="1">
        <v>26679.999999999996</v>
      </c>
      <c r="AQ648" s="1">
        <v>45</v>
      </c>
      <c r="AR648" s="1"/>
      <c r="AS648" s="1"/>
      <c r="AT648" s="1"/>
      <c r="AU648" s="1"/>
      <c r="AV648" s="1"/>
      <c r="AW648" s="1"/>
      <c r="AX648" s="1" t="s">
        <v>420</v>
      </c>
      <c r="AY648" s="1">
        <v>32944.464</v>
      </c>
      <c r="AZ648" s="1" t="s">
        <v>2526</v>
      </c>
      <c r="BA648" s="82">
        <f t="shared" si="156"/>
        <v>26679.999999999996</v>
      </c>
      <c r="BB648" s="82" t="str">
        <f t="shared" si="157"/>
        <v>MERCK S.A.</v>
      </c>
      <c r="BC648" s="82" t="str">
        <f t="shared" si="158"/>
        <v>MERCK</v>
      </c>
      <c r="BD648" s="82">
        <f t="shared" si="159"/>
        <v>45</v>
      </c>
      <c r="BE648" s="1"/>
      <c r="BF648" s="1"/>
      <c r="BG648" s="1"/>
      <c r="BH648" s="1"/>
      <c r="BI648" s="1"/>
      <c r="BJ648" s="1"/>
      <c r="BK648" s="1"/>
      <c r="BL648" s="1"/>
      <c r="BM648" s="1"/>
      <c r="BN648" s="1" t="s">
        <v>2582</v>
      </c>
      <c r="BO648" s="1">
        <v>39788</v>
      </c>
      <c r="BP648" s="1" t="s">
        <v>2545</v>
      </c>
      <c r="BQ648" s="1" t="s">
        <v>888</v>
      </c>
      <c r="BR648" s="1">
        <v>34800</v>
      </c>
      <c r="BS648" s="1">
        <v>60</v>
      </c>
      <c r="BT648" s="1"/>
      <c r="BU648" s="1"/>
      <c r="BV648" s="1"/>
      <c r="BW648" s="1"/>
      <c r="BX648" s="1"/>
      <c r="BY648" s="1"/>
      <c r="BZ648" s="82">
        <f t="shared" si="154"/>
        <v>34800</v>
      </c>
      <c r="CA648" s="82" t="str">
        <f t="shared" si="155"/>
        <v>SCIENTIFIC PRODUCTS LTDA.</v>
      </c>
      <c r="CB648" s="82" t="str">
        <f t="shared" si="160"/>
        <v>FISHER</v>
      </c>
      <c r="CC648" s="82">
        <f t="shared" si="161"/>
        <v>60</v>
      </c>
      <c r="CD648" s="98">
        <f t="shared" si="162"/>
        <v>26679.999999999996</v>
      </c>
      <c r="CE648" s="98" t="str">
        <f t="shared" si="163"/>
        <v>MERCK S.A.</v>
      </c>
      <c r="CF648" s="98" t="str">
        <f t="shared" si="164"/>
        <v>MERCK</v>
      </c>
      <c r="CG648" s="98">
        <f t="shared" si="165"/>
        <v>45</v>
      </c>
    </row>
    <row r="649" spans="1:85" ht="57.6">
      <c r="A649" s="9">
        <f t="shared" si="150"/>
        <v>641</v>
      </c>
      <c r="B649" s="10" t="s">
        <v>1934</v>
      </c>
      <c r="C649" s="11">
        <v>500</v>
      </c>
      <c r="D649" s="11" t="s">
        <v>6</v>
      </c>
      <c r="E649" s="10" t="s">
        <v>406</v>
      </c>
      <c r="F649" s="43">
        <v>1</v>
      </c>
      <c r="G649" s="1"/>
      <c r="H649" s="1"/>
      <c r="I649" s="1"/>
      <c r="J649" s="1"/>
      <c r="K649" s="1"/>
      <c r="L649" s="1"/>
      <c r="M649" s="1"/>
      <c r="N649" s="1"/>
      <c r="O649" s="1"/>
      <c r="P649" s="1" t="s">
        <v>420</v>
      </c>
      <c r="Q649" s="1">
        <v>39440</v>
      </c>
      <c r="R649" s="1" t="s">
        <v>2326</v>
      </c>
      <c r="S649" s="1"/>
      <c r="T649" s="1"/>
      <c r="U649" s="1"/>
      <c r="V649" s="1"/>
      <c r="W649" s="1"/>
      <c r="X649" s="1"/>
      <c r="Y649" s="1"/>
      <c r="Z649" s="1"/>
      <c r="AA649" s="1"/>
      <c r="AB649" s="82">
        <f t="shared" si="151"/>
        <v>39440</v>
      </c>
      <c r="AC649" s="82" t="str">
        <f>IF(AB649=Z649,$Y$7,IF(AB649=W649,$V$7,IF(AB649=T649,$S$7,IF(AB649=Q649,$P$7,IF(AB649=N649,$M$7,IF(AB649=K649,$J$7,I(AB649=H649,$G$7,"")))))))</f>
        <v>BLAMIS DOTACIONES LABORATORIO S.A.S</v>
      </c>
      <c r="AD649" s="82" t="str">
        <f t="shared" si="152"/>
        <v>MERCK</v>
      </c>
      <c r="AE649" s="82" t="str">
        <f t="shared" si="153"/>
        <v>INMEDIATA</v>
      </c>
      <c r="AF649" s="1"/>
      <c r="AG649" s="1"/>
      <c r="AH649" s="1"/>
      <c r="AI649" s="1"/>
      <c r="AJ649" s="1"/>
      <c r="AK649" s="1"/>
      <c r="AL649" s="1"/>
      <c r="AM649" s="1"/>
      <c r="AN649" s="1"/>
      <c r="AO649" s="1" t="s">
        <v>420</v>
      </c>
      <c r="AP649" s="1">
        <v>26679.999999999996</v>
      </c>
      <c r="AQ649" s="1">
        <v>45</v>
      </c>
      <c r="AR649" s="1"/>
      <c r="AS649" s="1"/>
      <c r="AT649" s="1"/>
      <c r="AU649" s="1"/>
      <c r="AV649" s="1"/>
      <c r="AW649" s="1"/>
      <c r="AX649" s="1" t="s">
        <v>420</v>
      </c>
      <c r="AY649" s="1">
        <v>32944.464</v>
      </c>
      <c r="AZ649" s="1" t="s">
        <v>2526</v>
      </c>
      <c r="BA649" s="82">
        <f t="shared" si="156"/>
        <v>26679.999999999996</v>
      </c>
      <c r="BB649" s="82" t="str">
        <f t="shared" si="157"/>
        <v>MERCK S.A.</v>
      </c>
      <c r="BC649" s="82" t="str">
        <f t="shared" si="158"/>
        <v>MERCK</v>
      </c>
      <c r="BD649" s="82">
        <f t="shared" si="159"/>
        <v>45</v>
      </c>
      <c r="BE649" s="1"/>
      <c r="BF649" s="1"/>
      <c r="BG649" s="1"/>
      <c r="BH649" s="1"/>
      <c r="BI649" s="1"/>
      <c r="BJ649" s="1"/>
      <c r="BK649" s="1"/>
      <c r="BL649" s="1"/>
      <c r="BM649" s="1"/>
      <c r="BN649" s="1" t="s">
        <v>2583</v>
      </c>
      <c r="BO649" s="1">
        <v>39788</v>
      </c>
      <c r="BP649" s="1" t="s">
        <v>2545</v>
      </c>
      <c r="BQ649" s="1" t="s">
        <v>888</v>
      </c>
      <c r="BR649" s="1">
        <v>37120</v>
      </c>
      <c r="BS649" s="1">
        <v>8</v>
      </c>
      <c r="BT649" s="1"/>
      <c r="BU649" s="1"/>
      <c r="BV649" s="1"/>
      <c r="BW649" s="1"/>
      <c r="BX649" s="1"/>
      <c r="BY649" s="1"/>
      <c r="BZ649" s="82">
        <f t="shared" si="154"/>
        <v>37120</v>
      </c>
      <c r="CA649" s="82" t="str">
        <f t="shared" si="155"/>
        <v>SCIENTIFIC PRODUCTS LTDA.</v>
      </c>
      <c r="CB649" s="82" t="str">
        <f t="shared" si="160"/>
        <v>FISHER</v>
      </c>
      <c r="CC649" s="82">
        <f t="shared" si="161"/>
        <v>8</v>
      </c>
      <c r="CD649" s="98">
        <f t="shared" si="162"/>
        <v>26679.999999999996</v>
      </c>
      <c r="CE649" s="98" t="str">
        <f t="shared" si="163"/>
        <v>MERCK S.A.</v>
      </c>
      <c r="CF649" s="98" t="str">
        <f t="shared" si="164"/>
        <v>MERCK</v>
      </c>
      <c r="CG649" s="98">
        <f t="shared" si="165"/>
        <v>45</v>
      </c>
    </row>
    <row r="650" spans="1:85" ht="64.5" customHeight="1">
      <c r="A650" s="9">
        <f t="shared" ref="A650:A713" si="166">A649+1</f>
        <v>642</v>
      </c>
      <c r="B650" s="10" t="s">
        <v>1935</v>
      </c>
      <c r="C650" s="11">
        <v>500</v>
      </c>
      <c r="D650" s="11" t="s">
        <v>6</v>
      </c>
      <c r="E650" s="10" t="s">
        <v>407</v>
      </c>
      <c r="F650" s="43">
        <v>1</v>
      </c>
      <c r="G650" s="1"/>
      <c r="H650" s="1"/>
      <c r="I650" s="1"/>
      <c r="J650" s="1"/>
      <c r="K650" s="1"/>
      <c r="L650" s="1"/>
      <c r="M650" s="1"/>
      <c r="N650" s="1"/>
      <c r="O650" s="1"/>
      <c r="P650" s="1" t="s">
        <v>420</v>
      </c>
      <c r="Q650" s="1">
        <v>56840</v>
      </c>
      <c r="R650" s="1" t="s">
        <v>2326</v>
      </c>
      <c r="S650" s="1"/>
      <c r="T650" s="1"/>
      <c r="U650" s="1"/>
      <c r="V650" s="1"/>
      <c r="W650" s="1"/>
      <c r="X650" s="1"/>
      <c r="Y650" s="1"/>
      <c r="Z650" s="1"/>
      <c r="AA650" s="1"/>
      <c r="AB650" s="82">
        <f t="shared" ref="AB650:AB713" si="167">MIN(Z650,W650,T650,Q650,N650,K650,H650)</f>
        <v>56840</v>
      </c>
      <c r="AC650" s="82" t="str">
        <f>IF(AB650=Z650,$Y$7,IF(AB650=W650,$V$7,IF(AB650=T650,$S$7,IF(AB650=Q650,$P$7,IF(AB650=N650,$M$7,IF(AB650=K650,$J$7,I(AB650=H650,$G$7,"")))))))</f>
        <v>BLAMIS DOTACIONES LABORATORIO S.A.S</v>
      </c>
      <c r="AD650" s="82" t="str">
        <f t="shared" ref="AD650:AD713" si="168">IF(AB650=Z650,Y650,IF(AB650=W650,V650,IF(AB650=T650,S650,IF(AB650=Q650,P650,IF(AB650=N650,M650,IF(AB650=K650,J650,IF(AB650=H650,G650,"")))))))</f>
        <v>MERCK</v>
      </c>
      <c r="AE650" s="82" t="str">
        <f t="shared" ref="AE650:AE713" si="169">IF(AB650=Z650,AA650,IF(AB650=W650,X650,IF(AB650=T650,U650,IF(AB650=Q650,R650,IF(AB650=N650,O650,IF(AB650=K650,L650,IF(AB650=H650,I650,"")))))))</f>
        <v>INMEDIATA</v>
      </c>
      <c r="AF650" s="1"/>
      <c r="AG650" s="1"/>
      <c r="AH650" s="1"/>
      <c r="AI650" s="1"/>
      <c r="AJ650" s="1"/>
      <c r="AK650" s="1"/>
      <c r="AL650" s="1"/>
      <c r="AM650" s="1"/>
      <c r="AN650" s="1"/>
      <c r="AO650" s="1" t="s">
        <v>420</v>
      </c>
      <c r="AP650" s="1">
        <v>33640</v>
      </c>
      <c r="AQ650" s="1">
        <v>75</v>
      </c>
      <c r="AR650" s="1"/>
      <c r="AS650" s="1"/>
      <c r="AT650" s="1"/>
      <c r="AU650" s="1"/>
      <c r="AV650" s="1"/>
      <c r="AW650" s="1"/>
      <c r="AX650" s="1" t="s">
        <v>420</v>
      </c>
      <c r="AY650" s="1">
        <v>47735.856</v>
      </c>
      <c r="AZ650" s="1" t="s">
        <v>2526</v>
      </c>
      <c r="BA650" s="82">
        <f t="shared" ref="BA650:BA713" si="170">MIN(AY650,AV650,AS650,AP650,AM650,AJ650,AG650)</f>
        <v>33640</v>
      </c>
      <c r="BB650" s="82" t="str">
        <f t="shared" ref="BB650:BB713" si="171">IF(BA650=AY650,$AX$7,IF(BA650=AV650,$AU$7,IF(BA650=AS650,$AR$7,IF(BA650=AP650,$AO$7,IF(BA650=AM650,$AL$7,IF(BA650=AJ650,$AI$7,IF(BA650=AG650,$AF$7,"")))))))</f>
        <v>MERCK S.A.</v>
      </c>
      <c r="BC650" s="82" t="str">
        <f t="shared" ref="BC650:BC713" si="172">IF(BA650=AY650,AX650,IF(BA650=AV650,AU650,IF(BA650=AS650,AR650,IF(BA650=AP650,AO650,IF(BA650=AM650,AL650,IF(BA650=AJ650,AI650,IF(BA650=AG650,AF650,"")))))))</f>
        <v>MERCK</v>
      </c>
      <c r="BD650" s="82">
        <f t="shared" ref="BD650:BD713" si="173">IF(BA650=AY650,AZ650,IF(BA650=AV650,AW650,IF(BA650=AS650,AT650,IF(BA650=AP650,AQ650,IF(BA650=AM650,AN650,IF(BA650=AJ650,AK650,IF(BA650=AG650,AH650,"")))))))</f>
        <v>75</v>
      </c>
      <c r="BE650" s="1"/>
      <c r="BF650" s="1"/>
      <c r="BG650" s="1"/>
      <c r="BH650" s="1"/>
      <c r="BI650" s="1"/>
      <c r="BJ650" s="1"/>
      <c r="BK650" s="1"/>
      <c r="BL650" s="1"/>
      <c r="BM650" s="1"/>
      <c r="BN650" s="1" t="s">
        <v>2584</v>
      </c>
      <c r="BO650" s="1">
        <v>57652</v>
      </c>
      <c r="BP650" s="1" t="s">
        <v>2545</v>
      </c>
      <c r="BQ650" s="1" t="s">
        <v>888</v>
      </c>
      <c r="BR650" s="1">
        <v>38280</v>
      </c>
      <c r="BS650" s="1">
        <v>60</v>
      </c>
      <c r="BT650" s="1"/>
      <c r="BU650" s="1"/>
      <c r="BV650" s="1"/>
      <c r="BW650" s="1"/>
      <c r="BX650" s="1"/>
      <c r="BY650" s="1"/>
      <c r="BZ650" s="82">
        <f t="shared" ref="BZ650:BZ713" si="174">MIN(BX650,BU650,BR650,BO650,BL650,BI650,BF650)</f>
        <v>38280</v>
      </c>
      <c r="CA650" s="82" t="str">
        <f t="shared" ref="CA650:CA713" si="175">IF(BZ650=BX650,$BW$7,IF(BZ650=BU650,$BT$7,IF(BZ650=BR650,$BQ$7,IF(BZ650=BO650,$BN$7,IF(BZ650=BL650,$BK$7,IF(BZ650=BI650,$BH$7,IF(BZ650=BF650,$BE$7,"")))))))</f>
        <v>SCIENTIFIC PRODUCTS LTDA.</v>
      </c>
      <c r="CB650" s="82" t="str">
        <f t="shared" si="160"/>
        <v>FISHER</v>
      </c>
      <c r="CC650" s="82">
        <f t="shared" si="161"/>
        <v>60</v>
      </c>
      <c r="CD650" s="98">
        <f t="shared" si="162"/>
        <v>33640</v>
      </c>
      <c r="CE650" s="98" t="str">
        <f t="shared" si="163"/>
        <v>MERCK S.A.</v>
      </c>
      <c r="CF650" s="98" t="str">
        <f t="shared" si="164"/>
        <v>MERCK</v>
      </c>
      <c r="CG650" s="98">
        <f t="shared" si="165"/>
        <v>75</v>
      </c>
    </row>
    <row r="651" spans="1:85" ht="64.5" customHeight="1">
      <c r="A651" s="9">
        <f t="shared" si="166"/>
        <v>643</v>
      </c>
      <c r="B651" s="17" t="s">
        <v>510</v>
      </c>
      <c r="C651" s="14">
        <v>500</v>
      </c>
      <c r="D651" s="18" t="s">
        <v>6</v>
      </c>
      <c r="E651" s="10" t="s">
        <v>511</v>
      </c>
      <c r="F651" s="43">
        <v>1</v>
      </c>
      <c r="G651" s="1"/>
      <c r="H651" s="1"/>
      <c r="I651" s="1"/>
      <c r="J651" s="1"/>
      <c r="K651" s="1"/>
      <c r="L651" s="1"/>
      <c r="M651" s="1"/>
      <c r="N651" s="1"/>
      <c r="O651" s="1"/>
      <c r="P651" s="1" t="s">
        <v>2374</v>
      </c>
      <c r="Q651" s="1">
        <v>264480</v>
      </c>
      <c r="R651" s="1" t="s">
        <v>2375</v>
      </c>
      <c r="S651" s="1"/>
      <c r="T651" s="1"/>
      <c r="U651" s="1"/>
      <c r="V651" s="1"/>
      <c r="W651" s="1"/>
      <c r="X651" s="1"/>
      <c r="Y651" s="1"/>
      <c r="Z651" s="1"/>
      <c r="AA651" s="1"/>
      <c r="AB651" s="82">
        <f t="shared" si="167"/>
        <v>264480</v>
      </c>
      <c r="AC651" s="82" t="str">
        <f>IF(AB651=Z651,$Y$7,IF(AB651=W651,$V$7,IF(AB651=T651,$S$7,IF(AB651=Q651,$P$7,IF(AB651=N651,$M$7,IF(AB651=K651,$J$7,I(AB651=H651,$G$7,"")))))))</f>
        <v>BLAMIS DOTACIONES LABORATORIO S.A.S</v>
      </c>
      <c r="AD651" s="82" t="str">
        <f t="shared" si="168"/>
        <v>ORION</v>
      </c>
      <c r="AE651" s="82" t="str">
        <f t="shared" si="169"/>
        <v>60 DIAS</v>
      </c>
      <c r="AF651" s="1"/>
      <c r="AG651" s="1"/>
      <c r="AH651" s="1"/>
      <c r="AI651" s="1"/>
      <c r="AJ651" s="1"/>
      <c r="AK651" s="1"/>
      <c r="AL651" s="1" t="s">
        <v>2374</v>
      </c>
      <c r="AM651" s="1">
        <v>301900</v>
      </c>
      <c r="AN651" s="1" t="s">
        <v>2475</v>
      </c>
      <c r="AO651" s="1"/>
      <c r="AP651" s="1"/>
      <c r="AQ651" s="1"/>
      <c r="AR651" s="1"/>
      <c r="AS651" s="1"/>
      <c r="AT651" s="1"/>
      <c r="AU651" s="1"/>
      <c r="AV651" s="1"/>
      <c r="AW651" s="1"/>
      <c r="AX651" s="1" t="s">
        <v>2374</v>
      </c>
      <c r="AY651" s="1">
        <v>225069</v>
      </c>
      <c r="AZ651" s="1" t="s">
        <v>2526</v>
      </c>
      <c r="BA651" s="82">
        <f t="shared" si="170"/>
        <v>225069</v>
      </c>
      <c r="BB651" s="82" t="str">
        <f t="shared" si="171"/>
        <v>PROFINAS SAS</v>
      </c>
      <c r="BC651" s="82" t="str">
        <f t="shared" si="172"/>
        <v>ORION</v>
      </c>
      <c r="BD651" s="82" t="str">
        <f t="shared" si="173"/>
        <v>15-60 DIAS</v>
      </c>
      <c r="BE651" s="1"/>
      <c r="BF651" s="1"/>
      <c r="BG651" s="1"/>
      <c r="BH651" s="1"/>
      <c r="BI651" s="1"/>
      <c r="BJ651" s="1"/>
      <c r="BK651" s="1"/>
      <c r="BL651" s="1"/>
      <c r="BM651" s="1"/>
      <c r="BN651" s="1"/>
      <c r="BO651" s="1"/>
      <c r="BP651" s="1"/>
      <c r="BQ651" s="1" t="s">
        <v>2374</v>
      </c>
      <c r="BR651" s="1">
        <v>208800</v>
      </c>
      <c r="BS651" s="1">
        <v>60</v>
      </c>
      <c r="BT651" s="1"/>
      <c r="BU651" s="1"/>
      <c r="BV651" s="1"/>
      <c r="BW651" s="1"/>
      <c r="BX651" s="1"/>
      <c r="BY651" s="1"/>
      <c r="BZ651" s="82">
        <f t="shared" si="174"/>
        <v>208800</v>
      </c>
      <c r="CA651" s="82" t="str">
        <f t="shared" si="175"/>
        <v>SCIENTIFIC PRODUCTS LTDA.</v>
      </c>
      <c r="CB651" s="82" t="str">
        <f t="shared" ref="CB651:CB714" si="176">IF(BZ651=BX651,BW651,IF(BZ651=BU651,BT651,IF(BZ651=BR651,BQ651,IF(BZ651=BO651,BN651,IF(BZ651=BL651,BK651,IF(BZ651=BI651,BH651,IF(BZ651=BF651,BE651,"")))))))</f>
        <v>ORION</v>
      </c>
      <c r="CC651" s="82">
        <f t="shared" ref="CC651:CC714" si="177">IF(BZ651=BX651,BY651,IF(BZ651=BU651,BV651,IF(BZ651=BR651,BS651,IF(BZ651=BO651,BP651,IF(BZ651=BL651,BM651,IF(BZ651=BI651,BJ651,IF(BZ651=BF651,BG651,"")))))))</f>
        <v>60</v>
      </c>
      <c r="CD651" s="98">
        <f t="shared" ref="CD651:CD714" si="178">MIN(BZ651,BA651,AB651)</f>
        <v>208800</v>
      </c>
      <c r="CE651" s="98" t="str">
        <f t="shared" ref="CE651:CE714" si="179">IF(CD651=BZ651,CA651,IF(CD651=BA651,BB651,IF(CD651=AB651,AC651,"")))</f>
        <v>SCIENTIFIC PRODUCTS LTDA.</v>
      </c>
      <c r="CF651" s="98" t="str">
        <f t="shared" ref="CF651:CF714" si="180">IF(CE651=CA651,CB651,IF(CE651=BB651,BC651,IF(CE651=AC651,AD651,"")))</f>
        <v>ORION</v>
      </c>
      <c r="CG651" s="98">
        <f t="shared" ref="CG651:CG714" si="181">IF(CF651=CB651,CC651,IF(CF651=BC651,BD651,IF(CF651=AD651,AE651,"")))</f>
        <v>60</v>
      </c>
    </row>
    <row r="652" spans="1:85" ht="64.5" customHeight="1">
      <c r="A652" s="9">
        <f t="shared" si="166"/>
        <v>644</v>
      </c>
      <c r="B652" s="17" t="s">
        <v>523</v>
      </c>
      <c r="C652" s="14" t="s">
        <v>142</v>
      </c>
      <c r="D652" s="14" t="s">
        <v>142</v>
      </c>
      <c r="E652" s="10" t="s">
        <v>377</v>
      </c>
      <c r="F652" s="43">
        <v>1</v>
      </c>
      <c r="G652" s="1"/>
      <c r="H652" s="1"/>
      <c r="I652" s="1"/>
      <c r="J652" s="1"/>
      <c r="K652" s="1"/>
      <c r="L652" s="1"/>
      <c r="M652" s="1"/>
      <c r="N652" s="1"/>
      <c r="O652" s="1"/>
      <c r="P652" s="1"/>
      <c r="Q652" s="1"/>
      <c r="R652" s="1"/>
      <c r="S652" s="1"/>
      <c r="T652" s="1"/>
      <c r="U652" s="1"/>
      <c r="V652" s="1"/>
      <c r="W652" s="1"/>
      <c r="X652" s="1"/>
      <c r="Y652" s="1"/>
      <c r="Z652" s="1"/>
      <c r="AA652" s="1"/>
      <c r="AB652" s="82"/>
      <c r="AC652" s="82"/>
      <c r="AD652" s="82"/>
      <c r="AE652" s="82"/>
      <c r="AF652" s="1"/>
      <c r="AG652" s="1"/>
      <c r="AH652" s="1"/>
      <c r="AI652" s="1"/>
      <c r="AJ652" s="1"/>
      <c r="AK652" s="1"/>
      <c r="AL652" s="1"/>
      <c r="AM652" s="1"/>
      <c r="AN652" s="1"/>
      <c r="AO652" s="1" t="s">
        <v>420</v>
      </c>
      <c r="AP652" s="1">
        <v>161240</v>
      </c>
      <c r="AQ652" s="1">
        <v>120</v>
      </c>
      <c r="AR652" s="1"/>
      <c r="AS652" s="1"/>
      <c r="AT652" s="1"/>
      <c r="AU652" s="1"/>
      <c r="AV652" s="1"/>
      <c r="AW652" s="1"/>
      <c r="AX652" s="1" t="s">
        <v>420</v>
      </c>
      <c r="AY652" s="1">
        <v>129760.848</v>
      </c>
      <c r="AZ652" s="1" t="s">
        <v>2526</v>
      </c>
      <c r="BA652" s="82">
        <f t="shared" si="170"/>
        <v>129760.848</v>
      </c>
      <c r="BB652" s="82" t="str">
        <f t="shared" si="171"/>
        <v>PROFINAS SAS</v>
      </c>
      <c r="BC652" s="82" t="str">
        <f t="shared" si="172"/>
        <v>MERCK</v>
      </c>
      <c r="BD652" s="82" t="str">
        <f t="shared" si="173"/>
        <v>15-60 DIAS</v>
      </c>
      <c r="BE652" s="1"/>
      <c r="BF652" s="1"/>
      <c r="BG652" s="1"/>
      <c r="BH652" s="1"/>
      <c r="BI652" s="1"/>
      <c r="BJ652" s="1"/>
      <c r="BK652" s="1"/>
      <c r="BL652" s="1"/>
      <c r="BM652" s="1"/>
      <c r="BN652" s="1"/>
      <c r="BO652" s="1"/>
      <c r="BP652" s="1"/>
      <c r="BQ652" s="1"/>
      <c r="BR652" s="1"/>
      <c r="BS652" s="1"/>
      <c r="BT652" s="1"/>
      <c r="BU652" s="1"/>
      <c r="BV652" s="1"/>
      <c r="BW652" s="1"/>
      <c r="BX652" s="1"/>
      <c r="BY652" s="1"/>
      <c r="BZ652" s="82"/>
      <c r="CA652" s="82"/>
      <c r="CB652" s="82">
        <f t="shared" si="176"/>
        <v>0</v>
      </c>
      <c r="CC652" s="82">
        <f t="shared" si="177"/>
        <v>0</v>
      </c>
      <c r="CD652" s="98">
        <f t="shared" si="178"/>
        <v>129760.848</v>
      </c>
      <c r="CE652" s="98" t="str">
        <f t="shared" si="179"/>
        <v>PROFINAS SAS</v>
      </c>
      <c r="CF652" s="98" t="str">
        <f t="shared" si="180"/>
        <v>MERCK</v>
      </c>
      <c r="CG652" s="98" t="str">
        <f t="shared" si="181"/>
        <v>15-60 DIAS</v>
      </c>
    </row>
    <row r="653" spans="1:85" ht="64.5" customHeight="1">
      <c r="A653" s="9">
        <f t="shared" si="166"/>
        <v>645</v>
      </c>
      <c r="B653" s="17" t="s">
        <v>524</v>
      </c>
      <c r="C653" s="14" t="s">
        <v>142</v>
      </c>
      <c r="D653" s="14" t="s">
        <v>142</v>
      </c>
      <c r="E653" s="10" t="s">
        <v>377</v>
      </c>
      <c r="F653" s="43">
        <v>1</v>
      </c>
      <c r="G653" s="1"/>
      <c r="H653" s="1"/>
      <c r="I653" s="1"/>
      <c r="J653" s="1"/>
      <c r="K653" s="1"/>
      <c r="L653" s="1"/>
      <c r="M653" s="1"/>
      <c r="N653" s="1"/>
      <c r="O653" s="1"/>
      <c r="P653" s="1"/>
      <c r="Q653" s="1"/>
      <c r="R653" s="1"/>
      <c r="S653" s="1"/>
      <c r="T653" s="1"/>
      <c r="U653" s="1"/>
      <c r="V653" s="1"/>
      <c r="W653" s="1"/>
      <c r="X653" s="1"/>
      <c r="Y653" s="1"/>
      <c r="Z653" s="1"/>
      <c r="AA653" s="1"/>
      <c r="AB653" s="82"/>
      <c r="AC653" s="82"/>
      <c r="AD653" s="82"/>
      <c r="AE653" s="82"/>
      <c r="AF653" s="1"/>
      <c r="AG653" s="1"/>
      <c r="AH653" s="1"/>
      <c r="AI653" s="1"/>
      <c r="AJ653" s="1"/>
      <c r="AK653" s="1"/>
      <c r="AL653" s="1"/>
      <c r="AM653" s="1"/>
      <c r="AN653" s="1"/>
      <c r="AO653" s="1" t="s">
        <v>420</v>
      </c>
      <c r="AP653" s="1">
        <v>229679.99999999997</v>
      </c>
      <c r="AQ653" s="1">
        <v>90</v>
      </c>
      <c r="AR653" s="1"/>
      <c r="AS653" s="1"/>
      <c r="AT653" s="1"/>
      <c r="AU653" s="1"/>
      <c r="AV653" s="1"/>
      <c r="AW653" s="1"/>
      <c r="AX653" s="1" t="s">
        <v>420</v>
      </c>
      <c r="AY653" s="1">
        <v>186237.07200000001</v>
      </c>
      <c r="AZ653" s="1" t="s">
        <v>2526</v>
      </c>
      <c r="BA653" s="82">
        <f t="shared" si="170"/>
        <v>186237.07200000001</v>
      </c>
      <c r="BB653" s="82" t="str">
        <f t="shared" si="171"/>
        <v>PROFINAS SAS</v>
      </c>
      <c r="BC653" s="82" t="str">
        <f t="shared" si="172"/>
        <v>MERCK</v>
      </c>
      <c r="BD653" s="82" t="str">
        <f t="shared" si="173"/>
        <v>15-60 DIAS</v>
      </c>
      <c r="BE653" s="1"/>
      <c r="BF653" s="1"/>
      <c r="BG653" s="1"/>
      <c r="BH653" s="1"/>
      <c r="BI653" s="1"/>
      <c r="BJ653" s="1"/>
      <c r="BK653" s="1"/>
      <c r="BL653" s="1"/>
      <c r="BM653" s="1"/>
      <c r="BN653" s="1" t="s">
        <v>420</v>
      </c>
      <c r="BO653" s="1">
        <v>224924</v>
      </c>
      <c r="BP653" s="1" t="s">
        <v>2328</v>
      </c>
      <c r="BQ653" s="1"/>
      <c r="BR653" s="1"/>
      <c r="BS653" s="1"/>
      <c r="BT653" s="1"/>
      <c r="BU653" s="1"/>
      <c r="BV653" s="1"/>
      <c r="BW653" s="1"/>
      <c r="BX653" s="1"/>
      <c r="BY653" s="1"/>
      <c r="BZ653" s="82">
        <f t="shared" si="174"/>
        <v>224924</v>
      </c>
      <c r="CA653" s="82" t="str">
        <f t="shared" si="175"/>
        <v>REACTIVOS EQUIPOS Y QUIMICOS LIMITADA</v>
      </c>
      <c r="CB653" s="82" t="str">
        <f t="shared" si="176"/>
        <v>MERCK</v>
      </c>
      <c r="CC653" s="82" t="str">
        <f t="shared" si="177"/>
        <v>30 DIAS</v>
      </c>
      <c r="CD653" s="98">
        <f t="shared" si="178"/>
        <v>186237.07200000001</v>
      </c>
      <c r="CE653" s="98" t="str">
        <f t="shared" si="179"/>
        <v>PROFINAS SAS</v>
      </c>
      <c r="CF653" s="98" t="str">
        <f t="shared" si="180"/>
        <v>MERCK</v>
      </c>
      <c r="CG653" s="98" t="str">
        <f t="shared" si="181"/>
        <v>30 DIAS</v>
      </c>
    </row>
    <row r="654" spans="1:85" ht="64.5" customHeight="1">
      <c r="A654" s="9">
        <f t="shared" si="166"/>
        <v>646</v>
      </c>
      <c r="B654" s="17" t="s">
        <v>525</v>
      </c>
      <c r="C654" s="14" t="s">
        <v>142</v>
      </c>
      <c r="D654" s="14" t="s">
        <v>142</v>
      </c>
      <c r="E654" s="10" t="s">
        <v>377</v>
      </c>
      <c r="F654" s="43">
        <v>1</v>
      </c>
      <c r="G654" s="1"/>
      <c r="H654" s="1"/>
      <c r="I654" s="1"/>
      <c r="J654" s="1"/>
      <c r="K654" s="1"/>
      <c r="L654" s="1"/>
      <c r="M654" s="1"/>
      <c r="N654" s="1"/>
      <c r="O654" s="1"/>
      <c r="P654" s="1"/>
      <c r="Q654" s="1"/>
      <c r="R654" s="1"/>
      <c r="S654" s="1"/>
      <c r="T654" s="1"/>
      <c r="U654" s="1"/>
      <c r="V654" s="1"/>
      <c r="W654" s="1"/>
      <c r="X654" s="1"/>
      <c r="Y654" s="1"/>
      <c r="Z654" s="1"/>
      <c r="AA654" s="1"/>
      <c r="AB654" s="82"/>
      <c r="AC654" s="82"/>
      <c r="AD654" s="82"/>
      <c r="AE654" s="82"/>
      <c r="AF654" s="1"/>
      <c r="AG654" s="1"/>
      <c r="AH654" s="1"/>
      <c r="AI654" s="1"/>
      <c r="AJ654" s="1"/>
      <c r="AK654" s="1"/>
      <c r="AL654" s="1"/>
      <c r="AM654" s="1"/>
      <c r="AN654" s="1"/>
      <c r="AO654" s="1" t="s">
        <v>420</v>
      </c>
      <c r="AP654" s="1">
        <v>172840</v>
      </c>
      <c r="AQ654" s="1">
        <v>120</v>
      </c>
      <c r="AR654" s="1"/>
      <c r="AS654" s="1"/>
      <c r="AT654" s="1"/>
      <c r="AU654" s="1"/>
      <c r="AV654" s="1"/>
      <c r="AW654" s="1"/>
      <c r="AX654" s="1" t="s">
        <v>420</v>
      </c>
      <c r="AY654" s="1">
        <v>144552.24</v>
      </c>
      <c r="AZ654" s="1" t="s">
        <v>2526</v>
      </c>
      <c r="BA654" s="82">
        <f t="shared" si="170"/>
        <v>144552.24</v>
      </c>
      <c r="BB654" s="82" t="str">
        <f t="shared" si="171"/>
        <v>PROFINAS SAS</v>
      </c>
      <c r="BC654" s="82" t="str">
        <f t="shared" si="172"/>
        <v>MERCK</v>
      </c>
      <c r="BD654" s="82" t="str">
        <f t="shared" si="173"/>
        <v>15-60 DIAS</v>
      </c>
      <c r="BE654" s="1"/>
      <c r="BF654" s="1"/>
      <c r="BG654" s="1"/>
      <c r="BH654" s="1"/>
      <c r="BI654" s="1"/>
      <c r="BJ654" s="1"/>
      <c r="BK654" s="1"/>
      <c r="BL654" s="1"/>
      <c r="BM654" s="1"/>
      <c r="BN654" s="1" t="s">
        <v>420</v>
      </c>
      <c r="BO654" s="1">
        <v>174580</v>
      </c>
      <c r="BP654" s="1" t="s">
        <v>2328</v>
      </c>
      <c r="BQ654" s="1"/>
      <c r="BR654" s="1"/>
      <c r="BS654" s="1"/>
      <c r="BT654" s="1"/>
      <c r="BU654" s="1"/>
      <c r="BV654" s="1"/>
      <c r="BW654" s="1"/>
      <c r="BX654" s="1"/>
      <c r="BY654" s="1"/>
      <c r="BZ654" s="82">
        <f t="shared" si="174"/>
        <v>174580</v>
      </c>
      <c r="CA654" s="82" t="str">
        <f t="shared" si="175"/>
        <v>REACTIVOS EQUIPOS Y QUIMICOS LIMITADA</v>
      </c>
      <c r="CB654" s="82" t="str">
        <f t="shared" si="176"/>
        <v>MERCK</v>
      </c>
      <c r="CC654" s="82" t="str">
        <f t="shared" si="177"/>
        <v>30 DIAS</v>
      </c>
      <c r="CD654" s="98">
        <f t="shared" si="178"/>
        <v>144552.24</v>
      </c>
      <c r="CE654" s="98" t="str">
        <f t="shared" si="179"/>
        <v>PROFINAS SAS</v>
      </c>
      <c r="CF654" s="98" t="str">
        <f t="shared" si="180"/>
        <v>MERCK</v>
      </c>
      <c r="CG654" s="98" t="str">
        <f t="shared" si="181"/>
        <v>30 DIAS</v>
      </c>
    </row>
    <row r="655" spans="1:85" ht="52.2">
      <c r="A655" s="9">
        <f t="shared" si="166"/>
        <v>647</v>
      </c>
      <c r="B655" s="10" t="s">
        <v>408</v>
      </c>
      <c r="C655" s="11" t="s">
        <v>1936</v>
      </c>
      <c r="D655" s="11" t="s">
        <v>982</v>
      </c>
      <c r="E655" s="10" t="s">
        <v>1803</v>
      </c>
      <c r="F655" s="43">
        <v>1</v>
      </c>
      <c r="G655" s="1"/>
      <c r="H655" s="1"/>
      <c r="I655" s="1"/>
      <c r="J655" s="1"/>
      <c r="K655" s="1"/>
      <c r="L655" s="1"/>
      <c r="M655" s="1"/>
      <c r="N655" s="1"/>
      <c r="O655" s="1"/>
      <c r="P655" s="1"/>
      <c r="Q655" s="1"/>
      <c r="R655" s="1"/>
      <c r="S655" s="1"/>
      <c r="T655" s="1"/>
      <c r="U655" s="1"/>
      <c r="V655" s="1"/>
      <c r="W655" s="1"/>
      <c r="X655" s="1"/>
      <c r="Y655" s="1"/>
      <c r="Z655" s="1"/>
      <c r="AA655" s="1"/>
      <c r="AB655" s="82"/>
      <c r="AC655" s="82"/>
      <c r="AD655" s="82"/>
      <c r="AE655" s="82"/>
      <c r="AF655" s="1"/>
      <c r="AG655" s="1"/>
      <c r="AH655" s="1"/>
      <c r="AI655" s="1"/>
      <c r="AJ655" s="1"/>
      <c r="AK655" s="1"/>
      <c r="AL655" s="1"/>
      <c r="AM655" s="1"/>
      <c r="AN655" s="1"/>
      <c r="AO655" s="1"/>
      <c r="AP655" s="1"/>
      <c r="AQ655" s="1"/>
      <c r="AR655" s="1"/>
      <c r="AS655" s="1"/>
      <c r="AT655" s="1"/>
      <c r="AU655" s="1"/>
      <c r="AV655" s="1"/>
      <c r="AW655" s="1"/>
      <c r="AX655" s="1"/>
      <c r="AY655" s="1"/>
      <c r="AZ655" s="1"/>
      <c r="BA655" s="82"/>
      <c r="BB655" s="82"/>
      <c r="BC655" s="82"/>
      <c r="BD655" s="82"/>
      <c r="BE655" s="1"/>
      <c r="BF655" s="1"/>
      <c r="BG655" s="1"/>
      <c r="BH655" s="1"/>
      <c r="BI655" s="1"/>
      <c r="BJ655" s="1"/>
      <c r="BK655" s="1"/>
      <c r="BL655" s="1"/>
      <c r="BM655" s="1"/>
      <c r="BN655" s="1"/>
      <c r="BO655" s="1"/>
      <c r="BP655" s="1"/>
      <c r="BQ655" s="1"/>
      <c r="BR655" s="1"/>
      <c r="BS655" s="1"/>
      <c r="BT655" s="1"/>
      <c r="BU655" s="1"/>
      <c r="BV655" s="1"/>
      <c r="BW655" s="1"/>
      <c r="BX655" s="1"/>
      <c r="BY655" s="1"/>
      <c r="BZ655" s="82"/>
      <c r="CA655" s="82"/>
      <c r="CB655" s="82"/>
      <c r="CC655" s="82"/>
      <c r="CD655" s="98">
        <f t="shared" si="178"/>
        <v>0</v>
      </c>
      <c r="CE655" s="98">
        <f t="shared" si="179"/>
        <v>0</v>
      </c>
      <c r="CF655" s="98">
        <f t="shared" si="180"/>
        <v>0</v>
      </c>
      <c r="CG655" s="98">
        <f t="shared" si="181"/>
        <v>0</v>
      </c>
    </row>
    <row r="656" spans="1:85" ht="57.6">
      <c r="A656" s="9">
        <f t="shared" si="166"/>
        <v>648</v>
      </c>
      <c r="B656" s="10" t="s">
        <v>411</v>
      </c>
      <c r="C656" s="11">
        <v>2500</v>
      </c>
      <c r="D656" s="11" t="s">
        <v>6</v>
      </c>
      <c r="E656" s="10" t="s">
        <v>412</v>
      </c>
      <c r="F656" s="43">
        <v>1</v>
      </c>
      <c r="G656" s="1"/>
      <c r="H656" s="1"/>
      <c r="I656" s="1"/>
      <c r="J656" s="1"/>
      <c r="K656" s="1"/>
      <c r="L656" s="1"/>
      <c r="M656" s="1"/>
      <c r="N656" s="1"/>
      <c r="O656" s="1"/>
      <c r="P656" s="1" t="s">
        <v>2374</v>
      </c>
      <c r="Q656" s="1">
        <v>626400</v>
      </c>
      <c r="R656" s="1" t="s">
        <v>2375</v>
      </c>
      <c r="S656" s="1"/>
      <c r="T656" s="1"/>
      <c r="U656" s="1"/>
      <c r="V656" s="1"/>
      <c r="W656" s="1"/>
      <c r="X656" s="1"/>
      <c r="Y656" s="1"/>
      <c r="Z656" s="1"/>
      <c r="AA656" s="1"/>
      <c r="AB656" s="82">
        <f t="shared" si="167"/>
        <v>626400</v>
      </c>
      <c r="AC656" s="82" t="str">
        <f>IF(AB656=Z656,$Y$7,IF(AB656=W656,$V$7,IF(AB656=T656,$S$7,IF(AB656=Q656,$P$7,IF(AB656=N656,$M$7,IF(AB656=K656,$J$7,I(AB656=H656,$G$7,"")))))))</f>
        <v>BLAMIS DOTACIONES LABORATORIO S.A.S</v>
      </c>
      <c r="AD656" s="82" t="str">
        <f t="shared" si="168"/>
        <v>ORION</v>
      </c>
      <c r="AE656" s="82" t="str">
        <f t="shared" si="169"/>
        <v>60 DIAS</v>
      </c>
      <c r="AF656" s="1"/>
      <c r="AG656" s="1"/>
      <c r="AH656" s="1"/>
      <c r="AI656" s="1"/>
      <c r="AJ656" s="1"/>
      <c r="AK656" s="1"/>
      <c r="AL656" s="1" t="s">
        <v>2435</v>
      </c>
      <c r="AM656" s="1">
        <v>639500</v>
      </c>
      <c r="AN656" s="1" t="s">
        <v>2475</v>
      </c>
      <c r="AO656" s="1"/>
      <c r="AP656" s="1"/>
      <c r="AQ656" s="1"/>
      <c r="AR656" s="1"/>
      <c r="AS656" s="1"/>
      <c r="AT656" s="1"/>
      <c r="AU656" s="1"/>
      <c r="AV656" s="1"/>
      <c r="AW656" s="1"/>
      <c r="AX656" s="1" t="s">
        <v>2374</v>
      </c>
      <c r="AY656" s="1">
        <v>531570</v>
      </c>
      <c r="AZ656" s="1" t="s">
        <v>2526</v>
      </c>
      <c r="BA656" s="82">
        <f t="shared" si="170"/>
        <v>531570</v>
      </c>
      <c r="BB656" s="82" t="str">
        <f t="shared" si="171"/>
        <v>PROFINAS SAS</v>
      </c>
      <c r="BC656" s="82" t="str">
        <f t="shared" si="172"/>
        <v>ORION</v>
      </c>
      <c r="BD656" s="82" t="str">
        <f t="shared" si="173"/>
        <v>15-60 DIAS</v>
      </c>
      <c r="BE656" s="1"/>
      <c r="BF656" s="1"/>
      <c r="BG656" s="1"/>
      <c r="BH656" s="1"/>
      <c r="BI656" s="1"/>
      <c r="BJ656" s="1"/>
      <c r="BK656" s="1"/>
      <c r="BL656" s="1"/>
      <c r="BM656" s="1"/>
      <c r="BN656" s="1"/>
      <c r="BO656" s="1"/>
      <c r="BP656" s="1"/>
      <c r="BQ656" s="1"/>
      <c r="BR656" s="1"/>
      <c r="BS656" s="1"/>
      <c r="BT656" s="1"/>
      <c r="BU656" s="1"/>
      <c r="BV656" s="1"/>
      <c r="BW656" s="1"/>
      <c r="BX656" s="1"/>
      <c r="BY656" s="1"/>
      <c r="BZ656" s="82"/>
      <c r="CA656" s="82"/>
      <c r="CB656" s="82"/>
      <c r="CC656" s="82"/>
      <c r="CD656" s="98">
        <f t="shared" si="178"/>
        <v>531570</v>
      </c>
      <c r="CE656" s="98" t="str">
        <f t="shared" si="179"/>
        <v>PROFINAS SAS</v>
      </c>
      <c r="CF656" s="98" t="str">
        <f t="shared" si="180"/>
        <v>ORION</v>
      </c>
      <c r="CG656" s="98" t="str">
        <f t="shared" si="181"/>
        <v>15-60 DIAS</v>
      </c>
    </row>
    <row r="657" spans="1:85" ht="57.6">
      <c r="A657" s="9">
        <f t="shared" si="166"/>
        <v>649</v>
      </c>
      <c r="B657" s="17" t="s">
        <v>508</v>
      </c>
      <c r="C657" s="14">
        <v>1000</v>
      </c>
      <c r="D657" s="18" t="s">
        <v>6</v>
      </c>
      <c r="E657" s="10" t="s">
        <v>509</v>
      </c>
      <c r="F657" s="43">
        <v>1</v>
      </c>
      <c r="G657" s="1"/>
      <c r="H657" s="1"/>
      <c r="I657" s="1"/>
      <c r="J657" s="1"/>
      <c r="K657" s="1"/>
      <c r="L657" s="1"/>
      <c r="M657" s="1"/>
      <c r="N657" s="1"/>
      <c r="O657" s="1"/>
      <c r="P657" s="1" t="s">
        <v>2374</v>
      </c>
      <c r="Q657" s="1">
        <v>375840</v>
      </c>
      <c r="R657" s="1" t="s">
        <v>2375</v>
      </c>
      <c r="S657" s="1"/>
      <c r="T657" s="1"/>
      <c r="U657" s="1"/>
      <c r="V657" s="1"/>
      <c r="W657" s="1"/>
      <c r="X657" s="1"/>
      <c r="Y657" s="1"/>
      <c r="Z657" s="1"/>
      <c r="AA657" s="1"/>
      <c r="AB657" s="82">
        <f t="shared" si="167"/>
        <v>375840</v>
      </c>
      <c r="AC657" s="82" t="str">
        <f>IF(AB657=Z657,$Y$7,IF(AB657=W657,$V$7,IF(AB657=T657,$S$7,IF(AB657=Q657,$P$7,IF(AB657=N657,$M$7,IF(AB657=K657,$J$7,I(AB657=H657,$G$7,"")))))))</f>
        <v>BLAMIS DOTACIONES LABORATORIO S.A.S</v>
      </c>
      <c r="AD657" s="82" t="str">
        <f t="shared" si="168"/>
        <v>ORION</v>
      </c>
      <c r="AE657" s="82" t="str">
        <f t="shared" si="169"/>
        <v>60 DIAS</v>
      </c>
      <c r="AF657" s="1"/>
      <c r="AG657" s="1"/>
      <c r="AH657" s="1"/>
      <c r="AI657" s="1"/>
      <c r="AJ657" s="1"/>
      <c r="AK657" s="1"/>
      <c r="AL657" s="1" t="s">
        <v>2374</v>
      </c>
      <c r="AM657" s="1">
        <v>407800</v>
      </c>
      <c r="AN657" s="1" t="s">
        <v>2475</v>
      </c>
      <c r="AO657" s="1"/>
      <c r="AP657" s="1"/>
      <c r="AQ657" s="1"/>
      <c r="AR657" s="1"/>
      <c r="AS657" s="1"/>
      <c r="AT657" s="1"/>
      <c r="AU657" s="1"/>
      <c r="AV657" s="1"/>
      <c r="AW657" s="1"/>
      <c r="AX657" s="1" t="s">
        <v>2374</v>
      </c>
      <c r="AY657" s="1">
        <v>321204</v>
      </c>
      <c r="AZ657" s="1" t="s">
        <v>2526</v>
      </c>
      <c r="BA657" s="82">
        <f t="shared" si="170"/>
        <v>321204</v>
      </c>
      <c r="BB657" s="82" t="str">
        <f t="shared" si="171"/>
        <v>PROFINAS SAS</v>
      </c>
      <c r="BC657" s="82" t="str">
        <f t="shared" si="172"/>
        <v>ORION</v>
      </c>
      <c r="BD657" s="82" t="str">
        <f t="shared" si="173"/>
        <v>15-60 DIAS</v>
      </c>
      <c r="BE657" s="1"/>
      <c r="BF657" s="1"/>
      <c r="BG657" s="1"/>
      <c r="BH657" s="1"/>
      <c r="BI657" s="1"/>
      <c r="BJ657" s="1"/>
      <c r="BK657" s="1"/>
      <c r="BL657" s="1"/>
      <c r="BM657" s="1"/>
      <c r="BN657" s="1"/>
      <c r="BO657" s="1"/>
      <c r="BP657" s="1"/>
      <c r="BQ657" s="1"/>
      <c r="BR657" s="1"/>
      <c r="BS657" s="1"/>
      <c r="BT657" s="1"/>
      <c r="BU657" s="1"/>
      <c r="BV657" s="1"/>
      <c r="BW657" s="1"/>
      <c r="BX657" s="1"/>
      <c r="BY657" s="1"/>
      <c r="BZ657" s="82"/>
      <c r="CA657" s="82"/>
      <c r="CB657" s="82"/>
      <c r="CC657" s="82"/>
      <c r="CD657" s="98">
        <f t="shared" si="178"/>
        <v>321204</v>
      </c>
      <c r="CE657" s="98" t="str">
        <f t="shared" si="179"/>
        <v>PROFINAS SAS</v>
      </c>
      <c r="CF657" s="98" t="str">
        <f t="shared" si="180"/>
        <v>ORION</v>
      </c>
      <c r="CG657" s="98" t="str">
        <f t="shared" si="181"/>
        <v>15-60 DIAS</v>
      </c>
    </row>
    <row r="658" spans="1:85" ht="63.75" customHeight="1">
      <c r="A658" s="9">
        <f t="shared" si="166"/>
        <v>650</v>
      </c>
      <c r="B658" s="10" t="s">
        <v>413</v>
      </c>
      <c r="C658" s="11">
        <v>100</v>
      </c>
      <c r="D658" s="11" t="s">
        <v>6</v>
      </c>
      <c r="E658" s="10" t="s">
        <v>1803</v>
      </c>
      <c r="F658" s="43">
        <v>1</v>
      </c>
      <c r="G658" s="1"/>
      <c r="H658" s="1"/>
      <c r="I658" s="1"/>
      <c r="J658" s="1"/>
      <c r="K658" s="1"/>
      <c r="L658" s="1"/>
      <c r="M658" s="1"/>
      <c r="N658" s="1"/>
      <c r="O658" s="1"/>
      <c r="P658" s="1"/>
      <c r="Q658" s="1"/>
      <c r="R658" s="1"/>
      <c r="S658" s="1"/>
      <c r="T658" s="1"/>
      <c r="U658" s="1"/>
      <c r="V658" s="1"/>
      <c r="W658" s="1"/>
      <c r="X658" s="1"/>
      <c r="Y658" s="1"/>
      <c r="Z658" s="1"/>
      <c r="AA658" s="1"/>
      <c r="AB658" s="82"/>
      <c r="AC658" s="82"/>
      <c r="AD658" s="82"/>
      <c r="AE658" s="82"/>
      <c r="AF658" s="1"/>
      <c r="AG658" s="1"/>
      <c r="AH658" s="1"/>
      <c r="AI658" s="1"/>
      <c r="AJ658" s="1"/>
      <c r="AK658" s="1"/>
      <c r="AL658" s="1"/>
      <c r="AM658" s="1"/>
      <c r="AN658" s="1"/>
      <c r="AO658" s="1"/>
      <c r="AP658" s="1"/>
      <c r="AQ658" s="1"/>
      <c r="AR658" s="1"/>
      <c r="AS658" s="1"/>
      <c r="AT658" s="1"/>
      <c r="AU658" s="1"/>
      <c r="AV658" s="1"/>
      <c r="AW658" s="1"/>
      <c r="AX658" s="1"/>
      <c r="AY658" s="1"/>
      <c r="AZ658" s="1"/>
      <c r="BA658" s="82"/>
      <c r="BB658" s="82"/>
      <c r="BC658" s="82"/>
      <c r="BD658" s="82"/>
      <c r="BE658" s="1"/>
      <c r="BF658" s="1"/>
      <c r="BG658" s="1"/>
      <c r="BH658" s="1"/>
      <c r="BI658" s="1"/>
      <c r="BJ658" s="1"/>
      <c r="BK658" s="1"/>
      <c r="BL658" s="1"/>
      <c r="BM658" s="1"/>
      <c r="BN658" s="1"/>
      <c r="BO658" s="1"/>
      <c r="BP658" s="1"/>
      <c r="BQ658" s="1"/>
      <c r="BR658" s="1"/>
      <c r="BS658" s="1"/>
      <c r="BT658" s="1"/>
      <c r="BU658" s="1"/>
      <c r="BV658" s="1"/>
      <c r="BW658" s="1"/>
      <c r="BX658" s="1"/>
      <c r="BY658" s="1"/>
      <c r="BZ658" s="82"/>
      <c r="CA658" s="82"/>
      <c r="CB658" s="82"/>
      <c r="CC658" s="82"/>
      <c r="CD658" s="98">
        <f t="shared" si="178"/>
        <v>0</v>
      </c>
      <c r="CE658" s="98">
        <f t="shared" si="179"/>
        <v>0</v>
      </c>
      <c r="CF658" s="98">
        <f t="shared" si="180"/>
        <v>0</v>
      </c>
      <c r="CG658" s="98">
        <f t="shared" si="181"/>
        <v>0</v>
      </c>
    </row>
    <row r="659" spans="1:85" ht="63.75" customHeight="1">
      <c r="A659" s="9">
        <f t="shared" si="166"/>
        <v>651</v>
      </c>
      <c r="B659" s="10" t="s">
        <v>1937</v>
      </c>
      <c r="C659" s="11">
        <v>100</v>
      </c>
      <c r="D659" s="11" t="s">
        <v>6</v>
      </c>
      <c r="E659" s="10" t="s">
        <v>1938</v>
      </c>
      <c r="F659" s="43">
        <v>1</v>
      </c>
      <c r="G659" s="1"/>
      <c r="H659" s="1"/>
      <c r="I659" s="1"/>
      <c r="J659" s="1"/>
      <c r="K659" s="1"/>
      <c r="L659" s="1"/>
      <c r="M659" s="1"/>
      <c r="N659" s="1"/>
      <c r="O659" s="1"/>
      <c r="P659" s="1"/>
      <c r="Q659" s="1"/>
      <c r="R659" s="1"/>
      <c r="S659" s="1"/>
      <c r="T659" s="1"/>
      <c r="U659" s="1"/>
      <c r="V659" s="1"/>
      <c r="W659" s="1"/>
      <c r="X659" s="1"/>
      <c r="Y659" s="1"/>
      <c r="Z659" s="1"/>
      <c r="AA659" s="1"/>
      <c r="AB659" s="82"/>
      <c r="AC659" s="82"/>
      <c r="AD659" s="82"/>
      <c r="AE659" s="82"/>
      <c r="AF659" s="1"/>
      <c r="AG659" s="1"/>
      <c r="AH659" s="1"/>
      <c r="AI659" s="1"/>
      <c r="AJ659" s="1"/>
      <c r="AK659" s="1"/>
      <c r="AL659" s="1"/>
      <c r="AM659" s="1"/>
      <c r="AN659" s="1"/>
      <c r="AO659" s="1"/>
      <c r="AP659" s="1"/>
      <c r="AQ659" s="1"/>
      <c r="AR659" s="1"/>
      <c r="AS659" s="1"/>
      <c r="AT659" s="1"/>
      <c r="AU659" s="1"/>
      <c r="AV659" s="1"/>
      <c r="AW659" s="1"/>
      <c r="AX659" s="1"/>
      <c r="AY659" s="1"/>
      <c r="AZ659" s="1"/>
      <c r="BA659" s="82"/>
      <c r="BB659" s="82"/>
      <c r="BC659" s="82"/>
      <c r="BD659" s="82"/>
      <c r="BE659" s="1"/>
      <c r="BF659" s="1"/>
      <c r="BG659" s="1"/>
      <c r="BH659" s="1"/>
      <c r="BI659" s="1"/>
      <c r="BJ659" s="1"/>
      <c r="BK659" s="1"/>
      <c r="BL659" s="1"/>
      <c r="BM659" s="1"/>
      <c r="BN659" s="1"/>
      <c r="BO659" s="1"/>
      <c r="BP659" s="1"/>
      <c r="BQ659" s="1" t="s">
        <v>2618</v>
      </c>
      <c r="BR659" s="1">
        <v>904800</v>
      </c>
      <c r="BS659" s="1">
        <v>90</v>
      </c>
      <c r="BT659" s="1"/>
      <c r="BU659" s="1"/>
      <c r="BV659" s="1"/>
      <c r="BW659" s="1"/>
      <c r="BX659" s="1"/>
      <c r="BY659" s="1"/>
      <c r="BZ659" s="82">
        <f t="shared" si="174"/>
        <v>904800</v>
      </c>
      <c r="CA659" s="82" t="str">
        <f t="shared" si="175"/>
        <v>SCIENTIFIC PRODUCTS LTDA.</v>
      </c>
      <c r="CB659" s="82" t="str">
        <f t="shared" si="176"/>
        <v>FLUKA</v>
      </c>
      <c r="CC659" s="82">
        <f t="shared" si="177"/>
        <v>90</v>
      </c>
      <c r="CD659" s="98">
        <f t="shared" si="178"/>
        <v>904800</v>
      </c>
      <c r="CE659" s="98" t="str">
        <f t="shared" si="179"/>
        <v>SCIENTIFIC PRODUCTS LTDA.</v>
      </c>
      <c r="CF659" s="98" t="str">
        <f t="shared" si="180"/>
        <v>FLUKA</v>
      </c>
      <c r="CG659" s="98">
        <f t="shared" si="181"/>
        <v>90</v>
      </c>
    </row>
    <row r="660" spans="1:85" ht="63.75" customHeight="1">
      <c r="A660" s="9">
        <f t="shared" si="166"/>
        <v>652</v>
      </c>
      <c r="B660" s="10" t="s">
        <v>1939</v>
      </c>
      <c r="C660" s="11" t="s">
        <v>440</v>
      </c>
      <c r="D660" s="11" t="s">
        <v>162</v>
      </c>
      <c r="E660" s="10" t="s">
        <v>1336</v>
      </c>
      <c r="F660" s="43">
        <v>1</v>
      </c>
      <c r="G660" s="1"/>
      <c r="H660" s="1"/>
      <c r="I660" s="1"/>
      <c r="J660" s="1"/>
      <c r="K660" s="1"/>
      <c r="L660" s="1"/>
      <c r="M660" s="1"/>
      <c r="N660" s="1"/>
      <c r="O660" s="1"/>
      <c r="P660" s="1" t="s">
        <v>1336</v>
      </c>
      <c r="Q660" s="1">
        <v>298108</v>
      </c>
      <c r="R660" s="1" t="s">
        <v>2279</v>
      </c>
      <c r="S660" s="1"/>
      <c r="T660" s="1"/>
      <c r="U660" s="1"/>
      <c r="V660" s="1"/>
      <c r="W660" s="1"/>
      <c r="X660" s="1"/>
      <c r="Y660" s="1"/>
      <c r="Z660" s="1"/>
      <c r="AA660" s="1"/>
      <c r="AB660" s="82">
        <f t="shared" si="167"/>
        <v>298108</v>
      </c>
      <c r="AC660" s="82" t="str">
        <f>IF(AB660=Z660,$Y$7,IF(AB660=W660,$V$7,IF(AB660=T660,$S$7,IF(AB660=Q660,$P$7,IF(AB660=N660,$M$7,IF(AB660=K660,$J$7,I(AB660=H660,$G$7,"")))))))</f>
        <v>BLAMIS DOTACIONES LABORATORIO S.A.S</v>
      </c>
      <c r="AD660" s="82" t="str">
        <f t="shared" si="168"/>
        <v>HANNA</v>
      </c>
      <c r="AE660" s="82" t="str">
        <f t="shared" si="169"/>
        <v>60 DÍAS</v>
      </c>
      <c r="AF660" s="1"/>
      <c r="AG660" s="1"/>
      <c r="AH660" s="1"/>
      <c r="AI660" s="1"/>
      <c r="AJ660" s="1"/>
      <c r="AK660" s="1"/>
      <c r="AL660" s="1" t="s">
        <v>1336</v>
      </c>
      <c r="AM660" s="1">
        <v>352700</v>
      </c>
      <c r="AN660" s="1" t="s">
        <v>2475</v>
      </c>
      <c r="AO660" s="1"/>
      <c r="AP660" s="1"/>
      <c r="AQ660" s="1"/>
      <c r="AR660" s="1"/>
      <c r="AS660" s="1"/>
      <c r="AT660" s="1"/>
      <c r="AU660" s="1"/>
      <c r="AV660" s="1"/>
      <c r="AW660" s="1"/>
      <c r="AX660" s="1" t="s">
        <v>1336</v>
      </c>
      <c r="AY660" s="1">
        <v>387540.92</v>
      </c>
      <c r="AZ660" s="1" t="s">
        <v>2526</v>
      </c>
      <c r="BA660" s="82">
        <f t="shared" si="170"/>
        <v>352700</v>
      </c>
      <c r="BB660" s="82" t="str">
        <f t="shared" si="171"/>
        <v>LESNIAK E. U.</v>
      </c>
      <c r="BC660" s="82" t="str">
        <f t="shared" si="172"/>
        <v>HANNA</v>
      </c>
      <c r="BD660" s="82" t="str">
        <f t="shared" si="173"/>
        <v>30 días</v>
      </c>
      <c r="BE660" s="1"/>
      <c r="BF660" s="1"/>
      <c r="BG660" s="1"/>
      <c r="BH660" s="1"/>
      <c r="BI660" s="1"/>
      <c r="BJ660" s="1"/>
      <c r="BK660" s="1"/>
      <c r="BL660" s="1"/>
      <c r="BM660" s="1"/>
      <c r="BN660" s="1"/>
      <c r="BO660" s="1"/>
      <c r="BP660" s="1"/>
      <c r="BQ660" s="1"/>
      <c r="BR660" s="1"/>
      <c r="BS660" s="1"/>
      <c r="BT660" s="1"/>
      <c r="BU660" s="1"/>
      <c r="BV660" s="1"/>
      <c r="BW660" s="1"/>
      <c r="BX660" s="1"/>
      <c r="BY660" s="1"/>
      <c r="BZ660" s="82"/>
      <c r="CA660" s="82"/>
      <c r="CB660" s="82"/>
      <c r="CC660" s="82"/>
      <c r="CD660" s="98">
        <f t="shared" si="178"/>
        <v>298108</v>
      </c>
      <c r="CE660" s="98" t="str">
        <f t="shared" si="179"/>
        <v>BLAMIS DOTACIONES LABORATORIO S.A.S</v>
      </c>
      <c r="CF660" s="98" t="str">
        <f t="shared" si="180"/>
        <v>HANNA</v>
      </c>
      <c r="CG660" s="98" t="str">
        <f t="shared" si="181"/>
        <v>30 días</v>
      </c>
    </row>
    <row r="661" spans="1:85" ht="63.75" customHeight="1">
      <c r="A661" s="9">
        <f t="shared" si="166"/>
        <v>653</v>
      </c>
      <c r="B661" s="10" t="s">
        <v>1940</v>
      </c>
      <c r="C661" s="11" t="s">
        <v>440</v>
      </c>
      <c r="D661" s="11" t="s">
        <v>162</v>
      </c>
      <c r="E661" s="10" t="s">
        <v>1336</v>
      </c>
      <c r="F661" s="43">
        <v>1</v>
      </c>
      <c r="G661" s="1"/>
      <c r="H661" s="1"/>
      <c r="I661" s="1"/>
      <c r="J661" s="1"/>
      <c r="K661" s="1"/>
      <c r="L661" s="1"/>
      <c r="M661" s="1"/>
      <c r="N661" s="1"/>
      <c r="O661" s="1"/>
      <c r="P661" s="1" t="s">
        <v>1336</v>
      </c>
      <c r="Q661" s="1">
        <v>153108</v>
      </c>
      <c r="R661" s="1" t="s">
        <v>2279</v>
      </c>
      <c r="S661" s="1"/>
      <c r="T661" s="1"/>
      <c r="U661" s="1"/>
      <c r="V661" s="1"/>
      <c r="W661" s="1"/>
      <c r="X661" s="1"/>
      <c r="Y661" s="1"/>
      <c r="Z661" s="1"/>
      <c r="AA661" s="1"/>
      <c r="AB661" s="82">
        <f t="shared" si="167"/>
        <v>153108</v>
      </c>
      <c r="AC661" s="82" t="str">
        <f>IF(AB661=Z661,$Y$7,IF(AB661=W661,$V$7,IF(AB661=T661,$S$7,IF(AB661=Q661,$P$7,IF(AB661=N661,$M$7,IF(AB661=K661,$J$7,I(AB661=H661,$G$7,"")))))))</f>
        <v>BLAMIS DOTACIONES LABORATORIO S.A.S</v>
      </c>
      <c r="AD661" s="82" t="str">
        <f t="shared" si="168"/>
        <v>HANNA</v>
      </c>
      <c r="AE661" s="82" t="str">
        <f t="shared" si="169"/>
        <v>60 DÍAS</v>
      </c>
      <c r="AF661" s="1"/>
      <c r="AG661" s="1"/>
      <c r="AH661" s="1"/>
      <c r="AI661" s="1"/>
      <c r="AJ661" s="1"/>
      <c r="AK661" s="1"/>
      <c r="AL661" s="1"/>
      <c r="AM661" s="1"/>
      <c r="AN661" s="1"/>
      <c r="AO661" s="1"/>
      <c r="AP661" s="1"/>
      <c r="AQ661" s="1"/>
      <c r="AR661" s="1"/>
      <c r="AS661" s="1"/>
      <c r="AT661" s="1"/>
      <c r="AU661" s="1"/>
      <c r="AV661" s="1"/>
      <c r="AW661" s="1"/>
      <c r="AX661" s="1" t="s">
        <v>1336</v>
      </c>
      <c r="AY661" s="1">
        <v>199040.92</v>
      </c>
      <c r="AZ661" s="1" t="s">
        <v>2526</v>
      </c>
      <c r="BA661" s="82">
        <f t="shared" si="170"/>
        <v>199040.92</v>
      </c>
      <c r="BB661" s="82" t="str">
        <f t="shared" si="171"/>
        <v>PROFINAS SAS</v>
      </c>
      <c r="BC661" s="82" t="str">
        <f t="shared" si="172"/>
        <v>HANNA</v>
      </c>
      <c r="BD661" s="82" t="str">
        <f t="shared" si="173"/>
        <v>15-60 DIAS</v>
      </c>
      <c r="BE661" s="1"/>
      <c r="BF661" s="1"/>
      <c r="BG661" s="1"/>
      <c r="BH661" s="1"/>
      <c r="BI661" s="1"/>
      <c r="BJ661" s="1"/>
      <c r="BK661" s="1"/>
      <c r="BL661" s="1"/>
      <c r="BM661" s="1"/>
      <c r="BN661" s="1"/>
      <c r="BO661" s="1"/>
      <c r="BP661" s="1"/>
      <c r="BQ661" s="1"/>
      <c r="BR661" s="1"/>
      <c r="BS661" s="1"/>
      <c r="BT661" s="1"/>
      <c r="BU661" s="1"/>
      <c r="BV661" s="1"/>
      <c r="BW661" s="1"/>
      <c r="BX661" s="1"/>
      <c r="BY661" s="1"/>
      <c r="BZ661" s="82"/>
      <c r="CA661" s="82"/>
      <c r="CB661" s="82"/>
      <c r="CC661" s="82"/>
      <c r="CD661" s="98">
        <f t="shared" si="178"/>
        <v>153108</v>
      </c>
      <c r="CE661" s="98" t="str">
        <f t="shared" si="179"/>
        <v>BLAMIS DOTACIONES LABORATORIO S.A.S</v>
      </c>
      <c r="CF661" s="98" t="str">
        <f t="shared" si="180"/>
        <v>HANNA</v>
      </c>
      <c r="CG661" s="98" t="str">
        <f t="shared" si="181"/>
        <v>15-60 DIAS</v>
      </c>
    </row>
    <row r="662" spans="1:85" ht="63.75" customHeight="1">
      <c r="A662" s="9">
        <f t="shared" si="166"/>
        <v>654</v>
      </c>
      <c r="B662" s="10" t="s">
        <v>414</v>
      </c>
      <c r="C662" s="11">
        <v>25</v>
      </c>
      <c r="D662" s="11" t="s">
        <v>106</v>
      </c>
      <c r="E662" s="10" t="s">
        <v>44</v>
      </c>
      <c r="F662" s="43">
        <v>1</v>
      </c>
      <c r="G662" s="1"/>
      <c r="H662" s="1"/>
      <c r="I662" s="1"/>
      <c r="J662" s="1"/>
      <c r="K662" s="1"/>
      <c r="L662" s="1"/>
      <c r="M662" s="1"/>
      <c r="N662" s="1"/>
      <c r="O662" s="1"/>
      <c r="P662" s="1"/>
      <c r="Q662" s="1"/>
      <c r="R662" s="1"/>
      <c r="S662" s="1"/>
      <c r="T662" s="1"/>
      <c r="U662" s="1"/>
      <c r="V662" s="1"/>
      <c r="W662" s="1"/>
      <c r="X662" s="1"/>
      <c r="Y662" s="1"/>
      <c r="Z662" s="1"/>
      <c r="AA662" s="1"/>
      <c r="AB662" s="82"/>
      <c r="AC662" s="82"/>
      <c r="AD662" s="82"/>
      <c r="AE662" s="82"/>
      <c r="AF662" s="1"/>
      <c r="AG662" s="1"/>
      <c r="AH662" s="1"/>
      <c r="AI662" s="1"/>
      <c r="AJ662" s="1"/>
      <c r="AK662" s="1"/>
      <c r="AL662" s="1"/>
      <c r="AM662" s="1"/>
      <c r="AN662" s="1"/>
      <c r="AO662" s="1"/>
      <c r="AP662" s="1"/>
      <c r="AQ662" s="1"/>
      <c r="AR662" s="1"/>
      <c r="AS662" s="1"/>
      <c r="AT662" s="1"/>
      <c r="AU662" s="1"/>
      <c r="AV662" s="1"/>
      <c r="AW662" s="1"/>
      <c r="AX662" s="1"/>
      <c r="AY662" s="1"/>
      <c r="AZ662" s="1"/>
      <c r="BA662" s="82"/>
      <c r="BB662" s="82"/>
      <c r="BC662" s="82"/>
      <c r="BD662" s="82"/>
      <c r="BE662" s="1"/>
      <c r="BF662" s="1"/>
      <c r="BG662" s="1"/>
      <c r="BH662" s="1" t="s">
        <v>97</v>
      </c>
      <c r="BI662" s="1">
        <v>417800</v>
      </c>
      <c r="BJ662" s="1" t="s">
        <v>2548</v>
      </c>
      <c r="BK662" s="1"/>
      <c r="BL662" s="1"/>
      <c r="BM662" s="1"/>
      <c r="BN662" s="1"/>
      <c r="BO662" s="1"/>
      <c r="BP662" s="1"/>
      <c r="BQ662" s="1"/>
      <c r="BR662" s="1"/>
      <c r="BS662" s="1"/>
      <c r="BT662" s="1"/>
      <c r="BU662" s="1"/>
      <c r="BV662" s="1"/>
      <c r="BW662" s="1"/>
      <c r="BX662" s="1"/>
      <c r="BY662" s="1"/>
      <c r="BZ662" s="82">
        <f t="shared" si="174"/>
        <v>417800</v>
      </c>
      <c r="CA662" s="82" t="str">
        <f t="shared" si="175"/>
        <v>QUIMICOS FARADAY LTDA</v>
      </c>
      <c r="CB662" s="82" t="str">
        <f t="shared" si="176"/>
        <v xml:space="preserve">COMERCIAL </v>
      </c>
      <c r="CC662" s="82" t="str">
        <f t="shared" si="177"/>
        <v>20 DIAS</v>
      </c>
      <c r="CD662" s="98">
        <f t="shared" si="178"/>
        <v>417800</v>
      </c>
      <c r="CE662" s="98" t="str">
        <f t="shared" si="179"/>
        <v>QUIMICOS FARADAY LTDA</v>
      </c>
      <c r="CF662" s="98" t="str">
        <f t="shared" si="180"/>
        <v xml:space="preserve">COMERCIAL </v>
      </c>
      <c r="CG662" s="98" t="str">
        <f t="shared" si="181"/>
        <v>20 DIAS</v>
      </c>
    </row>
    <row r="663" spans="1:85" ht="63.75" customHeight="1">
      <c r="A663" s="9">
        <f t="shared" si="166"/>
        <v>655</v>
      </c>
      <c r="B663" s="10" t="s">
        <v>415</v>
      </c>
      <c r="C663" s="11" t="s">
        <v>416</v>
      </c>
      <c r="D663" s="11" t="s">
        <v>416</v>
      </c>
      <c r="E663" s="10" t="s">
        <v>417</v>
      </c>
      <c r="F663" s="43">
        <v>1</v>
      </c>
      <c r="G663" s="1"/>
      <c r="H663" s="1"/>
      <c r="I663" s="1"/>
      <c r="J663" s="1"/>
      <c r="K663" s="1"/>
      <c r="L663" s="1"/>
      <c r="M663" s="1"/>
      <c r="N663" s="1"/>
      <c r="O663" s="1"/>
      <c r="P663" s="1" t="s">
        <v>420</v>
      </c>
      <c r="Q663" s="1">
        <v>987160</v>
      </c>
      <c r="R663" s="1" t="s">
        <v>2284</v>
      </c>
      <c r="S663" s="1"/>
      <c r="T663" s="1"/>
      <c r="U663" s="1"/>
      <c r="V663" s="1"/>
      <c r="W663" s="1"/>
      <c r="X663" s="1"/>
      <c r="Y663" s="1"/>
      <c r="Z663" s="1"/>
      <c r="AA663" s="1"/>
      <c r="AB663" s="82">
        <f t="shared" si="167"/>
        <v>987160</v>
      </c>
      <c r="AC663" s="82" t="str">
        <f>IF(AB663=Z663,$Y$7,IF(AB663=W663,$V$7,IF(AB663=T663,$S$7,IF(AB663=Q663,$P$7,IF(AB663=N663,$M$7,IF(AB663=K663,$J$7,I(AB663=H663,$G$7,"")))))))</f>
        <v>BLAMIS DOTACIONES LABORATORIO S.A.S</v>
      </c>
      <c r="AD663" s="82" t="str">
        <f t="shared" si="168"/>
        <v>MERCK</v>
      </c>
      <c r="AE663" s="82" t="str">
        <f t="shared" si="169"/>
        <v>90 DÍAS</v>
      </c>
      <c r="AF663" s="1"/>
      <c r="AG663" s="1"/>
      <c r="AH663" s="1"/>
      <c r="AI663" s="1"/>
      <c r="AJ663" s="1"/>
      <c r="AK663" s="1"/>
      <c r="AL663" s="1"/>
      <c r="AM663" s="1"/>
      <c r="AN663" s="1"/>
      <c r="AO663" s="1" t="s">
        <v>420</v>
      </c>
      <c r="AP663" s="1">
        <v>987623.99999999988</v>
      </c>
      <c r="AQ663" s="1">
        <v>90</v>
      </c>
      <c r="AR663" s="1"/>
      <c r="AS663" s="1"/>
      <c r="AT663" s="1"/>
      <c r="AU663" s="1"/>
      <c r="AV663" s="1"/>
      <c r="AW663" s="1"/>
      <c r="AX663" s="1" t="s">
        <v>420</v>
      </c>
      <c r="AY663" s="1">
        <v>954044.78399999999</v>
      </c>
      <c r="AZ663" s="1" t="s">
        <v>2526</v>
      </c>
      <c r="BA663" s="82">
        <f t="shared" si="170"/>
        <v>954044.78399999999</v>
      </c>
      <c r="BB663" s="82" t="str">
        <f t="shared" si="171"/>
        <v>PROFINAS SAS</v>
      </c>
      <c r="BC663" s="82" t="str">
        <f t="shared" si="172"/>
        <v>MERCK</v>
      </c>
      <c r="BD663" s="82" t="str">
        <f t="shared" si="173"/>
        <v>15-60 DIAS</v>
      </c>
      <c r="BE663" s="1"/>
      <c r="BF663" s="1"/>
      <c r="BG663" s="1"/>
      <c r="BH663" s="1"/>
      <c r="BI663" s="1"/>
      <c r="BJ663" s="1"/>
      <c r="BK663" s="1"/>
      <c r="BL663" s="1"/>
      <c r="BM663" s="1"/>
      <c r="BN663" s="1" t="s">
        <v>2585</v>
      </c>
      <c r="BO663" s="1">
        <v>1152228</v>
      </c>
      <c r="BP663" s="1" t="s">
        <v>2545</v>
      </c>
      <c r="BQ663" s="1"/>
      <c r="BR663" s="1"/>
      <c r="BS663" s="1"/>
      <c r="BT663" s="1"/>
      <c r="BU663" s="1"/>
      <c r="BV663" s="1"/>
      <c r="BW663" s="1"/>
      <c r="BX663" s="1"/>
      <c r="BY663" s="1"/>
      <c r="BZ663" s="82">
        <f t="shared" si="174"/>
        <v>1152228</v>
      </c>
      <c r="CA663" s="82" t="str">
        <f t="shared" si="175"/>
        <v>REACTIVOS EQUIPOS Y QUIMICOS LIMITADA</v>
      </c>
      <c r="CB663" s="82" t="str">
        <f t="shared" si="176"/>
        <v>Merck Referencia 101747</v>
      </c>
      <c r="CC663" s="82" t="str">
        <f t="shared" si="177"/>
        <v>120 DIAS</v>
      </c>
      <c r="CD663" s="98">
        <f t="shared" si="178"/>
        <v>954044.78399999999</v>
      </c>
      <c r="CE663" s="98" t="str">
        <f t="shared" si="179"/>
        <v>PROFINAS SAS</v>
      </c>
      <c r="CF663" s="98" t="str">
        <f t="shared" si="180"/>
        <v>MERCK</v>
      </c>
      <c r="CG663" s="98" t="str">
        <f t="shared" si="181"/>
        <v>15-60 DIAS</v>
      </c>
    </row>
    <row r="664" spans="1:85" ht="63.75" customHeight="1">
      <c r="A664" s="9">
        <f t="shared" si="166"/>
        <v>656</v>
      </c>
      <c r="B664" s="10" t="s">
        <v>418</v>
      </c>
      <c r="C664" s="11" t="s">
        <v>419</v>
      </c>
      <c r="D664" s="11"/>
      <c r="E664" s="10" t="s">
        <v>420</v>
      </c>
      <c r="F664" s="43">
        <v>1</v>
      </c>
      <c r="G664" s="1"/>
      <c r="H664" s="1"/>
      <c r="I664" s="1"/>
      <c r="J664" s="1"/>
      <c r="K664" s="1"/>
      <c r="L664" s="1"/>
      <c r="M664" s="1"/>
      <c r="N664" s="1"/>
      <c r="O664" s="1"/>
      <c r="P664" s="1" t="s">
        <v>420</v>
      </c>
      <c r="Q664" s="1">
        <v>309720</v>
      </c>
      <c r="R664" s="1" t="s">
        <v>2284</v>
      </c>
      <c r="S664" s="1"/>
      <c r="T664" s="1"/>
      <c r="U664" s="1"/>
      <c r="V664" s="1"/>
      <c r="W664" s="1"/>
      <c r="X664" s="1"/>
      <c r="Y664" s="1"/>
      <c r="Z664" s="1"/>
      <c r="AA664" s="1"/>
      <c r="AB664" s="82">
        <f t="shared" si="167"/>
        <v>309720</v>
      </c>
      <c r="AC664" s="82" t="str">
        <f>IF(AB664=Z664,$Y$7,IF(AB664=W664,$V$7,IF(AB664=T664,$S$7,IF(AB664=Q664,$P$7,IF(AB664=N664,$M$7,IF(AB664=K664,$J$7,I(AB664=H664,$G$7,"")))))))</f>
        <v>BLAMIS DOTACIONES LABORATORIO S.A.S</v>
      </c>
      <c r="AD664" s="82" t="str">
        <f t="shared" si="168"/>
        <v>MERCK</v>
      </c>
      <c r="AE664" s="82" t="str">
        <f t="shared" si="169"/>
        <v>90 DÍAS</v>
      </c>
      <c r="AF664" s="1"/>
      <c r="AG664" s="1"/>
      <c r="AH664" s="1"/>
      <c r="AI664" s="1"/>
      <c r="AJ664" s="1"/>
      <c r="AK664" s="1"/>
      <c r="AL664" s="1"/>
      <c r="AM664" s="1"/>
      <c r="AN664" s="1"/>
      <c r="AO664" s="1" t="s">
        <v>420</v>
      </c>
      <c r="AP664" s="1">
        <v>310416</v>
      </c>
      <c r="AQ664" s="1">
        <v>90</v>
      </c>
      <c r="AR664" s="1"/>
      <c r="AS664" s="1"/>
      <c r="AT664" s="1"/>
      <c r="AU664" s="1"/>
      <c r="AV664" s="1"/>
      <c r="AW664" s="1"/>
      <c r="AX664" s="1" t="s">
        <v>420</v>
      </c>
      <c r="AY664" s="1">
        <v>299861.85599999997</v>
      </c>
      <c r="AZ664" s="1" t="s">
        <v>2526</v>
      </c>
      <c r="BA664" s="82">
        <f t="shared" si="170"/>
        <v>299861.85599999997</v>
      </c>
      <c r="BB664" s="82" t="str">
        <f t="shared" si="171"/>
        <v>PROFINAS SAS</v>
      </c>
      <c r="BC664" s="82" t="str">
        <f t="shared" si="172"/>
        <v>MERCK</v>
      </c>
      <c r="BD664" s="82" t="str">
        <f t="shared" si="173"/>
        <v>15-60 DIAS</v>
      </c>
      <c r="BE664" s="1"/>
      <c r="BF664" s="1"/>
      <c r="BG664" s="1"/>
      <c r="BH664" s="1"/>
      <c r="BI664" s="1"/>
      <c r="BJ664" s="1"/>
      <c r="BK664" s="1"/>
      <c r="BL664" s="1"/>
      <c r="BM664" s="1"/>
      <c r="BN664" s="1" t="s">
        <v>420</v>
      </c>
      <c r="BO664" s="1">
        <v>362152</v>
      </c>
      <c r="BP664" s="1" t="s">
        <v>2328</v>
      </c>
      <c r="BQ664" s="1"/>
      <c r="BR664" s="1"/>
      <c r="BS664" s="1"/>
      <c r="BT664" s="1"/>
      <c r="BU664" s="1"/>
      <c r="BV664" s="1"/>
      <c r="BW664" s="1"/>
      <c r="BX664" s="1"/>
      <c r="BY664" s="1"/>
      <c r="BZ664" s="82">
        <f t="shared" si="174"/>
        <v>362152</v>
      </c>
      <c r="CA664" s="82" t="str">
        <f t="shared" si="175"/>
        <v>REACTIVOS EQUIPOS Y QUIMICOS LIMITADA</v>
      </c>
      <c r="CB664" s="82" t="str">
        <f t="shared" si="176"/>
        <v>MERCK</v>
      </c>
      <c r="CC664" s="82" t="str">
        <f t="shared" si="177"/>
        <v>30 DIAS</v>
      </c>
      <c r="CD664" s="98">
        <f t="shared" si="178"/>
        <v>299861.85599999997</v>
      </c>
      <c r="CE664" s="98" t="str">
        <f t="shared" si="179"/>
        <v>PROFINAS SAS</v>
      </c>
      <c r="CF664" s="98" t="str">
        <f t="shared" si="180"/>
        <v>MERCK</v>
      </c>
      <c r="CG664" s="98" t="str">
        <f t="shared" si="181"/>
        <v>30 DIAS</v>
      </c>
    </row>
    <row r="665" spans="1:85" ht="63.75" customHeight="1">
      <c r="A665" s="9">
        <f t="shared" si="166"/>
        <v>657</v>
      </c>
      <c r="B665" s="10" t="s">
        <v>421</v>
      </c>
      <c r="C665" s="11" t="s">
        <v>422</v>
      </c>
      <c r="D665" s="11" t="s">
        <v>422</v>
      </c>
      <c r="E665" s="10" t="s">
        <v>423</v>
      </c>
      <c r="F665" s="43">
        <v>1</v>
      </c>
      <c r="G665" s="1"/>
      <c r="H665" s="1"/>
      <c r="I665" s="1"/>
      <c r="J665" s="1"/>
      <c r="K665" s="1"/>
      <c r="L665" s="1"/>
      <c r="M665" s="1"/>
      <c r="N665" s="1"/>
      <c r="O665" s="1"/>
      <c r="P665" s="1" t="s">
        <v>420</v>
      </c>
      <c r="Q665" s="1">
        <v>939600</v>
      </c>
      <c r="R665" s="1" t="s">
        <v>2284</v>
      </c>
      <c r="S665" s="1"/>
      <c r="T665" s="1"/>
      <c r="U665" s="1"/>
      <c r="V665" s="1"/>
      <c r="W665" s="1"/>
      <c r="X665" s="1"/>
      <c r="Y665" s="1"/>
      <c r="Z665" s="1"/>
      <c r="AA665" s="1"/>
      <c r="AB665" s="82">
        <f t="shared" si="167"/>
        <v>939600</v>
      </c>
      <c r="AC665" s="82" t="str">
        <f>IF(AB665=Z665,$Y$7,IF(AB665=W665,$V$7,IF(AB665=T665,$S$7,IF(AB665=Q665,$P$7,IF(AB665=N665,$M$7,IF(AB665=K665,$J$7,I(AB665=H665,$G$7,"")))))))</f>
        <v>BLAMIS DOTACIONES LABORATORIO S.A.S</v>
      </c>
      <c r="AD665" s="82" t="str">
        <f t="shared" si="168"/>
        <v>MERCK</v>
      </c>
      <c r="AE665" s="82" t="str">
        <f t="shared" si="169"/>
        <v>90 DÍAS</v>
      </c>
      <c r="AF665" s="1"/>
      <c r="AG665" s="1"/>
      <c r="AH665" s="1"/>
      <c r="AI665" s="1"/>
      <c r="AJ665" s="1"/>
      <c r="AK665" s="1"/>
      <c r="AL665" s="1"/>
      <c r="AM665" s="1"/>
      <c r="AN665" s="1"/>
      <c r="AO665" s="1" t="s">
        <v>420</v>
      </c>
      <c r="AP665" s="1">
        <v>684400</v>
      </c>
      <c r="AQ665" s="1">
        <v>90</v>
      </c>
      <c r="AR665" s="1"/>
      <c r="AS665" s="1"/>
      <c r="AT665" s="1"/>
      <c r="AU665" s="1"/>
      <c r="AV665" s="1"/>
      <c r="AW665" s="1"/>
      <c r="AX665" s="1" t="s">
        <v>420</v>
      </c>
      <c r="AY665" s="1">
        <v>907653.6</v>
      </c>
      <c r="AZ665" s="1" t="s">
        <v>2526</v>
      </c>
      <c r="BA665" s="82">
        <f t="shared" si="170"/>
        <v>684400</v>
      </c>
      <c r="BB665" s="82" t="str">
        <f t="shared" si="171"/>
        <v>MERCK S.A.</v>
      </c>
      <c r="BC665" s="82" t="str">
        <f t="shared" si="172"/>
        <v>MERCK</v>
      </c>
      <c r="BD665" s="82">
        <f t="shared" si="173"/>
        <v>90</v>
      </c>
      <c r="BE665" s="1"/>
      <c r="BF665" s="1"/>
      <c r="BG665" s="1"/>
      <c r="BH665" s="1"/>
      <c r="BI665" s="1"/>
      <c r="BJ665" s="1"/>
      <c r="BK665" s="1"/>
      <c r="BL665" s="1"/>
      <c r="BM665" s="1"/>
      <c r="BN665" s="1" t="s">
        <v>420</v>
      </c>
      <c r="BO665" s="1">
        <v>1096200</v>
      </c>
      <c r="BP665" s="1" t="s">
        <v>2545</v>
      </c>
      <c r="BQ665" s="1"/>
      <c r="BR665" s="1"/>
      <c r="BS665" s="1"/>
      <c r="BT665" s="1"/>
      <c r="BU665" s="1"/>
      <c r="BV665" s="1"/>
      <c r="BW665" s="1"/>
      <c r="BX665" s="1"/>
      <c r="BY665" s="1"/>
      <c r="BZ665" s="82">
        <f t="shared" si="174"/>
        <v>1096200</v>
      </c>
      <c r="CA665" s="82" t="str">
        <f t="shared" si="175"/>
        <v>REACTIVOS EQUIPOS Y QUIMICOS LIMITADA</v>
      </c>
      <c r="CB665" s="82" t="str">
        <f t="shared" si="176"/>
        <v>MERCK</v>
      </c>
      <c r="CC665" s="82" t="str">
        <f t="shared" si="177"/>
        <v>120 DIAS</v>
      </c>
      <c r="CD665" s="98">
        <f t="shared" si="178"/>
        <v>684400</v>
      </c>
      <c r="CE665" s="98" t="str">
        <f t="shared" si="179"/>
        <v>MERCK S.A.</v>
      </c>
      <c r="CF665" s="98" t="str">
        <f t="shared" si="180"/>
        <v>MERCK</v>
      </c>
      <c r="CG665" s="98" t="str">
        <f t="shared" si="181"/>
        <v>120 DIAS</v>
      </c>
    </row>
    <row r="666" spans="1:85" ht="63.75" customHeight="1">
      <c r="A666" s="9">
        <f t="shared" si="166"/>
        <v>658</v>
      </c>
      <c r="B666" s="10" t="s">
        <v>424</v>
      </c>
      <c r="C666" s="11" t="s">
        <v>425</v>
      </c>
      <c r="D666" s="11" t="s">
        <v>425</v>
      </c>
      <c r="E666" s="10" t="s">
        <v>426</v>
      </c>
      <c r="F666" s="43">
        <v>1</v>
      </c>
      <c r="G666" s="1"/>
      <c r="H666" s="1"/>
      <c r="I666" s="1"/>
      <c r="J666" s="1"/>
      <c r="K666" s="1"/>
      <c r="L666" s="1"/>
      <c r="M666" s="1"/>
      <c r="N666" s="1"/>
      <c r="O666" s="1"/>
      <c r="P666" s="1"/>
      <c r="Q666" s="1"/>
      <c r="R666" s="1"/>
      <c r="S666" s="1"/>
      <c r="T666" s="1"/>
      <c r="U666" s="1"/>
      <c r="V666" s="1"/>
      <c r="W666" s="1"/>
      <c r="X666" s="1"/>
      <c r="Y666" s="1"/>
      <c r="Z666" s="1"/>
      <c r="AA666" s="1"/>
      <c r="AB666" s="82"/>
      <c r="AC666" s="82"/>
      <c r="AD666" s="82"/>
      <c r="AE666" s="82"/>
      <c r="AF666" s="1"/>
      <c r="AG666" s="1"/>
      <c r="AH666" s="1"/>
      <c r="AI666" s="1"/>
      <c r="AJ666" s="1"/>
      <c r="AK666" s="1"/>
      <c r="AL666" s="1"/>
      <c r="AM666" s="1"/>
      <c r="AN666" s="1"/>
      <c r="AO666" s="1"/>
      <c r="AP666" s="1"/>
      <c r="AQ666" s="1"/>
      <c r="AR666" s="1"/>
      <c r="AS666" s="1"/>
      <c r="AT666" s="1"/>
      <c r="AU666" s="1"/>
      <c r="AV666" s="1"/>
      <c r="AW666" s="1"/>
      <c r="AX666" s="1"/>
      <c r="AY666" s="1"/>
      <c r="AZ666" s="1"/>
      <c r="BA666" s="82"/>
      <c r="BB666" s="82"/>
      <c r="BC666" s="82"/>
      <c r="BD666" s="82"/>
      <c r="BE666" s="1"/>
      <c r="BF666" s="1"/>
      <c r="BG666" s="1"/>
      <c r="BH666" s="1"/>
      <c r="BI666" s="1"/>
      <c r="BJ666" s="1"/>
      <c r="BK666" s="1" t="s">
        <v>1066</v>
      </c>
      <c r="BL666" s="1">
        <v>242440</v>
      </c>
      <c r="BM666" s="1" t="s">
        <v>2575</v>
      </c>
      <c r="BN666" s="1"/>
      <c r="BO666" s="1"/>
      <c r="BP666" s="1"/>
      <c r="BQ666" s="1"/>
      <c r="BR666" s="1"/>
      <c r="BS666" s="1"/>
      <c r="BT666" s="1"/>
      <c r="BU666" s="1"/>
      <c r="BV666" s="1"/>
      <c r="BW666" s="1"/>
      <c r="BX666" s="1"/>
      <c r="BY666" s="1"/>
      <c r="BZ666" s="82">
        <f t="shared" si="174"/>
        <v>242440</v>
      </c>
      <c r="CA666" s="82" t="str">
        <f t="shared" si="175"/>
        <v>QUIMICOS Y REACTIVOS SAS "QUIMIREL SAS"</v>
      </c>
      <c r="CB666" s="82" t="str">
        <f t="shared" si="176"/>
        <v>OXOID</v>
      </c>
      <c r="CC666" s="82" t="str">
        <f t="shared" si="177"/>
        <v>60 dias calendario</v>
      </c>
      <c r="CD666" s="98">
        <f t="shared" si="178"/>
        <v>242440</v>
      </c>
      <c r="CE666" s="98" t="str">
        <f t="shared" si="179"/>
        <v>QUIMICOS Y REACTIVOS SAS "QUIMIREL SAS"</v>
      </c>
      <c r="CF666" s="98" t="str">
        <f t="shared" si="180"/>
        <v>OXOID</v>
      </c>
      <c r="CG666" s="98" t="str">
        <f t="shared" si="181"/>
        <v>60 dias calendario</v>
      </c>
    </row>
    <row r="667" spans="1:85" ht="63.75" customHeight="1">
      <c r="A667" s="9">
        <f t="shared" si="166"/>
        <v>659</v>
      </c>
      <c r="B667" s="10" t="s">
        <v>427</v>
      </c>
      <c r="C667" s="11" t="s">
        <v>428</v>
      </c>
      <c r="D667" s="11" t="s">
        <v>428</v>
      </c>
      <c r="E667" s="10" t="s">
        <v>1941</v>
      </c>
      <c r="F667" s="43">
        <v>1</v>
      </c>
      <c r="G667" s="1"/>
      <c r="H667" s="1"/>
      <c r="I667" s="1"/>
      <c r="J667" s="1"/>
      <c r="K667" s="1"/>
      <c r="L667" s="1"/>
      <c r="M667" s="1"/>
      <c r="N667" s="1"/>
      <c r="O667" s="1"/>
      <c r="P667" s="1" t="s">
        <v>420</v>
      </c>
      <c r="Q667" s="1">
        <v>102000</v>
      </c>
      <c r="R667" s="1" t="s">
        <v>2326</v>
      </c>
      <c r="S667" s="1" t="s">
        <v>420</v>
      </c>
      <c r="T667" s="1">
        <v>108500</v>
      </c>
      <c r="U667" s="1">
        <v>15</v>
      </c>
      <c r="V667" s="1"/>
      <c r="W667" s="1"/>
      <c r="X667" s="1"/>
      <c r="Y667" s="1"/>
      <c r="Z667" s="1"/>
      <c r="AA667" s="1"/>
      <c r="AB667" s="82">
        <f t="shared" si="167"/>
        <v>102000</v>
      </c>
      <c r="AC667" s="82" t="str">
        <f>IF(AB667=Z667,$Y$7,IF(AB667=W667,$V$7,IF(AB667=T667,$S$7,IF(AB667=Q667,$P$7,IF(AB667=N667,$M$7,IF(AB667=K667,$J$7,I(AB667=H667,$G$7,"")))))))</f>
        <v>BLAMIS DOTACIONES LABORATORIO S.A.S</v>
      </c>
      <c r="AD667" s="82" t="str">
        <f t="shared" si="168"/>
        <v>MERCK</v>
      </c>
      <c r="AE667" s="82" t="str">
        <f t="shared" si="169"/>
        <v>INMEDIATA</v>
      </c>
      <c r="AF667" s="1"/>
      <c r="AG667" s="1"/>
      <c r="AH667" s="1"/>
      <c r="AI667" s="1" t="s">
        <v>420</v>
      </c>
      <c r="AJ667" s="1">
        <v>159500</v>
      </c>
      <c r="AK667" s="1" t="s">
        <v>2462</v>
      </c>
      <c r="AL667" s="1"/>
      <c r="AM667" s="1"/>
      <c r="AN667" s="1"/>
      <c r="AO667" s="1" t="s">
        <v>420</v>
      </c>
      <c r="AP667" s="1">
        <v>94200</v>
      </c>
      <c r="AQ667" s="1">
        <v>60</v>
      </c>
      <c r="AR667" s="1"/>
      <c r="AS667" s="1"/>
      <c r="AT667" s="1"/>
      <c r="AU667" s="1"/>
      <c r="AV667" s="1"/>
      <c r="AW667" s="1"/>
      <c r="AX667" s="1" t="s">
        <v>420</v>
      </c>
      <c r="AY667" s="1">
        <v>90997.2</v>
      </c>
      <c r="AZ667" s="1" t="s">
        <v>2526</v>
      </c>
      <c r="BA667" s="82">
        <f t="shared" si="170"/>
        <v>90997.2</v>
      </c>
      <c r="BB667" s="82" t="str">
        <f t="shared" si="171"/>
        <v>PROFINAS SAS</v>
      </c>
      <c r="BC667" s="82" t="str">
        <f t="shared" si="172"/>
        <v>MERCK</v>
      </c>
      <c r="BD667" s="82" t="str">
        <f t="shared" si="173"/>
        <v>15-60 DIAS</v>
      </c>
      <c r="BE667" s="1"/>
      <c r="BF667" s="1"/>
      <c r="BG667" s="1"/>
      <c r="BH667" s="1"/>
      <c r="BI667" s="1"/>
      <c r="BJ667" s="1"/>
      <c r="BK667" s="1"/>
      <c r="BL667" s="1"/>
      <c r="BM667" s="1"/>
      <c r="BN667" s="1" t="s">
        <v>2586</v>
      </c>
      <c r="BO667" s="1">
        <v>127484</v>
      </c>
      <c r="BP667" s="1" t="s">
        <v>2328</v>
      </c>
      <c r="BQ667" s="1" t="s">
        <v>1095</v>
      </c>
      <c r="BR667" s="1"/>
      <c r="BS667" s="1"/>
      <c r="BT667" s="1"/>
      <c r="BU667" s="1"/>
      <c r="BV667" s="1"/>
      <c r="BW667" s="1"/>
      <c r="BX667" s="1"/>
      <c r="BY667" s="1"/>
      <c r="BZ667" s="82">
        <f t="shared" si="174"/>
        <v>127484</v>
      </c>
      <c r="CA667" s="82" t="str">
        <f t="shared" si="175"/>
        <v>REACTIVOS EQUIPOS Y QUIMICOS LIMITADA</v>
      </c>
      <c r="CB667" s="82" t="str">
        <f t="shared" si="176"/>
        <v>Merck Referencia 1,10274,001</v>
      </c>
      <c r="CC667" s="82" t="str">
        <f t="shared" si="177"/>
        <v>30 DIAS</v>
      </c>
      <c r="CD667" s="98">
        <f t="shared" si="178"/>
        <v>90997.2</v>
      </c>
      <c r="CE667" s="98" t="str">
        <f t="shared" si="179"/>
        <v>PROFINAS SAS</v>
      </c>
      <c r="CF667" s="98" t="str">
        <f t="shared" si="180"/>
        <v>MERCK</v>
      </c>
      <c r="CG667" s="98" t="str">
        <f t="shared" si="181"/>
        <v>15-60 DIAS</v>
      </c>
    </row>
    <row r="668" spans="1:85" ht="63.75" customHeight="1">
      <c r="A668" s="9">
        <f t="shared" si="166"/>
        <v>660</v>
      </c>
      <c r="B668" s="10" t="s">
        <v>429</v>
      </c>
      <c r="C668" s="11">
        <v>100</v>
      </c>
      <c r="D668" s="11" t="s">
        <v>9</v>
      </c>
      <c r="E668" s="10" t="s">
        <v>1942</v>
      </c>
      <c r="F668" s="43">
        <v>1</v>
      </c>
      <c r="G668" s="1"/>
      <c r="H668" s="1"/>
      <c r="I668" s="1"/>
      <c r="J668" s="1"/>
      <c r="K668" s="1"/>
      <c r="L668" s="1"/>
      <c r="M668" s="1"/>
      <c r="N668" s="1"/>
      <c r="O668" s="1"/>
      <c r="P668" s="1" t="s">
        <v>420</v>
      </c>
      <c r="Q668" s="1">
        <v>570000</v>
      </c>
      <c r="R668" s="1" t="s">
        <v>2284</v>
      </c>
      <c r="S668" s="1"/>
      <c r="T668" s="1"/>
      <c r="U668" s="1"/>
      <c r="V668" s="1"/>
      <c r="W668" s="1"/>
      <c r="X668" s="1"/>
      <c r="Y668" s="1"/>
      <c r="Z668" s="1"/>
      <c r="AA668" s="1"/>
      <c r="AB668" s="82">
        <f t="shared" si="167"/>
        <v>570000</v>
      </c>
      <c r="AC668" s="82" t="str">
        <f>IF(AB668=Z668,$Y$7,IF(AB668=W668,$V$7,IF(AB668=T668,$S$7,IF(AB668=Q668,$P$7,IF(AB668=N668,$M$7,IF(AB668=K668,$J$7,I(AB668=H668,$G$7,"")))))))</f>
        <v>BLAMIS DOTACIONES LABORATORIO S.A.S</v>
      </c>
      <c r="AD668" s="82" t="str">
        <f t="shared" si="168"/>
        <v>MERCK</v>
      </c>
      <c r="AE668" s="82" t="str">
        <f t="shared" si="169"/>
        <v>90 DÍAS</v>
      </c>
      <c r="AF668" s="1"/>
      <c r="AG668" s="1"/>
      <c r="AH668" s="1"/>
      <c r="AI668" s="1"/>
      <c r="AJ668" s="1"/>
      <c r="AK668" s="1"/>
      <c r="AL668" s="1"/>
      <c r="AM668" s="1"/>
      <c r="AN668" s="1"/>
      <c r="AO668" s="1" t="s">
        <v>420</v>
      </c>
      <c r="AP668" s="1">
        <v>686720</v>
      </c>
      <c r="AQ668" s="1">
        <v>75</v>
      </c>
      <c r="AR668" s="1"/>
      <c r="AS668" s="1"/>
      <c r="AT668" s="1"/>
      <c r="AU668" s="1"/>
      <c r="AV668" s="1"/>
      <c r="AW668" s="1"/>
      <c r="AX668" s="1"/>
      <c r="AY668" s="1"/>
      <c r="AZ668" s="1"/>
      <c r="BA668" s="82">
        <f t="shared" si="170"/>
        <v>686720</v>
      </c>
      <c r="BB668" s="82" t="str">
        <f t="shared" si="171"/>
        <v>MERCK S.A.</v>
      </c>
      <c r="BC668" s="82" t="str">
        <f t="shared" si="172"/>
        <v>MERCK</v>
      </c>
      <c r="BD668" s="82">
        <f t="shared" si="173"/>
        <v>75</v>
      </c>
      <c r="BE668" s="1"/>
      <c r="BF668" s="1"/>
      <c r="BG668" s="1"/>
      <c r="BH668" s="1"/>
      <c r="BI668" s="1"/>
      <c r="BJ668" s="1"/>
      <c r="BK668" s="1"/>
      <c r="BL668" s="1"/>
      <c r="BM668" s="1"/>
      <c r="BN668" s="1"/>
      <c r="BO668" s="1"/>
      <c r="BP668" s="1"/>
      <c r="BQ668" s="1"/>
      <c r="BR668" s="1"/>
      <c r="BS668" s="1"/>
      <c r="BT668" s="1"/>
      <c r="BU668" s="1"/>
      <c r="BV668" s="1"/>
      <c r="BW668" s="1"/>
      <c r="BX668" s="1"/>
      <c r="BY668" s="1"/>
      <c r="BZ668" s="82"/>
      <c r="CA668" s="82"/>
      <c r="CB668" s="82"/>
      <c r="CC668" s="82"/>
      <c r="CD668" s="98">
        <f t="shared" si="178"/>
        <v>570000</v>
      </c>
      <c r="CE668" s="98" t="str">
        <f t="shared" si="179"/>
        <v>BLAMIS DOTACIONES LABORATORIO S.A.S</v>
      </c>
      <c r="CF668" s="98" t="str">
        <f t="shared" si="180"/>
        <v>MERCK</v>
      </c>
      <c r="CG668" s="98">
        <f t="shared" si="181"/>
        <v>75</v>
      </c>
    </row>
    <row r="669" spans="1:85" ht="63.75" customHeight="1">
      <c r="A669" s="9">
        <f t="shared" si="166"/>
        <v>661</v>
      </c>
      <c r="B669" s="10" t="s">
        <v>430</v>
      </c>
      <c r="C669" s="11">
        <v>500</v>
      </c>
      <c r="D669" s="11" t="s">
        <v>6</v>
      </c>
      <c r="E669" s="10" t="s">
        <v>431</v>
      </c>
      <c r="F669" s="43">
        <v>1</v>
      </c>
      <c r="G669" s="1"/>
      <c r="H669" s="1"/>
      <c r="I669" s="1"/>
      <c r="J669" s="1"/>
      <c r="K669" s="1"/>
      <c r="L669" s="1"/>
      <c r="M669" s="1"/>
      <c r="N669" s="1"/>
      <c r="O669" s="1"/>
      <c r="P669" s="1"/>
      <c r="Q669" s="1"/>
      <c r="R669" s="1"/>
      <c r="S669" s="1"/>
      <c r="T669" s="1"/>
      <c r="U669" s="1"/>
      <c r="V669" s="1" t="s">
        <v>2427</v>
      </c>
      <c r="W669" s="1">
        <v>1036808</v>
      </c>
      <c r="X669" s="1">
        <v>30</v>
      </c>
      <c r="Y669" s="1"/>
      <c r="Z669" s="1"/>
      <c r="AA669" s="1"/>
      <c r="AB669" s="82">
        <f t="shared" si="167"/>
        <v>1036808</v>
      </c>
      <c r="AC669" s="82" t="str">
        <f>IF(AB669=Z669,$Y$7,IF(AB669=W669,$V$7,IF(AB669=T669,$S$7,IF(AB669=Q669,$P$7,IF(AB669=N669,$M$7,IF(AB669=K669,$J$7,I(AB669=H669,$G$7,"")))))))</f>
        <v>EXÓGENA LTDA</v>
      </c>
      <c r="AD669" s="82" t="str">
        <f t="shared" si="168"/>
        <v>Gibco</v>
      </c>
      <c r="AE669" s="82">
        <f t="shared" si="169"/>
        <v>30</v>
      </c>
      <c r="AF669" s="1"/>
      <c r="AG669" s="1"/>
      <c r="AH669" s="1"/>
      <c r="AI669" s="1"/>
      <c r="AJ669" s="1"/>
      <c r="AK669" s="1"/>
      <c r="AL669" s="1" t="s">
        <v>2259</v>
      </c>
      <c r="AM669" s="1">
        <v>1770400</v>
      </c>
      <c r="AN669" s="1" t="s">
        <v>2475</v>
      </c>
      <c r="AO669" s="1"/>
      <c r="AP669" s="1"/>
      <c r="AQ669" s="1"/>
      <c r="AR669" s="1"/>
      <c r="AS669" s="1"/>
      <c r="AT669" s="1"/>
      <c r="AU669" s="1"/>
      <c r="AV669" s="1"/>
      <c r="AW669" s="1"/>
      <c r="AX669" s="1"/>
      <c r="AY669" s="1"/>
      <c r="AZ669" s="1"/>
      <c r="BA669" s="82">
        <f t="shared" si="170"/>
        <v>1770400</v>
      </c>
      <c r="BB669" s="82" t="str">
        <f t="shared" si="171"/>
        <v>LESNIAK E. U.</v>
      </c>
      <c r="BC669" s="82" t="str">
        <f t="shared" si="172"/>
        <v>GIBCO</v>
      </c>
      <c r="BD669" s="82" t="str">
        <f t="shared" si="173"/>
        <v>30 días</v>
      </c>
      <c r="BE669" s="1"/>
      <c r="BF669" s="1"/>
      <c r="BG669" s="1"/>
      <c r="BH669" s="1"/>
      <c r="BI669" s="1"/>
      <c r="BJ669" s="1"/>
      <c r="BK669" s="1"/>
      <c r="BL669" s="1"/>
      <c r="BM669" s="1"/>
      <c r="BN669" s="1"/>
      <c r="BO669" s="1"/>
      <c r="BP669" s="1"/>
      <c r="BQ669" s="1" t="s">
        <v>2620</v>
      </c>
      <c r="BR669" s="1">
        <v>1508000</v>
      </c>
      <c r="BS669" s="1">
        <v>60</v>
      </c>
      <c r="BT669" s="1"/>
      <c r="BU669" s="1"/>
      <c r="BV669" s="1"/>
      <c r="BW669" s="1"/>
      <c r="BX669" s="1"/>
      <c r="BY669" s="1"/>
      <c r="BZ669" s="82">
        <f t="shared" si="174"/>
        <v>1508000</v>
      </c>
      <c r="CA669" s="82" t="str">
        <f t="shared" si="175"/>
        <v>SCIENTIFIC PRODUCTS LTDA.</v>
      </c>
      <c r="CB669" s="82" t="str">
        <f t="shared" si="176"/>
        <v>BioWhittaker</v>
      </c>
      <c r="CC669" s="82">
        <f t="shared" si="177"/>
        <v>60</v>
      </c>
      <c r="CD669" s="98">
        <f t="shared" si="178"/>
        <v>1036808</v>
      </c>
      <c r="CE669" s="98" t="str">
        <f t="shared" si="179"/>
        <v>EXÓGENA LTDA</v>
      </c>
      <c r="CF669" s="98" t="str">
        <f t="shared" si="180"/>
        <v>Gibco</v>
      </c>
      <c r="CG669" s="98" t="str">
        <f t="shared" si="181"/>
        <v>30 días</v>
      </c>
    </row>
    <row r="670" spans="1:85" ht="63.75" customHeight="1">
      <c r="A670" s="9">
        <f t="shared" si="166"/>
        <v>662</v>
      </c>
      <c r="B670" s="22" t="s">
        <v>432</v>
      </c>
      <c r="C670" s="14">
        <v>500</v>
      </c>
      <c r="D670" s="14" t="s">
        <v>6</v>
      </c>
      <c r="E670" s="10" t="s">
        <v>433</v>
      </c>
      <c r="F670" s="43">
        <v>1</v>
      </c>
      <c r="G670" s="1"/>
      <c r="H670" s="1"/>
      <c r="I670" s="1"/>
      <c r="J670" s="1"/>
      <c r="K670" s="1"/>
      <c r="L670" s="1"/>
      <c r="M670" s="1"/>
      <c r="N670" s="1"/>
      <c r="O670" s="1"/>
      <c r="P670" s="1"/>
      <c r="Q670" s="1"/>
      <c r="R670" s="1"/>
      <c r="S670" s="1"/>
      <c r="T670" s="1"/>
      <c r="U670" s="1"/>
      <c r="V670" s="1" t="s">
        <v>2427</v>
      </c>
      <c r="W670" s="1">
        <v>1036808</v>
      </c>
      <c r="X670" s="1">
        <v>30</v>
      </c>
      <c r="Y670" s="1"/>
      <c r="Z670" s="1"/>
      <c r="AA670" s="1"/>
      <c r="AB670" s="82">
        <f t="shared" si="167"/>
        <v>1036808</v>
      </c>
      <c r="AC670" s="82" t="str">
        <f>IF(AB670=Z670,$Y$7,IF(AB670=W670,$V$7,IF(AB670=T670,$S$7,IF(AB670=Q670,$P$7,IF(AB670=N670,$M$7,IF(AB670=K670,$J$7,I(AB670=H670,$G$7,"")))))))</f>
        <v>EXÓGENA LTDA</v>
      </c>
      <c r="AD670" s="82" t="str">
        <f t="shared" si="168"/>
        <v>Gibco</v>
      </c>
      <c r="AE670" s="82">
        <f t="shared" si="169"/>
        <v>30</v>
      </c>
      <c r="AF670" s="1"/>
      <c r="AG670" s="1"/>
      <c r="AH670" s="1"/>
      <c r="AI670" s="1"/>
      <c r="AJ670" s="1"/>
      <c r="AK670" s="1"/>
      <c r="AL670" s="1" t="s">
        <v>2259</v>
      </c>
      <c r="AM670" s="1">
        <v>2153500</v>
      </c>
      <c r="AN670" s="1" t="s">
        <v>2475</v>
      </c>
      <c r="AO670" s="1"/>
      <c r="AP670" s="1"/>
      <c r="AQ670" s="1"/>
      <c r="AR670" s="1"/>
      <c r="AS670" s="1"/>
      <c r="AT670" s="1"/>
      <c r="AU670" s="1"/>
      <c r="AV670" s="1"/>
      <c r="AW670" s="1"/>
      <c r="AX670" s="1"/>
      <c r="AY670" s="1"/>
      <c r="AZ670" s="1"/>
      <c r="BA670" s="82">
        <f t="shared" si="170"/>
        <v>2153500</v>
      </c>
      <c r="BB670" s="82" t="str">
        <f t="shared" si="171"/>
        <v>LESNIAK E. U.</v>
      </c>
      <c r="BC670" s="82" t="str">
        <f t="shared" si="172"/>
        <v>GIBCO</v>
      </c>
      <c r="BD670" s="82" t="str">
        <f t="shared" si="173"/>
        <v>30 días</v>
      </c>
      <c r="BE670" s="1"/>
      <c r="BF670" s="1"/>
      <c r="BG670" s="1"/>
      <c r="BH670" s="1"/>
      <c r="BI670" s="1"/>
      <c r="BJ670" s="1"/>
      <c r="BK670" s="1"/>
      <c r="BL670" s="1"/>
      <c r="BM670" s="1"/>
      <c r="BN670" s="1"/>
      <c r="BO670" s="1"/>
      <c r="BP670" s="1"/>
      <c r="BQ670" s="1"/>
      <c r="BR670" s="1"/>
      <c r="BS670" s="1"/>
      <c r="BT670" s="1"/>
      <c r="BU670" s="1"/>
      <c r="BV670" s="1"/>
      <c r="BW670" s="1"/>
      <c r="BX670" s="1"/>
      <c r="BY670" s="1"/>
      <c r="BZ670" s="82"/>
      <c r="CA670" s="82"/>
      <c r="CB670" s="82">
        <f t="shared" si="176"/>
        <v>0</v>
      </c>
      <c r="CC670" s="82">
        <f t="shared" si="177"/>
        <v>0</v>
      </c>
      <c r="CD670" s="98">
        <f t="shared" si="178"/>
        <v>1036808</v>
      </c>
      <c r="CE670" s="98" t="str">
        <f t="shared" si="179"/>
        <v>EXÓGENA LTDA</v>
      </c>
      <c r="CF670" s="98" t="str">
        <f t="shared" si="180"/>
        <v>Gibco</v>
      </c>
      <c r="CG670" s="98" t="str">
        <f t="shared" si="181"/>
        <v>30 días</v>
      </c>
    </row>
    <row r="671" spans="1:85" ht="63.75" customHeight="1">
      <c r="A671" s="9">
        <f t="shared" si="166"/>
        <v>663</v>
      </c>
      <c r="B671" s="10" t="s">
        <v>1943</v>
      </c>
      <c r="C671" s="11" t="s">
        <v>1944</v>
      </c>
      <c r="D671" s="11" t="s">
        <v>902</v>
      </c>
      <c r="E671" s="10" t="s">
        <v>1827</v>
      </c>
      <c r="F671" s="43">
        <v>1</v>
      </c>
      <c r="G671" s="1"/>
      <c r="H671" s="1"/>
      <c r="I671" s="1"/>
      <c r="J671" s="1"/>
      <c r="K671" s="1"/>
      <c r="L671" s="1"/>
      <c r="M671" s="1"/>
      <c r="N671" s="1"/>
      <c r="O671" s="1"/>
      <c r="P671" s="1"/>
      <c r="Q671" s="1"/>
      <c r="R671" s="1"/>
      <c r="S671" s="1"/>
      <c r="T671" s="1"/>
      <c r="U671" s="1"/>
      <c r="V671" s="1"/>
      <c r="W671" s="1"/>
      <c r="X671" s="1"/>
      <c r="Y671" s="1"/>
      <c r="Z671" s="1"/>
      <c r="AA671" s="1"/>
      <c r="AB671" s="82"/>
      <c r="AC671" s="82"/>
      <c r="AD671" s="82"/>
      <c r="AE671" s="82"/>
      <c r="AF671" s="1"/>
      <c r="AG671" s="1"/>
      <c r="AH671" s="1"/>
      <c r="AI671" s="1"/>
      <c r="AJ671" s="1"/>
      <c r="AK671" s="1"/>
      <c r="AL671" s="1"/>
      <c r="AM671" s="1"/>
      <c r="AN671" s="1"/>
      <c r="AO671" s="1"/>
      <c r="AP671" s="1"/>
      <c r="AQ671" s="1"/>
      <c r="AR671" s="1"/>
      <c r="AS671" s="1"/>
      <c r="AT671" s="1"/>
      <c r="AU671" s="1"/>
      <c r="AV671" s="1"/>
      <c r="AW671" s="1"/>
      <c r="AX671" s="1" t="s">
        <v>1066</v>
      </c>
      <c r="AY671" s="1">
        <v>55767.6</v>
      </c>
      <c r="AZ671" s="1" t="s">
        <v>2526</v>
      </c>
      <c r="BA671" s="82">
        <f t="shared" si="170"/>
        <v>55767.6</v>
      </c>
      <c r="BB671" s="82" t="str">
        <f t="shared" si="171"/>
        <v>PROFINAS SAS</v>
      </c>
      <c r="BC671" s="82" t="str">
        <f t="shared" si="172"/>
        <v>OXOID</v>
      </c>
      <c r="BD671" s="82" t="str">
        <f t="shared" si="173"/>
        <v>15-60 DIAS</v>
      </c>
      <c r="BE671" s="1"/>
      <c r="BF671" s="1"/>
      <c r="BG671" s="1"/>
      <c r="BH671" s="1"/>
      <c r="BI671" s="1"/>
      <c r="BJ671" s="1"/>
      <c r="BK671" s="1" t="s">
        <v>1066</v>
      </c>
      <c r="BL671" s="1">
        <v>53112</v>
      </c>
      <c r="BM671" s="1" t="s">
        <v>2569</v>
      </c>
      <c r="BN671" s="1"/>
      <c r="BO671" s="1"/>
      <c r="BP671" s="1"/>
      <c r="BQ671" s="1"/>
      <c r="BR671" s="1"/>
      <c r="BS671" s="1"/>
      <c r="BT671" s="1"/>
      <c r="BU671" s="1"/>
      <c r="BV671" s="1"/>
      <c r="BW671" s="1"/>
      <c r="BX671" s="1"/>
      <c r="BY671" s="1"/>
      <c r="BZ671" s="82">
        <f t="shared" si="174"/>
        <v>53112</v>
      </c>
      <c r="CA671" s="82" t="str">
        <f t="shared" si="175"/>
        <v>QUIMICOS Y REACTIVOS SAS "QUIMIREL SAS"</v>
      </c>
      <c r="CB671" s="82" t="str">
        <f t="shared" si="176"/>
        <v>OXOID</v>
      </c>
      <c r="CC671" s="82" t="str">
        <f t="shared" si="177"/>
        <v xml:space="preserve">5 dias calendario </v>
      </c>
      <c r="CD671" s="98">
        <f t="shared" si="178"/>
        <v>53112</v>
      </c>
      <c r="CE671" s="98" t="str">
        <f t="shared" si="179"/>
        <v>QUIMICOS Y REACTIVOS SAS "QUIMIREL SAS"</v>
      </c>
      <c r="CF671" s="98" t="str">
        <f t="shared" si="180"/>
        <v>OXOID</v>
      </c>
      <c r="CG671" s="98" t="str">
        <f t="shared" si="181"/>
        <v xml:space="preserve">5 dias calendario </v>
      </c>
    </row>
    <row r="672" spans="1:85" ht="63.75" customHeight="1">
      <c r="A672" s="9">
        <f t="shared" si="166"/>
        <v>664</v>
      </c>
      <c r="B672" s="10" t="s">
        <v>434</v>
      </c>
      <c r="C672" s="11">
        <v>100</v>
      </c>
      <c r="D672" s="11" t="s">
        <v>9</v>
      </c>
      <c r="E672" s="10" t="s">
        <v>1803</v>
      </c>
      <c r="F672" s="43">
        <v>1</v>
      </c>
      <c r="G672" s="1" t="s">
        <v>2259</v>
      </c>
      <c r="H672" s="1">
        <v>550000</v>
      </c>
      <c r="I672" s="1" t="s">
        <v>2258</v>
      </c>
      <c r="J672" s="1"/>
      <c r="K672" s="1"/>
      <c r="L672" s="1"/>
      <c r="M672" s="1" t="s">
        <v>2296</v>
      </c>
      <c r="N672" s="1">
        <v>512024</v>
      </c>
      <c r="O672" s="1">
        <v>30</v>
      </c>
      <c r="P672" s="1" t="s">
        <v>420</v>
      </c>
      <c r="Q672" s="1">
        <v>557960</v>
      </c>
      <c r="R672" s="1" t="s">
        <v>2326</v>
      </c>
      <c r="S672" s="1" t="s">
        <v>2406</v>
      </c>
      <c r="T672" s="1">
        <v>167736</v>
      </c>
      <c r="U672" s="1">
        <v>15</v>
      </c>
      <c r="V672" s="1"/>
      <c r="W672" s="1"/>
      <c r="X672" s="1"/>
      <c r="Y672" s="1"/>
      <c r="Z672" s="1"/>
      <c r="AA672" s="1"/>
      <c r="AB672" s="82">
        <f t="shared" si="167"/>
        <v>167736</v>
      </c>
      <c r="AC672" s="82" t="str">
        <f>IF(AB672=Z672,$Y$7,IF(AB672=W672,$V$7,IF(AB672=T672,$S$7,IF(AB672=Q672,$P$7,IF(AB672=N672,$M$7,IF(AB672=K672,$J$7,I(AB672=H672,$G$7,"")))))))</f>
        <v xml:space="preserve">ELEMENTOS QUIMICOS LTDA </v>
      </c>
      <c r="AD672" s="82" t="str">
        <f t="shared" si="168"/>
        <v>PANREAC</v>
      </c>
      <c r="AE672" s="82">
        <f t="shared" si="169"/>
        <v>15</v>
      </c>
      <c r="AF672" s="1"/>
      <c r="AG672" s="1"/>
      <c r="AH672" s="1"/>
      <c r="AI672" s="1"/>
      <c r="AJ672" s="1"/>
      <c r="AK672" s="1"/>
      <c r="AL672" s="1"/>
      <c r="AM672" s="1"/>
      <c r="AN672" s="1"/>
      <c r="AO672" s="1" t="s">
        <v>420</v>
      </c>
      <c r="AP672" s="1">
        <v>185600</v>
      </c>
      <c r="AQ672" s="1">
        <v>75</v>
      </c>
      <c r="AR672" s="1"/>
      <c r="AS672" s="1"/>
      <c r="AT672" s="1"/>
      <c r="AU672" s="1"/>
      <c r="AV672" s="1"/>
      <c r="AW672" s="1"/>
      <c r="AX672" s="1" t="s">
        <v>420</v>
      </c>
      <c r="AY672" s="1">
        <v>539885.80799999996</v>
      </c>
      <c r="AZ672" s="1" t="s">
        <v>2526</v>
      </c>
      <c r="BA672" s="82">
        <f t="shared" si="170"/>
        <v>185600</v>
      </c>
      <c r="BB672" s="82" t="str">
        <f t="shared" si="171"/>
        <v>MERCK S.A.</v>
      </c>
      <c r="BC672" s="82" t="str">
        <f t="shared" si="172"/>
        <v>MERCK</v>
      </c>
      <c r="BD672" s="82">
        <f t="shared" si="173"/>
        <v>75</v>
      </c>
      <c r="BE672" s="1" t="s">
        <v>1095</v>
      </c>
      <c r="BF672" s="1">
        <v>561440</v>
      </c>
      <c r="BG672" s="1" t="s">
        <v>2375</v>
      </c>
      <c r="BH672" s="1"/>
      <c r="BI672" s="1"/>
      <c r="BJ672" s="1"/>
      <c r="BK672" s="1"/>
      <c r="BL672" s="1"/>
      <c r="BM672" s="1"/>
      <c r="BN672" s="1" t="s">
        <v>2406</v>
      </c>
      <c r="BO672" s="1">
        <v>527800</v>
      </c>
      <c r="BP672" s="1" t="s">
        <v>2545</v>
      </c>
      <c r="BQ672" s="1" t="s">
        <v>1095</v>
      </c>
      <c r="BR672" s="1">
        <v>203000</v>
      </c>
      <c r="BS672" s="1">
        <v>8</v>
      </c>
      <c r="BT672" s="1"/>
      <c r="BU672" s="1"/>
      <c r="BV672" s="1"/>
      <c r="BW672" s="1" t="s">
        <v>2653</v>
      </c>
      <c r="BX672" s="1">
        <v>195492.48000000001</v>
      </c>
      <c r="BY672" s="1" t="s">
        <v>2372</v>
      </c>
      <c r="BZ672" s="82">
        <f t="shared" si="174"/>
        <v>195492.48000000001</v>
      </c>
      <c r="CA672" s="82" t="str">
        <f t="shared" si="175"/>
        <v xml:space="preserve">LABORATORIOS WACOL S.A </v>
      </c>
      <c r="CB672" s="82" t="str">
        <f t="shared" si="176"/>
        <v xml:space="preserve">JT BAKER </v>
      </c>
      <c r="CC672" s="82" t="str">
        <f t="shared" si="177"/>
        <v>3 DIAS</v>
      </c>
      <c r="CD672" s="98">
        <f t="shared" si="178"/>
        <v>167736</v>
      </c>
      <c r="CE672" s="98" t="str">
        <f t="shared" si="179"/>
        <v xml:space="preserve">ELEMENTOS QUIMICOS LTDA </v>
      </c>
      <c r="CF672" s="98" t="str">
        <f t="shared" si="180"/>
        <v>PANREAC</v>
      </c>
      <c r="CG672" s="98">
        <f t="shared" si="181"/>
        <v>15</v>
      </c>
    </row>
    <row r="673" spans="1:85" ht="52.2">
      <c r="A673" s="9">
        <f t="shared" si="166"/>
        <v>665</v>
      </c>
      <c r="B673" s="10" t="s">
        <v>435</v>
      </c>
      <c r="C673" s="11">
        <v>100</v>
      </c>
      <c r="D673" s="11" t="s">
        <v>9</v>
      </c>
      <c r="E673" s="10" t="s">
        <v>1803</v>
      </c>
      <c r="F673" s="43">
        <v>1</v>
      </c>
      <c r="G673" s="1" t="s">
        <v>2259</v>
      </c>
      <c r="H673" s="1">
        <v>1080000</v>
      </c>
      <c r="I673" s="1" t="s">
        <v>2258</v>
      </c>
      <c r="J673" s="1" t="s">
        <v>2267</v>
      </c>
      <c r="K673" s="1">
        <v>1312393.8400000001</v>
      </c>
      <c r="L673" s="1" t="s">
        <v>2268</v>
      </c>
      <c r="M673" s="1"/>
      <c r="N673" s="1"/>
      <c r="O673" s="1"/>
      <c r="P673" s="1" t="s">
        <v>420</v>
      </c>
      <c r="Q673" s="1">
        <v>1358360</v>
      </c>
      <c r="R673" s="1" t="s">
        <v>2326</v>
      </c>
      <c r="S673" s="1" t="s">
        <v>2406</v>
      </c>
      <c r="T673" s="1">
        <v>727784</v>
      </c>
      <c r="U673" s="1">
        <v>15</v>
      </c>
      <c r="V673" s="1"/>
      <c r="W673" s="1"/>
      <c r="X673" s="1"/>
      <c r="Y673" s="1"/>
      <c r="Z673" s="1"/>
      <c r="AA673" s="1"/>
      <c r="AB673" s="82">
        <f t="shared" si="167"/>
        <v>727784</v>
      </c>
      <c r="AC673" s="82" t="str">
        <f>IF(AB673=Z673,$Y$7,IF(AB673=W673,$V$7,IF(AB673=T673,$S$7,IF(AB673=Q673,$P$7,IF(AB673=N673,$M$7,IF(AB673=K673,$J$7,I(AB673=H673,$G$7,"")))))))</f>
        <v xml:space="preserve">ELEMENTOS QUIMICOS LTDA </v>
      </c>
      <c r="AD673" s="82" t="str">
        <f t="shared" si="168"/>
        <v>PANREAC</v>
      </c>
      <c r="AE673" s="82">
        <f t="shared" si="169"/>
        <v>15</v>
      </c>
      <c r="AF673" s="1"/>
      <c r="AG673" s="1"/>
      <c r="AH673" s="1"/>
      <c r="AI673" s="1"/>
      <c r="AJ673" s="1"/>
      <c r="AK673" s="1"/>
      <c r="AL673" s="1"/>
      <c r="AM673" s="1"/>
      <c r="AN673" s="1"/>
      <c r="AO673" s="1" t="s">
        <v>420</v>
      </c>
      <c r="AP673" s="1">
        <v>672800</v>
      </c>
      <c r="AQ673" s="1">
        <v>75</v>
      </c>
      <c r="AR673" s="1"/>
      <c r="AS673" s="1"/>
      <c r="AT673" s="1"/>
      <c r="AU673" s="1"/>
      <c r="AV673" s="1"/>
      <c r="AW673" s="1"/>
      <c r="AX673" s="1" t="s">
        <v>420</v>
      </c>
      <c r="AY673" s="1">
        <v>1312399.872</v>
      </c>
      <c r="AZ673" s="1" t="s">
        <v>2526</v>
      </c>
      <c r="BA673" s="82">
        <f t="shared" si="170"/>
        <v>672800</v>
      </c>
      <c r="BB673" s="82" t="str">
        <f t="shared" si="171"/>
        <v>MERCK S.A.</v>
      </c>
      <c r="BC673" s="82" t="str">
        <f t="shared" si="172"/>
        <v>MERCK</v>
      </c>
      <c r="BD673" s="82">
        <f t="shared" si="173"/>
        <v>75</v>
      </c>
      <c r="BE673" s="1" t="s">
        <v>1095</v>
      </c>
      <c r="BF673" s="1">
        <v>1882680</v>
      </c>
      <c r="BG673" s="1" t="s">
        <v>2375</v>
      </c>
      <c r="BH673" s="1"/>
      <c r="BI673" s="1"/>
      <c r="BJ673" s="1"/>
      <c r="BK673" s="1" t="s">
        <v>2570</v>
      </c>
      <c r="BL673" s="1">
        <v>1049800</v>
      </c>
      <c r="BM673" s="1" t="s">
        <v>2571</v>
      </c>
      <c r="BN673" s="1" t="s">
        <v>2406</v>
      </c>
      <c r="BO673" s="1">
        <v>1268750</v>
      </c>
      <c r="BP673" s="1" t="s">
        <v>2545</v>
      </c>
      <c r="BQ673" s="1" t="s">
        <v>1095</v>
      </c>
      <c r="BR673" s="1">
        <v>649600</v>
      </c>
      <c r="BS673" s="1">
        <v>45</v>
      </c>
      <c r="BT673" s="1"/>
      <c r="BU673" s="1"/>
      <c r="BV673" s="1"/>
      <c r="BW673" s="1" t="s">
        <v>2653</v>
      </c>
      <c r="BX673" s="1">
        <v>1551878.16</v>
      </c>
      <c r="BY673" s="1" t="s">
        <v>2654</v>
      </c>
      <c r="BZ673" s="82">
        <f t="shared" si="174"/>
        <v>649600</v>
      </c>
      <c r="CA673" s="82" t="str">
        <f t="shared" si="175"/>
        <v>SCIENTIFIC PRODUCTS LTDA.</v>
      </c>
      <c r="CB673" s="82" t="str">
        <f t="shared" si="176"/>
        <v>SIGMA</v>
      </c>
      <c r="CC673" s="82">
        <f t="shared" si="177"/>
        <v>45</v>
      </c>
      <c r="CD673" s="98">
        <f t="shared" si="178"/>
        <v>649600</v>
      </c>
      <c r="CE673" s="98" t="str">
        <f t="shared" si="179"/>
        <v>SCIENTIFIC PRODUCTS LTDA.</v>
      </c>
      <c r="CF673" s="98" t="str">
        <f t="shared" si="180"/>
        <v>SIGMA</v>
      </c>
      <c r="CG673" s="98">
        <f t="shared" si="181"/>
        <v>45</v>
      </c>
    </row>
    <row r="674" spans="1:85" ht="57.6">
      <c r="A674" s="9">
        <f t="shared" si="166"/>
        <v>666</v>
      </c>
      <c r="B674" s="10" t="s">
        <v>1558</v>
      </c>
      <c r="C674" s="11">
        <v>1000</v>
      </c>
      <c r="D674" s="11" t="s">
        <v>9</v>
      </c>
      <c r="E674" s="10" t="s">
        <v>1803</v>
      </c>
      <c r="F674" s="43">
        <v>1</v>
      </c>
      <c r="G674" s="1"/>
      <c r="H674" s="1"/>
      <c r="I674" s="1"/>
      <c r="J674" s="1" t="s">
        <v>2267</v>
      </c>
      <c r="K674" s="1">
        <v>107086.56</v>
      </c>
      <c r="L674" s="1" t="s">
        <v>2271</v>
      </c>
      <c r="M674" s="1"/>
      <c r="N674" s="1"/>
      <c r="O674" s="1"/>
      <c r="P674" s="1" t="s">
        <v>420</v>
      </c>
      <c r="Q674" s="1">
        <v>152000</v>
      </c>
      <c r="R674" s="1" t="s">
        <v>2326</v>
      </c>
      <c r="S674" s="1" t="s">
        <v>2406</v>
      </c>
      <c r="T674" s="1">
        <v>88800</v>
      </c>
      <c r="U674" s="1">
        <v>15</v>
      </c>
      <c r="V674" s="1"/>
      <c r="W674" s="1"/>
      <c r="X674" s="1"/>
      <c r="Y674" s="1"/>
      <c r="Z674" s="1"/>
      <c r="AA674" s="1"/>
      <c r="AB674" s="82">
        <f t="shared" si="167"/>
        <v>88800</v>
      </c>
      <c r="AC674" s="82" t="str">
        <f>IF(AB674=Z674,$Y$7,IF(AB674=W674,$V$7,IF(AB674=T674,$S$7,IF(AB674=Q674,$P$7,IF(AB674=N674,$M$7,IF(AB674=K674,$J$7,I(AB674=H674,$G$7,"")))))))</f>
        <v xml:space="preserve">ELEMENTOS QUIMICOS LTDA </v>
      </c>
      <c r="AD674" s="82" t="str">
        <f t="shared" si="168"/>
        <v>PANREAC</v>
      </c>
      <c r="AE674" s="82">
        <f t="shared" si="169"/>
        <v>15</v>
      </c>
      <c r="AF674" s="1"/>
      <c r="AG674" s="1"/>
      <c r="AH674" s="1"/>
      <c r="AI674" s="1"/>
      <c r="AJ674" s="1"/>
      <c r="AK674" s="1"/>
      <c r="AL674" s="1"/>
      <c r="AM674" s="1"/>
      <c r="AN674" s="1"/>
      <c r="AO674" s="1" t="s">
        <v>420</v>
      </c>
      <c r="AP674" s="1">
        <v>71000</v>
      </c>
      <c r="AQ674" s="1">
        <v>45</v>
      </c>
      <c r="AR674" s="1"/>
      <c r="AS674" s="1"/>
      <c r="AT674" s="1"/>
      <c r="AU674" s="1"/>
      <c r="AV674" s="1"/>
      <c r="AW674" s="1"/>
      <c r="AX674" s="1" t="s">
        <v>420</v>
      </c>
      <c r="AY674" s="1">
        <v>146638.79999999999</v>
      </c>
      <c r="AZ674" s="1" t="s">
        <v>2526</v>
      </c>
      <c r="BA674" s="82">
        <f t="shared" si="170"/>
        <v>71000</v>
      </c>
      <c r="BB674" s="82" t="str">
        <f t="shared" si="171"/>
        <v>MERCK S.A.</v>
      </c>
      <c r="BC674" s="82" t="str">
        <f t="shared" si="172"/>
        <v>MERCK</v>
      </c>
      <c r="BD674" s="82">
        <f t="shared" si="173"/>
        <v>45</v>
      </c>
      <c r="BE674" s="1"/>
      <c r="BF674" s="1"/>
      <c r="BG674" s="1"/>
      <c r="BH674" s="1"/>
      <c r="BI674" s="1"/>
      <c r="BJ674" s="1"/>
      <c r="BK674" s="1" t="s">
        <v>2570</v>
      </c>
      <c r="BL674" s="1">
        <v>75000</v>
      </c>
      <c r="BM674" s="1" t="s">
        <v>2571</v>
      </c>
      <c r="BN674" s="1" t="s">
        <v>2461</v>
      </c>
      <c r="BO674" s="1">
        <v>65772</v>
      </c>
      <c r="BP674" s="1" t="s">
        <v>2328</v>
      </c>
      <c r="BQ674" s="1" t="s">
        <v>888</v>
      </c>
      <c r="BR674" s="1">
        <v>135720</v>
      </c>
      <c r="BS674" s="1">
        <v>60</v>
      </c>
      <c r="BT674" s="1"/>
      <c r="BU674" s="1"/>
      <c r="BV674" s="1"/>
      <c r="BW674" s="1" t="s">
        <v>2653</v>
      </c>
      <c r="BX674" s="1">
        <v>166037.76000000001</v>
      </c>
      <c r="BY674" s="1" t="s">
        <v>2654</v>
      </c>
      <c r="BZ674" s="82">
        <f t="shared" si="174"/>
        <v>65772</v>
      </c>
      <c r="CA674" s="82" t="str">
        <f t="shared" si="175"/>
        <v>REACTIVOS EQUIPOS Y QUIMICOS LIMITADA</v>
      </c>
      <c r="CB674" s="82" t="str">
        <f t="shared" si="176"/>
        <v>SCHARLAU</v>
      </c>
      <c r="CC674" s="82" t="str">
        <f t="shared" si="177"/>
        <v>30 DIAS</v>
      </c>
      <c r="CD674" s="98">
        <f t="shared" si="178"/>
        <v>65772</v>
      </c>
      <c r="CE674" s="98" t="str">
        <f t="shared" si="179"/>
        <v>REACTIVOS EQUIPOS Y QUIMICOS LIMITADA</v>
      </c>
      <c r="CF674" s="98" t="str">
        <f t="shared" si="180"/>
        <v>SCHARLAU</v>
      </c>
      <c r="CG674" s="98" t="str">
        <f t="shared" si="181"/>
        <v>30 DIAS</v>
      </c>
    </row>
    <row r="675" spans="1:85" ht="57.6">
      <c r="A675" s="9">
        <f t="shared" si="166"/>
        <v>667</v>
      </c>
      <c r="B675" s="10" t="s">
        <v>436</v>
      </c>
      <c r="C675" s="11">
        <v>250</v>
      </c>
      <c r="D675" s="11" t="s">
        <v>9</v>
      </c>
      <c r="E675" s="10" t="s">
        <v>1803</v>
      </c>
      <c r="F675" s="43">
        <v>1</v>
      </c>
      <c r="G675" s="1"/>
      <c r="H675" s="1"/>
      <c r="I675" s="1"/>
      <c r="J675" s="1"/>
      <c r="K675" s="1"/>
      <c r="L675" s="1"/>
      <c r="M675" s="1"/>
      <c r="N675" s="1"/>
      <c r="O675" s="1"/>
      <c r="P675" s="1"/>
      <c r="Q675" s="1"/>
      <c r="R675" s="1"/>
      <c r="S675" s="1"/>
      <c r="T675" s="1"/>
      <c r="U675" s="1"/>
      <c r="V675" s="1"/>
      <c r="W675" s="1"/>
      <c r="X675" s="1"/>
      <c r="Y675" s="1"/>
      <c r="Z675" s="1"/>
      <c r="AA675" s="1"/>
      <c r="AB675" s="82"/>
      <c r="AC675" s="82"/>
      <c r="AD675" s="82"/>
      <c r="AE675" s="82"/>
      <c r="AF675" s="1"/>
      <c r="AG675" s="1"/>
      <c r="AH675" s="1"/>
      <c r="AI675" s="1"/>
      <c r="AJ675" s="1"/>
      <c r="AK675" s="1"/>
      <c r="AL675" s="1"/>
      <c r="AM675" s="1"/>
      <c r="AN675" s="1"/>
      <c r="AO675" s="1" t="s">
        <v>420</v>
      </c>
      <c r="AP675" s="1">
        <v>248239.99999999997</v>
      </c>
      <c r="AQ675" s="1">
        <v>60</v>
      </c>
      <c r="AR675" s="1"/>
      <c r="AS675" s="1"/>
      <c r="AT675" s="1"/>
      <c r="AU675" s="1"/>
      <c r="AV675" s="1"/>
      <c r="AW675" s="1"/>
      <c r="AX675" s="1" t="s">
        <v>420</v>
      </c>
      <c r="AY675" s="1">
        <v>374491.152</v>
      </c>
      <c r="AZ675" s="1" t="s">
        <v>2526</v>
      </c>
      <c r="BA675" s="82">
        <f t="shared" si="170"/>
        <v>248239.99999999997</v>
      </c>
      <c r="BB675" s="82" t="str">
        <f t="shared" si="171"/>
        <v>MERCK S.A.</v>
      </c>
      <c r="BC675" s="82" t="str">
        <f t="shared" si="172"/>
        <v>MERCK</v>
      </c>
      <c r="BD675" s="82">
        <f t="shared" si="173"/>
        <v>60</v>
      </c>
      <c r="BE675" s="1"/>
      <c r="BF675" s="1"/>
      <c r="BG675" s="1"/>
      <c r="BH675" s="1"/>
      <c r="BI675" s="1"/>
      <c r="BJ675" s="1"/>
      <c r="BK675" s="1"/>
      <c r="BL675" s="1"/>
      <c r="BM675" s="1"/>
      <c r="BN675" s="1" t="s">
        <v>420</v>
      </c>
      <c r="BO675" s="1">
        <v>452284</v>
      </c>
      <c r="BP675" s="1" t="s">
        <v>2545</v>
      </c>
      <c r="BQ675" s="1"/>
      <c r="BR675" s="1"/>
      <c r="BS675" s="1"/>
      <c r="BT675" s="1"/>
      <c r="BU675" s="1"/>
      <c r="BV675" s="1"/>
      <c r="BW675" s="1"/>
      <c r="BX675" s="1"/>
      <c r="BY675" s="1"/>
      <c r="BZ675" s="82">
        <f t="shared" si="174"/>
        <v>452284</v>
      </c>
      <c r="CA675" s="82" t="str">
        <f t="shared" si="175"/>
        <v>REACTIVOS EQUIPOS Y QUIMICOS LIMITADA</v>
      </c>
      <c r="CB675" s="82" t="str">
        <f t="shared" si="176"/>
        <v>MERCK</v>
      </c>
      <c r="CC675" s="82" t="str">
        <f t="shared" si="177"/>
        <v>120 DIAS</v>
      </c>
      <c r="CD675" s="98">
        <f t="shared" si="178"/>
        <v>248239.99999999997</v>
      </c>
      <c r="CE675" s="98" t="str">
        <f t="shared" si="179"/>
        <v>MERCK S.A.</v>
      </c>
      <c r="CF675" s="98" t="str">
        <f t="shared" si="180"/>
        <v>MERCK</v>
      </c>
      <c r="CG675" s="98" t="str">
        <f t="shared" si="181"/>
        <v>120 DIAS</v>
      </c>
    </row>
    <row r="676" spans="1:85" ht="66.75" customHeight="1">
      <c r="A676" s="9">
        <f t="shared" si="166"/>
        <v>668</v>
      </c>
      <c r="B676" s="17" t="s">
        <v>507</v>
      </c>
      <c r="C676" s="14">
        <v>1000</v>
      </c>
      <c r="D676" s="18" t="s">
        <v>9</v>
      </c>
      <c r="E676" s="10" t="s">
        <v>1803</v>
      </c>
      <c r="F676" s="43">
        <v>1</v>
      </c>
      <c r="G676" s="1"/>
      <c r="H676" s="1"/>
      <c r="I676" s="1"/>
      <c r="J676" s="1" t="s">
        <v>2267</v>
      </c>
      <c r="K676" s="1">
        <v>68987.520000000004</v>
      </c>
      <c r="L676" s="1" t="s">
        <v>2271</v>
      </c>
      <c r="M676" s="1" t="s">
        <v>2296</v>
      </c>
      <c r="N676" s="1">
        <v>163212</v>
      </c>
      <c r="O676" s="1">
        <v>30</v>
      </c>
      <c r="P676" s="1" t="s">
        <v>420</v>
      </c>
      <c r="Q676" s="1">
        <v>80040</v>
      </c>
      <c r="R676" s="1" t="s">
        <v>2284</v>
      </c>
      <c r="S676" s="1" t="s">
        <v>2406</v>
      </c>
      <c r="T676" s="1">
        <v>46516</v>
      </c>
      <c r="U676" s="1">
        <v>15</v>
      </c>
      <c r="V676" s="1"/>
      <c r="W676" s="1"/>
      <c r="X676" s="1"/>
      <c r="Y676" s="1"/>
      <c r="Z676" s="1"/>
      <c r="AA676" s="1"/>
      <c r="AB676" s="82">
        <f t="shared" si="167"/>
        <v>46516</v>
      </c>
      <c r="AC676" s="82" t="str">
        <f>IF(AB676=Z676,$Y$7,IF(AB676=W676,$V$7,IF(AB676=T676,$S$7,IF(AB676=Q676,$P$7,IF(AB676=N676,$M$7,IF(AB676=K676,$J$7,I(AB676=H676,$G$7,"")))))))</f>
        <v xml:space="preserve">ELEMENTOS QUIMICOS LTDA </v>
      </c>
      <c r="AD676" s="82" t="str">
        <f t="shared" si="168"/>
        <v>PANREAC</v>
      </c>
      <c r="AE676" s="82">
        <f t="shared" si="169"/>
        <v>15</v>
      </c>
      <c r="AF676" s="1"/>
      <c r="AG676" s="1"/>
      <c r="AH676" s="1"/>
      <c r="AI676" s="1"/>
      <c r="AJ676" s="1"/>
      <c r="AK676" s="1"/>
      <c r="AL676" s="1"/>
      <c r="AM676" s="1"/>
      <c r="AN676" s="1"/>
      <c r="AO676" s="1" t="s">
        <v>420</v>
      </c>
      <c r="AP676" s="1">
        <v>51040</v>
      </c>
      <c r="AQ676" s="1">
        <v>75</v>
      </c>
      <c r="AR676" s="1"/>
      <c r="AS676" s="1"/>
      <c r="AT676" s="1"/>
      <c r="AU676" s="1"/>
      <c r="AV676" s="1"/>
      <c r="AW676" s="1"/>
      <c r="AX676" s="1" t="s">
        <v>420</v>
      </c>
      <c r="AY676" s="1">
        <v>77990.975999999995</v>
      </c>
      <c r="AZ676" s="1" t="s">
        <v>2526</v>
      </c>
      <c r="BA676" s="82">
        <f t="shared" si="170"/>
        <v>51040</v>
      </c>
      <c r="BB676" s="82" t="str">
        <f t="shared" si="171"/>
        <v>MERCK S.A.</v>
      </c>
      <c r="BC676" s="82" t="str">
        <f t="shared" si="172"/>
        <v>MERCK</v>
      </c>
      <c r="BD676" s="82">
        <f t="shared" si="173"/>
        <v>75</v>
      </c>
      <c r="BE676" s="1"/>
      <c r="BF676" s="1"/>
      <c r="BG676" s="1"/>
      <c r="BH676" s="1"/>
      <c r="BI676" s="1"/>
      <c r="BJ676" s="1"/>
      <c r="BK676" s="1" t="s">
        <v>2570</v>
      </c>
      <c r="BL676" s="1">
        <v>116000</v>
      </c>
      <c r="BM676" s="1" t="s">
        <v>2569</v>
      </c>
      <c r="BN676" s="1" t="s">
        <v>2406</v>
      </c>
      <c r="BO676" s="1">
        <v>93380</v>
      </c>
      <c r="BP676" s="1" t="s">
        <v>2328</v>
      </c>
      <c r="BQ676" s="1" t="s">
        <v>888</v>
      </c>
      <c r="BR676" s="1">
        <v>129920</v>
      </c>
      <c r="BS676" s="1">
        <v>8</v>
      </c>
      <c r="BT676" s="1"/>
      <c r="BU676" s="1"/>
      <c r="BV676" s="1"/>
      <c r="BW676" s="1" t="s">
        <v>2653</v>
      </c>
      <c r="BX676" s="1">
        <v>68987.520000000004</v>
      </c>
      <c r="BY676" s="1" t="s">
        <v>2654</v>
      </c>
      <c r="BZ676" s="82">
        <f t="shared" si="174"/>
        <v>68987.520000000004</v>
      </c>
      <c r="CA676" s="82" t="str">
        <f t="shared" si="175"/>
        <v xml:space="preserve">LABORATORIOS WACOL S.A </v>
      </c>
      <c r="CB676" s="82" t="str">
        <f t="shared" si="176"/>
        <v xml:space="preserve">JT BAKER </v>
      </c>
      <c r="CC676" s="82" t="str">
        <f t="shared" si="177"/>
        <v xml:space="preserve">90 DIAS </v>
      </c>
      <c r="CD676" s="98">
        <f t="shared" si="178"/>
        <v>46516</v>
      </c>
      <c r="CE676" s="98" t="str">
        <f t="shared" si="179"/>
        <v xml:space="preserve">ELEMENTOS QUIMICOS LTDA </v>
      </c>
      <c r="CF676" s="98" t="str">
        <f t="shared" si="180"/>
        <v>PANREAC</v>
      </c>
      <c r="CG676" s="98">
        <f t="shared" si="181"/>
        <v>15</v>
      </c>
    </row>
    <row r="677" spans="1:85" ht="52.2">
      <c r="A677" s="9">
        <f t="shared" si="166"/>
        <v>669</v>
      </c>
      <c r="B677" s="17" t="s">
        <v>577</v>
      </c>
      <c r="C677" s="14" t="s">
        <v>578</v>
      </c>
      <c r="D677" s="18" t="s">
        <v>516</v>
      </c>
      <c r="E677" s="10" t="s">
        <v>1803</v>
      </c>
      <c r="F677" s="43">
        <v>1</v>
      </c>
      <c r="G677" s="1"/>
      <c r="H677" s="1"/>
      <c r="I677" s="1"/>
      <c r="J677" s="1"/>
      <c r="K677" s="1"/>
      <c r="L677" s="1"/>
      <c r="M677" s="1"/>
      <c r="N677" s="1"/>
      <c r="O677" s="1"/>
      <c r="P677" s="1"/>
      <c r="Q677" s="1"/>
      <c r="R677" s="1"/>
      <c r="S677" s="1"/>
      <c r="T677" s="1"/>
      <c r="U677" s="1"/>
      <c r="V677" s="1"/>
      <c r="W677" s="1"/>
      <c r="X677" s="1"/>
      <c r="Y677" s="1"/>
      <c r="Z677" s="1"/>
      <c r="AA677" s="1"/>
      <c r="AB677" s="82"/>
      <c r="AC677" s="82"/>
      <c r="AD677" s="82"/>
      <c r="AE677" s="82"/>
      <c r="AF677" s="1"/>
      <c r="AG677" s="1"/>
      <c r="AH677" s="1"/>
      <c r="AI677" s="1"/>
      <c r="AJ677" s="1"/>
      <c r="AK677" s="1"/>
      <c r="AL677" s="1"/>
      <c r="AM677" s="1"/>
      <c r="AN677" s="1"/>
      <c r="AO677" s="1"/>
      <c r="AP677" s="1"/>
      <c r="AQ677" s="1"/>
      <c r="AR677" s="1"/>
      <c r="AS677" s="1"/>
      <c r="AT677" s="1"/>
      <c r="AU677" s="1"/>
      <c r="AV677" s="1"/>
      <c r="AW677" s="1"/>
      <c r="AX677" s="1"/>
      <c r="AY677" s="1"/>
      <c r="AZ677" s="1"/>
      <c r="BA677" s="82"/>
      <c r="BB677" s="82"/>
      <c r="BC677" s="82"/>
      <c r="BD677" s="82"/>
      <c r="BE677" s="1" t="s">
        <v>1095</v>
      </c>
      <c r="BF677" s="1">
        <v>870000</v>
      </c>
      <c r="BG677" s="1" t="s">
        <v>2375</v>
      </c>
      <c r="BH677" s="1"/>
      <c r="BI677" s="1"/>
      <c r="BJ677" s="1"/>
      <c r="BK677" s="1"/>
      <c r="BL677" s="1"/>
      <c r="BM677" s="1"/>
      <c r="BN677" s="1"/>
      <c r="BO677" s="1"/>
      <c r="BP677" s="1"/>
      <c r="BQ677" s="1" t="s">
        <v>2619</v>
      </c>
      <c r="BR677" s="1">
        <v>577680</v>
      </c>
      <c r="BS677" s="1">
        <v>60</v>
      </c>
      <c r="BT677" s="1"/>
      <c r="BU677" s="1"/>
      <c r="BV677" s="1"/>
      <c r="BW677" s="1"/>
      <c r="BX677" s="1"/>
      <c r="BY677" s="1"/>
      <c r="BZ677" s="82">
        <f t="shared" si="174"/>
        <v>577680</v>
      </c>
      <c r="CA677" s="82" t="str">
        <f t="shared" si="175"/>
        <v>SCIENTIFIC PRODUCTS LTDA.</v>
      </c>
      <c r="CB677" s="82" t="str">
        <f t="shared" si="176"/>
        <v>SIGMA-SUPELCO</v>
      </c>
      <c r="CC677" s="82">
        <f t="shared" si="177"/>
        <v>60</v>
      </c>
      <c r="CD677" s="98">
        <f t="shared" si="178"/>
        <v>577680</v>
      </c>
      <c r="CE677" s="98" t="str">
        <f t="shared" si="179"/>
        <v>SCIENTIFIC PRODUCTS LTDA.</v>
      </c>
      <c r="CF677" s="98" t="str">
        <f t="shared" si="180"/>
        <v>SIGMA-SUPELCO</v>
      </c>
      <c r="CG677" s="98">
        <f t="shared" si="181"/>
        <v>60</v>
      </c>
    </row>
    <row r="678" spans="1:85" ht="69" customHeight="1">
      <c r="A678" s="9">
        <f t="shared" si="166"/>
        <v>670</v>
      </c>
      <c r="B678" s="10" t="s">
        <v>1945</v>
      </c>
      <c r="C678" s="11"/>
      <c r="D678" s="11"/>
      <c r="E678" s="10" t="s">
        <v>1803</v>
      </c>
      <c r="F678" s="43">
        <v>1</v>
      </c>
      <c r="G678" s="1"/>
      <c r="H678" s="1"/>
      <c r="I678" s="1"/>
      <c r="J678" s="1"/>
      <c r="K678" s="1"/>
      <c r="L678" s="1"/>
      <c r="M678" s="1"/>
      <c r="N678" s="1"/>
      <c r="O678" s="1"/>
      <c r="P678" s="1"/>
      <c r="Q678" s="1"/>
      <c r="R678" s="1"/>
      <c r="S678" s="1"/>
      <c r="T678" s="1"/>
      <c r="U678" s="1"/>
      <c r="V678" s="1"/>
      <c r="W678" s="1"/>
      <c r="X678" s="1"/>
      <c r="Y678" s="1"/>
      <c r="Z678" s="1"/>
      <c r="AA678" s="1"/>
      <c r="AB678" s="82"/>
      <c r="AC678" s="82"/>
      <c r="AD678" s="82"/>
      <c r="AE678" s="82"/>
      <c r="AF678" s="1"/>
      <c r="AG678" s="1"/>
      <c r="AH678" s="1"/>
      <c r="AI678" s="1"/>
      <c r="AJ678" s="1"/>
      <c r="AK678" s="1"/>
      <c r="AL678" s="1"/>
      <c r="AM678" s="1"/>
      <c r="AN678" s="1"/>
      <c r="AO678" s="1"/>
      <c r="AP678" s="1"/>
      <c r="AQ678" s="1"/>
      <c r="AR678" s="1"/>
      <c r="AS678" s="1"/>
      <c r="AT678" s="1"/>
      <c r="AU678" s="1"/>
      <c r="AV678" s="1"/>
      <c r="AW678" s="1"/>
      <c r="AX678" s="1"/>
      <c r="AY678" s="1"/>
      <c r="AZ678" s="1"/>
      <c r="BA678" s="82"/>
      <c r="BB678" s="82"/>
      <c r="BC678" s="82"/>
      <c r="BD678" s="82"/>
      <c r="BE678" s="1" t="s">
        <v>1095</v>
      </c>
      <c r="BF678" s="1">
        <v>299280</v>
      </c>
      <c r="BG678" s="1" t="s">
        <v>2375</v>
      </c>
      <c r="BH678" s="1"/>
      <c r="BI678" s="1"/>
      <c r="BJ678" s="1"/>
      <c r="BK678" s="1"/>
      <c r="BL678" s="1"/>
      <c r="BM678" s="1"/>
      <c r="BN678" s="1"/>
      <c r="BO678" s="1"/>
      <c r="BP678" s="1"/>
      <c r="BQ678" s="1"/>
      <c r="BR678" s="1"/>
      <c r="BS678" s="1"/>
      <c r="BT678" s="1"/>
      <c r="BU678" s="1"/>
      <c r="BV678" s="1"/>
      <c r="BW678" s="1"/>
      <c r="BX678" s="1"/>
      <c r="BY678" s="1"/>
      <c r="BZ678" s="82">
        <f t="shared" si="174"/>
        <v>299280</v>
      </c>
      <c r="CA678" s="82" t="str">
        <f t="shared" si="175"/>
        <v xml:space="preserve">QUIMICA  M.G.  S.A.S.   </v>
      </c>
      <c r="CB678" s="82" t="str">
        <f t="shared" si="176"/>
        <v>SIGMA</v>
      </c>
      <c r="CC678" s="82" t="str">
        <f t="shared" si="177"/>
        <v>60 DIAS</v>
      </c>
      <c r="CD678" s="98">
        <f t="shared" si="178"/>
        <v>299280</v>
      </c>
      <c r="CE678" s="98" t="str">
        <f t="shared" si="179"/>
        <v xml:space="preserve">QUIMICA  M.G.  S.A.S.   </v>
      </c>
      <c r="CF678" s="98" t="str">
        <f t="shared" si="180"/>
        <v>SIGMA</v>
      </c>
      <c r="CG678" s="98" t="str">
        <f t="shared" si="181"/>
        <v>60 DIAS</v>
      </c>
    </row>
    <row r="679" spans="1:85" ht="43.2">
      <c r="A679" s="9">
        <f t="shared" si="166"/>
        <v>671</v>
      </c>
      <c r="B679" s="10" t="s">
        <v>1946</v>
      </c>
      <c r="C679" s="11" t="s">
        <v>1947</v>
      </c>
      <c r="D679" s="11"/>
      <c r="E679" s="10" t="s">
        <v>1066</v>
      </c>
      <c r="F679" s="43">
        <v>1</v>
      </c>
      <c r="G679" s="1"/>
      <c r="H679" s="1"/>
      <c r="I679" s="1"/>
      <c r="J679" s="1"/>
      <c r="K679" s="1"/>
      <c r="L679" s="1"/>
      <c r="M679" s="1"/>
      <c r="N679" s="1"/>
      <c r="O679" s="1"/>
      <c r="P679" s="1"/>
      <c r="Q679" s="1"/>
      <c r="R679" s="1"/>
      <c r="S679" s="1"/>
      <c r="T679" s="1"/>
      <c r="U679" s="1"/>
      <c r="V679" s="1"/>
      <c r="W679" s="1"/>
      <c r="X679" s="1"/>
      <c r="Y679" s="1"/>
      <c r="Z679" s="1"/>
      <c r="AA679" s="1"/>
      <c r="AB679" s="82"/>
      <c r="AC679" s="82"/>
      <c r="AD679" s="82"/>
      <c r="AE679" s="82"/>
      <c r="AF679" s="1"/>
      <c r="AG679" s="1"/>
      <c r="AH679" s="1"/>
      <c r="AI679" s="1"/>
      <c r="AJ679" s="1"/>
      <c r="AK679" s="1"/>
      <c r="AL679" s="1"/>
      <c r="AM679" s="1"/>
      <c r="AN679" s="1"/>
      <c r="AO679" s="1"/>
      <c r="AP679" s="1"/>
      <c r="AQ679" s="1"/>
      <c r="AR679" s="1"/>
      <c r="AS679" s="1"/>
      <c r="AT679" s="1"/>
      <c r="AU679" s="1"/>
      <c r="AV679" s="1"/>
      <c r="AW679" s="1"/>
      <c r="AX679" s="1" t="s">
        <v>1066</v>
      </c>
      <c r="AY679" s="1">
        <v>90078.66</v>
      </c>
      <c r="AZ679" s="1" t="s">
        <v>2526</v>
      </c>
      <c r="BA679" s="82">
        <f t="shared" si="170"/>
        <v>90078.66</v>
      </c>
      <c r="BB679" s="82" t="str">
        <f t="shared" si="171"/>
        <v>PROFINAS SAS</v>
      </c>
      <c r="BC679" s="82" t="str">
        <f t="shared" si="172"/>
        <v>OXOID</v>
      </c>
      <c r="BD679" s="82" t="str">
        <f t="shared" si="173"/>
        <v>15-60 DIAS</v>
      </c>
      <c r="BE679" s="1"/>
      <c r="BF679" s="1"/>
      <c r="BG679" s="1"/>
      <c r="BH679" s="1"/>
      <c r="BI679" s="1"/>
      <c r="BJ679" s="1"/>
      <c r="BK679" s="1" t="s">
        <v>1066</v>
      </c>
      <c r="BL679" s="1">
        <v>74600</v>
      </c>
      <c r="BM679" s="1" t="s">
        <v>2575</v>
      </c>
      <c r="BN679" s="1"/>
      <c r="BO679" s="1"/>
      <c r="BP679" s="1"/>
      <c r="BQ679" s="1"/>
      <c r="BR679" s="1"/>
      <c r="BS679" s="1"/>
      <c r="BT679" s="1"/>
      <c r="BU679" s="1"/>
      <c r="BV679" s="1"/>
      <c r="BW679" s="1"/>
      <c r="BX679" s="1"/>
      <c r="BY679" s="1"/>
      <c r="BZ679" s="82">
        <f t="shared" si="174"/>
        <v>74600</v>
      </c>
      <c r="CA679" s="82" t="str">
        <f t="shared" si="175"/>
        <v>QUIMICOS Y REACTIVOS SAS "QUIMIREL SAS"</v>
      </c>
      <c r="CB679" s="82" t="str">
        <f t="shared" si="176"/>
        <v>OXOID</v>
      </c>
      <c r="CC679" s="82" t="str">
        <f t="shared" si="177"/>
        <v>60 dias calendario</v>
      </c>
      <c r="CD679" s="98">
        <f t="shared" si="178"/>
        <v>74600</v>
      </c>
      <c r="CE679" s="98" t="str">
        <f t="shared" si="179"/>
        <v>QUIMICOS Y REACTIVOS SAS "QUIMIREL SAS"</v>
      </c>
      <c r="CF679" s="98" t="str">
        <f t="shared" si="180"/>
        <v>OXOID</v>
      </c>
      <c r="CG679" s="98" t="str">
        <f t="shared" si="181"/>
        <v>60 dias calendario</v>
      </c>
    </row>
    <row r="680" spans="1:85" ht="28.5" customHeight="1">
      <c r="A680" s="9">
        <f t="shared" si="166"/>
        <v>672</v>
      </c>
      <c r="B680" s="10" t="s">
        <v>1529</v>
      </c>
      <c r="C680" s="11">
        <v>10</v>
      </c>
      <c r="D680" s="11" t="s">
        <v>1526</v>
      </c>
      <c r="E680" s="10" t="s">
        <v>1709</v>
      </c>
      <c r="F680" s="43">
        <v>1</v>
      </c>
      <c r="G680" s="1"/>
      <c r="H680" s="1"/>
      <c r="I680" s="1"/>
      <c r="J680" s="1"/>
      <c r="K680" s="1"/>
      <c r="L680" s="1"/>
      <c r="M680" s="1"/>
      <c r="N680" s="1"/>
      <c r="O680" s="1"/>
      <c r="P680" s="1"/>
      <c r="Q680" s="1"/>
      <c r="R680" s="1"/>
      <c r="S680" s="1"/>
      <c r="T680" s="1"/>
      <c r="U680" s="1"/>
      <c r="V680" s="1"/>
      <c r="W680" s="1"/>
      <c r="X680" s="1"/>
      <c r="Y680" s="1"/>
      <c r="Z680" s="1"/>
      <c r="AA680" s="1"/>
      <c r="AB680" s="82"/>
      <c r="AC680" s="82"/>
      <c r="AD680" s="82"/>
      <c r="AE680" s="82"/>
      <c r="AF680" s="1"/>
      <c r="AG680" s="1"/>
      <c r="AH680" s="1"/>
      <c r="AI680" s="1"/>
      <c r="AJ680" s="1"/>
      <c r="AK680" s="1"/>
      <c r="AL680" s="1"/>
      <c r="AM680" s="1"/>
      <c r="AN680" s="1"/>
      <c r="AO680" s="1"/>
      <c r="AP680" s="1"/>
      <c r="AQ680" s="1"/>
      <c r="AR680" s="1"/>
      <c r="AS680" s="1"/>
      <c r="AT680" s="1"/>
      <c r="AU680" s="1"/>
      <c r="AV680" s="1"/>
      <c r="AW680" s="1"/>
      <c r="AX680" s="1"/>
      <c r="AY680" s="1"/>
      <c r="AZ680" s="1"/>
      <c r="BA680" s="82"/>
      <c r="BB680" s="82"/>
      <c r="BC680" s="82"/>
      <c r="BD680" s="82"/>
      <c r="BE680" s="1"/>
      <c r="BF680" s="1"/>
      <c r="BG680" s="1"/>
      <c r="BH680" s="1"/>
      <c r="BI680" s="1"/>
      <c r="BJ680" s="1"/>
      <c r="BK680" s="1" t="s">
        <v>1066</v>
      </c>
      <c r="BL680" s="1">
        <v>293480</v>
      </c>
      <c r="BM680" s="1" t="s">
        <v>2575</v>
      </c>
      <c r="BN680" s="1"/>
      <c r="BO680" s="1"/>
      <c r="BP680" s="1"/>
      <c r="BQ680" s="1"/>
      <c r="BR680" s="1"/>
      <c r="BS680" s="1"/>
      <c r="BT680" s="1"/>
      <c r="BU680" s="1"/>
      <c r="BV680" s="1"/>
      <c r="BW680" s="1"/>
      <c r="BX680" s="1"/>
      <c r="BY680" s="1"/>
      <c r="BZ680" s="82">
        <f t="shared" si="174"/>
        <v>293480</v>
      </c>
      <c r="CA680" s="82" t="str">
        <f t="shared" si="175"/>
        <v>QUIMICOS Y REACTIVOS SAS "QUIMIREL SAS"</v>
      </c>
      <c r="CB680" s="82" t="str">
        <f t="shared" si="176"/>
        <v>OXOID</v>
      </c>
      <c r="CC680" s="82" t="str">
        <f t="shared" si="177"/>
        <v>60 dias calendario</v>
      </c>
      <c r="CD680" s="98">
        <f t="shared" si="178"/>
        <v>293480</v>
      </c>
      <c r="CE680" s="98" t="str">
        <f t="shared" si="179"/>
        <v>QUIMICOS Y REACTIVOS SAS "QUIMIREL SAS"</v>
      </c>
      <c r="CF680" s="98" t="str">
        <f t="shared" si="180"/>
        <v>OXOID</v>
      </c>
      <c r="CG680" s="98" t="str">
        <f t="shared" si="181"/>
        <v>60 dias calendario</v>
      </c>
    </row>
    <row r="681" spans="1:85" ht="63.75" customHeight="1">
      <c r="A681" s="9">
        <f t="shared" si="166"/>
        <v>673</v>
      </c>
      <c r="B681" s="10" t="s">
        <v>1525</v>
      </c>
      <c r="C681" s="11">
        <v>10</v>
      </c>
      <c r="D681" s="11" t="s">
        <v>1526</v>
      </c>
      <c r="E681" s="10" t="s">
        <v>1709</v>
      </c>
      <c r="F681" s="43">
        <v>1</v>
      </c>
      <c r="G681" s="1"/>
      <c r="H681" s="1"/>
      <c r="I681" s="1"/>
      <c r="J681" s="1"/>
      <c r="K681" s="1"/>
      <c r="L681" s="1"/>
      <c r="M681" s="1"/>
      <c r="N681" s="1"/>
      <c r="O681" s="1"/>
      <c r="P681" s="1"/>
      <c r="Q681" s="1"/>
      <c r="R681" s="1"/>
      <c r="S681" s="1"/>
      <c r="T681" s="1"/>
      <c r="U681" s="1"/>
      <c r="V681" s="1"/>
      <c r="W681" s="1"/>
      <c r="X681" s="1"/>
      <c r="Y681" s="1"/>
      <c r="Z681" s="1"/>
      <c r="AA681" s="1"/>
      <c r="AB681" s="82"/>
      <c r="AC681" s="82"/>
      <c r="AD681" s="82"/>
      <c r="AE681" s="82"/>
      <c r="AF681" s="1"/>
      <c r="AG681" s="1"/>
      <c r="AH681" s="1"/>
      <c r="AI681" s="1"/>
      <c r="AJ681" s="1"/>
      <c r="AK681" s="1"/>
      <c r="AL681" s="1"/>
      <c r="AM681" s="1"/>
      <c r="AN681" s="1"/>
      <c r="AO681" s="1"/>
      <c r="AP681" s="1"/>
      <c r="AQ681" s="1"/>
      <c r="AR681" s="1"/>
      <c r="AS681" s="1"/>
      <c r="AT681" s="1"/>
      <c r="AU681" s="1"/>
      <c r="AV681" s="1"/>
      <c r="AW681" s="1"/>
      <c r="AX681" s="1"/>
      <c r="AY681" s="1"/>
      <c r="AZ681" s="1"/>
      <c r="BA681" s="82"/>
      <c r="BB681" s="82"/>
      <c r="BC681" s="82"/>
      <c r="BD681" s="82"/>
      <c r="BE681" s="1"/>
      <c r="BF681" s="1"/>
      <c r="BG681" s="1"/>
      <c r="BH681" s="1"/>
      <c r="BI681" s="1"/>
      <c r="BJ681" s="1"/>
      <c r="BK681" s="1" t="s">
        <v>1066</v>
      </c>
      <c r="BL681" s="1">
        <v>186000</v>
      </c>
      <c r="BM681" s="1" t="s">
        <v>2575</v>
      </c>
      <c r="BN681" s="1"/>
      <c r="BO681" s="1"/>
      <c r="BP681" s="1"/>
      <c r="BQ681" s="1"/>
      <c r="BR681" s="1"/>
      <c r="BS681" s="1"/>
      <c r="BT681" s="1"/>
      <c r="BU681" s="1"/>
      <c r="BV681" s="1"/>
      <c r="BW681" s="1"/>
      <c r="BX681" s="1"/>
      <c r="BY681" s="1"/>
      <c r="BZ681" s="82">
        <f t="shared" si="174"/>
        <v>186000</v>
      </c>
      <c r="CA681" s="82" t="str">
        <f t="shared" si="175"/>
        <v>QUIMICOS Y REACTIVOS SAS "QUIMIREL SAS"</v>
      </c>
      <c r="CB681" s="82" t="str">
        <f t="shared" si="176"/>
        <v>OXOID</v>
      </c>
      <c r="CC681" s="82" t="str">
        <f t="shared" si="177"/>
        <v>60 dias calendario</v>
      </c>
      <c r="CD681" s="98">
        <f t="shared" si="178"/>
        <v>186000</v>
      </c>
      <c r="CE681" s="98" t="str">
        <f t="shared" si="179"/>
        <v>QUIMICOS Y REACTIVOS SAS "QUIMIREL SAS"</v>
      </c>
      <c r="CF681" s="98" t="str">
        <f t="shared" si="180"/>
        <v>OXOID</v>
      </c>
      <c r="CG681" s="98" t="str">
        <f t="shared" si="181"/>
        <v>60 dias calendario</v>
      </c>
    </row>
    <row r="682" spans="1:85" ht="63.75" customHeight="1">
      <c r="A682" s="9">
        <f t="shared" si="166"/>
        <v>674</v>
      </c>
      <c r="B682" s="10" t="s">
        <v>437</v>
      </c>
      <c r="C682" s="11" t="s">
        <v>438</v>
      </c>
      <c r="D682" s="11" t="s">
        <v>438</v>
      </c>
      <c r="E682" s="10" t="s">
        <v>1803</v>
      </c>
      <c r="F682" s="43">
        <v>1</v>
      </c>
      <c r="G682" s="1"/>
      <c r="H682" s="1"/>
      <c r="I682" s="1"/>
      <c r="J682" s="1"/>
      <c r="K682" s="1"/>
      <c r="L682" s="1"/>
      <c r="M682" s="1"/>
      <c r="N682" s="1"/>
      <c r="O682" s="1"/>
      <c r="P682" s="1" t="s">
        <v>420</v>
      </c>
      <c r="Q682" s="1">
        <v>432680</v>
      </c>
      <c r="R682" s="1" t="s">
        <v>2284</v>
      </c>
      <c r="S682" s="1" t="s">
        <v>2406</v>
      </c>
      <c r="T682" s="1">
        <v>527800</v>
      </c>
      <c r="U682" s="1">
        <v>120</v>
      </c>
      <c r="V682" s="1"/>
      <c r="W682" s="1"/>
      <c r="X682" s="1"/>
      <c r="Y682" s="1"/>
      <c r="Z682" s="1"/>
      <c r="AA682" s="1"/>
      <c r="AB682" s="82">
        <f t="shared" si="167"/>
        <v>432680</v>
      </c>
      <c r="AC682" s="82" t="str">
        <f>IF(AB682=Z682,$Y$7,IF(AB682=W682,$V$7,IF(AB682=T682,$S$7,IF(AB682=Q682,$P$7,IF(AB682=N682,$M$7,IF(AB682=K682,$J$7,I(AB682=H682,$G$7,"")))))))</f>
        <v>BLAMIS DOTACIONES LABORATORIO S.A.S</v>
      </c>
      <c r="AD682" s="82" t="str">
        <f t="shared" si="168"/>
        <v>MERCK</v>
      </c>
      <c r="AE682" s="82" t="str">
        <f t="shared" si="169"/>
        <v>90 DÍAS</v>
      </c>
      <c r="AF682" s="1"/>
      <c r="AG682" s="1"/>
      <c r="AH682" s="1"/>
      <c r="AI682" s="1"/>
      <c r="AJ682" s="1"/>
      <c r="AK682" s="1"/>
      <c r="AL682" s="1"/>
      <c r="AM682" s="1"/>
      <c r="AN682" s="1"/>
      <c r="AO682" s="1" t="s">
        <v>420</v>
      </c>
      <c r="AP682" s="1">
        <v>345680</v>
      </c>
      <c r="AQ682" s="1">
        <v>90</v>
      </c>
      <c r="AR682" s="1"/>
      <c r="AS682" s="1"/>
      <c r="AT682" s="1"/>
      <c r="AU682" s="1"/>
      <c r="AV682" s="1"/>
      <c r="AW682" s="1"/>
      <c r="AX682" s="1" t="s">
        <v>420</v>
      </c>
      <c r="AY682" s="1">
        <v>418865.32799999998</v>
      </c>
      <c r="AZ682" s="1" t="s">
        <v>2526</v>
      </c>
      <c r="BA682" s="82">
        <f t="shared" si="170"/>
        <v>345680</v>
      </c>
      <c r="BB682" s="82" t="str">
        <f t="shared" si="171"/>
        <v>MERCK S.A.</v>
      </c>
      <c r="BC682" s="82" t="str">
        <f t="shared" si="172"/>
        <v>MERCK</v>
      </c>
      <c r="BD682" s="82">
        <f t="shared" si="173"/>
        <v>90</v>
      </c>
      <c r="BE682" s="1" t="s">
        <v>1095</v>
      </c>
      <c r="BF682" s="1">
        <v>632200</v>
      </c>
      <c r="BG682" s="1" t="s">
        <v>2375</v>
      </c>
      <c r="BH682" s="1"/>
      <c r="BI682" s="1"/>
      <c r="BJ682" s="1"/>
      <c r="BK682" s="1"/>
      <c r="BL682" s="1"/>
      <c r="BM682" s="1"/>
      <c r="BN682" s="1" t="s">
        <v>420</v>
      </c>
      <c r="BO682" s="1">
        <v>591948</v>
      </c>
      <c r="BP682" s="1" t="s">
        <v>2545</v>
      </c>
      <c r="BQ682" s="1"/>
      <c r="BR682" s="1"/>
      <c r="BS682" s="1"/>
      <c r="BT682" s="1"/>
      <c r="BU682" s="1"/>
      <c r="BV682" s="1"/>
      <c r="BW682" s="1"/>
      <c r="BX682" s="1"/>
      <c r="BY682" s="1"/>
      <c r="BZ682" s="82">
        <f t="shared" si="174"/>
        <v>591948</v>
      </c>
      <c r="CA682" s="82" t="str">
        <f t="shared" si="175"/>
        <v>REACTIVOS EQUIPOS Y QUIMICOS LIMITADA</v>
      </c>
      <c r="CB682" s="82" t="str">
        <f t="shared" si="176"/>
        <v>MERCK</v>
      </c>
      <c r="CC682" s="82" t="str">
        <f t="shared" si="177"/>
        <v>120 DIAS</v>
      </c>
      <c r="CD682" s="98">
        <f t="shared" si="178"/>
        <v>345680</v>
      </c>
      <c r="CE682" s="98" t="str">
        <f t="shared" si="179"/>
        <v>MERCK S.A.</v>
      </c>
      <c r="CF682" s="98" t="str">
        <f t="shared" si="180"/>
        <v>MERCK</v>
      </c>
      <c r="CG682" s="98" t="str">
        <f t="shared" si="181"/>
        <v>120 DIAS</v>
      </c>
    </row>
    <row r="683" spans="1:85" ht="63.75" customHeight="1">
      <c r="A683" s="9">
        <f t="shared" si="166"/>
        <v>675</v>
      </c>
      <c r="B683" s="17" t="s">
        <v>496</v>
      </c>
      <c r="C683" s="14" t="s">
        <v>497</v>
      </c>
      <c r="D683" s="18" t="s">
        <v>498</v>
      </c>
      <c r="E683" s="10" t="s">
        <v>499</v>
      </c>
      <c r="F683" s="43">
        <v>1</v>
      </c>
      <c r="G683" s="1"/>
      <c r="H683" s="1"/>
      <c r="I683" s="1"/>
      <c r="J683" s="1"/>
      <c r="K683" s="1"/>
      <c r="L683" s="1"/>
      <c r="M683" s="1"/>
      <c r="N683" s="1"/>
      <c r="O683" s="1"/>
      <c r="P683" s="1"/>
      <c r="Q683" s="1"/>
      <c r="R683" s="1"/>
      <c r="S683" s="1"/>
      <c r="T683" s="1"/>
      <c r="U683" s="1"/>
      <c r="V683" s="1"/>
      <c r="W683" s="1"/>
      <c r="X683" s="1"/>
      <c r="Y683" s="1"/>
      <c r="Z683" s="1"/>
      <c r="AA683" s="1"/>
      <c r="AB683" s="82"/>
      <c r="AC683" s="82"/>
      <c r="AD683" s="82"/>
      <c r="AE683" s="82"/>
      <c r="AF683" s="1"/>
      <c r="AG683" s="1"/>
      <c r="AH683" s="1"/>
      <c r="AI683" s="1"/>
      <c r="AJ683" s="1"/>
      <c r="AK683" s="1"/>
      <c r="AL683" s="1"/>
      <c r="AM683" s="1"/>
      <c r="AN683" s="1"/>
      <c r="AO683" s="1"/>
      <c r="AP683" s="1"/>
      <c r="AQ683" s="1"/>
      <c r="AR683" s="1"/>
      <c r="AS683" s="1"/>
      <c r="AT683" s="1"/>
      <c r="AU683" s="1" t="s">
        <v>2512</v>
      </c>
      <c r="AV683" s="1">
        <v>204310</v>
      </c>
      <c r="AW683" s="1">
        <v>15</v>
      </c>
      <c r="AX683" s="1" t="s">
        <v>307</v>
      </c>
      <c r="AY683" s="1">
        <v>272887.67999999999</v>
      </c>
      <c r="AZ683" s="1" t="s">
        <v>2526</v>
      </c>
      <c r="BA683" s="82">
        <f t="shared" si="170"/>
        <v>204310</v>
      </c>
      <c r="BB683" s="82" t="str">
        <f t="shared" si="171"/>
        <v xml:space="preserve">PURIFICACION Y ANALISIS DE FLUIDOS LTDA. </v>
      </c>
      <c r="BC683" s="82" t="str">
        <f t="shared" si="172"/>
        <v xml:space="preserve">MILLIPORE </v>
      </c>
      <c r="BD683" s="82">
        <f t="shared" si="173"/>
        <v>15</v>
      </c>
      <c r="BE683" s="1"/>
      <c r="BF683" s="1"/>
      <c r="BG683" s="1"/>
      <c r="BH683" s="1"/>
      <c r="BI683" s="1"/>
      <c r="BJ683" s="1"/>
      <c r="BK683" s="1"/>
      <c r="BL683" s="1"/>
      <c r="BM683" s="1"/>
      <c r="BN683" s="1"/>
      <c r="BO683" s="1"/>
      <c r="BP683" s="1"/>
      <c r="BQ683" s="1"/>
      <c r="BR683" s="1"/>
      <c r="BS683" s="1"/>
      <c r="BT683" s="1"/>
      <c r="BU683" s="1"/>
      <c r="BV683" s="1"/>
      <c r="BW683" s="1"/>
      <c r="BX683" s="1"/>
      <c r="BY683" s="1"/>
      <c r="BZ683" s="82"/>
      <c r="CA683" s="82"/>
      <c r="CB683" s="82"/>
      <c r="CC683" s="82"/>
      <c r="CD683" s="98">
        <f t="shared" si="178"/>
        <v>204310</v>
      </c>
      <c r="CE683" s="98" t="str">
        <f t="shared" si="179"/>
        <v xml:space="preserve">PURIFICACION Y ANALISIS DE FLUIDOS LTDA. </v>
      </c>
      <c r="CF683" s="98" t="str">
        <f t="shared" si="180"/>
        <v xml:space="preserve">MILLIPORE </v>
      </c>
      <c r="CG683" s="98">
        <f t="shared" si="181"/>
        <v>15</v>
      </c>
    </row>
    <row r="684" spans="1:85" ht="21.6">
      <c r="A684" s="9">
        <f t="shared" si="166"/>
        <v>676</v>
      </c>
      <c r="B684" s="10" t="s">
        <v>1520</v>
      </c>
      <c r="C684" s="11" t="s">
        <v>1521</v>
      </c>
      <c r="D684" s="11" t="s">
        <v>169</v>
      </c>
      <c r="E684" s="10" t="s">
        <v>1519</v>
      </c>
      <c r="F684" s="43">
        <v>1</v>
      </c>
      <c r="G684" s="1"/>
      <c r="H684" s="1"/>
      <c r="I684" s="1"/>
      <c r="J684" s="1"/>
      <c r="K684" s="1"/>
      <c r="L684" s="1"/>
      <c r="M684" s="1"/>
      <c r="N684" s="1"/>
      <c r="O684" s="1"/>
      <c r="P684" s="1"/>
      <c r="Q684" s="1"/>
      <c r="R684" s="1"/>
      <c r="S684" s="1"/>
      <c r="T684" s="1"/>
      <c r="U684" s="1"/>
      <c r="V684" s="1"/>
      <c r="W684" s="1"/>
      <c r="X684" s="1"/>
      <c r="Y684" s="1"/>
      <c r="Z684" s="1"/>
      <c r="AA684" s="1"/>
      <c r="AB684" s="82"/>
      <c r="AC684" s="82"/>
      <c r="AD684" s="82"/>
      <c r="AE684" s="82"/>
      <c r="AF684" s="1"/>
      <c r="AG684" s="1"/>
      <c r="AH684" s="1"/>
      <c r="AI684" s="1"/>
      <c r="AJ684" s="1"/>
      <c r="AK684" s="1"/>
      <c r="AL684" s="1"/>
      <c r="AM684" s="1"/>
      <c r="AN684" s="1"/>
      <c r="AO684" s="1"/>
      <c r="AP684" s="1"/>
      <c r="AQ684" s="1"/>
      <c r="AR684" s="1"/>
      <c r="AS684" s="1"/>
      <c r="AT684" s="1"/>
      <c r="AU684" s="1"/>
      <c r="AV684" s="1"/>
      <c r="AW684" s="1"/>
      <c r="AX684" s="1"/>
      <c r="AY684" s="1"/>
      <c r="AZ684" s="1"/>
      <c r="BA684" s="82"/>
      <c r="BB684" s="82"/>
      <c r="BC684" s="82"/>
      <c r="BD684" s="82"/>
      <c r="BE684" s="1"/>
      <c r="BF684" s="1"/>
      <c r="BG684" s="1"/>
      <c r="BH684" s="1"/>
      <c r="BI684" s="1"/>
      <c r="BJ684" s="1"/>
      <c r="BK684" s="1"/>
      <c r="BL684" s="1"/>
      <c r="BM684" s="1"/>
      <c r="BN684" s="1"/>
      <c r="BO684" s="1"/>
      <c r="BP684" s="1"/>
      <c r="BQ684" s="1"/>
      <c r="BR684" s="1"/>
      <c r="BS684" s="1"/>
      <c r="BT684" s="1"/>
      <c r="BU684" s="1"/>
      <c r="BV684" s="1"/>
      <c r="BW684" s="1"/>
      <c r="BX684" s="1"/>
      <c r="BY684" s="1"/>
      <c r="BZ684" s="82"/>
      <c r="CA684" s="82"/>
      <c r="CB684" s="82"/>
      <c r="CC684" s="82"/>
      <c r="CD684" s="98">
        <f t="shared" si="178"/>
        <v>0</v>
      </c>
      <c r="CE684" s="98">
        <f t="shared" si="179"/>
        <v>0</v>
      </c>
      <c r="CF684" s="98">
        <f t="shared" si="180"/>
        <v>0</v>
      </c>
      <c r="CG684" s="98">
        <f t="shared" si="181"/>
        <v>0</v>
      </c>
    </row>
    <row r="685" spans="1:85" ht="62.25" customHeight="1">
      <c r="A685" s="9">
        <f t="shared" si="166"/>
        <v>677</v>
      </c>
      <c r="B685" s="10" t="s">
        <v>439</v>
      </c>
      <c r="C685" s="11" t="s">
        <v>440</v>
      </c>
      <c r="D685" s="11" t="s">
        <v>162</v>
      </c>
      <c r="E685" s="10" t="s">
        <v>420</v>
      </c>
      <c r="F685" s="43">
        <v>1</v>
      </c>
      <c r="G685" s="1"/>
      <c r="H685" s="1"/>
      <c r="I685" s="1"/>
      <c r="J685" s="1"/>
      <c r="K685" s="1"/>
      <c r="L685" s="1"/>
      <c r="M685" s="1"/>
      <c r="N685" s="1"/>
      <c r="O685" s="1"/>
      <c r="P685" s="1" t="s">
        <v>420</v>
      </c>
      <c r="Q685" s="1">
        <v>288840</v>
      </c>
      <c r="R685" s="1" t="s">
        <v>2375</v>
      </c>
      <c r="S685" s="1"/>
      <c r="T685" s="1"/>
      <c r="U685" s="1"/>
      <c r="V685" s="1"/>
      <c r="W685" s="1"/>
      <c r="X685" s="1"/>
      <c r="Y685" s="1"/>
      <c r="Z685" s="1"/>
      <c r="AA685" s="1"/>
      <c r="AB685" s="82">
        <f t="shared" si="167"/>
        <v>288840</v>
      </c>
      <c r="AC685" s="82" t="str">
        <f>IF(AB685=Z685,$Y$7,IF(AB685=W685,$V$7,IF(AB685=T685,$S$7,IF(AB685=Q685,$P$7,IF(AB685=N685,$M$7,IF(AB685=K685,$J$7,I(AB685=H685,$G$7,"")))))))</f>
        <v>BLAMIS DOTACIONES LABORATORIO S.A.S</v>
      </c>
      <c r="AD685" s="82" t="str">
        <f t="shared" si="168"/>
        <v>MERCK</v>
      </c>
      <c r="AE685" s="82" t="str">
        <f t="shared" si="169"/>
        <v>60 DIAS</v>
      </c>
      <c r="AF685" s="1"/>
      <c r="AG685" s="1"/>
      <c r="AH685" s="1"/>
      <c r="AI685" s="1"/>
      <c r="AJ685" s="1"/>
      <c r="AK685" s="1"/>
      <c r="AL685" s="1"/>
      <c r="AM685" s="1"/>
      <c r="AN685" s="1"/>
      <c r="AO685" s="1" t="s">
        <v>420</v>
      </c>
      <c r="AP685" s="1">
        <v>554016</v>
      </c>
      <c r="AQ685" s="1">
        <v>150</v>
      </c>
      <c r="AR685" s="1"/>
      <c r="AS685" s="1"/>
      <c r="AT685" s="1"/>
      <c r="AU685" s="1"/>
      <c r="AV685" s="1"/>
      <c r="AW685" s="1"/>
      <c r="AX685" s="1" t="s">
        <v>420</v>
      </c>
      <c r="AY685" s="1">
        <v>535179.45600000001</v>
      </c>
      <c r="AZ685" s="1" t="s">
        <v>2526</v>
      </c>
      <c r="BA685" s="82">
        <f t="shared" si="170"/>
        <v>535179.45600000001</v>
      </c>
      <c r="BB685" s="82" t="str">
        <f t="shared" si="171"/>
        <v>PROFINAS SAS</v>
      </c>
      <c r="BC685" s="82" t="str">
        <f t="shared" si="172"/>
        <v>MERCK</v>
      </c>
      <c r="BD685" s="82" t="str">
        <f t="shared" si="173"/>
        <v>15-60 DIAS</v>
      </c>
      <c r="BE685" s="1"/>
      <c r="BF685" s="1"/>
      <c r="BG685" s="1"/>
      <c r="BH685" s="1"/>
      <c r="BI685" s="1"/>
      <c r="BJ685" s="1"/>
      <c r="BK685" s="1"/>
      <c r="BL685" s="1"/>
      <c r="BM685" s="1"/>
      <c r="BN685" s="1" t="s">
        <v>420</v>
      </c>
      <c r="BO685" s="1">
        <v>421225</v>
      </c>
      <c r="BP685" s="1" t="s">
        <v>2545</v>
      </c>
      <c r="BQ685" s="1"/>
      <c r="BR685" s="1"/>
      <c r="BS685" s="1"/>
      <c r="BT685" s="1"/>
      <c r="BU685" s="1"/>
      <c r="BV685" s="1"/>
      <c r="BW685" s="1"/>
      <c r="BX685" s="1"/>
      <c r="BY685" s="1"/>
      <c r="BZ685" s="82">
        <f t="shared" si="174"/>
        <v>421225</v>
      </c>
      <c r="CA685" s="82" t="str">
        <f t="shared" si="175"/>
        <v>REACTIVOS EQUIPOS Y QUIMICOS LIMITADA</v>
      </c>
      <c r="CB685" s="82" t="str">
        <f t="shared" si="176"/>
        <v>MERCK</v>
      </c>
      <c r="CC685" s="82" t="str">
        <f t="shared" si="177"/>
        <v>120 DIAS</v>
      </c>
      <c r="CD685" s="98">
        <f t="shared" si="178"/>
        <v>288840</v>
      </c>
      <c r="CE685" s="98" t="str">
        <f t="shared" si="179"/>
        <v>BLAMIS DOTACIONES LABORATORIO S.A.S</v>
      </c>
      <c r="CF685" s="98" t="str">
        <f t="shared" si="180"/>
        <v>MERCK</v>
      </c>
      <c r="CG685" s="98" t="str">
        <f t="shared" si="181"/>
        <v>120 DIAS</v>
      </c>
    </row>
    <row r="686" spans="1:85" ht="62.25" customHeight="1">
      <c r="A686" s="9">
        <f t="shared" si="166"/>
        <v>678</v>
      </c>
      <c r="B686" s="10" t="s">
        <v>1948</v>
      </c>
      <c r="C686" s="11">
        <v>250</v>
      </c>
      <c r="D686" s="11" t="s">
        <v>538</v>
      </c>
      <c r="E686" s="10" t="s">
        <v>1803</v>
      </c>
      <c r="F686" s="44">
        <v>1</v>
      </c>
      <c r="G686" s="1"/>
      <c r="H686" s="1"/>
      <c r="I686" s="1"/>
      <c r="J686" s="1"/>
      <c r="K686" s="1"/>
      <c r="L686" s="1"/>
      <c r="M686" s="1"/>
      <c r="N686" s="1"/>
      <c r="O686" s="1"/>
      <c r="P686" s="1"/>
      <c r="Q686" s="1"/>
      <c r="R686" s="1"/>
      <c r="S686" s="1"/>
      <c r="T686" s="1"/>
      <c r="U686" s="1"/>
      <c r="V686" s="1"/>
      <c r="W686" s="1"/>
      <c r="X686" s="1"/>
      <c r="Y686" s="1"/>
      <c r="Z686" s="1"/>
      <c r="AA686" s="1"/>
      <c r="AB686" s="82"/>
      <c r="AC686" s="82"/>
      <c r="AD686" s="82"/>
      <c r="AE686" s="82"/>
      <c r="AF686" s="1"/>
      <c r="AG686" s="1"/>
      <c r="AH686" s="1"/>
      <c r="AI686" s="1"/>
      <c r="AJ686" s="1"/>
      <c r="AK686" s="1"/>
      <c r="AL686" s="1"/>
      <c r="AM686" s="1"/>
      <c r="AN686" s="1"/>
      <c r="AO686" s="1"/>
      <c r="AP686" s="1"/>
      <c r="AQ686" s="1"/>
      <c r="AR686" s="1"/>
      <c r="AS686" s="1"/>
      <c r="AT686" s="1"/>
      <c r="AU686" s="1"/>
      <c r="AV686" s="1"/>
      <c r="AW686" s="1"/>
      <c r="AX686" s="1"/>
      <c r="AY686" s="1"/>
      <c r="AZ686" s="1"/>
      <c r="BA686" s="82"/>
      <c r="BB686" s="82"/>
      <c r="BC686" s="82"/>
      <c r="BD686" s="82"/>
      <c r="BE686" s="1" t="s">
        <v>1095</v>
      </c>
      <c r="BF686" s="1">
        <v>382800</v>
      </c>
      <c r="BG686" s="1" t="s">
        <v>2375</v>
      </c>
      <c r="BH686" s="1"/>
      <c r="BI686" s="1"/>
      <c r="BJ686" s="1"/>
      <c r="BK686" s="1"/>
      <c r="BL686" s="1"/>
      <c r="BM686" s="1"/>
      <c r="BN686" s="1"/>
      <c r="BO686" s="1"/>
      <c r="BP686" s="1"/>
      <c r="BQ686" s="1"/>
      <c r="BR686" s="1"/>
      <c r="BS686" s="1"/>
      <c r="BT686" s="1"/>
      <c r="BU686" s="1"/>
      <c r="BV686" s="1"/>
      <c r="BW686" s="1"/>
      <c r="BX686" s="1"/>
      <c r="BY686" s="1"/>
      <c r="BZ686" s="82">
        <f t="shared" si="174"/>
        <v>382800</v>
      </c>
      <c r="CA686" s="82" t="str">
        <f t="shared" si="175"/>
        <v xml:space="preserve">QUIMICA  M.G.  S.A.S.   </v>
      </c>
      <c r="CB686" s="82" t="str">
        <f t="shared" si="176"/>
        <v>SIGMA</v>
      </c>
      <c r="CC686" s="82" t="str">
        <f t="shared" si="177"/>
        <v>60 DIAS</v>
      </c>
      <c r="CD686" s="98">
        <f t="shared" si="178"/>
        <v>382800</v>
      </c>
      <c r="CE686" s="98" t="str">
        <f t="shared" si="179"/>
        <v xml:space="preserve">QUIMICA  M.G.  S.A.S.   </v>
      </c>
      <c r="CF686" s="98" t="str">
        <f t="shared" si="180"/>
        <v>SIGMA</v>
      </c>
      <c r="CG686" s="98" t="str">
        <f t="shared" si="181"/>
        <v>60 DIAS</v>
      </c>
    </row>
    <row r="687" spans="1:85" ht="62.25" customHeight="1">
      <c r="A687" s="9">
        <f t="shared" si="166"/>
        <v>679</v>
      </c>
      <c r="B687" s="10" t="s">
        <v>573</v>
      </c>
      <c r="C687" s="11">
        <v>100</v>
      </c>
      <c r="D687" s="11" t="s">
        <v>538</v>
      </c>
      <c r="E687" s="10" t="s">
        <v>1803</v>
      </c>
      <c r="F687" s="44">
        <v>1</v>
      </c>
      <c r="G687" s="1"/>
      <c r="H687" s="1"/>
      <c r="I687" s="1"/>
      <c r="J687" s="1"/>
      <c r="K687" s="1"/>
      <c r="L687" s="1"/>
      <c r="M687" s="1"/>
      <c r="N687" s="1"/>
      <c r="O687" s="1"/>
      <c r="P687" s="1"/>
      <c r="Q687" s="1"/>
      <c r="R687" s="1"/>
      <c r="S687" s="1"/>
      <c r="T687" s="1"/>
      <c r="U687" s="1"/>
      <c r="V687" s="1"/>
      <c r="W687" s="1"/>
      <c r="X687" s="1"/>
      <c r="Y687" s="1"/>
      <c r="Z687" s="1"/>
      <c r="AA687" s="1"/>
      <c r="AB687" s="82"/>
      <c r="AC687" s="82"/>
      <c r="AD687" s="82"/>
      <c r="AE687" s="82"/>
      <c r="AF687" s="1"/>
      <c r="AG687" s="1"/>
      <c r="AH687" s="1"/>
      <c r="AI687" s="1"/>
      <c r="AJ687" s="1"/>
      <c r="AK687" s="1"/>
      <c r="AL687" s="1"/>
      <c r="AM687" s="1"/>
      <c r="AN687" s="1"/>
      <c r="AO687" s="1"/>
      <c r="AP687" s="1"/>
      <c r="AQ687" s="1"/>
      <c r="AR687" s="1"/>
      <c r="AS687" s="1"/>
      <c r="AT687" s="1"/>
      <c r="AU687" s="1"/>
      <c r="AV687" s="1"/>
      <c r="AW687" s="1"/>
      <c r="AX687" s="1"/>
      <c r="AY687" s="1"/>
      <c r="AZ687" s="1"/>
      <c r="BA687" s="82"/>
      <c r="BB687" s="82"/>
      <c r="BC687" s="82"/>
      <c r="BD687" s="82"/>
      <c r="BE687" s="1"/>
      <c r="BF687" s="1"/>
      <c r="BG687" s="1"/>
      <c r="BH687" s="1"/>
      <c r="BI687" s="1"/>
      <c r="BJ687" s="1"/>
      <c r="BK687" s="1"/>
      <c r="BL687" s="1"/>
      <c r="BM687" s="1"/>
      <c r="BN687" s="1"/>
      <c r="BO687" s="1"/>
      <c r="BP687" s="1"/>
      <c r="BQ687" s="1"/>
      <c r="BR687" s="1"/>
      <c r="BS687" s="1"/>
      <c r="BT687" s="1"/>
      <c r="BU687" s="1"/>
      <c r="BV687" s="1"/>
      <c r="BW687" s="1"/>
      <c r="BX687" s="1"/>
      <c r="BY687" s="1"/>
      <c r="BZ687" s="82"/>
      <c r="CA687" s="82"/>
      <c r="CB687" s="82">
        <f t="shared" si="176"/>
        <v>0</v>
      </c>
      <c r="CC687" s="82">
        <f t="shared" si="177"/>
        <v>0</v>
      </c>
      <c r="CD687" s="98">
        <f t="shared" si="178"/>
        <v>0</v>
      </c>
      <c r="CE687" s="98">
        <f t="shared" si="179"/>
        <v>0</v>
      </c>
      <c r="CF687" s="98">
        <f t="shared" si="180"/>
        <v>0</v>
      </c>
      <c r="CG687" s="98">
        <f t="shared" si="181"/>
        <v>0</v>
      </c>
    </row>
    <row r="688" spans="1:85" ht="52.2">
      <c r="A688" s="9">
        <f t="shared" si="166"/>
        <v>680</v>
      </c>
      <c r="B688" s="10" t="s">
        <v>441</v>
      </c>
      <c r="C688" s="11">
        <v>500</v>
      </c>
      <c r="D688" s="11" t="s">
        <v>6</v>
      </c>
      <c r="E688" s="10" t="s">
        <v>1803</v>
      </c>
      <c r="F688" s="44">
        <v>1</v>
      </c>
      <c r="G688" s="1"/>
      <c r="H688" s="1"/>
      <c r="I688" s="1"/>
      <c r="J688" s="1"/>
      <c r="K688" s="1"/>
      <c r="L688" s="1"/>
      <c r="M688" s="1"/>
      <c r="N688" s="1"/>
      <c r="O688" s="1"/>
      <c r="P688" s="1" t="s">
        <v>420</v>
      </c>
      <c r="Q688" s="1">
        <v>110000</v>
      </c>
      <c r="R688" s="1" t="s">
        <v>2326</v>
      </c>
      <c r="S688" s="1" t="s">
        <v>2406</v>
      </c>
      <c r="T688" s="1">
        <v>84912</v>
      </c>
      <c r="U688" s="1">
        <v>15</v>
      </c>
      <c r="V688" s="1"/>
      <c r="W688" s="1"/>
      <c r="X688" s="1"/>
      <c r="Y688" s="1"/>
      <c r="Z688" s="1"/>
      <c r="AA688" s="1"/>
      <c r="AB688" s="82">
        <f t="shared" si="167"/>
        <v>84912</v>
      </c>
      <c r="AC688" s="82" t="str">
        <f>IF(AB688=Z688,$Y$7,IF(AB688=W688,$V$7,IF(AB688=T688,$S$7,IF(AB688=Q688,$P$7,IF(AB688=N688,$M$7,IF(AB688=K688,$J$7,I(AB688=H688,$G$7,"")))))))</f>
        <v xml:space="preserve">ELEMENTOS QUIMICOS LTDA </v>
      </c>
      <c r="AD688" s="82" t="str">
        <f t="shared" si="168"/>
        <v>PANREAC</v>
      </c>
      <c r="AE688" s="82">
        <f t="shared" si="169"/>
        <v>15</v>
      </c>
      <c r="AF688" s="1"/>
      <c r="AG688" s="1"/>
      <c r="AH688" s="1"/>
      <c r="AI688" s="1"/>
      <c r="AJ688" s="1"/>
      <c r="AK688" s="1"/>
      <c r="AL688" s="1"/>
      <c r="AM688" s="1"/>
      <c r="AN688" s="1"/>
      <c r="AO688" s="1" t="s">
        <v>420</v>
      </c>
      <c r="AP688" s="1">
        <v>81200</v>
      </c>
      <c r="AQ688" s="1">
        <v>60</v>
      </c>
      <c r="AR688" s="1"/>
      <c r="AS688" s="1"/>
      <c r="AT688" s="1"/>
      <c r="AU688" s="1"/>
      <c r="AV688" s="1"/>
      <c r="AW688" s="1"/>
      <c r="AX688" s="1" t="s">
        <v>420</v>
      </c>
      <c r="AY688" s="1">
        <v>91437.696000000011</v>
      </c>
      <c r="AZ688" s="1" t="s">
        <v>2526</v>
      </c>
      <c r="BA688" s="82">
        <f t="shared" si="170"/>
        <v>81200</v>
      </c>
      <c r="BB688" s="82" t="str">
        <f t="shared" si="171"/>
        <v>MERCK S.A.</v>
      </c>
      <c r="BC688" s="82" t="str">
        <f t="shared" si="172"/>
        <v>MERCK</v>
      </c>
      <c r="BD688" s="82">
        <f t="shared" si="173"/>
        <v>60</v>
      </c>
      <c r="BE688" s="1" t="s">
        <v>1095</v>
      </c>
      <c r="BF688" s="1">
        <v>367720</v>
      </c>
      <c r="BG688" s="1" t="s">
        <v>2375</v>
      </c>
      <c r="BH688" s="1"/>
      <c r="BI688" s="1"/>
      <c r="BJ688" s="1"/>
      <c r="BK688" s="1" t="s">
        <v>2570</v>
      </c>
      <c r="BL688" s="1">
        <v>99179.999999999985</v>
      </c>
      <c r="BM688" s="1" t="s">
        <v>2569</v>
      </c>
      <c r="BN688" s="1" t="s">
        <v>2406</v>
      </c>
      <c r="BO688" s="1">
        <v>137025</v>
      </c>
      <c r="BP688" s="1" t="s">
        <v>2545</v>
      </c>
      <c r="BQ688" s="1"/>
      <c r="BR688" s="1"/>
      <c r="BS688" s="1"/>
      <c r="BT688" s="1"/>
      <c r="BU688" s="1"/>
      <c r="BV688" s="1"/>
      <c r="BW688" s="1"/>
      <c r="BX688" s="1"/>
      <c r="BY688" s="1"/>
      <c r="BZ688" s="82">
        <f t="shared" si="174"/>
        <v>99179.999999999985</v>
      </c>
      <c r="CA688" s="82" t="str">
        <f t="shared" si="175"/>
        <v>QUIMICOS Y REACTIVOS SAS "QUIMIREL SAS"</v>
      </c>
      <c r="CB688" s="82" t="str">
        <f t="shared" si="176"/>
        <v>CARLO ERBA</v>
      </c>
      <c r="CC688" s="82" t="str">
        <f t="shared" si="177"/>
        <v xml:space="preserve">5 dias calendario </v>
      </c>
      <c r="CD688" s="98">
        <f t="shared" si="178"/>
        <v>81200</v>
      </c>
      <c r="CE688" s="98" t="str">
        <f t="shared" si="179"/>
        <v>MERCK S.A.</v>
      </c>
      <c r="CF688" s="98" t="str">
        <f t="shared" si="180"/>
        <v>MERCK</v>
      </c>
      <c r="CG688" s="98">
        <f t="shared" si="181"/>
        <v>60</v>
      </c>
    </row>
    <row r="689" spans="1:85" ht="62.25" customHeight="1">
      <c r="A689" s="9">
        <f t="shared" si="166"/>
        <v>681</v>
      </c>
      <c r="B689" s="10" t="s">
        <v>144</v>
      </c>
      <c r="C689" s="11">
        <v>250</v>
      </c>
      <c r="D689" s="11" t="s">
        <v>15</v>
      </c>
      <c r="E689" s="10" t="s">
        <v>1803</v>
      </c>
      <c r="F689" s="44">
        <v>1</v>
      </c>
      <c r="G689" s="1"/>
      <c r="H689" s="1"/>
      <c r="I689" s="1"/>
      <c r="J689" s="1"/>
      <c r="K689" s="1"/>
      <c r="L689" s="1"/>
      <c r="M689" s="1" t="s">
        <v>2296</v>
      </c>
      <c r="N689" s="1">
        <v>250904</v>
      </c>
      <c r="O689" s="1">
        <v>30</v>
      </c>
      <c r="P689" s="1"/>
      <c r="Q689" s="1"/>
      <c r="R689" s="1"/>
      <c r="S689" s="1"/>
      <c r="T689" s="1"/>
      <c r="U689" s="1"/>
      <c r="V689" s="1"/>
      <c r="W689" s="1"/>
      <c r="X689" s="1"/>
      <c r="Y689" s="1"/>
      <c r="Z689" s="1"/>
      <c r="AA689" s="1"/>
      <c r="AB689" s="82">
        <f t="shared" si="167"/>
        <v>250904</v>
      </c>
      <c r="AC689" s="82" t="str">
        <f>IF(AB689=Z689,$Y$7,IF(AB689=W689,$V$7,IF(AB689=T689,$S$7,IF(AB689=Q689,$P$7,IF(AB689=N689,$M$7,IF(AB689=K689,$J$7,I(AB689=H689,$G$7,"")))))))</f>
        <v>BIO-INSTRUMENTAL</v>
      </c>
      <c r="AD689" s="82" t="str">
        <f t="shared" si="168"/>
        <v>ALFA EASEAR</v>
      </c>
      <c r="AE689" s="82">
        <f t="shared" si="169"/>
        <v>30</v>
      </c>
      <c r="AF689" s="1"/>
      <c r="AG689" s="1"/>
      <c r="AH689" s="1"/>
      <c r="AI689" s="1"/>
      <c r="AJ689" s="1"/>
      <c r="AK689" s="1"/>
      <c r="AL689" s="1"/>
      <c r="AM689" s="1"/>
      <c r="AN689" s="1"/>
      <c r="AO689" s="1" t="s">
        <v>420</v>
      </c>
      <c r="AP689" s="1">
        <v>233159.99999999997</v>
      </c>
      <c r="AQ689" s="1">
        <v>95</v>
      </c>
      <c r="AR689" s="1"/>
      <c r="AS689" s="1"/>
      <c r="AT689" s="1"/>
      <c r="AU689" s="1"/>
      <c r="AV689" s="1"/>
      <c r="AW689" s="1"/>
      <c r="AX689" s="1"/>
      <c r="AY689" s="1"/>
      <c r="AZ689" s="1"/>
      <c r="BA689" s="82">
        <f t="shared" si="170"/>
        <v>233159.99999999997</v>
      </c>
      <c r="BB689" s="82" t="str">
        <f t="shared" si="171"/>
        <v>MERCK S.A.</v>
      </c>
      <c r="BC689" s="82" t="str">
        <f t="shared" si="172"/>
        <v>MERCK</v>
      </c>
      <c r="BD689" s="82">
        <f t="shared" si="173"/>
        <v>95</v>
      </c>
      <c r="BE689" s="1" t="s">
        <v>1095</v>
      </c>
      <c r="BF689" s="1">
        <v>383960</v>
      </c>
      <c r="BG689" s="1" t="s">
        <v>2375</v>
      </c>
      <c r="BH689" s="1"/>
      <c r="BI689" s="1"/>
      <c r="BJ689" s="1"/>
      <c r="BK689" s="1"/>
      <c r="BL689" s="1"/>
      <c r="BM689" s="1"/>
      <c r="BN689" s="1"/>
      <c r="BO689" s="1"/>
      <c r="BP689" s="1"/>
      <c r="BQ689" s="1"/>
      <c r="BR689" s="1"/>
      <c r="BS689" s="1"/>
      <c r="BT689" s="1"/>
      <c r="BU689" s="1"/>
      <c r="BV689" s="1"/>
      <c r="BW689" s="1"/>
      <c r="BX689" s="1"/>
      <c r="BY689" s="1"/>
      <c r="BZ689" s="82">
        <f t="shared" si="174"/>
        <v>383960</v>
      </c>
      <c r="CA689" s="82" t="str">
        <f t="shared" si="175"/>
        <v xml:space="preserve">QUIMICA  M.G.  S.A.S.   </v>
      </c>
      <c r="CB689" s="82" t="str">
        <f t="shared" si="176"/>
        <v>SIGMA</v>
      </c>
      <c r="CC689" s="82" t="str">
        <f t="shared" si="177"/>
        <v>60 DIAS</v>
      </c>
      <c r="CD689" s="98">
        <f t="shared" si="178"/>
        <v>233159.99999999997</v>
      </c>
      <c r="CE689" s="98" t="str">
        <f t="shared" si="179"/>
        <v>MERCK S.A.</v>
      </c>
      <c r="CF689" s="98" t="str">
        <f t="shared" si="180"/>
        <v>MERCK</v>
      </c>
      <c r="CG689" s="98">
        <f t="shared" si="181"/>
        <v>95</v>
      </c>
    </row>
    <row r="690" spans="1:85" ht="75" customHeight="1">
      <c r="A690" s="9">
        <f t="shared" si="166"/>
        <v>682</v>
      </c>
      <c r="B690" s="10" t="s">
        <v>1273</v>
      </c>
      <c r="C690" s="11" t="s">
        <v>1326</v>
      </c>
      <c r="D690" s="11" t="s">
        <v>1326</v>
      </c>
      <c r="E690" s="10" t="s">
        <v>420</v>
      </c>
      <c r="F690" s="44">
        <v>1</v>
      </c>
      <c r="G690" s="1"/>
      <c r="H690" s="1"/>
      <c r="I690" s="1"/>
      <c r="J690" s="1"/>
      <c r="K690" s="1"/>
      <c r="L690" s="1"/>
      <c r="M690" s="1"/>
      <c r="N690" s="1"/>
      <c r="O690" s="1"/>
      <c r="P690" s="1" t="s">
        <v>420</v>
      </c>
      <c r="Q690" s="1">
        <v>187920</v>
      </c>
      <c r="R690" s="1" t="s">
        <v>2284</v>
      </c>
      <c r="S690" s="1"/>
      <c r="T690" s="1"/>
      <c r="U690" s="1"/>
      <c r="V690" s="1"/>
      <c r="W690" s="1"/>
      <c r="X690" s="1"/>
      <c r="Y690" s="1"/>
      <c r="Z690" s="1"/>
      <c r="AA690" s="1"/>
      <c r="AB690" s="82">
        <f t="shared" si="167"/>
        <v>187920</v>
      </c>
      <c r="AC690" s="82" t="str">
        <f>IF(AB690=Z690,$Y$7,IF(AB690=W690,$V$7,IF(AB690=T690,$S$7,IF(AB690=Q690,$P$7,IF(AB690=N690,$M$7,IF(AB690=K690,$J$7,I(AB690=H690,$G$7,"")))))))</f>
        <v>BLAMIS DOTACIONES LABORATORIO S.A.S</v>
      </c>
      <c r="AD690" s="82" t="str">
        <f t="shared" si="168"/>
        <v>MERCK</v>
      </c>
      <c r="AE690" s="82" t="str">
        <f t="shared" si="169"/>
        <v>90 DÍAS</v>
      </c>
      <c r="AF690" s="1"/>
      <c r="AG690" s="1"/>
      <c r="AH690" s="1"/>
      <c r="AI690" s="1"/>
      <c r="AJ690" s="1"/>
      <c r="AK690" s="1"/>
      <c r="AL690" s="1"/>
      <c r="AM690" s="1"/>
      <c r="AN690" s="1"/>
      <c r="AO690" s="1" t="s">
        <v>420</v>
      </c>
      <c r="AP690" s="1">
        <v>197200</v>
      </c>
      <c r="AQ690" s="1">
        <v>90</v>
      </c>
      <c r="AR690" s="1"/>
      <c r="AS690" s="1"/>
      <c r="AT690" s="1"/>
      <c r="AU690" s="1"/>
      <c r="AV690" s="1"/>
      <c r="AW690" s="1"/>
      <c r="AX690" s="1" t="s">
        <v>420</v>
      </c>
      <c r="AY690" s="1">
        <v>181530.72</v>
      </c>
      <c r="AZ690" s="1" t="s">
        <v>2526</v>
      </c>
      <c r="BA690" s="82">
        <f t="shared" si="170"/>
        <v>181530.72</v>
      </c>
      <c r="BB690" s="82" t="str">
        <f t="shared" si="171"/>
        <v>PROFINAS SAS</v>
      </c>
      <c r="BC690" s="82" t="str">
        <f t="shared" si="172"/>
        <v>MERCK</v>
      </c>
      <c r="BD690" s="82" t="str">
        <f t="shared" si="173"/>
        <v>15-60 DIAS</v>
      </c>
      <c r="BE690" s="1"/>
      <c r="BF690" s="1"/>
      <c r="BG690" s="1"/>
      <c r="BH690" s="1"/>
      <c r="BI690" s="1"/>
      <c r="BJ690" s="1"/>
      <c r="BK690" s="1"/>
      <c r="BL690" s="1"/>
      <c r="BM690" s="1"/>
      <c r="BN690" s="1" t="s">
        <v>420</v>
      </c>
      <c r="BO690" s="1">
        <v>219240</v>
      </c>
      <c r="BP690" s="1" t="s">
        <v>2545</v>
      </c>
      <c r="BQ690" s="1"/>
      <c r="BR690" s="1"/>
      <c r="BS690" s="1"/>
      <c r="BT690" s="1"/>
      <c r="BU690" s="1"/>
      <c r="BV690" s="1"/>
      <c r="BW690" s="1"/>
      <c r="BX690" s="1"/>
      <c r="BY690" s="1"/>
      <c r="BZ690" s="82">
        <f t="shared" si="174"/>
        <v>219240</v>
      </c>
      <c r="CA690" s="82" t="str">
        <f t="shared" si="175"/>
        <v>REACTIVOS EQUIPOS Y QUIMICOS LIMITADA</v>
      </c>
      <c r="CB690" s="82" t="str">
        <f t="shared" si="176"/>
        <v>MERCK</v>
      </c>
      <c r="CC690" s="82" t="str">
        <f t="shared" si="177"/>
        <v>120 DIAS</v>
      </c>
      <c r="CD690" s="98">
        <f t="shared" si="178"/>
        <v>181530.72</v>
      </c>
      <c r="CE690" s="98" t="str">
        <f t="shared" si="179"/>
        <v>PROFINAS SAS</v>
      </c>
      <c r="CF690" s="98" t="str">
        <f t="shared" si="180"/>
        <v>MERCK</v>
      </c>
      <c r="CG690" s="98" t="str">
        <f t="shared" si="181"/>
        <v>120 DIAS</v>
      </c>
    </row>
    <row r="691" spans="1:85" ht="57.6">
      <c r="A691" s="9">
        <f t="shared" si="166"/>
        <v>683</v>
      </c>
      <c r="B691" s="10" t="s">
        <v>442</v>
      </c>
      <c r="C691" s="11" t="s">
        <v>443</v>
      </c>
      <c r="D691" s="11" t="s">
        <v>443</v>
      </c>
      <c r="E691" s="10" t="s">
        <v>444</v>
      </c>
      <c r="F691" s="44">
        <v>1</v>
      </c>
      <c r="G691" s="1"/>
      <c r="H691" s="1"/>
      <c r="I691" s="1"/>
      <c r="J691" s="1"/>
      <c r="K691" s="1"/>
      <c r="L691" s="1"/>
      <c r="M691" s="1"/>
      <c r="N691" s="1"/>
      <c r="O691" s="1"/>
      <c r="P691" s="1" t="s">
        <v>420</v>
      </c>
      <c r="Q691" s="1">
        <v>675120</v>
      </c>
      <c r="R691" s="1" t="s">
        <v>2284</v>
      </c>
      <c r="S691" s="1"/>
      <c r="T691" s="1"/>
      <c r="U691" s="1"/>
      <c r="V691" s="1"/>
      <c r="W691" s="1"/>
      <c r="X691" s="1"/>
      <c r="Y691" s="1"/>
      <c r="Z691" s="1"/>
      <c r="AA691" s="1"/>
      <c r="AB691" s="82">
        <f t="shared" si="167"/>
        <v>675120</v>
      </c>
      <c r="AC691" s="82" t="str">
        <f>IF(AB691=Z691,$Y$7,IF(AB691=W691,$V$7,IF(AB691=T691,$S$7,IF(AB691=Q691,$P$7,IF(AB691=N691,$M$7,IF(AB691=K691,$J$7,I(AB691=H691,$G$7,"")))))))</f>
        <v>BLAMIS DOTACIONES LABORATORIO S.A.S</v>
      </c>
      <c r="AD691" s="82" t="str">
        <f t="shared" si="168"/>
        <v>MERCK</v>
      </c>
      <c r="AE691" s="82" t="str">
        <f t="shared" si="169"/>
        <v>90 DÍAS</v>
      </c>
      <c r="AF691" s="1"/>
      <c r="AG691" s="1"/>
      <c r="AH691" s="1"/>
      <c r="AI691" s="1"/>
      <c r="AJ691" s="1"/>
      <c r="AK691" s="1"/>
      <c r="AL691" s="1"/>
      <c r="AM691" s="1"/>
      <c r="AN691" s="1"/>
      <c r="AO691" s="1" t="s">
        <v>420</v>
      </c>
      <c r="AP691" s="1">
        <v>675816</v>
      </c>
      <c r="AQ691" s="1">
        <v>75</v>
      </c>
      <c r="AR691" s="1"/>
      <c r="AS691" s="1"/>
      <c r="AT691" s="1"/>
      <c r="AU691" s="1"/>
      <c r="AV691" s="1"/>
      <c r="AW691" s="1"/>
      <c r="AX691" s="1" t="s">
        <v>420</v>
      </c>
      <c r="AY691" s="1">
        <v>652838.25599999994</v>
      </c>
      <c r="AZ691" s="1" t="s">
        <v>2526</v>
      </c>
      <c r="BA691" s="82">
        <f t="shared" si="170"/>
        <v>652838.25599999994</v>
      </c>
      <c r="BB691" s="82" t="str">
        <f t="shared" si="171"/>
        <v>PROFINAS SAS</v>
      </c>
      <c r="BC691" s="82" t="str">
        <f t="shared" si="172"/>
        <v>MERCK</v>
      </c>
      <c r="BD691" s="82" t="str">
        <f t="shared" si="173"/>
        <v>15-60 DIAS</v>
      </c>
      <c r="BE691" s="1"/>
      <c r="BF691" s="1"/>
      <c r="BG691" s="1"/>
      <c r="BH691" s="1"/>
      <c r="BI691" s="1"/>
      <c r="BJ691" s="1"/>
      <c r="BK691" s="1"/>
      <c r="BL691" s="1"/>
      <c r="BM691" s="1"/>
      <c r="BN691" s="1" t="s">
        <v>444</v>
      </c>
      <c r="BO691" s="1">
        <v>788452</v>
      </c>
      <c r="BP691" s="1" t="s">
        <v>2545</v>
      </c>
      <c r="BQ691" s="1"/>
      <c r="BR691" s="1"/>
      <c r="BS691" s="1"/>
      <c r="BT691" s="1"/>
      <c r="BU691" s="1"/>
      <c r="BV691" s="1"/>
      <c r="BW691" s="1"/>
      <c r="BX691" s="1"/>
      <c r="BY691" s="1"/>
      <c r="BZ691" s="82">
        <f t="shared" si="174"/>
        <v>788452</v>
      </c>
      <c r="CA691" s="82" t="str">
        <f t="shared" si="175"/>
        <v>REACTIVOS EQUIPOS Y QUIMICOS LIMITADA</v>
      </c>
      <c r="CB691" s="82" t="str">
        <f t="shared" si="176"/>
        <v>Merck referencia 1.14800.0001</v>
      </c>
      <c r="CC691" s="82" t="str">
        <f t="shared" si="177"/>
        <v>120 DIAS</v>
      </c>
      <c r="CD691" s="98">
        <f t="shared" si="178"/>
        <v>652838.25599999994</v>
      </c>
      <c r="CE691" s="98" t="str">
        <f t="shared" si="179"/>
        <v>PROFINAS SAS</v>
      </c>
      <c r="CF691" s="98" t="str">
        <f t="shared" si="180"/>
        <v>MERCK</v>
      </c>
      <c r="CG691" s="98" t="str">
        <f t="shared" si="181"/>
        <v>15-60 DIAS</v>
      </c>
    </row>
    <row r="692" spans="1:85" ht="20.25" customHeight="1">
      <c r="A692" s="9">
        <f t="shared" si="166"/>
        <v>684</v>
      </c>
      <c r="B692" s="10" t="s">
        <v>1792</v>
      </c>
      <c r="C692" s="20" t="s">
        <v>445</v>
      </c>
      <c r="D692" s="20" t="s">
        <v>445</v>
      </c>
      <c r="E692" s="10" t="s">
        <v>426</v>
      </c>
      <c r="F692" s="44">
        <v>1</v>
      </c>
      <c r="AB692" s="82"/>
      <c r="AC692" s="82"/>
      <c r="AD692" s="82"/>
      <c r="AE692" s="82"/>
      <c r="BA692" s="82"/>
      <c r="BB692" s="82"/>
      <c r="BC692" s="82"/>
      <c r="BD692" s="82"/>
      <c r="BK692" s="2" t="s">
        <v>1066</v>
      </c>
      <c r="BL692" s="2">
        <v>667000</v>
      </c>
      <c r="BM692" s="2" t="s">
        <v>2575</v>
      </c>
      <c r="BZ692" s="82">
        <f t="shared" si="174"/>
        <v>667000</v>
      </c>
      <c r="CA692" s="82" t="str">
        <f t="shared" si="175"/>
        <v>QUIMICOS Y REACTIVOS SAS "QUIMIREL SAS"</v>
      </c>
      <c r="CB692" s="82" t="str">
        <f t="shared" si="176"/>
        <v>OXOID</v>
      </c>
      <c r="CC692" s="82" t="str">
        <f t="shared" si="177"/>
        <v>60 dias calendario</v>
      </c>
      <c r="CD692" s="98">
        <f t="shared" si="178"/>
        <v>667000</v>
      </c>
      <c r="CE692" s="98" t="str">
        <f t="shared" si="179"/>
        <v>QUIMICOS Y REACTIVOS SAS "QUIMIREL SAS"</v>
      </c>
      <c r="CF692" s="98" t="str">
        <f t="shared" si="180"/>
        <v>OXOID</v>
      </c>
      <c r="CG692" s="98" t="str">
        <f t="shared" si="181"/>
        <v>60 dias calendario</v>
      </c>
    </row>
    <row r="693" spans="1:85" ht="52.2">
      <c r="A693" s="9">
        <f t="shared" si="166"/>
        <v>685</v>
      </c>
      <c r="B693" s="17" t="s">
        <v>512</v>
      </c>
      <c r="C693" s="14">
        <v>1000</v>
      </c>
      <c r="D693" s="18" t="s">
        <v>9</v>
      </c>
      <c r="E693" s="10" t="s">
        <v>1803</v>
      </c>
      <c r="F693" s="44">
        <v>1</v>
      </c>
      <c r="G693" s="1"/>
      <c r="H693" s="1"/>
      <c r="I693" s="1"/>
      <c r="J693" s="1"/>
      <c r="K693" s="1"/>
      <c r="L693" s="1"/>
      <c r="M693" s="1"/>
      <c r="N693" s="1"/>
      <c r="O693" s="1"/>
      <c r="P693" s="1"/>
      <c r="Q693" s="1"/>
      <c r="R693" s="1"/>
      <c r="S693" s="1" t="s">
        <v>2406</v>
      </c>
      <c r="T693" s="1">
        <v>80156</v>
      </c>
      <c r="U693" s="1">
        <v>15</v>
      </c>
      <c r="V693" s="1"/>
      <c r="W693" s="1"/>
      <c r="X693" s="1"/>
      <c r="Y693" s="1"/>
      <c r="Z693" s="1"/>
      <c r="AA693" s="1"/>
      <c r="AB693" s="82">
        <f t="shared" si="167"/>
        <v>80156</v>
      </c>
      <c r="AC693" s="82" t="str">
        <f>IF(AB693=Z693,$Y$7,IF(AB693=W693,$V$7,IF(AB693=T693,$S$7,IF(AB693=Q693,$P$7,IF(AB693=N693,$M$7,IF(AB693=K693,$J$7,I(AB693=H693,$G$7,"")))))))</f>
        <v xml:space="preserve">ELEMENTOS QUIMICOS LTDA </v>
      </c>
      <c r="AD693" s="82" t="str">
        <f t="shared" si="168"/>
        <v>PANREAC</v>
      </c>
      <c r="AE693" s="82">
        <f t="shared" si="169"/>
        <v>15</v>
      </c>
      <c r="AF693" s="1"/>
      <c r="AG693" s="1"/>
      <c r="AH693" s="1"/>
      <c r="AI693" s="1"/>
      <c r="AJ693" s="1"/>
      <c r="AK693" s="1"/>
      <c r="AL693" s="1"/>
      <c r="AM693" s="1"/>
      <c r="AN693" s="1"/>
      <c r="AO693" s="1" t="s">
        <v>420</v>
      </c>
      <c r="AP693" s="1">
        <v>192560</v>
      </c>
      <c r="AQ693" s="1">
        <v>60</v>
      </c>
      <c r="AR693" s="1"/>
      <c r="AS693" s="1"/>
      <c r="AT693" s="1"/>
      <c r="AU693" s="1"/>
      <c r="AV693" s="1"/>
      <c r="AW693" s="1"/>
      <c r="AX693" s="1" t="s">
        <v>420</v>
      </c>
      <c r="AY693" s="1">
        <v>282381.12</v>
      </c>
      <c r="AZ693" s="1" t="s">
        <v>2526</v>
      </c>
      <c r="BA693" s="82">
        <f t="shared" si="170"/>
        <v>192560</v>
      </c>
      <c r="BB693" s="82" t="str">
        <f t="shared" si="171"/>
        <v>MERCK S.A.</v>
      </c>
      <c r="BC693" s="82" t="str">
        <f t="shared" si="172"/>
        <v>MERCK</v>
      </c>
      <c r="BD693" s="82">
        <f t="shared" si="173"/>
        <v>60</v>
      </c>
      <c r="BE693" s="1" t="s">
        <v>1095</v>
      </c>
      <c r="BF693" s="1">
        <v>185600</v>
      </c>
      <c r="BG693" s="1" t="s">
        <v>2375</v>
      </c>
      <c r="BH693" s="1"/>
      <c r="BI693" s="1"/>
      <c r="BJ693" s="1"/>
      <c r="BK693" s="1"/>
      <c r="BL693" s="1"/>
      <c r="BM693" s="1"/>
      <c r="BN693" s="1" t="s">
        <v>2406</v>
      </c>
      <c r="BO693" s="1">
        <v>213150</v>
      </c>
      <c r="BP693" s="1" t="s">
        <v>2328</v>
      </c>
      <c r="BQ693" s="1"/>
      <c r="BR693" s="1"/>
      <c r="BS693" s="1"/>
      <c r="BT693" s="1"/>
      <c r="BU693" s="1"/>
      <c r="BV693" s="1"/>
      <c r="BW693" s="1" t="s">
        <v>2653</v>
      </c>
      <c r="BX693" s="1">
        <v>294707.28000000003</v>
      </c>
      <c r="BY693" s="1" t="s">
        <v>2654</v>
      </c>
      <c r="BZ693" s="82">
        <f t="shared" si="174"/>
        <v>185600</v>
      </c>
      <c r="CA693" s="82" t="str">
        <f t="shared" si="175"/>
        <v xml:space="preserve">QUIMICA  M.G.  S.A.S.   </v>
      </c>
      <c r="CB693" s="82" t="str">
        <f t="shared" si="176"/>
        <v>SIGMA</v>
      </c>
      <c r="CC693" s="82" t="str">
        <f t="shared" si="177"/>
        <v>60 DIAS</v>
      </c>
      <c r="CD693" s="98">
        <f t="shared" si="178"/>
        <v>80156</v>
      </c>
      <c r="CE693" s="98" t="str">
        <f t="shared" si="179"/>
        <v xml:space="preserve">ELEMENTOS QUIMICOS LTDA </v>
      </c>
      <c r="CF693" s="98" t="str">
        <f t="shared" si="180"/>
        <v>PANREAC</v>
      </c>
      <c r="CG693" s="98">
        <f t="shared" si="181"/>
        <v>15</v>
      </c>
    </row>
    <row r="694" spans="1:85" ht="52.2">
      <c r="A694" s="9">
        <f t="shared" si="166"/>
        <v>686</v>
      </c>
      <c r="B694" s="10" t="s">
        <v>446</v>
      </c>
      <c r="C694" s="11">
        <v>250</v>
      </c>
      <c r="D694" s="11" t="s">
        <v>9</v>
      </c>
      <c r="E694" s="10" t="s">
        <v>1803</v>
      </c>
      <c r="F694" s="44">
        <v>1</v>
      </c>
      <c r="G694" s="1"/>
      <c r="H694" s="1"/>
      <c r="I694" s="1"/>
      <c r="J694" s="1"/>
      <c r="K694" s="1"/>
      <c r="L694" s="1"/>
      <c r="M694" s="1"/>
      <c r="N694" s="1"/>
      <c r="O694" s="1"/>
      <c r="P694" s="1"/>
      <c r="Q694" s="1"/>
      <c r="R694" s="1"/>
      <c r="S694" s="1" t="s">
        <v>2406</v>
      </c>
      <c r="T694" s="1">
        <v>481980</v>
      </c>
      <c r="U694" s="1">
        <v>15</v>
      </c>
      <c r="V694" s="1"/>
      <c r="W694" s="1"/>
      <c r="X694" s="1"/>
      <c r="Y694" s="1"/>
      <c r="Z694" s="1"/>
      <c r="AA694" s="1"/>
      <c r="AB694" s="82">
        <f t="shared" si="167"/>
        <v>481980</v>
      </c>
      <c r="AC694" s="82" t="str">
        <f>IF(AB694=Z694,$Y$7,IF(AB694=W694,$V$7,IF(AB694=T694,$S$7,IF(AB694=Q694,$P$7,IF(AB694=N694,$M$7,IF(AB694=K694,$J$7,I(AB694=H694,$G$7,"")))))))</f>
        <v xml:space="preserve">ELEMENTOS QUIMICOS LTDA </v>
      </c>
      <c r="AD694" s="82" t="str">
        <f t="shared" si="168"/>
        <v>PANREAC</v>
      </c>
      <c r="AE694" s="82">
        <f t="shared" si="169"/>
        <v>15</v>
      </c>
      <c r="AF694" s="1"/>
      <c r="AG694" s="1"/>
      <c r="AH694" s="1"/>
      <c r="AI694" s="1"/>
      <c r="AJ694" s="1"/>
      <c r="AK694" s="1"/>
      <c r="AL694" s="1"/>
      <c r="AM694" s="1"/>
      <c r="AN694" s="1"/>
      <c r="AO694" s="1" t="s">
        <v>420</v>
      </c>
      <c r="AP694" s="1">
        <v>622920</v>
      </c>
      <c r="AQ694" s="1">
        <v>90</v>
      </c>
      <c r="AR694" s="1"/>
      <c r="AS694" s="1"/>
      <c r="AT694" s="1"/>
      <c r="AU694" s="1"/>
      <c r="AV694" s="1"/>
      <c r="AW694" s="1"/>
      <c r="AX694" s="1" t="s">
        <v>420</v>
      </c>
      <c r="AY694" s="1">
        <v>800079.84</v>
      </c>
      <c r="AZ694" s="1" t="s">
        <v>2526</v>
      </c>
      <c r="BA694" s="82">
        <f t="shared" si="170"/>
        <v>622920</v>
      </c>
      <c r="BB694" s="82" t="str">
        <f t="shared" si="171"/>
        <v>MERCK S.A.</v>
      </c>
      <c r="BC694" s="82" t="str">
        <f t="shared" si="172"/>
        <v>MERCK</v>
      </c>
      <c r="BD694" s="82">
        <f t="shared" si="173"/>
        <v>90</v>
      </c>
      <c r="BE694" s="1" t="s">
        <v>1095</v>
      </c>
      <c r="BF694" s="1">
        <v>1158840</v>
      </c>
      <c r="BG694" s="1" t="s">
        <v>2375</v>
      </c>
      <c r="BH694" s="1"/>
      <c r="BI694" s="1"/>
      <c r="BJ694" s="1"/>
      <c r="BK694" s="1"/>
      <c r="BL694" s="1"/>
      <c r="BM694" s="1"/>
      <c r="BN694" s="1" t="s">
        <v>2461</v>
      </c>
      <c r="BO694" s="1">
        <v>856080</v>
      </c>
      <c r="BP694" s="1" t="s">
        <v>2545</v>
      </c>
      <c r="BQ694" s="1"/>
      <c r="BR694" s="1"/>
      <c r="BS694" s="1"/>
      <c r="BT694" s="1" t="s">
        <v>2105</v>
      </c>
      <c r="BU694" s="1">
        <v>740718</v>
      </c>
      <c r="BV694" s="1" t="s">
        <v>2640</v>
      </c>
      <c r="BW694" s="1" t="s">
        <v>2653</v>
      </c>
      <c r="BX694" s="1">
        <v>698839.68</v>
      </c>
      <c r="BY694" s="1" t="s">
        <v>2654</v>
      </c>
      <c r="BZ694" s="82">
        <f t="shared" si="174"/>
        <v>698839.68</v>
      </c>
      <c r="CA694" s="82" t="str">
        <f t="shared" si="175"/>
        <v xml:space="preserve">LABORATORIOS WACOL S.A </v>
      </c>
      <c r="CB694" s="82" t="str">
        <f t="shared" si="176"/>
        <v xml:space="preserve">JT BAKER </v>
      </c>
      <c r="CC694" s="82" t="str">
        <f t="shared" si="177"/>
        <v xml:space="preserve">90 DIAS </v>
      </c>
      <c r="CD694" s="98">
        <f t="shared" si="178"/>
        <v>481980</v>
      </c>
      <c r="CE694" s="98" t="str">
        <f t="shared" si="179"/>
        <v xml:space="preserve">ELEMENTOS QUIMICOS LTDA </v>
      </c>
      <c r="CF694" s="98" t="str">
        <f t="shared" si="180"/>
        <v>PANREAC</v>
      </c>
      <c r="CG694" s="98">
        <f t="shared" si="181"/>
        <v>15</v>
      </c>
    </row>
    <row r="695" spans="1:85" ht="52.2">
      <c r="A695" s="9">
        <f t="shared" si="166"/>
        <v>687</v>
      </c>
      <c r="B695" s="19" t="s">
        <v>447</v>
      </c>
      <c r="C695" s="14">
        <v>100</v>
      </c>
      <c r="D695" s="18" t="s">
        <v>9</v>
      </c>
      <c r="E695" s="10" t="s">
        <v>1803</v>
      </c>
      <c r="F695" s="44">
        <v>1</v>
      </c>
      <c r="G695" s="1"/>
      <c r="H695" s="1"/>
      <c r="I695" s="1"/>
      <c r="J695" s="1"/>
      <c r="K695" s="1"/>
      <c r="L695" s="1"/>
      <c r="M695" s="1"/>
      <c r="N695" s="1"/>
      <c r="O695" s="1"/>
      <c r="P695" s="1"/>
      <c r="Q695" s="1"/>
      <c r="R695" s="1"/>
      <c r="S695" s="1" t="s">
        <v>2407</v>
      </c>
      <c r="T695" s="1">
        <v>1371120</v>
      </c>
      <c r="U695" s="1">
        <v>120</v>
      </c>
      <c r="V695" s="1"/>
      <c r="W695" s="1"/>
      <c r="X695" s="1"/>
      <c r="Y695" s="1"/>
      <c r="Z695" s="1"/>
      <c r="AA695" s="1"/>
      <c r="AB695" s="82">
        <f t="shared" si="167"/>
        <v>1371120</v>
      </c>
      <c r="AC695" s="82" t="str">
        <f>IF(AB695=Z695,$Y$7,IF(AB695=W695,$V$7,IF(AB695=T695,$S$7,IF(AB695=Q695,$P$7,IF(AB695=N695,$M$7,IF(AB695=K695,$J$7,I(AB695=H695,$G$7,"")))))))</f>
        <v xml:space="preserve">ELEMENTOS QUIMICOS LTDA </v>
      </c>
      <c r="AD695" s="82" t="str">
        <f t="shared" si="168"/>
        <v xml:space="preserve">PANREAC </v>
      </c>
      <c r="AE695" s="82">
        <f t="shared" si="169"/>
        <v>120</v>
      </c>
      <c r="AF695" s="1"/>
      <c r="AG695" s="1"/>
      <c r="AH695" s="1"/>
      <c r="AI695" s="1"/>
      <c r="AJ695" s="1"/>
      <c r="AK695" s="1"/>
      <c r="AL695" s="1"/>
      <c r="AM695" s="1"/>
      <c r="AN695" s="1"/>
      <c r="AO695" s="1" t="s">
        <v>420</v>
      </c>
      <c r="AP695" s="1">
        <v>2112360</v>
      </c>
      <c r="AQ695" s="1">
        <v>90</v>
      </c>
      <c r="AR695" s="1"/>
      <c r="AS695" s="1"/>
      <c r="AT695" s="1"/>
      <c r="AU695" s="1"/>
      <c r="AV695" s="1"/>
      <c r="AW695" s="1"/>
      <c r="AX695" s="1" t="s">
        <v>420</v>
      </c>
      <c r="AY695" s="1">
        <v>2587148.9279999998</v>
      </c>
      <c r="AZ695" s="1" t="s">
        <v>2526</v>
      </c>
      <c r="BA695" s="82">
        <f t="shared" si="170"/>
        <v>2112360</v>
      </c>
      <c r="BB695" s="82" t="str">
        <f t="shared" si="171"/>
        <v>MERCK S.A.</v>
      </c>
      <c r="BC695" s="82" t="str">
        <f t="shared" si="172"/>
        <v>MERCK</v>
      </c>
      <c r="BD695" s="82">
        <f t="shared" si="173"/>
        <v>90</v>
      </c>
      <c r="BE695" s="1" t="s">
        <v>1095</v>
      </c>
      <c r="BF695" s="1">
        <v>435000</v>
      </c>
      <c r="BG695" s="1" t="s">
        <v>2375</v>
      </c>
      <c r="BH695" s="1"/>
      <c r="BI695" s="1"/>
      <c r="BJ695" s="1"/>
      <c r="BK695" s="1"/>
      <c r="BL695" s="1"/>
      <c r="BM695" s="1"/>
      <c r="BN695" s="1" t="s">
        <v>420</v>
      </c>
      <c r="BO695" s="1">
        <v>3124576</v>
      </c>
      <c r="BP695" s="1" t="s">
        <v>2545</v>
      </c>
      <c r="BQ695" s="1"/>
      <c r="BR695" s="1"/>
      <c r="BS695" s="1"/>
      <c r="BT695" s="1" t="s">
        <v>2105</v>
      </c>
      <c r="BU695" s="1">
        <v>277912.8</v>
      </c>
      <c r="BV695" s="1" t="s">
        <v>2640</v>
      </c>
      <c r="BW695" s="1"/>
      <c r="BX695" s="1"/>
      <c r="BY695" s="1"/>
      <c r="BZ695" s="82">
        <f t="shared" si="174"/>
        <v>277912.8</v>
      </c>
      <c r="CA695" s="82" t="str">
        <f t="shared" si="175"/>
        <v>VORTEX COMPANY SAS</v>
      </c>
      <c r="CB695" s="82" t="str">
        <f t="shared" si="176"/>
        <v>Alfa Aesar</v>
      </c>
      <c r="CC695" s="82" t="str">
        <f t="shared" si="177"/>
        <v>30-45 dias</v>
      </c>
      <c r="CD695" s="98">
        <f t="shared" si="178"/>
        <v>277912.8</v>
      </c>
      <c r="CE695" s="98" t="str">
        <f t="shared" si="179"/>
        <v>VORTEX COMPANY SAS</v>
      </c>
      <c r="CF695" s="98" t="str">
        <f t="shared" si="180"/>
        <v>Alfa Aesar</v>
      </c>
      <c r="CG695" s="98" t="str">
        <f t="shared" si="181"/>
        <v>30-45 dias</v>
      </c>
    </row>
    <row r="696" spans="1:85" ht="52.2">
      <c r="A696" s="9">
        <f t="shared" si="166"/>
        <v>688</v>
      </c>
      <c r="B696" s="10" t="s">
        <v>448</v>
      </c>
      <c r="C696" s="11">
        <v>1000</v>
      </c>
      <c r="D696" s="11" t="s">
        <v>6</v>
      </c>
      <c r="E696" s="10" t="s">
        <v>1803</v>
      </c>
      <c r="F696" s="44">
        <v>1</v>
      </c>
      <c r="G696" s="1"/>
      <c r="H696" s="1"/>
      <c r="I696" s="1"/>
      <c r="J696" s="1"/>
      <c r="K696" s="1"/>
      <c r="L696" s="1"/>
      <c r="M696" s="1"/>
      <c r="N696" s="1"/>
      <c r="O696" s="1"/>
      <c r="P696" s="1"/>
      <c r="Q696" s="1"/>
      <c r="R696" s="1"/>
      <c r="S696" s="1" t="s">
        <v>2406</v>
      </c>
      <c r="T696" s="1">
        <v>153700</v>
      </c>
      <c r="U696" s="1">
        <v>15</v>
      </c>
      <c r="V696" s="1"/>
      <c r="W696" s="1"/>
      <c r="X696" s="1"/>
      <c r="Y696" s="1"/>
      <c r="Z696" s="1"/>
      <c r="AA696" s="1"/>
      <c r="AB696" s="82">
        <f t="shared" si="167"/>
        <v>153700</v>
      </c>
      <c r="AC696" s="82" t="str">
        <f>IF(AB696=Z696,$Y$7,IF(AB696=W696,$V$7,IF(AB696=T696,$S$7,IF(AB696=Q696,$P$7,IF(AB696=N696,$M$7,IF(AB696=K696,$J$7,I(AB696=H696,$G$7,"")))))))</f>
        <v xml:space="preserve">ELEMENTOS QUIMICOS LTDA </v>
      </c>
      <c r="AD696" s="82" t="str">
        <f t="shared" si="168"/>
        <v>PANREAC</v>
      </c>
      <c r="AE696" s="82">
        <f t="shared" si="169"/>
        <v>15</v>
      </c>
      <c r="AF696" s="1"/>
      <c r="AG696" s="1"/>
      <c r="AH696" s="1"/>
      <c r="AI696" s="1"/>
      <c r="AJ696" s="1"/>
      <c r="AK696" s="1"/>
      <c r="AL696" s="1"/>
      <c r="AM696" s="1"/>
      <c r="AN696" s="1"/>
      <c r="AO696" s="1" t="s">
        <v>420</v>
      </c>
      <c r="AP696" s="1">
        <v>200680</v>
      </c>
      <c r="AQ696" s="1">
        <v>180</v>
      </c>
      <c r="AR696" s="1"/>
      <c r="AS696" s="1"/>
      <c r="AT696" s="1"/>
      <c r="AU696" s="1"/>
      <c r="AV696" s="1"/>
      <c r="AW696" s="1"/>
      <c r="AX696" s="1" t="s">
        <v>420</v>
      </c>
      <c r="AY696" s="1">
        <v>470635.2</v>
      </c>
      <c r="AZ696" s="1" t="s">
        <v>2526</v>
      </c>
      <c r="BA696" s="82">
        <f t="shared" si="170"/>
        <v>200680</v>
      </c>
      <c r="BB696" s="82" t="str">
        <f t="shared" si="171"/>
        <v>MERCK S.A.</v>
      </c>
      <c r="BC696" s="82" t="str">
        <f t="shared" si="172"/>
        <v>MERCK</v>
      </c>
      <c r="BD696" s="82">
        <f t="shared" si="173"/>
        <v>180</v>
      </c>
      <c r="BE696" s="1"/>
      <c r="BF696" s="1"/>
      <c r="BG696" s="1"/>
      <c r="BH696" s="1"/>
      <c r="BI696" s="1"/>
      <c r="BJ696" s="1"/>
      <c r="BK696" s="1"/>
      <c r="BL696" s="1"/>
      <c r="BM696" s="1"/>
      <c r="BN696" s="1"/>
      <c r="BO696" s="1"/>
      <c r="BP696" s="1"/>
      <c r="BQ696" s="1"/>
      <c r="BR696" s="1"/>
      <c r="BS696" s="1"/>
      <c r="BT696" s="1"/>
      <c r="BU696" s="1"/>
      <c r="BV696" s="1"/>
      <c r="BW696" s="1"/>
      <c r="BX696" s="1"/>
      <c r="BY696" s="1"/>
      <c r="BZ696" s="82"/>
      <c r="CA696" s="82"/>
      <c r="CB696" s="82">
        <f t="shared" si="176"/>
        <v>0</v>
      </c>
      <c r="CC696" s="82">
        <f t="shared" si="177"/>
        <v>0</v>
      </c>
      <c r="CD696" s="98">
        <f t="shared" si="178"/>
        <v>153700</v>
      </c>
      <c r="CE696" s="98" t="str">
        <f t="shared" si="179"/>
        <v xml:space="preserve">ELEMENTOS QUIMICOS LTDA </v>
      </c>
      <c r="CF696" s="98" t="str">
        <f t="shared" si="180"/>
        <v>PANREAC</v>
      </c>
      <c r="CG696" s="98">
        <f t="shared" si="181"/>
        <v>15</v>
      </c>
    </row>
    <row r="697" spans="1:85" ht="52.2">
      <c r="A697" s="9">
        <f t="shared" si="166"/>
        <v>689</v>
      </c>
      <c r="B697" s="19" t="s">
        <v>449</v>
      </c>
      <c r="C697" s="14">
        <v>250</v>
      </c>
      <c r="D697" s="18" t="s">
        <v>9</v>
      </c>
      <c r="E697" s="10" t="s">
        <v>1803</v>
      </c>
      <c r="F697" s="44">
        <v>1</v>
      </c>
      <c r="G697" s="1"/>
      <c r="H697" s="1"/>
      <c r="I697" s="1"/>
      <c r="J697" s="1" t="s">
        <v>2267</v>
      </c>
      <c r="K697" s="1">
        <v>63920.639999999999</v>
      </c>
      <c r="L697" s="1" t="s">
        <v>2271</v>
      </c>
      <c r="M697" s="1"/>
      <c r="N697" s="1"/>
      <c r="O697" s="1"/>
      <c r="P697" s="1"/>
      <c r="Q697" s="1"/>
      <c r="R697" s="1"/>
      <c r="S697" s="1" t="s">
        <v>2406</v>
      </c>
      <c r="T697" s="1">
        <v>48836</v>
      </c>
      <c r="U697" s="1">
        <v>15</v>
      </c>
      <c r="V697" s="1"/>
      <c r="W697" s="1"/>
      <c r="X697" s="1"/>
      <c r="Y697" s="1"/>
      <c r="Z697" s="1"/>
      <c r="AA697" s="1"/>
      <c r="AB697" s="82">
        <f t="shared" si="167"/>
        <v>48836</v>
      </c>
      <c r="AC697" s="82" t="str">
        <f>IF(AB697=Z697,$Y$7,IF(AB697=W697,$V$7,IF(AB697=T697,$S$7,IF(AB697=Q697,$P$7,IF(AB697=N697,$M$7,IF(AB697=K697,$J$7,I(AB697=H697,$G$7,"")))))))</f>
        <v xml:space="preserve">ELEMENTOS QUIMICOS LTDA </v>
      </c>
      <c r="AD697" s="82" t="str">
        <f t="shared" si="168"/>
        <v>PANREAC</v>
      </c>
      <c r="AE697" s="82">
        <f t="shared" si="169"/>
        <v>15</v>
      </c>
      <c r="AF697" s="1"/>
      <c r="AG697" s="1"/>
      <c r="AH697" s="1"/>
      <c r="AI697" s="1"/>
      <c r="AJ697" s="1"/>
      <c r="AK697" s="1"/>
      <c r="AL697" s="1"/>
      <c r="AM697" s="1"/>
      <c r="AN697" s="1"/>
      <c r="AO697" s="1" t="s">
        <v>420</v>
      </c>
      <c r="AP697" s="1">
        <v>59159.999999999993</v>
      </c>
      <c r="AQ697" s="1">
        <v>45</v>
      </c>
      <c r="AR697" s="1"/>
      <c r="AS697" s="1"/>
      <c r="AT697" s="1"/>
      <c r="AU697" s="1"/>
      <c r="AV697" s="1"/>
      <c r="AW697" s="1"/>
      <c r="AX697" s="1" t="s">
        <v>420</v>
      </c>
      <c r="AY697" s="1">
        <v>47063.520000000004</v>
      </c>
      <c r="AZ697" s="1" t="s">
        <v>2526</v>
      </c>
      <c r="BA697" s="82">
        <f t="shared" si="170"/>
        <v>47063.520000000004</v>
      </c>
      <c r="BB697" s="82" t="str">
        <f t="shared" si="171"/>
        <v>PROFINAS SAS</v>
      </c>
      <c r="BC697" s="82" t="str">
        <f t="shared" si="172"/>
        <v>MERCK</v>
      </c>
      <c r="BD697" s="82" t="str">
        <f t="shared" si="173"/>
        <v>15-60 DIAS</v>
      </c>
      <c r="BE697" s="1" t="s">
        <v>1095</v>
      </c>
      <c r="BF697" s="1">
        <v>113680</v>
      </c>
      <c r="BG697" s="1" t="s">
        <v>2375</v>
      </c>
      <c r="BH697" s="1"/>
      <c r="BI697" s="1"/>
      <c r="BJ697" s="1"/>
      <c r="BK697" s="1"/>
      <c r="BL697" s="1"/>
      <c r="BM697" s="1"/>
      <c r="BN697" s="1" t="s">
        <v>2461</v>
      </c>
      <c r="BO697" s="1">
        <v>65772</v>
      </c>
      <c r="BP697" s="1" t="s">
        <v>2328</v>
      </c>
      <c r="BQ697" s="1" t="s">
        <v>888</v>
      </c>
      <c r="BR697" s="1">
        <v>56840</v>
      </c>
      <c r="BS697" s="1">
        <v>8</v>
      </c>
      <c r="BT697" s="1"/>
      <c r="BU697" s="1"/>
      <c r="BV697" s="1"/>
      <c r="BW697" s="1" t="s">
        <v>2653</v>
      </c>
      <c r="BX697" s="1">
        <v>48811.015384615384</v>
      </c>
      <c r="BY697" s="1" t="s">
        <v>2372</v>
      </c>
      <c r="BZ697" s="82">
        <f t="shared" si="174"/>
        <v>48811.015384615384</v>
      </c>
      <c r="CA697" s="82" t="str">
        <f t="shared" si="175"/>
        <v xml:space="preserve">LABORATORIOS WACOL S.A </v>
      </c>
      <c r="CB697" s="82" t="str">
        <f t="shared" si="176"/>
        <v xml:space="preserve">JT BAKER </v>
      </c>
      <c r="CC697" s="82" t="str">
        <f t="shared" si="177"/>
        <v>3 DIAS</v>
      </c>
      <c r="CD697" s="98">
        <f t="shared" si="178"/>
        <v>47063.520000000004</v>
      </c>
      <c r="CE697" s="98" t="str">
        <f t="shared" si="179"/>
        <v>PROFINAS SAS</v>
      </c>
      <c r="CF697" s="98" t="str">
        <f t="shared" si="180"/>
        <v>MERCK</v>
      </c>
      <c r="CG697" s="98" t="str">
        <f t="shared" si="181"/>
        <v>15-60 DIAS</v>
      </c>
    </row>
    <row r="698" spans="1:85" ht="52.2">
      <c r="A698" s="9">
        <f t="shared" si="166"/>
        <v>690</v>
      </c>
      <c r="B698" s="19" t="s">
        <v>449</v>
      </c>
      <c r="C698" s="14">
        <v>1000</v>
      </c>
      <c r="D698" s="18" t="s">
        <v>9</v>
      </c>
      <c r="E698" s="10" t="s">
        <v>1803</v>
      </c>
      <c r="F698" s="44">
        <v>1</v>
      </c>
      <c r="G698" s="1"/>
      <c r="H698" s="1"/>
      <c r="I698" s="1"/>
      <c r="J698" s="1" t="s">
        <v>2267</v>
      </c>
      <c r="K698" s="1">
        <v>106232.8</v>
      </c>
      <c r="L698" s="1" t="s">
        <v>2268</v>
      </c>
      <c r="M698" s="1"/>
      <c r="N698" s="1"/>
      <c r="O698" s="1"/>
      <c r="P698" s="1" t="s">
        <v>420</v>
      </c>
      <c r="Q698" s="1">
        <v>87000</v>
      </c>
      <c r="R698" s="1" t="s">
        <v>2326</v>
      </c>
      <c r="S698" s="1" t="s">
        <v>2406</v>
      </c>
      <c r="T698" s="1">
        <v>48836</v>
      </c>
      <c r="U698" s="1">
        <v>15</v>
      </c>
      <c r="V698" s="1"/>
      <c r="W698" s="1"/>
      <c r="X698" s="1"/>
      <c r="Y698" s="1"/>
      <c r="Z698" s="1"/>
      <c r="AA698" s="1"/>
      <c r="AB698" s="82">
        <f t="shared" si="167"/>
        <v>48836</v>
      </c>
      <c r="AC698" s="82" t="str">
        <f>IF(AB698=Z698,$Y$7,IF(AB698=W698,$V$7,IF(AB698=T698,$S$7,IF(AB698=Q698,$P$7,IF(AB698=N698,$M$7,IF(AB698=K698,$J$7,I(AB698=H698,$G$7,"")))))))</f>
        <v xml:space="preserve">ELEMENTOS QUIMICOS LTDA </v>
      </c>
      <c r="AD698" s="82" t="str">
        <f t="shared" si="168"/>
        <v>PANREAC</v>
      </c>
      <c r="AE698" s="82">
        <f t="shared" si="169"/>
        <v>15</v>
      </c>
      <c r="AF698" s="1"/>
      <c r="AG698" s="1"/>
      <c r="AH698" s="1"/>
      <c r="AI698" s="1"/>
      <c r="AJ698" s="1"/>
      <c r="AK698" s="1"/>
      <c r="AL698" s="1"/>
      <c r="AM698" s="1"/>
      <c r="AN698" s="1"/>
      <c r="AO698" s="1" t="s">
        <v>420</v>
      </c>
      <c r="AP698" s="1">
        <v>59159.999999999993</v>
      </c>
      <c r="AQ698" s="1">
        <v>45</v>
      </c>
      <c r="AR698" s="1"/>
      <c r="AS698" s="1"/>
      <c r="AT698" s="1"/>
      <c r="AU698" s="1"/>
      <c r="AV698" s="1"/>
      <c r="AW698" s="1"/>
      <c r="AX698" s="1" t="s">
        <v>420</v>
      </c>
      <c r="AY698" s="1">
        <v>72612.287999999986</v>
      </c>
      <c r="AZ698" s="1" t="s">
        <v>2526</v>
      </c>
      <c r="BA698" s="82">
        <f t="shared" si="170"/>
        <v>59159.999999999993</v>
      </c>
      <c r="BB698" s="82" t="str">
        <f t="shared" si="171"/>
        <v>MERCK S.A.</v>
      </c>
      <c r="BC698" s="82" t="str">
        <f t="shared" si="172"/>
        <v>MERCK</v>
      </c>
      <c r="BD698" s="82">
        <f t="shared" si="173"/>
        <v>45</v>
      </c>
      <c r="BE698" s="1" t="s">
        <v>1095</v>
      </c>
      <c r="BF698" s="1">
        <v>252880</v>
      </c>
      <c r="BG698" s="1" t="s">
        <v>2375</v>
      </c>
      <c r="BH698" s="1"/>
      <c r="BI698" s="1"/>
      <c r="BJ698" s="1"/>
      <c r="BK698" s="1" t="s">
        <v>2570</v>
      </c>
      <c r="BL698" s="1">
        <v>113100</v>
      </c>
      <c r="BM698" s="1" t="s">
        <v>2569</v>
      </c>
      <c r="BN698" s="1" t="s">
        <v>2461</v>
      </c>
      <c r="BO698" s="1">
        <v>65772</v>
      </c>
      <c r="BP698" s="1" t="s">
        <v>2328</v>
      </c>
      <c r="BQ698" s="1" t="s">
        <v>1095</v>
      </c>
      <c r="BR698" s="1">
        <v>56840</v>
      </c>
      <c r="BS698" s="1">
        <v>45</v>
      </c>
      <c r="BT698" s="1"/>
      <c r="BU698" s="1"/>
      <c r="BV698" s="1"/>
      <c r="BW698" s="1" t="s">
        <v>2653</v>
      </c>
      <c r="BX698" s="1">
        <v>117415.2</v>
      </c>
      <c r="BY698" s="1" t="s">
        <v>2654</v>
      </c>
      <c r="BZ698" s="82">
        <f t="shared" si="174"/>
        <v>56840</v>
      </c>
      <c r="CA698" s="82" t="str">
        <f t="shared" si="175"/>
        <v>SCIENTIFIC PRODUCTS LTDA.</v>
      </c>
      <c r="CB698" s="82" t="str">
        <f t="shared" si="176"/>
        <v>SIGMA</v>
      </c>
      <c r="CC698" s="82">
        <f t="shared" si="177"/>
        <v>45</v>
      </c>
      <c r="CD698" s="98">
        <f t="shared" si="178"/>
        <v>48836</v>
      </c>
      <c r="CE698" s="98" t="str">
        <f t="shared" si="179"/>
        <v xml:space="preserve">ELEMENTOS QUIMICOS LTDA </v>
      </c>
      <c r="CF698" s="98" t="str">
        <f t="shared" si="180"/>
        <v>PANREAC</v>
      </c>
      <c r="CG698" s="98">
        <f t="shared" si="181"/>
        <v>15</v>
      </c>
    </row>
    <row r="699" spans="1:85" ht="57.6">
      <c r="A699" s="9">
        <f t="shared" si="166"/>
        <v>691</v>
      </c>
      <c r="B699" s="10" t="s">
        <v>1949</v>
      </c>
      <c r="C699" s="11">
        <v>1000</v>
      </c>
      <c r="D699" s="11" t="s">
        <v>6</v>
      </c>
      <c r="E699" s="10" t="s">
        <v>1803</v>
      </c>
      <c r="F699" s="44">
        <v>1</v>
      </c>
      <c r="G699" s="1"/>
      <c r="H699" s="1"/>
      <c r="I699" s="1"/>
      <c r="J699" s="1" t="s">
        <v>2267</v>
      </c>
      <c r="K699" s="1">
        <v>42052.32</v>
      </c>
      <c r="L699" s="1" t="s">
        <v>2268</v>
      </c>
      <c r="M699" s="1"/>
      <c r="N699" s="1"/>
      <c r="O699" s="1"/>
      <c r="P699" s="1" t="s">
        <v>420</v>
      </c>
      <c r="Q699" s="1">
        <v>60320</v>
      </c>
      <c r="R699" s="1" t="s">
        <v>2326</v>
      </c>
      <c r="S699" s="1" t="s">
        <v>2406</v>
      </c>
      <c r="T699" s="1">
        <v>39208</v>
      </c>
      <c r="U699" s="1">
        <v>15</v>
      </c>
      <c r="V699" s="1"/>
      <c r="W699" s="1"/>
      <c r="X699" s="1"/>
      <c r="Y699" s="1"/>
      <c r="Z699" s="1"/>
      <c r="AA699" s="1"/>
      <c r="AB699" s="82">
        <f t="shared" si="167"/>
        <v>39208</v>
      </c>
      <c r="AC699" s="82" t="str">
        <f>IF(AB699=Z699,$Y$7,IF(AB699=W699,$V$7,IF(AB699=T699,$S$7,IF(AB699=Q699,$P$7,IF(AB699=N699,$M$7,IF(AB699=K699,$J$7,I(AB699=H699,$G$7,"")))))))</f>
        <v xml:space="preserve">ELEMENTOS QUIMICOS LTDA </v>
      </c>
      <c r="AD699" s="82" t="str">
        <f t="shared" si="168"/>
        <v>PANREAC</v>
      </c>
      <c r="AE699" s="82">
        <f t="shared" si="169"/>
        <v>15</v>
      </c>
      <c r="AF699" s="1"/>
      <c r="AG699" s="1"/>
      <c r="AH699" s="1"/>
      <c r="AI699" s="1"/>
      <c r="AJ699" s="1"/>
      <c r="AK699" s="1"/>
      <c r="AL699" s="1"/>
      <c r="AM699" s="1"/>
      <c r="AN699" s="1"/>
      <c r="AO699" s="1" t="s">
        <v>420</v>
      </c>
      <c r="AP699" s="1">
        <v>40600</v>
      </c>
      <c r="AQ699" s="1">
        <v>45</v>
      </c>
      <c r="AR699" s="1"/>
      <c r="AS699" s="1"/>
      <c r="AT699" s="1"/>
      <c r="AU699" s="1"/>
      <c r="AV699" s="1"/>
      <c r="AW699" s="1"/>
      <c r="AX699" s="1" t="s">
        <v>420</v>
      </c>
      <c r="AY699" s="1">
        <v>50425.2</v>
      </c>
      <c r="AZ699" s="1" t="s">
        <v>2526</v>
      </c>
      <c r="BA699" s="82">
        <f t="shared" si="170"/>
        <v>40600</v>
      </c>
      <c r="BB699" s="82" t="str">
        <f t="shared" si="171"/>
        <v>MERCK S.A.</v>
      </c>
      <c r="BC699" s="82" t="str">
        <f t="shared" si="172"/>
        <v>MERCK</v>
      </c>
      <c r="BD699" s="82">
        <f t="shared" si="173"/>
        <v>45</v>
      </c>
      <c r="BE699" s="1"/>
      <c r="BF699" s="1"/>
      <c r="BG699" s="1"/>
      <c r="BH699" s="1"/>
      <c r="BI699" s="1"/>
      <c r="BJ699" s="1"/>
      <c r="BK699" s="1"/>
      <c r="BL699" s="1"/>
      <c r="BM699" s="1"/>
      <c r="BN699" s="1" t="s">
        <v>2461</v>
      </c>
      <c r="BO699" s="1">
        <v>28188</v>
      </c>
      <c r="BP699" s="1" t="s">
        <v>2545</v>
      </c>
      <c r="BQ699" s="1"/>
      <c r="BR699" s="1"/>
      <c r="BS699" s="1"/>
      <c r="BT699" s="1"/>
      <c r="BU699" s="1"/>
      <c r="BV699" s="1"/>
      <c r="BW699" s="1"/>
      <c r="BX699" s="1"/>
      <c r="BY699" s="1"/>
      <c r="BZ699" s="82">
        <f t="shared" si="174"/>
        <v>28188</v>
      </c>
      <c r="CA699" s="82" t="str">
        <f t="shared" si="175"/>
        <v>REACTIVOS EQUIPOS Y QUIMICOS LIMITADA</v>
      </c>
      <c r="CB699" s="82" t="str">
        <f t="shared" si="176"/>
        <v>SCHARLAU</v>
      </c>
      <c r="CC699" s="82" t="str">
        <f t="shared" si="177"/>
        <v>120 DIAS</v>
      </c>
      <c r="CD699" s="98">
        <f t="shared" si="178"/>
        <v>28188</v>
      </c>
      <c r="CE699" s="98" t="str">
        <f t="shared" si="179"/>
        <v>REACTIVOS EQUIPOS Y QUIMICOS LIMITADA</v>
      </c>
      <c r="CF699" s="98" t="str">
        <f t="shared" si="180"/>
        <v>SCHARLAU</v>
      </c>
      <c r="CG699" s="98" t="str">
        <f t="shared" si="181"/>
        <v>120 DIAS</v>
      </c>
    </row>
    <row r="700" spans="1:85" ht="52.2">
      <c r="A700" s="9">
        <f t="shared" si="166"/>
        <v>692</v>
      </c>
      <c r="B700" s="19" t="s">
        <v>450</v>
      </c>
      <c r="C700" s="14">
        <v>25</v>
      </c>
      <c r="D700" s="18" t="s">
        <v>9</v>
      </c>
      <c r="E700" s="10" t="s">
        <v>1803</v>
      </c>
      <c r="F700" s="44">
        <v>1</v>
      </c>
      <c r="G700" s="1"/>
      <c r="H700" s="1"/>
      <c r="I700" s="1"/>
      <c r="J700" s="1"/>
      <c r="K700" s="1"/>
      <c r="L700" s="1"/>
      <c r="M700" s="1"/>
      <c r="N700" s="1"/>
      <c r="O700" s="1"/>
      <c r="P700" s="1" t="s">
        <v>420</v>
      </c>
      <c r="Q700" s="1">
        <v>105560</v>
      </c>
      <c r="R700" s="1" t="s">
        <v>2284</v>
      </c>
      <c r="S700" s="1" t="s">
        <v>2406</v>
      </c>
      <c r="T700" s="1">
        <v>47792</v>
      </c>
      <c r="U700" s="1">
        <v>15</v>
      </c>
      <c r="V700" s="1"/>
      <c r="W700" s="1"/>
      <c r="X700" s="1"/>
      <c r="Y700" s="1"/>
      <c r="Z700" s="1"/>
      <c r="AA700" s="1"/>
      <c r="AB700" s="82">
        <f t="shared" si="167"/>
        <v>47792</v>
      </c>
      <c r="AC700" s="82" t="str">
        <f>IF(AB700=Z700,$Y$7,IF(AB700=W700,$V$7,IF(AB700=T700,$S$7,IF(AB700=Q700,$P$7,IF(AB700=N700,$M$7,IF(AB700=K700,$J$7,I(AB700=H700,$G$7,"")))))))</f>
        <v xml:space="preserve">ELEMENTOS QUIMICOS LTDA </v>
      </c>
      <c r="AD700" s="82" t="str">
        <f t="shared" si="168"/>
        <v>PANREAC</v>
      </c>
      <c r="AE700" s="82">
        <f t="shared" si="169"/>
        <v>15</v>
      </c>
      <c r="AF700" s="1"/>
      <c r="AG700" s="1"/>
      <c r="AH700" s="1"/>
      <c r="AI700" s="1"/>
      <c r="AJ700" s="1"/>
      <c r="AK700" s="1"/>
      <c r="AL700" s="1"/>
      <c r="AM700" s="1"/>
      <c r="AN700" s="1"/>
      <c r="AO700" s="1" t="s">
        <v>420</v>
      </c>
      <c r="AP700" s="1">
        <v>68440</v>
      </c>
      <c r="AQ700" s="1">
        <v>90</v>
      </c>
      <c r="AR700" s="1"/>
      <c r="AS700" s="1"/>
      <c r="AT700" s="1"/>
      <c r="AU700" s="1"/>
      <c r="AV700" s="1"/>
      <c r="AW700" s="1"/>
      <c r="AX700" s="1" t="s">
        <v>420</v>
      </c>
      <c r="AY700" s="1">
        <v>87403.68</v>
      </c>
      <c r="AZ700" s="1" t="s">
        <v>2526</v>
      </c>
      <c r="BA700" s="82">
        <f t="shared" si="170"/>
        <v>68440</v>
      </c>
      <c r="BB700" s="82" t="str">
        <f t="shared" si="171"/>
        <v>MERCK S.A.</v>
      </c>
      <c r="BC700" s="82" t="str">
        <f t="shared" si="172"/>
        <v>MERCK</v>
      </c>
      <c r="BD700" s="82">
        <f t="shared" si="173"/>
        <v>90</v>
      </c>
      <c r="BE700" s="1" t="s">
        <v>1095</v>
      </c>
      <c r="BF700" s="1">
        <v>214600</v>
      </c>
      <c r="BG700" s="1" t="s">
        <v>2375</v>
      </c>
      <c r="BH700" s="1"/>
      <c r="BI700" s="1"/>
      <c r="BJ700" s="1"/>
      <c r="BK700" s="1"/>
      <c r="BL700" s="1"/>
      <c r="BM700" s="1"/>
      <c r="BN700" s="1" t="s">
        <v>2461</v>
      </c>
      <c r="BO700" s="1">
        <v>933336</v>
      </c>
      <c r="BP700" s="1" t="s">
        <v>2545</v>
      </c>
      <c r="BQ700" s="1"/>
      <c r="BR700" s="1"/>
      <c r="BS700" s="1"/>
      <c r="BT700" s="1"/>
      <c r="BU700" s="1"/>
      <c r="BV700" s="1"/>
      <c r="BW700" s="1"/>
      <c r="BX700" s="1"/>
      <c r="BY700" s="1"/>
      <c r="BZ700" s="82">
        <f t="shared" si="174"/>
        <v>214600</v>
      </c>
      <c r="CA700" s="82" t="str">
        <f t="shared" si="175"/>
        <v xml:space="preserve">QUIMICA  M.G.  S.A.S.   </v>
      </c>
      <c r="CB700" s="82" t="str">
        <f t="shared" si="176"/>
        <v>SIGMA</v>
      </c>
      <c r="CC700" s="82" t="str">
        <f t="shared" si="177"/>
        <v>60 DIAS</v>
      </c>
      <c r="CD700" s="98">
        <f t="shared" si="178"/>
        <v>47792</v>
      </c>
      <c r="CE700" s="98" t="str">
        <f t="shared" si="179"/>
        <v xml:space="preserve">ELEMENTOS QUIMICOS LTDA </v>
      </c>
      <c r="CF700" s="98" t="str">
        <f t="shared" si="180"/>
        <v>PANREAC</v>
      </c>
      <c r="CG700" s="98">
        <f t="shared" si="181"/>
        <v>15</v>
      </c>
    </row>
    <row r="701" spans="1:85" ht="57.6">
      <c r="A701" s="9">
        <f t="shared" si="166"/>
        <v>693</v>
      </c>
      <c r="B701" s="10" t="s">
        <v>1560</v>
      </c>
      <c r="C701" s="11">
        <v>1000</v>
      </c>
      <c r="D701" s="11" t="s">
        <v>9</v>
      </c>
      <c r="E701" s="10" t="s">
        <v>1803</v>
      </c>
      <c r="F701" s="44">
        <v>1</v>
      </c>
      <c r="G701" s="1"/>
      <c r="H701" s="1"/>
      <c r="I701" s="1"/>
      <c r="J701" s="1"/>
      <c r="K701" s="1"/>
      <c r="L701" s="1"/>
      <c r="M701" s="1"/>
      <c r="N701" s="1"/>
      <c r="O701" s="1"/>
      <c r="P701" s="1" t="s">
        <v>420</v>
      </c>
      <c r="Q701" s="1">
        <v>168200</v>
      </c>
      <c r="R701" s="1" t="s">
        <v>2326</v>
      </c>
      <c r="S701" s="1" t="s">
        <v>2406</v>
      </c>
      <c r="T701" s="1">
        <v>328280</v>
      </c>
      <c r="U701" s="1">
        <v>120</v>
      </c>
      <c r="V701" s="1"/>
      <c r="W701" s="1"/>
      <c r="X701" s="1"/>
      <c r="Y701" s="1"/>
      <c r="Z701" s="1"/>
      <c r="AA701" s="1"/>
      <c r="AB701" s="82">
        <f t="shared" si="167"/>
        <v>168200</v>
      </c>
      <c r="AC701" s="82" t="str">
        <f>IF(AB701=Z701,$Y$7,IF(AB701=W701,$V$7,IF(AB701=T701,$S$7,IF(AB701=Q701,$P$7,IF(AB701=N701,$M$7,IF(AB701=K701,$J$7,I(AB701=H701,$G$7,"")))))))</f>
        <v>BLAMIS DOTACIONES LABORATORIO S.A.S</v>
      </c>
      <c r="AD701" s="82" t="str">
        <f t="shared" si="168"/>
        <v>MERCK</v>
      </c>
      <c r="AE701" s="82" t="str">
        <f t="shared" si="169"/>
        <v>INMEDIATA</v>
      </c>
      <c r="AF701" s="1"/>
      <c r="AG701" s="1"/>
      <c r="AH701" s="1"/>
      <c r="AI701" s="1"/>
      <c r="AJ701" s="1"/>
      <c r="AK701" s="1"/>
      <c r="AL701" s="1"/>
      <c r="AM701" s="1"/>
      <c r="AN701" s="1"/>
      <c r="AO701" s="1" t="s">
        <v>420</v>
      </c>
      <c r="AP701" s="1">
        <v>146160</v>
      </c>
      <c r="AQ701" s="1">
        <v>75</v>
      </c>
      <c r="AR701" s="1"/>
      <c r="AS701" s="1"/>
      <c r="AT701" s="1"/>
      <c r="AU701" s="1"/>
      <c r="AV701" s="1"/>
      <c r="AW701" s="1"/>
      <c r="AX701" s="1" t="s">
        <v>420</v>
      </c>
      <c r="AY701" s="1">
        <v>162705.31199999998</v>
      </c>
      <c r="AZ701" s="1" t="s">
        <v>2526</v>
      </c>
      <c r="BA701" s="82">
        <f t="shared" si="170"/>
        <v>146160</v>
      </c>
      <c r="BB701" s="82" t="str">
        <f t="shared" si="171"/>
        <v>MERCK S.A.</v>
      </c>
      <c r="BC701" s="82" t="str">
        <f t="shared" si="172"/>
        <v>MERCK</v>
      </c>
      <c r="BD701" s="82">
        <f t="shared" si="173"/>
        <v>75</v>
      </c>
      <c r="BE701" s="1" t="s">
        <v>1095</v>
      </c>
      <c r="BF701" s="1">
        <v>196040</v>
      </c>
      <c r="BG701" s="1" t="s">
        <v>2375</v>
      </c>
      <c r="BH701" s="1"/>
      <c r="BI701" s="1"/>
      <c r="BJ701" s="1"/>
      <c r="BK701" s="1"/>
      <c r="BL701" s="1"/>
      <c r="BM701" s="1"/>
      <c r="BN701" s="1" t="s">
        <v>420</v>
      </c>
      <c r="BO701" s="1">
        <v>196504</v>
      </c>
      <c r="BP701" s="1" t="s">
        <v>2545</v>
      </c>
      <c r="BQ701" s="1"/>
      <c r="BR701" s="1"/>
      <c r="BS701" s="1"/>
      <c r="BT701" s="1"/>
      <c r="BU701" s="1"/>
      <c r="BV701" s="1"/>
      <c r="BW701" s="1" t="s">
        <v>2653</v>
      </c>
      <c r="BX701" s="1">
        <v>269226.72000000003</v>
      </c>
      <c r="BY701" s="1" t="s">
        <v>2654</v>
      </c>
      <c r="BZ701" s="82">
        <f t="shared" si="174"/>
        <v>196040</v>
      </c>
      <c r="CA701" s="82" t="str">
        <f t="shared" si="175"/>
        <v xml:space="preserve">QUIMICA  M.G.  S.A.S.   </v>
      </c>
      <c r="CB701" s="82" t="str">
        <f t="shared" si="176"/>
        <v>SIGMA</v>
      </c>
      <c r="CC701" s="82" t="str">
        <f t="shared" si="177"/>
        <v>60 DIAS</v>
      </c>
      <c r="CD701" s="98">
        <f t="shared" si="178"/>
        <v>146160</v>
      </c>
      <c r="CE701" s="98" t="str">
        <f t="shared" si="179"/>
        <v>MERCK S.A.</v>
      </c>
      <c r="CF701" s="98" t="str">
        <f t="shared" si="180"/>
        <v>MERCK</v>
      </c>
      <c r="CG701" s="98">
        <f t="shared" si="181"/>
        <v>75</v>
      </c>
    </row>
    <row r="702" spans="1:85" ht="57.6">
      <c r="A702" s="9">
        <f t="shared" si="166"/>
        <v>694</v>
      </c>
      <c r="B702" s="10" t="s">
        <v>1561</v>
      </c>
      <c r="C702" s="11">
        <v>1000</v>
      </c>
      <c r="D702" s="11" t="s">
        <v>6</v>
      </c>
      <c r="E702" s="10" t="s">
        <v>1803</v>
      </c>
      <c r="F702" s="44">
        <v>1</v>
      </c>
      <c r="G702" s="1"/>
      <c r="H702" s="1"/>
      <c r="I702" s="1"/>
      <c r="J702" s="1"/>
      <c r="K702" s="1"/>
      <c r="L702" s="1"/>
      <c r="M702" s="1"/>
      <c r="N702" s="1"/>
      <c r="O702" s="1"/>
      <c r="P702" s="1" t="s">
        <v>420</v>
      </c>
      <c r="Q702" s="1">
        <v>796224</v>
      </c>
      <c r="R702" s="1" t="s">
        <v>2284</v>
      </c>
      <c r="S702" s="1"/>
      <c r="T702" s="1"/>
      <c r="U702" s="1"/>
      <c r="V702" s="1"/>
      <c r="W702" s="1"/>
      <c r="X702" s="1"/>
      <c r="Y702" s="1"/>
      <c r="Z702" s="1"/>
      <c r="AA702" s="1"/>
      <c r="AB702" s="82">
        <f t="shared" si="167"/>
        <v>796224</v>
      </c>
      <c r="AC702" s="82" t="str">
        <f>IF(AB702=Z702,$Y$7,IF(AB702=W702,$V$7,IF(AB702=T702,$S$7,IF(AB702=Q702,$P$7,IF(AB702=N702,$M$7,IF(AB702=K702,$J$7,I(AB702=H702,$G$7,"")))))))</f>
        <v>BLAMIS DOTACIONES LABORATORIO S.A.S</v>
      </c>
      <c r="AD702" s="82" t="str">
        <f t="shared" si="168"/>
        <v>MERCK</v>
      </c>
      <c r="AE702" s="82" t="str">
        <f t="shared" si="169"/>
        <v>90 DÍAS</v>
      </c>
      <c r="AF702" s="1"/>
      <c r="AG702" s="1"/>
      <c r="AH702" s="1"/>
      <c r="AI702" s="1"/>
      <c r="AJ702" s="1"/>
      <c r="AK702" s="1"/>
      <c r="AL702" s="1"/>
      <c r="AM702" s="1"/>
      <c r="AN702" s="1"/>
      <c r="AO702" s="1" t="s">
        <v>420</v>
      </c>
      <c r="AP702" s="1">
        <v>629880</v>
      </c>
      <c r="AQ702" s="1">
        <v>90</v>
      </c>
      <c r="AR702" s="1"/>
      <c r="AS702" s="1"/>
      <c r="AT702" s="1"/>
      <c r="AU702" s="1"/>
      <c r="AV702" s="1"/>
      <c r="AW702" s="1"/>
      <c r="AX702" s="1" t="s">
        <v>420</v>
      </c>
      <c r="AY702" s="1">
        <v>769152.38400000008</v>
      </c>
      <c r="AZ702" s="1" t="s">
        <v>2526</v>
      </c>
      <c r="BA702" s="82">
        <f t="shared" si="170"/>
        <v>629880</v>
      </c>
      <c r="BB702" s="82" t="str">
        <f t="shared" si="171"/>
        <v>MERCK S.A.</v>
      </c>
      <c r="BC702" s="82" t="str">
        <f t="shared" si="172"/>
        <v>MERCK</v>
      </c>
      <c r="BD702" s="82">
        <f t="shared" si="173"/>
        <v>90</v>
      </c>
      <c r="BE702" s="1"/>
      <c r="BF702" s="1"/>
      <c r="BG702" s="1"/>
      <c r="BH702" s="1"/>
      <c r="BI702" s="1"/>
      <c r="BJ702" s="1"/>
      <c r="BK702" s="1"/>
      <c r="BL702" s="1"/>
      <c r="BM702" s="1"/>
      <c r="BN702" s="1" t="s">
        <v>420</v>
      </c>
      <c r="BO702" s="1">
        <v>1061632</v>
      </c>
      <c r="BP702" s="1" t="s">
        <v>2545</v>
      </c>
      <c r="BQ702" s="1"/>
      <c r="BR702" s="1"/>
      <c r="BS702" s="1"/>
      <c r="BT702" s="1"/>
      <c r="BU702" s="1"/>
      <c r="BV702" s="1"/>
      <c r="BW702" s="1"/>
      <c r="BX702" s="1"/>
      <c r="BY702" s="1"/>
      <c r="BZ702" s="82">
        <f t="shared" si="174"/>
        <v>1061632</v>
      </c>
      <c r="CA702" s="82" t="str">
        <f t="shared" si="175"/>
        <v>REACTIVOS EQUIPOS Y QUIMICOS LIMITADA</v>
      </c>
      <c r="CB702" s="82" t="str">
        <f t="shared" si="176"/>
        <v>MERCK</v>
      </c>
      <c r="CC702" s="82" t="str">
        <f t="shared" si="177"/>
        <v>120 DIAS</v>
      </c>
      <c r="CD702" s="98">
        <f t="shared" si="178"/>
        <v>629880</v>
      </c>
      <c r="CE702" s="98" t="str">
        <f t="shared" si="179"/>
        <v>MERCK S.A.</v>
      </c>
      <c r="CF702" s="98" t="str">
        <f t="shared" si="180"/>
        <v>MERCK</v>
      </c>
      <c r="CG702" s="98" t="str">
        <f t="shared" si="181"/>
        <v>120 DIAS</v>
      </c>
    </row>
    <row r="703" spans="1:85" ht="57.6">
      <c r="A703" s="9">
        <f t="shared" si="166"/>
        <v>695</v>
      </c>
      <c r="B703" s="19" t="s">
        <v>451</v>
      </c>
      <c r="C703" s="14">
        <v>25</v>
      </c>
      <c r="D703" s="18" t="s">
        <v>9</v>
      </c>
      <c r="E703" s="10" t="s">
        <v>1803</v>
      </c>
      <c r="F703" s="44">
        <v>1</v>
      </c>
      <c r="G703" s="1"/>
      <c r="H703" s="1"/>
      <c r="I703" s="1"/>
      <c r="J703" s="1"/>
      <c r="K703" s="1"/>
      <c r="L703" s="1"/>
      <c r="M703" s="1"/>
      <c r="N703" s="1"/>
      <c r="O703" s="1"/>
      <c r="P703" s="1"/>
      <c r="Q703" s="1"/>
      <c r="R703" s="1"/>
      <c r="S703" s="1" t="s">
        <v>2406</v>
      </c>
      <c r="T703" s="1">
        <v>78648</v>
      </c>
      <c r="U703" s="1">
        <v>15</v>
      </c>
      <c r="V703" s="1"/>
      <c r="W703" s="1"/>
      <c r="X703" s="1"/>
      <c r="Y703" s="1"/>
      <c r="Z703" s="1"/>
      <c r="AA703" s="1"/>
      <c r="AB703" s="82">
        <f t="shared" si="167"/>
        <v>78648</v>
      </c>
      <c r="AC703" s="82" t="str">
        <f>IF(AB703=Z703,$Y$7,IF(AB703=W703,$V$7,IF(AB703=T703,$S$7,IF(AB703=Q703,$P$7,IF(AB703=N703,$M$7,IF(AB703=K703,$J$7,I(AB703=H703,$G$7,"")))))))</f>
        <v xml:space="preserve">ELEMENTOS QUIMICOS LTDA </v>
      </c>
      <c r="AD703" s="82" t="str">
        <f t="shared" si="168"/>
        <v>PANREAC</v>
      </c>
      <c r="AE703" s="82">
        <f t="shared" si="169"/>
        <v>15</v>
      </c>
      <c r="AF703" s="1"/>
      <c r="AG703" s="1"/>
      <c r="AH703" s="1"/>
      <c r="AI703" s="1"/>
      <c r="AJ703" s="1"/>
      <c r="AK703" s="1"/>
      <c r="AL703" s="1"/>
      <c r="AM703" s="1"/>
      <c r="AN703" s="1"/>
      <c r="AO703" s="1" t="s">
        <v>420</v>
      </c>
      <c r="AP703" s="1">
        <v>265640</v>
      </c>
      <c r="AQ703" s="1">
        <v>90</v>
      </c>
      <c r="AR703" s="1"/>
      <c r="AS703" s="1"/>
      <c r="AT703" s="1"/>
      <c r="AU703" s="1"/>
      <c r="AV703" s="1"/>
      <c r="AW703" s="1"/>
      <c r="AX703" s="1" t="s">
        <v>420</v>
      </c>
      <c r="AY703" s="1">
        <v>439035.408</v>
      </c>
      <c r="AZ703" s="1" t="s">
        <v>2526</v>
      </c>
      <c r="BA703" s="82">
        <f t="shared" si="170"/>
        <v>265640</v>
      </c>
      <c r="BB703" s="82" t="str">
        <f t="shared" si="171"/>
        <v>MERCK S.A.</v>
      </c>
      <c r="BC703" s="82" t="str">
        <f t="shared" si="172"/>
        <v>MERCK</v>
      </c>
      <c r="BD703" s="82">
        <f t="shared" si="173"/>
        <v>90</v>
      </c>
      <c r="BE703" s="1"/>
      <c r="BF703" s="1"/>
      <c r="BG703" s="1"/>
      <c r="BH703" s="1"/>
      <c r="BI703" s="1"/>
      <c r="BJ703" s="1"/>
      <c r="BK703" s="1"/>
      <c r="BL703" s="1"/>
      <c r="BM703" s="1"/>
      <c r="BN703" s="1" t="s">
        <v>2406</v>
      </c>
      <c r="BO703" s="1">
        <v>241570</v>
      </c>
      <c r="BP703" s="1" t="s">
        <v>2545</v>
      </c>
      <c r="BQ703" s="1"/>
      <c r="BR703" s="1"/>
      <c r="BS703" s="1"/>
      <c r="BT703" s="1"/>
      <c r="BU703" s="1"/>
      <c r="BV703" s="1"/>
      <c r="BW703" s="1"/>
      <c r="BX703" s="1"/>
      <c r="BY703" s="1"/>
      <c r="BZ703" s="82">
        <f t="shared" si="174"/>
        <v>241570</v>
      </c>
      <c r="CA703" s="82" t="str">
        <f t="shared" si="175"/>
        <v>REACTIVOS EQUIPOS Y QUIMICOS LIMITADA</v>
      </c>
      <c r="CB703" s="82" t="str">
        <f t="shared" si="176"/>
        <v>PANREAC</v>
      </c>
      <c r="CC703" s="82" t="str">
        <f t="shared" si="177"/>
        <v>120 DIAS</v>
      </c>
      <c r="CD703" s="98">
        <f t="shared" si="178"/>
        <v>78648</v>
      </c>
      <c r="CE703" s="98" t="str">
        <f t="shared" si="179"/>
        <v xml:space="preserve">ELEMENTOS QUIMICOS LTDA </v>
      </c>
      <c r="CF703" s="98" t="str">
        <f t="shared" si="180"/>
        <v>PANREAC</v>
      </c>
      <c r="CG703" s="98" t="str">
        <f t="shared" si="181"/>
        <v>120 DIAS</v>
      </c>
    </row>
    <row r="704" spans="1:85" ht="57.6">
      <c r="A704" s="9">
        <f t="shared" si="166"/>
        <v>696</v>
      </c>
      <c r="B704" s="10" t="s">
        <v>1950</v>
      </c>
      <c r="C704" s="11" t="s">
        <v>1951</v>
      </c>
      <c r="D704" s="11" t="s">
        <v>440</v>
      </c>
      <c r="E704" s="10" t="s">
        <v>420</v>
      </c>
      <c r="F704" s="44">
        <v>1</v>
      </c>
      <c r="G704" s="1"/>
      <c r="H704" s="1"/>
      <c r="I704" s="1"/>
      <c r="J704" s="1"/>
      <c r="K704" s="1"/>
      <c r="L704" s="1"/>
      <c r="M704" s="1"/>
      <c r="N704" s="1"/>
      <c r="O704" s="1"/>
      <c r="P704" s="1" t="s">
        <v>420</v>
      </c>
      <c r="Q704" s="1">
        <v>47560</v>
      </c>
      <c r="R704" s="1" t="s">
        <v>2284</v>
      </c>
      <c r="S704" s="1"/>
      <c r="T704" s="1"/>
      <c r="U704" s="1"/>
      <c r="V704" s="1"/>
      <c r="W704" s="1"/>
      <c r="X704" s="1"/>
      <c r="Y704" s="1"/>
      <c r="Z704" s="1"/>
      <c r="AA704" s="1"/>
      <c r="AB704" s="82">
        <f t="shared" si="167"/>
        <v>47560</v>
      </c>
      <c r="AC704" s="82" t="str">
        <f>IF(AB704=Z704,$Y$7,IF(AB704=W704,$V$7,IF(AB704=T704,$S$7,IF(AB704=Q704,$P$7,IF(AB704=N704,$M$7,IF(AB704=K704,$J$7,I(AB704=H704,$G$7,"")))))))</f>
        <v>BLAMIS DOTACIONES LABORATORIO S.A.S</v>
      </c>
      <c r="AD704" s="82" t="str">
        <f t="shared" si="168"/>
        <v>MERCK</v>
      </c>
      <c r="AE704" s="82" t="str">
        <f t="shared" si="169"/>
        <v>90 DÍAS</v>
      </c>
      <c r="AF704" s="1"/>
      <c r="AG704" s="1"/>
      <c r="AH704" s="1"/>
      <c r="AI704" s="1"/>
      <c r="AJ704" s="1"/>
      <c r="AK704" s="1"/>
      <c r="AL704" s="1"/>
      <c r="AM704" s="1"/>
      <c r="AN704" s="1"/>
      <c r="AO704" s="1" t="s">
        <v>420</v>
      </c>
      <c r="AP704" s="1">
        <v>41064</v>
      </c>
      <c r="AQ704" s="1">
        <v>90</v>
      </c>
      <c r="AR704" s="1"/>
      <c r="AS704" s="1"/>
      <c r="AT704" s="1"/>
      <c r="AU704" s="1"/>
      <c r="AV704" s="1"/>
      <c r="AW704" s="1"/>
      <c r="AX704" s="1" t="s">
        <v>420</v>
      </c>
      <c r="AY704" s="1">
        <v>39667.823999999993</v>
      </c>
      <c r="AZ704" s="1" t="s">
        <v>2526</v>
      </c>
      <c r="BA704" s="82">
        <f t="shared" si="170"/>
        <v>39667.823999999993</v>
      </c>
      <c r="BB704" s="82" t="str">
        <f t="shared" si="171"/>
        <v>PROFINAS SAS</v>
      </c>
      <c r="BC704" s="82" t="str">
        <f t="shared" si="172"/>
        <v>MERCK</v>
      </c>
      <c r="BD704" s="82" t="str">
        <f t="shared" si="173"/>
        <v>15-60 DIAS</v>
      </c>
      <c r="BE704" s="1"/>
      <c r="BF704" s="1"/>
      <c r="BG704" s="1"/>
      <c r="BH704" s="1"/>
      <c r="BI704" s="1"/>
      <c r="BJ704" s="1"/>
      <c r="BK704" s="1"/>
      <c r="BL704" s="1"/>
      <c r="BM704" s="1"/>
      <c r="BN704" s="1" t="s">
        <v>420</v>
      </c>
      <c r="BO704" s="1">
        <v>47908</v>
      </c>
      <c r="BP704" s="1" t="s">
        <v>2545</v>
      </c>
      <c r="BQ704" s="1"/>
      <c r="BR704" s="1"/>
      <c r="BS704" s="1"/>
      <c r="BT704" s="1"/>
      <c r="BU704" s="1"/>
      <c r="BV704" s="1"/>
      <c r="BW704" s="1"/>
      <c r="BX704" s="1"/>
      <c r="BY704" s="1"/>
      <c r="BZ704" s="82">
        <f t="shared" si="174"/>
        <v>47908</v>
      </c>
      <c r="CA704" s="82" t="str">
        <f t="shared" si="175"/>
        <v>REACTIVOS EQUIPOS Y QUIMICOS LIMITADA</v>
      </c>
      <c r="CB704" s="82" t="str">
        <f t="shared" si="176"/>
        <v>MERCK</v>
      </c>
      <c r="CC704" s="82" t="str">
        <f t="shared" si="177"/>
        <v>120 DIAS</v>
      </c>
      <c r="CD704" s="98">
        <f t="shared" si="178"/>
        <v>39667.823999999993</v>
      </c>
      <c r="CE704" s="98" t="str">
        <f t="shared" si="179"/>
        <v>PROFINAS SAS</v>
      </c>
      <c r="CF704" s="98" t="str">
        <f t="shared" si="180"/>
        <v>MERCK</v>
      </c>
      <c r="CG704" s="98" t="str">
        <f t="shared" si="181"/>
        <v>120 DIAS</v>
      </c>
    </row>
    <row r="705" spans="1:85" ht="57.6">
      <c r="A705" s="9">
        <f t="shared" si="166"/>
        <v>697</v>
      </c>
      <c r="B705" s="10" t="s">
        <v>1714</v>
      </c>
      <c r="C705" s="11">
        <v>1000</v>
      </c>
      <c r="D705" s="11" t="s">
        <v>6</v>
      </c>
      <c r="E705" s="10" t="s">
        <v>1803</v>
      </c>
      <c r="F705" s="44">
        <v>1</v>
      </c>
      <c r="G705" s="1"/>
      <c r="H705" s="1"/>
      <c r="I705" s="1"/>
      <c r="J705" s="1"/>
      <c r="K705" s="1"/>
      <c r="L705" s="1"/>
      <c r="M705" s="1"/>
      <c r="N705" s="1"/>
      <c r="O705" s="1"/>
      <c r="P705" s="1" t="s">
        <v>420</v>
      </c>
      <c r="Q705" s="1">
        <v>54520</v>
      </c>
      <c r="R705" s="1" t="s">
        <v>2326</v>
      </c>
      <c r="S705" s="1" t="s">
        <v>2406</v>
      </c>
      <c r="T705" s="1">
        <v>39208</v>
      </c>
      <c r="U705" s="1">
        <v>15</v>
      </c>
      <c r="V705" s="1"/>
      <c r="W705" s="1"/>
      <c r="X705" s="1"/>
      <c r="Y705" s="1"/>
      <c r="Z705" s="1"/>
      <c r="AA705" s="1"/>
      <c r="AB705" s="82">
        <f t="shared" si="167"/>
        <v>39208</v>
      </c>
      <c r="AC705" s="82" t="str">
        <f>IF(AB705=Z705,$Y$7,IF(AB705=W705,$V$7,IF(AB705=T705,$S$7,IF(AB705=Q705,$P$7,IF(AB705=N705,$M$7,IF(AB705=K705,$J$7,I(AB705=H705,$G$7,"")))))))</f>
        <v xml:space="preserve">ELEMENTOS QUIMICOS LTDA </v>
      </c>
      <c r="AD705" s="82" t="str">
        <f t="shared" si="168"/>
        <v>PANREAC</v>
      </c>
      <c r="AE705" s="82">
        <f t="shared" si="169"/>
        <v>15</v>
      </c>
      <c r="AF705" s="1"/>
      <c r="AG705" s="1"/>
      <c r="AH705" s="1"/>
      <c r="AI705" s="1"/>
      <c r="AJ705" s="1"/>
      <c r="AK705" s="1"/>
      <c r="AL705" s="1"/>
      <c r="AM705" s="1"/>
      <c r="AN705" s="1"/>
      <c r="AO705" s="1" t="s">
        <v>420</v>
      </c>
      <c r="AP705" s="1">
        <v>40600</v>
      </c>
      <c r="AQ705" s="1">
        <v>45</v>
      </c>
      <c r="AR705" s="1"/>
      <c r="AS705" s="1"/>
      <c r="AT705" s="1"/>
      <c r="AU705" s="1"/>
      <c r="AV705" s="1"/>
      <c r="AW705" s="1"/>
      <c r="AX705" s="1" t="s">
        <v>420</v>
      </c>
      <c r="AY705" s="1">
        <v>50425.2</v>
      </c>
      <c r="AZ705" s="1" t="s">
        <v>2526</v>
      </c>
      <c r="BA705" s="82">
        <f t="shared" si="170"/>
        <v>40600</v>
      </c>
      <c r="BB705" s="82" t="str">
        <f t="shared" si="171"/>
        <v>MERCK S.A.</v>
      </c>
      <c r="BC705" s="82" t="str">
        <f t="shared" si="172"/>
        <v>MERCK</v>
      </c>
      <c r="BD705" s="82">
        <f t="shared" si="173"/>
        <v>45</v>
      </c>
      <c r="BE705" s="1"/>
      <c r="BF705" s="1"/>
      <c r="BG705" s="1"/>
      <c r="BH705" s="1"/>
      <c r="BI705" s="1"/>
      <c r="BJ705" s="1"/>
      <c r="BK705" s="1"/>
      <c r="BL705" s="1"/>
      <c r="BM705" s="1"/>
      <c r="BN705" s="1" t="s">
        <v>2461</v>
      </c>
      <c r="BO705" s="1">
        <v>28188</v>
      </c>
      <c r="BP705" s="1" t="s">
        <v>2545</v>
      </c>
      <c r="BQ705" s="1"/>
      <c r="BR705" s="1"/>
      <c r="BS705" s="1"/>
      <c r="BT705" s="1"/>
      <c r="BU705" s="1"/>
      <c r="BV705" s="1"/>
      <c r="BW705" s="1"/>
      <c r="BX705" s="1"/>
      <c r="BY705" s="1"/>
      <c r="BZ705" s="82">
        <f t="shared" si="174"/>
        <v>28188</v>
      </c>
      <c r="CA705" s="82" t="str">
        <f t="shared" si="175"/>
        <v>REACTIVOS EQUIPOS Y QUIMICOS LIMITADA</v>
      </c>
      <c r="CB705" s="82" t="str">
        <f t="shared" si="176"/>
        <v>SCHARLAU</v>
      </c>
      <c r="CC705" s="82" t="str">
        <f t="shared" si="177"/>
        <v>120 DIAS</v>
      </c>
      <c r="CD705" s="98">
        <f t="shared" si="178"/>
        <v>28188</v>
      </c>
      <c r="CE705" s="98" t="str">
        <f t="shared" si="179"/>
        <v>REACTIVOS EQUIPOS Y QUIMICOS LIMITADA</v>
      </c>
      <c r="CF705" s="98" t="str">
        <f t="shared" si="180"/>
        <v>SCHARLAU</v>
      </c>
      <c r="CG705" s="98" t="str">
        <f t="shared" si="181"/>
        <v>120 DIAS</v>
      </c>
    </row>
    <row r="706" spans="1:85" ht="52.2">
      <c r="A706" s="9">
        <f t="shared" si="166"/>
        <v>698</v>
      </c>
      <c r="B706" s="19" t="s">
        <v>575</v>
      </c>
      <c r="C706" s="14">
        <v>4000</v>
      </c>
      <c r="D706" s="18" t="s">
        <v>15</v>
      </c>
      <c r="E706" s="10" t="s">
        <v>1803</v>
      </c>
      <c r="F706" s="44">
        <v>1</v>
      </c>
      <c r="G706" s="1"/>
      <c r="H706" s="1"/>
      <c r="I706" s="1"/>
      <c r="J706" s="1"/>
      <c r="K706" s="1"/>
      <c r="L706" s="1"/>
      <c r="M706" s="1"/>
      <c r="N706" s="1"/>
      <c r="O706" s="1"/>
      <c r="P706" s="1"/>
      <c r="Q706" s="1"/>
      <c r="R706" s="1"/>
      <c r="S706" s="1" t="s">
        <v>2406</v>
      </c>
      <c r="T706" s="1">
        <v>1118240</v>
      </c>
      <c r="U706" s="1">
        <v>120</v>
      </c>
      <c r="V706" s="1"/>
      <c r="W706" s="1"/>
      <c r="X706" s="1"/>
      <c r="Y706" s="1"/>
      <c r="Z706" s="1"/>
      <c r="AA706" s="1"/>
      <c r="AB706" s="82">
        <f t="shared" si="167"/>
        <v>1118240</v>
      </c>
      <c r="AC706" s="82" t="str">
        <f>IF(AB706=Z706,$Y$7,IF(AB706=W706,$V$7,IF(AB706=T706,$S$7,IF(AB706=Q706,$P$7,IF(AB706=N706,$M$7,IF(AB706=K706,$J$7,I(AB706=H706,$G$7,"")))))))</f>
        <v xml:space="preserve">ELEMENTOS QUIMICOS LTDA </v>
      </c>
      <c r="AD706" s="82" t="str">
        <f t="shared" si="168"/>
        <v>PANREAC</v>
      </c>
      <c r="AE706" s="82">
        <f t="shared" si="169"/>
        <v>120</v>
      </c>
      <c r="AF706" s="1"/>
      <c r="AG706" s="1"/>
      <c r="AH706" s="1"/>
      <c r="AI706" s="1"/>
      <c r="AJ706" s="1"/>
      <c r="AK706" s="1"/>
      <c r="AL706" s="1"/>
      <c r="AM706" s="1"/>
      <c r="AN706" s="1"/>
      <c r="AO706" s="1" t="s">
        <v>420</v>
      </c>
      <c r="AP706" s="1">
        <v>382800</v>
      </c>
      <c r="AQ706" s="1">
        <v>120</v>
      </c>
      <c r="AR706" s="1"/>
      <c r="AS706" s="1"/>
      <c r="AT706" s="1"/>
      <c r="AU706" s="1"/>
      <c r="AV706" s="1"/>
      <c r="AW706" s="1"/>
      <c r="AX706" s="1" t="s">
        <v>420</v>
      </c>
      <c r="AY706" s="1">
        <v>488115.93599999999</v>
      </c>
      <c r="AZ706" s="1" t="s">
        <v>2526</v>
      </c>
      <c r="BA706" s="82">
        <f t="shared" si="170"/>
        <v>382800</v>
      </c>
      <c r="BB706" s="82" t="str">
        <f t="shared" si="171"/>
        <v>MERCK S.A.</v>
      </c>
      <c r="BC706" s="82" t="str">
        <f t="shared" si="172"/>
        <v>MERCK</v>
      </c>
      <c r="BD706" s="82">
        <f t="shared" si="173"/>
        <v>120</v>
      </c>
      <c r="BE706" s="1"/>
      <c r="BF706" s="1"/>
      <c r="BG706" s="1"/>
      <c r="BH706" s="1"/>
      <c r="BI706" s="1"/>
      <c r="BJ706" s="1"/>
      <c r="BK706" s="1" t="s">
        <v>2361</v>
      </c>
      <c r="BL706" s="1">
        <v>198359.99999999997</v>
      </c>
      <c r="BM706" s="1" t="s">
        <v>2569</v>
      </c>
      <c r="BN706" s="1"/>
      <c r="BO706" s="1"/>
      <c r="BP706" s="1"/>
      <c r="BQ706" s="1"/>
      <c r="BR706" s="1"/>
      <c r="BS706" s="1"/>
      <c r="BT706" s="1"/>
      <c r="BU706" s="1"/>
      <c r="BV706" s="1"/>
      <c r="BW706" s="1" t="s">
        <v>2653</v>
      </c>
      <c r="BX706" s="1">
        <v>254513.28</v>
      </c>
      <c r="BY706" s="1" t="s">
        <v>2654</v>
      </c>
      <c r="BZ706" s="82">
        <f t="shared" si="174"/>
        <v>198359.99999999997</v>
      </c>
      <c r="CA706" s="82" t="str">
        <f t="shared" si="175"/>
        <v>QUIMICOS Y REACTIVOS SAS "QUIMIREL SAS"</v>
      </c>
      <c r="CB706" s="82" t="str">
        <f t="shared" si="176"/>
        <v>HONEYWELL</v>
      </c>
      <c r="CC706" s="82" t="str">
        <f t="shared" si="177"/>
        <v xml:space="preserve">5 dias calendario </v>
      </c>
      <c r="CD706" s="98">
        <f t="shared" si="178"/>
        <v>198359.99999999997</v>
      </c>
      <c r="CE706" s="98" t="str">
        <f t="shared" si="179"/>
        <v>QUIMICOS Y REACTIVOS SAS "QUIMIREL SAS"</v>
      </c>
      <c r="CF706" s="98" t="str">
        <f t="shared" si="180"/>
        <v>HONEYWELL</v>
      </c>
      <c r="CG706" s="98" t="str">
        <f t="shared" si="181"/>
        <v xml:space="preserve">5 dias calendario </v>
      </c>
    </row>
    <row r="707" spans="1:85" ht="52.2">
      <c r="A707" s="9">
        <f t="shared" si="166"/>
        <v>699</v>
      </c>
      <c r="B707" s="19" t="s">
        <v>453</v>
      </c>
      <c r="C707" s="14">
        <v>4000</v>
      </c>
      <c r="D707" s="18" t="s">
        <v>15</v>
      </c>
      <c r="E707" s="10" t="s">
        <v>1803</v>
      </c>
      <c r="F707" s="44">
        <v>1</v>
      </c>
      <c r="G707" s="1"/>
      <c r="H707" s="1"/>
      <c r="I707" s="1"/>
      <c r="J707" s="1" t="s">
        <v>2267</v>
      </c>
      <c r="K707" s="1">
        <v>87939.6</v>
      </c>
      <c r="L707" s="1" t="s">
        <v>2268</v>
      </c>
      <c r="M707" s="1"/>
      <c r="N707" s="1"/>
      <c r="O707" s="1"/>
      <c r="P707" s="1"/>
      <c r="Q707" s="1"/>
      <c r="R707" s="1"/>
      <c r="S707" s="1" t="s">
        <v>2406</v>
      </c>
      <c r="T707" s="1">
        <v>214484</v>
      </c>
      <c r="U707" s="1">
        <v>15</v>
      </c>
      <c r="V707" s="1"/>
      <c r="W707" s="1"/>
      <c r="X707" s="1"/>
      <c r="Y707" s="1"/>
      <c r="Z707" s="1"/>
      <c r="AA707" s="1"/>
      <c r="AB707" s="82">
        <f t="shared" si="167"/>
        <v>87939.6</v>
      </c>
      <c r="AC707" s="82" t="str">
        <f>IF(AB707=Z707,$Y$7,IF(AB707=W707,$V$7,IF(AB707=T707,$S$7,IF(AB707=Q707,$P$7,IF(AB707=N707,$M$7,IF(AB707=K707,$J$7,I(AB707=H707,$G$7,"")))))))</f>
        <v>AVÁNTIKA COLOMBIA S.A.</v>
      </c>
      <c r="AD707" s="82" t="str">
        <f t="shared" si="168"/>
        <v>JT BAKER</v>
      </c>
      <c r="AE707" s="82" t="str">
        <f t="shared" si="169"/>
        <v>10 Días</v>
      </c>
      <c r="AF707" s="1"/>
      <c r="AG707" s="1"/>
      <c r="AH707" s="1"/>
      <c r="AI707" s="1"/>
      <c r="AJ707" s="1"/>
      <c r="AK707" s="1"/>
      <c r="AL707" s="1"/>
      <c r="AM707" s="1"/>
      <c r="AN707" s="1"/>
      <c r="AO707" s="1" t="s">
        <v>420</v>
      </c>
      <c r="AP707" s="1">
        <v>150800</v>
      </c>
      <c r="AQ707" s="1">
        <v>120</v>
      </c>
      <c r="AR707" s="1"/>
      <c r="AS707" s="1"/>
      <c r="AT707" s="1"/>
      <c r="AU707" s="1"/>
      <c r="AV707" s="1"/>
      <c r="AW707" s="1"/>
      <c r="AX707" s="1" t="s">
        <v>420</v>
      </c>
      <c r="AY707" s="1">
        <v>190943.424</v>
      </c>
      <c r="AZ707" s="1" t="s">
        <v>2526</v>
      </c>
      <c r="BA707" s="82">
        <f t="shared" si="170"/>
        <v>150800</v>
      </c>
      <c r="BB707" s="82" t="str">
        <f t="shared" si="171"/>
        <v>MERCK S.A.</v>
      </c>
      <c r="BC707" s="82" t="str">
        <f t="shared" si="172"/>
        <v>MERCK</v>
      </c>
      <c r="BD707" s="82">
        <f t="shared" si="173"/>
        <v>120</v>
      </c>
      <c r="BE707" s="1"/>
      <c r="BF707" s="1"/>
      <c r="BG707" s="1"/>
      <c r="BH707" s="1"/>
      <c r="BI707" s="1"/>
      <c r="BJ707" s="1"/>
      <c r="BK707" s="1" t="s">
        <v>2361</v>
      </c>
      <c r="BL707" s="1">
        <v>117160</v>
      </c>
      <c r="BM707" s="1" t="s">
        <v>2569</v>
      </c>
      <c r="BN707" s="1" t="s">
        <v>2587</v>
      </c>
      <c r="BO707" s="1">
        <v>98600</v>
      </c>
      <c r="BP707" s="1" t="s">
        <v>2328</v>
      </c>
      <c r="BQ707" s="1" t="s">
        <v>888</v>
      </c>
      <c r="BR707" s="1">
        <v>97440</v>
      </c>
      <c r="BS707" s="1">
        <v>8</v>
      </c>
      <c r="BT707" s="1"/>
      <c r="BU707" s="1"/>
      <c r="BV707" s="1"/>
      <c r="BW707" s="1" t="s">
        <v>2653</v>
      </c>
      <c r="BX707" s="1">
        <v>65222.16</v>
      </c>
      <c r="BY707" s="1" t="s">
        <v>2372</v>
      </c>
      <c r="BZ707" s="82">
        <f t="shared" si="174"/>
        <v>65222.16</v>
      </c>
      <c r="CA707" s="82" t="str">
        <f t="shared" si="175"/>
        <v xml:space="preserve">LABORATORIOS WACOL S.A </v>
      </c>
      <c r="CB707" s="82" t="str">
        <f t="shared" si="176"/>
        <v xml:space="preserve">JT BAKER </v>
      </c>
      <c r="CC707" s="82" t="str">
        <f t="shared" si="177"/>
        <v>3 DIAS</v>
      </c>
      <c r="CD707" s="98">
        <f t="shared" si="178"/>
        <v>65222.16</v>
      </c>
      <c r="CE707" s="98" t="str">
        <f t="shared" si="179"/>
        <v xml:space="preserve">LABORATORIOS WACOL S.A </v>
      </c>
      <c r="CF707" s="98" t="str">
        <f t="shared" si="180"/>
        <v xml:space="preserve">JT BAKER </v>
      </c>
      <c r="CG707" s="98" t="str">
        <f t="shared" si="181"/>
        <v>3 DIAS</v>
      </c>
    </row>
    <row r="708" spans="1:85" ht="62.4">
      <c r="A708" s="9">
        <f t="shared" si="166"/>
        <v>700</v>
      </c>
      <c r="B708" s="10" t="s">
        <v>532</v>
      </c>
      <c r="C708" s="11">
        <v>500</v>
      </c>
      <c r="D708" s="11" t="s">
        <v>538</v>
      </c>
      <c r="E708" s="10" t="s">
        <v>1804</v>
      </c>
      <c r="F708" s="44">
        <v>1</v>
      </c>
      <c r="G708" s="1"/>
      <c r="H708" s="1"/>
      <c r="I708" s="1"/>
      <c r="J708" s="1"/>
      <c r="K708" s="1"/>
      <c r="L708" s="1"/>
      <c r="M708" s="1"/>
      <c r="N708" s="1"/>
      <c r="O708" s="1"/>
      <c r="P708" s="1"/>
      <c r="Q708" s="1"/>
      <c r="R708" s="1"/>
      <c r="S708" s="1"/>
      <c r="T708" s="1"/>
      <c r="U708" s="1"/>
      <c r="V708" s="1"/>
      <c r="W708" s="1"/>
      <c r="X708" s="1"/>
      <c r="Y708" s="1"/>
      <c r="Z708" s="1"/>
      <c r="AA708" s="1"/>
      <c r="AB708" s="82"/>
      <c r="AC708" s="82"/>
      <c r="AD708" s="82"/>
      <c r="AE708" s="82"/>
      <c r="AF708" s="1"/>
      <c r="AG708" s="1"/>
      <c r="AH708" s="1"/>
      <c r="AI708" s="1"/>
      <c r="AJ708" s="1"/>
      <c r="AK708" s="1"/>
      <c r="AL708" s="1"/>
      <c r="AM708" s="1"/>
      <c r="AN708" s="1"/>
      <c r="AO708" s="1"/>
      <c r="AP708" s="1"/>
      <c r="AQ708" s="1"/>
      <c r="AR708" s="1"/>
      <c r="AS708" s="1"/>
      <c r="AT708" s="1"/>
      <c r="AU708" s="1"/>
      <c r="AV708" s="1"/>
      <c r="AW708" s="1"/>
      <c r="AX708" s="1"/>
      <c r="AY708" s="1"/>
      <c r="AZ708" s="1"/>
      <c r="BA708" s="82"/>
      <c r="BB708" s="82"/>
      <c r="BC708" s="82"/>
      <c r="BD708" s="82"/>
      <c r="BE708" s="1"/>
      <c r="BF708" s="1"/>
      <c r="BG708" s="1"/>
      <c r="BH708" s="1"/>
      <c r="BI708" s="1"/>
      <c r="BJ708" s="1"/>
      <c r="BK708" s="1"/>
      <c r="BL708" s="1"/>
      <c r="BM708" s="1"/>
      <c r="BN708" s="1"/>
      <c r="BO708" s="1"/>
      <c r="BP708" s="1"/>
      <c r="BQ708" s="1"/>
      <c r="BR708" s="1"/>
      <c r="BS708" s="1"/>
      <c r="BT708" s="1"/>
      <c r="BU708" s="1"/>
      <c r="BV708" s="1"/>
      <c r="BW708" s="1"/>
      <c r="BX708" s="1"/>
      <c r="BY708" s="1"/>
      <c r="BZ708" s="82"/>
      <c r="CA708" s="82"/>
      <c r="CB708" s="82">
        <f t="shared" si="176"/>
        <v>0</v>
      </c>
      <c r="CC708" s="82">
        <f t="shared" si="177"/>
        <v>0</v>
      </c>
      <c r="CD708" s="98">
        <f t="shared" si="178"/>
        <v>0</v>
      </c>
      <c r="CE708" s="98">
        <f t="shared" si="179"/>
        <v>0</v>
      </c>
      <c r="CF708" s="98">
        <f t="shared" si="180"/>
        <v>0</v>
      </c>
      <c r="CG708" s="98">
        <f t="shared" si="181"/>
        <v>0</v>
      </c>
    </row>
    <row r="709" spans="1:85" ht="62.4">
      <c r="A709" s="9">
        <f t="shared" si="166"/>
        <v>701</v>
      </c>
      <c r="B709" s="10" t="s">
        <v>1952</v>
      </c>
      <c r="C709" s="11">
        <v>250</v>
      </c>
      <c r="D709" s="11" t="s">
        <v>538</v>
      </c>
      <c r="E709" s="10" t="s">
        <v>1804</v>
      </c>
      <c r="F709" s="44">
        <v>1</v>
      </c>
      <c r="G709" s="1"/>
      <c r="H709" s="1"/>
      <c r="I709" s="1"/>
      <c r="J709" s="1"/>
      <c r="K709" s="1"/>
      <c r="L709" s="1"/>
      <c r="M709" s="1"/>
      <c r="N709" s="1"/>
      <c r="O709" s="1"/>
      <c r="P709" s="1"/>
      <c r="Q709" s="1"/>
      <c r="R709" s="1"/>
      <c r="S709" s="1"/>
      <c r="T709" s="1"/>
      <c r="U709" s="1"/>
      <c r="V709" s="1"/>
      <c r="W709" s="1"/>
      <c r="X709" s="1"/>
      <c r="Y709" s="1"/>
      <c r="Z709" s="1"/>
      <c r="AA709" s="1"/>
      <c r="AB709" s="82"/>
      <c r="AC709" s="82"/>
      <c r="AD709" s="82"/>
      <c r="AE709" s="82"/>
      <c r="AF709" s="1"/>
      <c r="AG709" s="1"/>
      <c r="AH709" s="1"/>
      <c r="AI709" s="1"/>
      <c r="AJ709" s="1"/>
      <c r="AK709" s="1"/>
      <c r="AL709" s="1"/>
      <c r="AM709" s="1"/>
      <c r="AN709" s="1"/>
      <c r="AO709" s="1"/>
      <c r="AP709" s="1"/>
      <c r="AQ709" s="1"/>
      <c r="AR709" s="1"/>
      <c r="AS709" s="1"/>
      <c r="AT709" s="1"/>
      <c r="AU709" s="1"/>
      <c r="AV709" s="1"/>
      <c r="AW709" s="1"/>
      <c r="AX709" s="1"/>
      <c r="AY709" s="1"/>
      <c r="AZ709" s="1"/>
      <c r="BA709" s="82"/>
      <c r="BB709" s="82"/>
      <c r="BC709" s="82"/>
      <c r="BD709" s="82"/>
      <c r="BE709" s="1" t="s">
        <v>1095</v>
      </c>
      <c r="BF709" s="1">
        <v>170520</v>
      </c>
      <c r="BG709" s="1" t="s">
        <v>2375</v>
      </c>
      <c r="BH709" s="1"/>
      <c r="BI709" s="1"/>
      <c r="BJ709" s="1"/>
      <c r="BK709" s="1"/>
      <c r="BL709" s="1"/>
      <c r="BM709" s="1"/>
      <c r="BN709" s="1"/>
      <c r="BO709" s="1"/>
      <c r="BP709" s="1"/>
      <c r="BQ709" s="1"/>
      <c r="BR709" s="1"/>
      <c r="BS709" s="1"/>
      <c r="BT709" s="1"/>
      <c r="BU709" s="1"/>
      <c r="BV709" s="1"/>
      <c r="BW709" s="1"/>
      <c r="BX709" s="1"/>
      <c r="BY709" s="1"/>
      <c r="BZ709" s="82">
        <f t="shared" si="174"/>
        <v>170520</v>
      </c>
      <c r="CA709" s="82" t="str">
        <f t="shared" si="175"/>
        <v xml:space="preserve">QUIMICA  M.G.  S.A.S.   </v>
      </c>
      <c r="CB709" s="82" t="str">
        <f t="shared" si="176"/>
        <v>SIGMA</v>
      </c>
      <c r="CC709" s="82" t="str">
        <f t="shared" si="177"/>
        <v>60 DIAS</v>
      </c>
      <c r="CD709" s="98">
        <f t="shared" si="178"/>
        <v>170520</v>
      </c>
      <c r="CE709" s="98" t="str">
        <f t="shared" si="179"/>
        <v xml:space="preserve">QUIMICA  M.G.  S.A.S.   </v>
      </c>
      <c r="CF709" s="98" t="str">
        <f t="shared" si="180"/>
        <v>SIGMA</v>
      </c>
      <c r="CG709" s="98" t="str">
        <f t="shared" si="181"/>
        <v>60 DIAS</v>
      </c>
    </row>
    <row r="710" spans="1:85" ht="57.6">
      <c r="A710" s="9">
        <f t="shared" si="166"/>
        <v>702</v>
      </c>
      <c r="B710" s="17" t="s">
        <v>452</v>
      </c>
      <c r="C710" s="14">
        <v>1</v>
      </c>
      <c r="D710" s="18" t="s">
        <v>9</v>
      </c>
      <c r="E710" s="10" t="s">
        <v>1803</v>
      </c>
      <c r="F710" s="44">
        <v>1</v>
      </c>
      <c r="G710" s="1"/>
      <c r="H710" s="1"/>
      <c r="I710" s="1"/>
      <c r="J710" s="1"/>
      <c r="K710" s="1"/>
      <c r="L710" s="1"/>
      <c r="M710" s="1"/>
      <c r="N710" s="1"/>
      <c r="O710" s="1"/>
      <c r="P710" s="1" t="s">
        <v>420</v>
      </c>
      <c r="Q710" s="1">
        <v>1149475.32</v>
      </c>
      <c r="R710" s="1" t="s">
        <v>2284</v>
      </c>
      <c r="S710" s="1"/>
      <c r="T710" s="1"/>
      <c r="U710" s="1"/>
      <c r="V710" s="1"/>
      <c r="W710" s="1"/>
      <c r="X710" s="1"/>
      <c r="Y710" s="1"/>
      <c r="Z710" s="1"/>
      <c r="AA710" s="1"/>
      <c r="AB710" s="82">
        <f t="shared" si="167"/>
        <v>1149475.32</v>
      </c>
      <c r="AC710" s="82" t="str">
        <f>IF(AB710=Z710,$Y$7,IF(AB710=W710,$V$7,IF(AB710=T710,$S$7,IF(AB710=Q710,$P$7,IF(AB710=N710,$M$7,IF(AB710=K710,$J$7,I(AB710=H710,$G$7,"")))))))</f>
        <v>BLAMIS DOTACIONES LABORATORIO S.A.S</v>
      </c>
      <c r="AD710" s="82" t="str">
        <f t="shared" si="168"/>
        <v>MERCK</v>
      </c>
      <c r="AE710" s="82" t="str">
        <f t="shared" si="169"/>
        <v>90 DÍAS</v>
      </c>
      <c r="AF710" s="1"/>
      <c r="AG710" s="1"/>
      <c r="AH710" s="1"/>
      <c r="AI710" s="1"/>
      <c r="AJ710" s="1"/>
      <c r="AK710" s="1"/>
      <c r="AL710" s="1"/>
      <c r="AM710" s="1"/>
      <c r="AN710" s="1"/>
      <c r="AO710" s="1"/>
      <c r="AP710" s="1"/>
      <c r="AQ710" s="1"/>
      <c r="AR710" s="1"/>
      <c r="AS710" s="1"/>
      <c r="AT710" s="1"/>
      <c r="AU710" s="1"/>
      <c r="AV710" s="1"/>
      <c r="AW710" s="1"/>
      <c r="AX710" s="1"/>
      <c r="AY710" s="1"/>
      <c r="AZ710" s="1"/>
      <c r="BA710" s="82"/>
      <c r="BB710" s="82"/>
      <c r="BC710" s="82"/>
      <c r="BD710" s="82"/>
      <c r="BE710" s="1"/>
      <c r="BF710" s="1"/>
      <c r="BG710" s="1"/>
      <c r="BH710" s="1"/>
      <c r="BI710" s="1"/>
      <c r="BJ710" s="1"/>
      <c r="BK710" s="1"/>
      <c r="BL710" s="1"/>
      <c r="BM710" s="1"/>
      <c r="BN710" s="1"/>
      <c r="BO710" s="1"/>
      <c r="BP710" s="1"/>
      <c r="BQ710" s="1"/>
      <c r="BR710" s="1"/>
      <c r="BS710" s="1"/>
      <c r="BT710" s="1"/>
      <c r="BU710" s="1"/>
      <c r="BV710" s="1"/>
      <c r="BW710" s="1"/>
      <c r="BX710" s="1"/>
      <c r="BY710" s="1"/>
      <c r="BZ710" s="82"/>
      <c r="CA710" s="82"/>
      <c r="CB710" s="82">
        <f t="shared" si="176"/>
        <v>0</v>
      </c>
      <c r="CC710" s="82">
        <f t="shared" si="177"/>
        <v>0</v>
      </c>
      <c r="CD710" s="98">
        <f t="shared" si="178"/>
        <v>1149475.32</v>
      </c>
      <c r="CE710" s="98" t="str">
        <f t="shared" si="179"/>
        <v>BLAMIS DOTACIONES LABORATORIO S.A.S</v>
      </c>
      <c r="CF710" s="98" t="str">
        <f t="shared" si="180"/>
        <v>MERCK</v>
      </c>
      <c r="CG710" s="98" t="str">
        <f t="shared" si="181"/>
        <v>90 DÍAS</v>
      </c>
    </row>
    <row r="711" spans="1:85" ht="63.6" customHeight="1">
      <c r="A711" s="9">
        <f t="shared" si="166"/>
        <v>703</v>
      </c>
      <c r="B711" s="10" t="s">
        <v>1327</v>
      </c>
      <c r="C711" s="11">
        <v>5</v>
      </c>
      <c r="D711" s="11" t="s">
        <v>9</v>
      </c>
      <c r="E711" s="10" t="s">
        <v>1803</v>
      </c>
      <c r="F711" s="44">
        <v>1</v>
      </c>
      <c r="G711" s="1"/>
      <c r="H711" s="1"/>
      <c r="I711" s="1"/>
      <c r="J711" s="1"/>
      <c r="K711" s="1"/>
      <c r="L711" s="1"/>
      <c r="M711" s="1"/>
      <c r="N711" s="1"/>
      <c r="O711" s="1"/>
      <c r="P711" s="1"/>
      <c r="Q711" s="1"/>
      <c r="R711" s="1"/>
      <c r="S711" s="1" t="s">
        <v>2406</v>
      </c>
      <c r="T711" s="1">
        <v>186760</v>
      </c>
      <c r="U711" s="1">
        <v>15</v>
      </c>
      <c r="V711" s="1"/>
      <c r="W711" s="1"/>
      <c r="X711" s="1"/>
      <c r="Y711" s="1"/>
      <c r="Z711" s="1"/>
      <c r="AA711" s="1"/>
      <c r="AB711" s="82">
        <f t="shared" si="167"/>
        <v>186760</v>
      </c>
      <c r="AC711" s="82" t="str">
        <f>IF(AB711=Z711,$Y$7,IF(AB711=W711,$V$7,IF(AB711=T711,$S$7,IF(AB711=Q711,$P$7,IF(AB711=N711,$M$7,IF(AB711=K711,$J$7,I(AB711=H711,$G$7,"")))))))</f>
        <v xml:space="preserve">ELEMENTOS QUIMICOS LTDA </v>
      </c>
      <c r="AD711" s="82" t="str">
        <f t="shared" si="168"/>
        <v>PANREAC</v>
      </c>
      <c r="AE711" s="82">
        <f t="shared" si="169"/>
        <v>15</v>
      </c>
      <c r="AF711" s="1"/>
      <c r="AG711" s="1"/>
      <c r="AH711" s="1"/>
      <c r="AI711" s="1"/>
      <c r="AJ711" s="1"/>
      <c r="AK711" s="1"/>
      <c r="AL711" s="1"/>
      <c r="AM711" s="1"/>
      <c r="AN711" s="1"/>
      <c r="AO711" s="1"/>
      <c r="AP711" s="1"/>
      <c r="AQ711" s="1"/>
      <c r="AR711" s="1"/>
      <c r="AS711" s="1"/>
      <c r="AT711" s="1"/>
      <c r="AU711" s="1"/>
      <c r="AV711" s="1"/>
      <c r="AW711" s="1"/>
      <c r="AX711" s="1"/>
      <c r="AY711" s="1"/>
      <c r="AZ711" s="1"/>
      <c r="BA711" s="82"/>
      <c r="BB711" s="82"/>
      <c r="BC711" s="82"/>
      <c r="BD711" s="82"/>
      <c r="BE711" s="1" t="s">
        <v>1095</v>
      </c>
      <c r="BF711" s="1">
        <v>150800</v>
      </c>
      <c r="BG711" s="1" t="s">
        <v>2375</v>
      </c>
      <c r="BH711" s="1"/>
      <c r="BI711" s="1"/>
      <c r="BJ711" s="1"/>
      <c r="BK711" s="1"/>
      <c r="BL711" s="1"/>
      <c r="BM711" s="1"/>
      <c r="BN711" s="1" t="s">
        <v>2461</v>
      </c>
      <c r="BO711" s="1">
        <v>187920</v>
      </c>
      <c r="BP711" s="1" t="s">
        <v>2545</v>
      </c>
      <c r="BQ711" s="1"/>
      <c r="BR711" s="1"/>
      <c r="BS711" s="1"/>
      <c r="BT711" s="1"/>
      <c r="BU711" s="1"/>
      <c r="BV711" s="1"/>
      <c r="BW711" s="1"/>
      <c r="BX711" s="1"/>
      <c r="BY711" s="1"/>
      <c r="BZ711" s="82">
        <f t="shared" si="174"/>
        <v>150800</v>
      </c>
      <c r="CA711" s="82" t="str">
        <f t="shared" si="175"/>
        <v xml:space="preserve">QUIMICA  M.G.  S.A.S.   </v>
      </c>
      <c r="CB711" s="82" t="str">
        <f t="shared" si="176"/>
        <v>SIGMA</v>
      </c>
      <c r="CC711" s="82" t="str">
        <f t="shared" si="177"/>
        <v>60 DIAS</v>
      </c>
      <c r="CD711" s="98">
        <f t="shared" si="178"/>
        <v>150800</v>
      </c>
      <c r="CE711" s="98" t="str">
        <f t="shared" si="179"/>
        <v xml:space="preserve">QUIMICA  M.G.  S.A.S.   </v>
      </c>
      <c r="CF711" s="98" t="str">
        <f t="shared" si="180"/>
        <v>SIGMA</v>
      </c>
      <c r="CG711" s="98" t="str">
        <f t="shared" si="181"/>
        <v>60 DIAS</v>
      </c>
    </row>
    <row r="712" spans="1:85" ht="43.2">
      <c r="A712" s="9">
        <f t="shared" si="166"/>
        <v>704</v>
      </c>
      <c r="B712" s="10" t="s">
        <v>454</v>
      </c>
      <c r="C712" s="11">
        <v>500</v>
      </c>
      <c r="D712" s="11" t="s">
        <v>9</v>
      </c>
      <c r="E712" s="10" t="s">
        <v>1436</v>
      </c>
      <c r="F712" s="44">
        <v>1</v>
      </c>
      <c r="G712" s="1"/>
      <c r="H712" s="1"/>
      <c r="I712" s="1"/>
      <c r="J712" s="1"/>
      <c r="K712" s="1"/>
      <c r="L712" s="1"/>
      <c r="M712" s="1"/>
      <c r="N712" s="1"/>
      <c r="O712" s="1"/>
      <c r="P712" s="1"/>
      <c r="Q712" s="1"/>
      <c r="R712" s="1"/>
      <c r="S712" s="1"/>
      <c r="T712" s="1"/>
      <c r="U712" s="1"/>
      <c r="V712" s="1"/>
      <c r="W712" s="1"/>
      <c r="X712" s="1"/>
      <c r="Y712" s="1"/>
      <c r="Z712" s="1"/>
      <c r="AA712" s="1"/>
      <c r="AB712" s="82"/>
      <c r="AC712" s="82"/>
      <c r="AD712" s="82"/>
      <c r="AE712" s="82"/>
      <c r="AF712" s="1"/>
      <c r="AG712" s="1"/>
      <c r="AH712" s="1"/>
      <c r="AI712" s="1"/>
      <c r="AJ712" s="1"/>
      <c r="AK712" s="1"/>
      <c r="AL712" s="1" t="s">
        <v>2483</v>
      </c>
      <c r="AM712" s="1">
        <v>439200</v>
      </c>
      <c r="AN712" s="1" t="s">
        <v>2475</v>
      </c>
      <c r="AO712" s="1"/>
      <c r="AP712" s="1"/>
      <c r="AQ712" s="1"/>
      <c r="AR712" s="1"/>
      <c r="AS712" s="1"/>
      <c r="AT712" s="1"/>
      <c r="AU712" s="1"/>
      <c r="AV712" s="1"/>
      <c r="AW712" s="1"/>
      <c r="AX712" s="1"/>
      <c r="AY712" s="1"/>
      <c r="AZ712" s="1"/>
      <c r="BA712" s="82">
        <f t="shared" si="170"/>
        <v>439200</v>
      </c>
      <c r="BB712" s="82" t="str">
        <f t="shared" si="171"/>
        <v>LESNIAK E. U.</v>
      </c>
      <c r="BC712" s="82" t="str">
        <f t="shared" si="172"/>
        <v>Amersham Pharmacia</v>
      </c>
      <c r="BD712" s="82" t="str">
        <f t="shared" si="173"/>
        <v>30 días</v>
      </c>
      <c r="BE712" s="1"/>
      <c r="BF712" s="1"/>
      <c r="BG712" s="1"/>
      <c r="BH712" s="1"/>
      <c r="BI712" s="1"/>
      <c r="BJ712" s="1"/>
      <c r="BK712" s="1"/>
      <c r="BL712" s="1"/>
      <c r="BM712" s="1"/>
      <c r="BN712" s="1" t="s">
        <v>888</v>
      </c>
      <c r="BO712" s="1">
        <v>355250</v>
      </c>
      <c r="BP712" s="1" t="s">
        <v>2545</v>
      </c>
      <c r="BQ712" s="1" t="s">
        <v>888</v>
      </c>
      <c r="BR712" s="1">
        <v>162400</v>
      </c>
      <c r="BS712" s="1">
        <v>8</v>
      </c>
      <c r="BT712" s="1"/>
      <c r="BU712" s="1"/>
      <c r="BV712" s="1"/>
      <c r="BW712" s="1"/>
      <c r="BX712" s="1"/>
      <c r="BY712" s="1"/>
      <c r="BZ712" s="82">
        <f t="shared" si="174"/>
        <v>162400</v>
      </c>
      <c r="CA712" s="82" t="str">
        <f t="shared" si="175"/>
        <v>SCIENTIFIC PRODUCTS LTDA.</v>
      </c>
      <c r="CB712" s="82" t="str">
        <f t="shared" si="176"/>
        <v>FISHER</v>
      </c>
      <c r="CC712" s="82">
        <f t="shared" si="177"/>
        <v>8</v>
      </c>
      <c r="CD712" s="98">
        <f t="shared" si="178"/>
        <v>162400</v>
      </c>
      <c r="CE712" s="98" t="str">
        <f t="shared" si="179"/>
        <v>SCIENTIFIC PRODUCTS LTDA.</v>
      </c>
      <c r="CF712" s="98" t="str">
        <f t="shared" si="180"/>
        <v>FISHER</v>
      </c>
      <c r="CG712" s="98">
        <f t="shared" si="181"/>
        <v>8</v>
      </c>
    </row>
    <row r="713" spans="1:85" ht="43.2">
      <c r="A713" s="9">
        <f t="shared" si="166"/>
        <v>705</v>
      </c>
      <c r="B713" s="10" t="s">
        <v>455</v>
      </c>
      <c r="C713" s="11">
        <v>500</v>
      </c>
      <c r="D713" s="11" t="s">
        <v>9</v>
      </c>
      <c r="E713" s="10" t="s">
        <v>1953</v>
      </c>
      <c r="F713" s="44">
        <v>1</v>
      </c>
      <c r="G713" s="1"/>
      <c r="H713" s="1"/>
      <c r="I713" s="1"/>
      <c r="J713" s="1" t="s">
        <v>2267</v>
      </c>
      <c r="K713" s="1">
        <v>366082.08</v>
      </c>
      <c r="L713" s="1" t="s">
        <v>2271</v>
      </c>
      <c r="M713" s="1"/>
      <c r="N713" s="1"/>
      <c r="O713" s="1"/>
      <c r="P713" s="1"/>
      <c r="Q713" s="1"/>
      <c r="R713" s="1"/>
      <c r="S713" s="1" t="s">
        <v>2406</v>
      </c>
      <c r="T713" s="1">
        <v>284200</v>
      </c>
      <c r="U713" s="1">
        <v>15</v>
      </c>
      <c r="V713" s="1"/>
      <c r="W713" s="1"/>
      <c r="X713" s="1"/>
      <c r="Y713" s="1"/>
      <c r="Z713" s="1"/>
      <c r="AA713" s="1"/>
      <c r="AB713" s="82">
        <f t="shared" si="167"/>
        <v>284200</v>
      </c>
      <c r="AC713" s="82" t="str">
        <f>IF(AB713=Z713,$Y$7,IF(AB713=W713,$V$7,IF(AB713=T713,$S$7,IF(AB713=Q713,$P$7,IF(AB713=N713,$M$7,IF(AB713=K713,$J$7,I(AB713=H713,$G$7,"")))))))</f>
        <v xml:space="preserve">ELEMENTOS QUIMICOS LTDA </v>
      </c>
      <c r="AD713" s="82" t="str">
        <f t="shared" si="168"/>
        <v>PANREAC</v>
      </c>
      <c r="AE713" s="82">
        <f t="shared" si="169"/>
        <v>15</v>
      </c>
      <c r="AF713" s="1"/>
      <c r="AG713" s="1"/>
      <c r="AH713" s="1"/>
      <c r="AI713" s="1"/>
      <c r="AJ713" s="1"/>
      <c r="AK713" s="1"/>
      <c r="AL713" s="1" t="s">
        <v>501</v>
      </c>
      <c r="AM713" s="1">
        <v>348400</v>
      </c>
      <c r="AN713" s="1" t="s">
        <v>2475</v>
      </c>
      <c r="AO713" s="1"/>
      <c r="AP713" s="1"/>
      <c r="AQ713" s="1"/>
      <c r="AR713" s="1"/>
      <c r="AS713" s="1"/>
      <c r="AT713" s="1"/>
      <c r="AU713" s="1"/>
      <c r="AV713" s="1"/>
      <c r="AW713" s="1"/>
      <c r="AX713" s="1"/>
      <c r="AY713" s="1"/>
      <c r="AZ713" s="1"/>
      <c r="BA713" s="82">
        <f t="shared" si="170"/>
        <v>348400</v>
      </c>
      <c r="BB713" s="82" t="str">
        <f t="shared" si="171"/>
        <v>LESNIAK E. U.</v>
      </c>
      <c r="BC713" s="82" t="str">
        <f t="shared" si="172"/>
        <v>PROMEGA</v>
      </c>
      <c r="BD713" s="82" t="str">
        <f t="shared" si="173"/>
        <v>30 días</v>
      </c>
      <c r="BE713" s="1"/>
      <c r="BF713" s="1"/>
      <c r="BG713" s="1"/>
      <c r="BH713" s="1"/>
      <c r="BI713" s="1"/>
      <c r="BJ713" s="1"/>
      <c r="BK713" s="1"/>
      <c r="BL713" s="1"/>
      <c r="BM713" s="1"/>
      <c r="BN713" s="1" t="s">
        <v>2588</v>
      </c>
      <c r="BO713" s="1">
        <v>355250</v>
      </c>
      <c r="BP713" s="1" t="s">
        <v>2545</v>
      </c>
      <c r="BQ713" s="1" t="s">
        <v>888</v>
      </c>
      <c r="BR713" s="1">
        <v>105560</v>
      </c>
      <c r="BS713" s="1">
        <v>8</v>
      </c>
      <c r="BT713" s="1"/>
      <c r="BU713" s="1"/>
      <c r="BV713" s="1"/>
      <c r="BW713" s="1" t="s">
        <v>2653</v>
      </c>
      <c r="BX713" s="1">
        <v>387908.64</v>
      </c>
      <c r="BY713" s="1" t="s">
        <v>2402</v>
      </c>
      <c r="BZ713" s="82">
        <f t="shared" si="174"/>
        <v>105560</v>
      </c>
      <c r="CA713" s="82" t="str">
        <f t="shared" si="175"/>
        <v>SCIENTIFIC PRODUCTS LTDA.</v>
      </c>
      <c r="CB713" s="82" t="str">
        <f t="shared" si="176"/>
        <v>FISHER</v>
      </c>
      <c r="CC713" s="82">
        <f t="shared" si="177"/>
        <v>8</v>
      </c>
      <c r="CD713" s="98">
        <f t="shared" si="178"/>
        <v>105560</v>
      </c>
      <c r="CE713" s="98" t="str">
        <f t="shared" si="179"/>
        <v>SCIENTIFIC PRODUCTS LTDA.</v>
      </c>
      <c r="CF713" s="98" t="str">
        <f t="shared" si="180"/>
        <v>FISHER</v>
      </c>
      <c r="CG713" s="98">
        <f t="shared" si="181"/>
        <v>8</v>
      </c>
    </row>
    <row r="714" spans="1:85" ht="43.2">
      <c r="A714" s="9">
        <f t="shared" ref="A714:A732" si="182">A713+1</f>
        <v>706</v>
      </c>
      <c r="B714" s="12" t="s">
        <v>456</v>
      </c>
      <c r="C714" s="14">
        <v>500</v>
      </c>
      <c r="D714" s="14" t="s">
        <v>9</v>
      </c>
      <c r="E714" s="12" t="s">
        <v>457</v>
      </c>
      <c r="F714" s="44">
        <v>1</v>
      </c>
      <c r="G714" s="1"/>
      <c r="H714" s="1"/>
      <c r="I714" s="1"/>
      <c r="J714" s="1"/>
      <c r="K714" s="1"/>
      <c r="L714" s="1"/>
      <c r="M714" s="1"/>
      <c r="N714" s="1"/>
      <c r="O714" s="1"/>
      <c r="P714" s="1"/>
      <c r="Q714" s="1"/>
      <c r="R714" s="1"/>
      <c r="S714" s="1"/>
      <c r="T714" s="1"/>
      <c r="U714" s="1"/>
      <c r="V714" s="1"/>
      <c r="W714" s="1"/>
      <c r="X714" s="1"/>
      <c r="Y714" s="1"/>
      <c r="Z714" s="1"/>
      <c r="AA714" s="1"/>
      <c r="AB714" s="82"/>
      <c r="AC714" s="82"/>
      <c r="AD714" s="82"/>
      <c r="AE714" s="82"/>
      <c r="AF714" s="1"/>
      <c r="AG714" s="1"/>
      <c r="AH714" s="1"/>
      <c r="AI714" s="1"/>
      <c r="AJ714" s="1"/>
      <c r="AK714" s="1"/>
      <c r="AL714" s="1" t="s">
        <v>888</v>
      </c>
      <c r="AM714" s="1">
        <v>390900</v>
      </c>
      <c r="AN714" s="1" t="s">
        <v>2475</v>
      </c>
      <c r="AO714" s="1"/>
      <c r="AP714" s="1"/>
      <c r="AQ714" s="1"/>
      <c r="AR714" s="1"/>
      <c r="AS714" s="1"/>
      <c r="AT714" s="1"/>
      <c r="AU714" s="1"/>
      <c r="AV714" s="1"/>
      <c r="AW714" s="1"/>
      <c r="AX714" s="1"/>
      <c r="AY714" s="1"/>
      <c r="AZ714" s="1"/>
      <c r="BA714" s="82">
        <f t="shared" ref="BA714:BA732" si="183">MIN(AY714,AV714,AS714,AP714,AM714,AJ714,AG714)</f>
        <v>390900</v>
      </c>
      <c r="BB714" s="82" t="str">
        <f t="shared" ref="BB714:BB732" si="184">IF(BA714=AY714,$AX$7,IF(BA714=AV714,$AU$7,IF(BA714=AS714,$AR$7,IF(BA714=AP714,$AO$7,IF(BA714=AM714,$AL$7,IF(BA714=AJ714,$AI$7,IF(BA714=AG714,$AF$7,"")))))))</f>
        <v>LESNIAK E. U.</v>
      </c>
      <c r="BC714" s="82" t="str">
        <f t="shared" ref="BC714:BC732" si="185">IF(BA714=AY714,AX714,IF(BA714=AV714,AU714,IF(BA714=AS714,AR714,IF(BA714=AP714,AO714,IF(BA714=AM714,AL714,IF(BA714=AJ714,AI714,IF(BA714=AG714,AF714,"")))))))</f>
        <v>FISHER</v>
      </c>
      <c r="BD714" s="82" t="str">
        <f t="shared" ref="BD714:BD732" si="186">IF(BA714=AY714,AZ714,IF(BA714=AV714,AW714,IF(BA714=AS714,AT714,IF(BA714=AP714,AQ714,IF(BA714=AM714,AN714,IF(BA714=AJ714,AK714,IF(BA714=AG714,AH714,"")))))))</f>
        <v>30 días</v>
      </c>
      <c r="BE714" s="1"/>
      <c r="BF714" s="1"/>
      <c r="BG714" s="1"/>
      <c r="BH714" s="1"/>
      <c r="BI714" s="1"/>
      <c r="BJ714" s="1"/>
      <c r="BK714" s="1"/>
      <c r="BL714" s="1"/>
      <c r="BM714" s="1"/>
      <c r="BN714" s="1" t="s">
        <v>457</v>
      </c>
      <c r="BO714" s="1">
        <v>355250</v>
      </c>
      <c r="BP714" s="1" t="s">
        <v>2545</v>
      </c>
      <c r="BQ714" s="1" t="s">
        <v>888</v>
      </c>
      <c r="BR714" s="1">
        <v>105560</v>
      </c>
      <c r="BS714" s="1">
        <v>8</v>
      </c>
      <c r="BT714" s="1"/>
      <c r="BU714" s="1"/>
      <c r="BV714" s="1"/>
      <c r="BW714" s="1"/>
      <c r="BX714" s="1"/>
      <c r="BY714" s="1"/>
      <c r="BZ714" s="82">
        <f t="shared" ref="BZ714:BZ732" si="187">MIN(BX714,BU714,BR714,BO714,BL714,BI714,BF714)</f>
        <v>105560</v>
      </c>
      <c r="CA714" s="82" t="str">
        <f t="shared" ref="CA714:CA732" si="188">IF(BZ714=BX714,$BW$7,IF(BZ714=BU714,$BT$7,IF(BZ714=BR714,$BQ$7,IF(BZ714=BO714,$BN$7,IF(BZ714=BL714,$BK$7,IF(BZ714=BI714,$BH$7,IF(BZ714=BF714,$BE$7,"")))))))</f>
        <v>SCIENTIFIC PRODUCTS LTDA.</v>
      </c>
      <c r="CB714" s="82" t="str">
        <f t="shared" si="176"/>
        <v>FISHER</v>
      </c>
      <c r="CC714" s="82">
        <f t="shared" si="177"/>
        <v>8</v>
      </c>
      <c r="CD714" s="98">
        <f t="shared" si="178"/>
        <v>105560</v>
      </c>
      <c r="CE714" s="98" t="str">
        <f t="shared" si="179"/>
        <v>SCIENTIFIC PRODUCTS LTDA.</v>
      </c>
      <c r="CF714" s="98" t="str">
        <f t="shared" si="180"/>
        <v>FISHER</v>
      </c>
      <c r="CG714" s="98">
        <f t="shared" si="181"/>
        <v>8</v>
      </c>
    </row>
    <row r="715" spans="1:85" ht="57.6">
      <c r="A715" s="9">
        <f t="shared" si="182"/>
        <v>707</v>
      </c>
      <c r="B715" s="10" t="s">
        <v>458</v>
      </c>
      <c r="C715" s="11">
        <v>2500</v>
      </c>
      <c r="D715" s="11" t="s">
        <v>6</v>
      </c>
      <c r="E715" s="10" t="s">
        <v>1803</v>
      </c>
      <c r="F715" s="44">
        <v>1</v>
      </c>
      <c r="G715" s="1"/>
      <c r="H715" s="1"/>
      <c r="I715" s="1"/>
      <c r="J715" s="1"/>
      <c r="K715" s="1"/>
      <c r="L715" s="1"/>
      <c r="M715" s="1"/>
      <c r="N715" s="1"/>
      <c r="O715" s="1"/>
      <c r="P715" s="1" t="s">
        <v>420</v>
      </c>
      <c r="Q715" s="1">
        <v>771400</v>
      </c>
      <c r="R715" s="1" t="s">
        <v>2284</v>
      </c>
      <c r="S715" s="1" t="s">
        <v>2406</v>
      </c>
      <c r="T715" s="1">
        <v>368416</v>
      </c>
      <c r="U715" s="1">
        <v>15</v>
      </c>
      <c r="V715" s="1"/>
      <c r="W715" s="1"/>
      <c r="X715" s="1"/>
      <c r="Y715" s="1"/>
      <c r="Z715" s="1"/>
      <c r="AA715" s="1"/>
      <c r="AB715" s="82">
        <f t="shared" ref="AB715:AB732" si="189">MIN(Z715,W715,T715,Q715,N715,K715,H715)</f>
        <v>368416</v>
      </c>
      <c r="AC715" s="82" t="str">
        <f>IF(AB715=Z715,$Y$7,IF(AB715=W715,$V$7,IF(AB715=T715,$S$7,IF(AB715=Q715,$P$7,IF(AB715=N715,$M$7,IF(AB715=K715,$J$7,I(AB715=H715,$G$7,"")))))))</f>
        <v xml:space="preserve">ELEMENTOS QUIMICOS LTDA </v>
      </c>
      <c r="AD715" s="82" t="str">
        <f t="shared" ref="AD715:AD732" si="190">IF(AB715=Z715,Y715,IF(AB715=W715,V715,IF(AB715=T715,S715,IF(AB715=Q715,P715,IF(AB715=N715,M715,IF(AB715=K715,J715,IF(AB715=H715,G715,"")))))))</f>
        <v>PANREAC</v>
      </c>
      <c r="AE715" s="82">
        <f t="shared" ref="AE715:AE732" si="191">IF(AB715=Z715,AA715,IF(AB715=W715,X715,IF(AB715=T715,U715,IF(AB715=Q715,R715,IF(AB715=N715,O715,IF(AB715=K715,L715,IF(AB715=H715,I715,"")))))))</f>
        <v>15</v>
      </c>
      <c r="AF715" s="1"/>
      <c r="AG715" s="1"/>
      <c r="AH715" s="1"/>
      <c r="AI715" s="1"/>
      <c r="AJ715" s="1"/>
      <c r="AK715" s="1"/>
      <c r="AL715" s="1"/>
      <c r="AM715" s="1"/>
      <c r="AN715" s="1"/>
      <c r="AO715" s="1" t="s">
        <v>420</v>
      </c>
      <c r="AP715" s="1">
        <v>580000</v>
      </c>
      <c r="AQ715" s="1">
        <v>90</v>
      </c>
      <c r="AR715" s="1"/>
      <c r="AS715" s="1"/>
      <c r="AT715" s="1"/>
      <c r="AU715" s="1" t="s">
        <v>2513</v>
      </c>
      <c r="AV715" s="1">
        <v>1232500</v>
      </c>
      <c r="AW715" s="1">
        <v>45</v>
      </c>
      <c r="AX715" s="1" t="s">
        <v>420</v>
      </c>
      <c r="AY715" s="1">
        <v>745620.62400000007</v>
      </c>
      <c r="AZ715" s="1" t="s">
        <v>2526</v>
      </c>
      <c r="BA715" s="82">
        <f t="shared" si="183"/>
        <v>580000</v>
      </c>
      <c r="BB715" s="82" t="str">
        <f t="shared" si="184"/>
        <v>MERCK S.A.</v>
      </c>
      <c r="BC715" s="82" t="str">
        <f t="shared" si="185"/>
        <v>MERCK</v>
      </c>
      <c r="BD715" s="82">
        <f t="shared" si="186"/>
        <v>90</v>
      </c>
      <c r="BE715" s="1"/>
      <c r="BF715" s="1"/>
      <c r="BG715" s="1"/>
      <c r="BH715" s="1"/>
      <c r="BI715" s="1"/>
      <c r="BJ715" s="1"/>
      <c r="BK715" s="1"/>
      <c r="BL715" s="1"/>
      <c r="BM715" s="1"/>
      <c r="BN715" s="1" t="s">
        <v>2461</v>
      </c>
      <c r="BO715" s="1">
        <v>294408</v>
      </c>
      <c r="BP715" s="1" t="s">
        <v>2545</v>
      </c>
      <c r="BQ715" s="1" t="s">
        <v>1095</v>
      </c>
      <c r="BR715" s="1">
        <v>324800</v>
      </c>
      <c r="BS715" s="1">
        <v>45</v>
      </c>
      <c r="BT715" s="1" t="s">
        <v>2105</v>
      </c>
      <c r="BU715" s="1">
        <v>1004849.9999999999</v>
      </c>
      <c r="BV715" s="1" t="s">
        <v>2640</v>
      </c>
      <c r="BW715" s="1" t="s">
        <v>2653</v>
      </c>
      <c r="BX715" s="1">
        <v>1753822.56</v>
      </c>
      <c r="BY715" s="1" t="s">
        <v>2654</v>
      </c>
      <c r="BZ715" s="82">
        <f t="shared" si="187"/>
        <v>294408</v>
      </c>
      <c r="CA715" s="82" t="str">
        <f t="shared" si="188"/>
        <v>REACTIVOS EQUIPOS Y QUIMICOS LIMITADA</v>
      </c>
      <c r="CB715" s="82" t="str">
        <f t="shared" ref="CB715:CB732" si="192">IF(BZ715=BX715,BW715,IF(BZ715=BU715,BT715,IF(BZ715=BR715,BQ715,IF(BZ715=BO715,BN715,IF(BZ715=BL715,BK715,IF(BZ715=BI715,BH715,IF(BZ715=BF715,BE715,"")))))))</f>
        <v>SCHARLAU</v>
      </c>
      <c r="CC715" s="82" t="str">
        <f t="shared" ref="CC715:CC732" si="193">IF(BZ715=BX715,BY715,IF(BZ715=BU715,BV715,IF(BZ715=BR715,BS715,IF(BZ715=BO715,BP715,IF(BZ715=BL715,BM715,IF(BZ715=BI715,BJ715,IF(BZ715=BF715,BG715,"")))))))</f>
        <v>120 DIAS</v>
      </c>
      <c r="CD715" s="98">
        <f t="shared" ref="CD715:CD732" si="194">MIN(BZ715,BA715,AB715)</f>
        <v>294408</v>
      </c>
      <c r="CE715" s="98" t="str">
        <f t="shared" ref="CE715:CE732" si="195">IF(CD715=BZ715,CA715,IF(CD715=BA715,BB715,IF(CD715=AB715,AC715,"")))</f>
        <v>REACTIVOS EQUIPOS Y QUIMICOS LIMITADA</v>
      </c>
      <c r="CF715" s="98" t="str">
        <f t="shared" ref="CF715:CF732" si="196">IF(CE715=CA715,CB715,IF(CE715=BB715,BC715,IF(CE715=AC715,AD715,"")))</f>
        <v>SCHARLAU</v>
      </c>
      <c r="CG715" s="98" t="str">
        <f t="shared" ref="CG715:CG732" si="197">IF(CF715=CB715,CC715,IF(CF715=BC715,BD715,IF(CF715=AD715,AE715,"")))</f>
        <v>120 DIAS</v>
      </c>
    </row>
    <row r="716" spans="1:85">
      <c r="A716" s="9">
        <f t="shared" si="182"/>
        <v>708</v>
      </c>
      <c r="B716" s="19" t="s">
        <v>459</v>
      </c>
      <c r="C716" s="14">
        <v>1000</v>
      </c>
      <c r="D716" s="18" t="s">
        <v>9</v>
      </c>
      <c r="E716" s="22" t="s">
        <v>460</v>
      </c>
      <c r="F716" s="44">
        <v>1</v>
      </c>
      <c r="G716" s="1"/>
      <c r="H716" s="1"/>
      <c r="I716" s="1"/>
      <c r="J716" s="1"/>
      <c r="K716" s="1"/>
      <c r="L716" s="1"/>
      <c r="M716" s="1"/>
      <c r="N716" s="1"/>
      <c r="O716" s="1"/>
      <c r="P716" s="1"/>
      <c r="Q716" s="1"/>
      <c r="R716" s="1"/>
      <c r="S716" s="1"/>
      <c r="T716" s="1"/>
      <c r="U716" s="1"/>
      <c r="V716" s="1"/>
      <c r="W716" s="1"/>
      <c r="X716" s="1"/>
      <c r="Y716" s="1"/>
      <c r="Z716" s="1"/>
      <c r="AA716" s="1"/>
      <c r="AB716" s="82"/>
      <c r="AC716" s="82"/>
      <c r="AD716" s="82"/>
      <c r="AE716" s="82"/>
      <c r="AF716" s="1"/>
      <c r="AG716" s="1"/>
      <c r="AH716" s="1"/>
      <c r="AI716" s="1"/>
      <c r="AJ716" s="1"/>
      <c r="AK716" s="1"/>
      <c r="AL716" s="1" t="s">
        <v>501</v>
      </c>
      <c r="AM716" s="1">
        <v>318300</v>
      </c>
      <c r="AN716" s="1" t="s">
        <v>2475</v>
      </c>
      <c r="AO716" s="1"/>
      <c r="AP716" s="1"/>
      <c r="AQ716" s="1"/>
      <c r="AR716" s="1"/>
      <c r="AS716" s="1"/>
      <c r="AT716" s="1"/>
      <c r="AU716" s="1"/>
      <c r="AV716" s="1"/>
      <c r="AW716" s="1"/>
      <c r="AX716" s="1"/>
      <c r="AY716" s="1"/>
      <c r="AZ716" s="1"/>
      <c r="BA716" s="82">
        <f t="shared" si="183"/>
        <v>318300</v>
      </c>
      <c r="BB716" s="82" t="str">
        <f t="shared" si="184"/>
        <v>LESNIAK E. U.</v>
      </c>
      <c r="BC716" s="82" t="str">
        <f t="shared" si="185"/>
        <v>PROMEGA</v>
      </c>
      <c r="BD716" s="82" t="str">
        <f t="shared" si="186"/>
        <v>30 días</v>
      </c>
      <c r="BE716" s="1"/>
      <c r="BF716" s="1"/>
      <c r="BG716" s="1"/>
      <c r="BH716" s="1"/>
      <c r="BI716" s="1"/>
      <c r="BJ716" s="1"/>
      <c r="BK716" s="1"/>
      <c r="BL716" s="1"/>
      <c r="BM716" s="1"/>
      <c r="BN716" s="1"/>
      <c r="BO716" s="1"/>
      <c r="BP716" s="1"/>
      <c r="BQ716" s="1"/>
      <c r="BR716" s="1"/>
      <c r="BS716" s="1"/>
      <c r="BT716" s="1"/>
      <c r="BU716" s="1"/>
      <c r="BV716" s="1"/>
      <c r="BW716" s="1"/>
      <c r="BX716" s="1"/>
      <c r="BY716" s="1"/>
      <c r="BZ716" s="82"/>
      <c r="CA716" s="82"/>
      <c r="CB716" s="82">
        <f t="shared" si="192"/>
        <v>0</v>
      </c>
      <c r="CC716" s="82">
        <f t="shared" si="193"/>
        <v>0</v>
      </c>
      <c r="CD716" s="98">
        <f t="shared" si="194"/>
        <v>318300</v>
      </c>
      <c r="CE716" s="98" t="str">
        <f t="shared" si="195"/>
        <v>LESNIAK E. U.</v>
      </c>
      <c r="CF716" s="98" t="str">
        <f t="shared" si="196"/>
        <v>PROMEGA</v>
      </c>
      <c r="CG716" s="98" t="str">
        <f t="shared" si="197"/>
        <v>30 días</v>
      </c>
    </row>
    <row r="717" spans="1:85" ht="57.6">
      <c r="A717" s="9">
        <f t="shared" si="182"/>
        <v>709</v>
      </c>
      <c r="B717" s="10" t="s">
        <v>1678</v>
      </c>
      <c r="C717" s="11">
        <v>10</v>
      </c>
      <c r="D717" s="11" t="s">
        <v>997</v>
      </c>
      <c r="E717" s="10" t="s">
        <v>1803</v>
      </c>
      <c r="F717" s="44">
        <v>1</v>
      </c>
      <c r="G717" s="1"/>
      <c r="H717" s="1"/>
      <c r="I717" s="1"/>
      <c r="J717" s="1"/>
      <c r="K717" s="1"/>
      <c r="L717" s="1"/>
      <c r="M717" s="1"/>
      <c r="N717" s="1"/>
      <c r="O717" s="1"/>
      <c r="P717" s="1"/>
      <c r="Q717" s="1"/>
      <c r="R717" s="1"/>
      <c r="S717" s="1" t="s">
        <v>2407</v>
      </c>
      <c r="T717" s="1">
        <v>1143760</v>
      </c>
      <c r="U717" s="1">
        <v>120</v>
      </c>
      <c r="V717" s="1"/>
      <c r="W717" s="1"/>
      <c r="X717" s="1"/>
      <c r="Y717" s="1"/>
      <c r="Z717" s="1"/>
      <c r="AA717" s="1"/>
      <c r="AB717" s="82">
        <f t="shared" si="189"/>
        <v>1143760</v>
      </c>
      <c r="AC717" s="82" t="str">
        <f>IF(AB717=Z717,$Y$7,IF(AB717=W717,$V$7,IF(AB717=T717,$S$7,IF(AB717=Q717,$P$7,IF(AB717=N717,$M$7,IF(AB717=K717,$J$7,I(AB717=H717,$G$7,"")))))))</f>
        <v xml:space="preserve">ELEMENTOS QUIMICOS LTDA </v>
      </c>
      <c r="AD717" s="82" t="str">
        <f t="shared" si="190"/>
        <v xml:space="preserve">PANREAC </v>
      </c>
      <c r="AE717" s="82">
        <f t="shared" si="191"/>
        <v>120</v>
      </c>
      <c r="AF717" s="1"/>
      <c r="AG717" s="1"/>
      <c r="AH717" s="1"/>
      <c r="AI717" s="1"/>
      <c r="AJ717" s="1"/>
      <c r="AK717" s="1"/>
      <c r="AL717" s="1"/>
      <c r="AM717" s="1"/>
      <c r="AN717" s="1"/>
      <c r="AO717" s="1" t="s">
        <v>420</v>
      </c>
      <c r="AP717" s="1">
        <v>111006</v>
      </c>
      <c r="AQ717" s="1">
        <v>90</v>
      </c>
      <c r="AR717" s="1"/>
      <c r="AS717" s="1"/>
      <c r="AT717" s="1"/>
      <c r="AU717" s="1"/>
      <c r="AV717" s="1"/>
      <c r="AW717" s="1"/>
      <c r="AX717" s="1" t="s">
        <v>420</v>
      </c>
      <c r="AY717" s="1">
        <v>84042</v>
      </c>
      <c r="AZ717" s="1" t="s">
        <v>2526</v>
      </c>
      <c r="BA717" s="82">
        <f t="shared" si="183"/>
        <v>84042</v>
      </c>
      <c r="BB717" s="82" t="str">
        <f t="shared" si="184"/>
        <v>PROFINAS SAS</v>
      </c>
      <c r="BC717" s="82" t="str">
        <f t="shared" si="185"/>
        <v>MERCK</v>
      </c>
      <c r="BD717" s="82" t="str">
        <f t="shared" si="186"/>
        <v>15-60 DIAS</v>
      </c>
      <c r="BE717" s="1"/>
      <c r="BF717" s="1"/>
      <c r="BG717" s="1"/>
      <c r="BH717" s="1"/>
      <c r="BI717" s="1"/>
      <c r="BJ717" s="1"/>
      <c r="BK717" s="1"/>
      <c r="BL717" s="1"/>
      <c r="BM717" s="1"/>
      <c r="BN717" s="1" t="s">
        <v>2461</v>
      </c>
      <c r="BO717" s="1">
        <v>98136</v>
      </c>
      <c r="BP717" s="1" t="s">
        <v>2545</v>
      </c>
      <c r="BQ717" s="1"/>
      <c r="BR717" s="1"/>
      <c r="BS717" s="1"/>
      <c r="BT717" s="1"/>
      <c r="BU717" s="1"/>
      <c r="BV717" s="1"/>
      <c r="BW717" s="1"/>
      <c r="BX717" s="1"/>
      <c r="BY717" s="1"/>
      <c r="BZ717" s="82">
        <f t="shared" si="187"/>
        <v>98136</v>
      </c>
      <c r="CA717" s="82" t="str">
        <f t="shared" si="188"/>
        <v>REACTIVOS EQUIPOS Y QUIMICOS LIMITADA</v>
      </c>
      <c r="CB717" s="82" t="str">
        <f t="shared" si="192"/>
        <v>SCHARLAU</v>
      </c>
      <c r="CC717" s="82" t="str">
        <f t="shared" si="193"/>
        <v>120 DIAS</v>
      </c>
      <c r="CD717" s="98">
        <f t="shared" si="194"/>
        <v>84042</v>
      </c>
      <c r="CE717" s="98" t="str">
        <f t="shared" si="195"/>
        <v>PROFINAS SAS</v>
      </c>
      <c r="CF717" s="98" t="str">
        <f t="shared" si="196"/>
        <v>MERCK</v>
      </c>
      <c r="CG717" s="98" t="str">
        <f t="shared" si="197"/>
        <v>15-60 DIAS</v>
      </c>
    </row>
    <row r="718" spans="1:85" ht="28.8">
      <c r="A718" s="9">
        <f t="shared" si="182"/>
        <v>710</v>
      </c>
      <c r="B718" s="19" t="s">
        <v>461</v>
      </c>
      <c r="C718" s="14">
        <v>1000</v>
      </c>
      <c r="D718" s="18" t="s">
        <v>9</v>
      </c>
      <c r="E718" s="32" t="s">
        <v>233</v>
      </c>
      <c r="F718" s="44">
        <v>1</v>
      </c>
      <c r="G718" s="1"/>
      <c r="H718" s="1"/>
      <c r="I718" s="1"/>
      <c r="J718" s="1"/>
      <c r="K718" s="1"/>
      <c r="L718" s="1"/>
      <c r="M718" s="1"/>
      <c r="N718" s="1"/>
      <c r="O718" s="1"/>
      <c r="P718" s="1"/>
      <c r="Q718" s="1"/>
      <c r="R718" s="1"/>
      <c r="S718" s="1" t="s">
        <v>2406</v>
      </c>
      <c r="T718" s="1">
        <v>278864</v>
      </c>
      <c r="U718" s="1">
        <v>15</v>
      </c>
      <c r="V718" s="1"/>
      <c r="W718" s="1"/>
      <c r="X718" s="1"/>
      <c r="Y718" s="1"/>
      <c r="Z718" s="1"/>
      <c r="AA718" s="1"/>
      <c r="AB718" s="82">
        <f t="shared" si="189"/>
        <v>278864</v>
      </c>
      <c r="AC718" s="82" t="str">
        <f>IF(AB718=Z718,$Y$7,IF(AB718=W718,$V$7,IF(AB718=T718,$S$7,IF(AB718=Q718,$P$7,IF(AB718=N718,$M$7,IF(AB718=K718,$J$7,I(AB718=H718,$G$7,"")))))))</f>
        <v xml:space="preserve">ELEMENTOS QUIMICOS LTDA </v>
      </c>
      <c r="AD718" s="82" t="str">
        <f t="shared" si="190"/>
        <v>PANREAC</v>
      </c>
      <c r="AE718" s="82">
        <f t="shared" si="191"/>
        <v>15</v>
      </c>
      <c r="AF718" s="1"/>
      <c r="AG718" s="1"/>
      <c r="AH718" s="1"/>
      <c r="AI718" s="1"/>
      <c r="AJ718" s="1"/>
      <c r="AK718" s="1"/>
      <c r="AL718" s="1" t="s">
        <v>2481</v>
      </c>
      <c r="AM718" s="1">
        <v>44428</v>
      </c>
      <c r="AN718" s="1" t="s">
        <v>2475</v>
      </c>
      <c r="AO718" s="1"/>
      <c r="AP718" s="1"/>
      <c r="AQ718" s="1"/>
      <c r="AR718" s="1"/>
      <c r="AS718" s="1"/>
      <c r="AT718" s="1"/>
      <c r="AU718" s="1"/>
      <c r="AV718" s="1"/>
      <c r="AW718" s="1"/>
      <c r="AX718" s="1"/>
      <c r="AY718" s="1"/>
      <c r="AZ718" s="1"/>
      <c r="BA718" s="82">
        <f t="shared" si="183"/>
        <v>44428</v>
      </c>
      <c r="BB718" s="82" t="str">
        <f t="shared" si="184"/>
        <v>LESNIAK E. U.</v>
      </c>
      <c r="BC718" s="82" t="str">
        <f t="shared" si="185"/>
        <v>MARCA NACIONAL</v>
      </c>
      <c r="BD718" s="82" t="str">
        <f t="shared" si="186"/>
        <v>30 días</v>
      </c>
      <c r="BE718" s="1"/>
      <c r="BF718" s="1"/>
      <c r="BG718" s="1"/>
      <c r="BH718" s="1" t="s">
        <v>97</v>
      </c>
      <c r="BI718" s="1">
        <v>9500</v>
      </c>
      <c r="BJ718" s="1" t="s">
        <v>2550</v>
      </c>
      <c r="BK718" s="1"/>
      <c r="BL718" s="1"/>
      <c r="BM718" s="1"/>
      <c r="BN718" s="1"/>
      <c r="BO718" s="1"/>
      <c r="BP718" s="1"/>
      <c r="BQ718" s="1"/>
      <c r="BR718" s="1"/>
      <c r="BS718" s="1"/>
      <c r="BT718" s="1"/>
      <c r="BU718" s="1"/>
      <c r="BV718" s="1"/>
      <c r="BW718" s="1"/>
      <c r="BX718" s="1"/>
      <c r="BY718" s="1"/>
      <c r="BZ718" s="82">
        <f t="shared" si="187"/>
        <v>9500</v>
      </c>
      <c r="CA718" s="82" t="str">
        <f t="shared" si="188"/>
        <v>QUIMICOS FARADAY LTDA</v>
      </c>
      <c r="CB718" s="82" t="str">
        <f t="shared" si="192"/>
        <v xml:space="preserve">COMERCIAL </v>
      </c>
      <c r="CC718" s="82" t="str">
        <f t="shared" si="193"/>
        <v xml:space="preserve">20 DIAS </v>
      </c>
      <c r="CD718" s="98">
        <f t="shared" si="194"/>
        <v>9500</v>
      </c>
      <c r="CE718" s="98" t="str">
        <f t="shared" si="195"/>
        <v>QUIMICOS FARADAY LTDA</v>
      </c>
      <c r="CF718" s="98" t="str">
        <f t="shared" si="196"/>
        <v xml:space="preserve">COMERCIAL </v>
      </c>
      <c r="CG718" s="98" t="str">
        <f t="shared" si="197"/>
        <v xml:space="preserve">20 DIAS </v>
      </c>
    </row>
    <row r="719" spans="1:85" ht="33" customHeight="1">
      <c r="A719" s="9">
        <f t="shared" si="182"/>
        <v>711</v>
      </c>
      <c r="B719" s="10" t="s">
        <v>463</v>
      </c>
      <c r="C719" s="11" t="s">
        <v>464</v>
      </c>
      <c r="D719" s="11" t="s">
        <v>464</v>
      </c>
      <c r="E719" s="10" t="s">
        <v>465</v>
      </c>
      <c r="F719" s="44">
        <v>1</v>
      </c>
      <c r="G719" s="1"/>
      <c r="H719" s="1"/>
      <c r="I719" s="1"/>
      <c r="J719" s="1"/>
      <c r="K719" s="1"/>
      <c r="L719" s="1"/>
      <c r="M719" s="1"/>
      <c r="N719" s="1"/>
      <c r="O719" s="1"/>
      <c r="P719" s="1"/>
      <c r="Q719" s="1"/>
      <c r="R719" s="1"/>
      <c r="S719" s="1"/>
      <c r="T719" s="1"/>
      <c r="U719" s="1"/>
      <c r="V719" s="1"/>
      <c r="W719" s="1"/>
      <c r="X719" s="1"/>
      <c r="Y719" s="1"/>
      <c r="Z719" s="1"/>
      <c r="AA719" s="1"/>
      <c r="AB719" s="82"/>
      <c r="AC719" s="82"/>
      <c r="AD719" s="82"/>
      <c r="AE719" s="82"/>
      <c r="AF719" s="1"/>
      <c r="AG719" s="1"/>
      <c r="AH719" s="1"/>
      <c r="AI719" s="1"/>
      <c r="AJ719" s="1"/>
      <c r="AK719" s="1"/>
      <c r="AL719" s="1"/>
      <c r="AM719" s="1"/>
      <c r="AN719" s="1"/>
      <c r="AO719" s="1" t="s">
        <v>420</v>
      </c>
      <c r="AP719" s="1">
        <v>2227200</v>
      </c>
      <c r="AQ719" s="1">
        <v>90</v>
      </c>
      <c r="AR719" s="1"/>
      <c r="AS719" s="1"/>
      <c r="AT719" s="1"/>
      <c r="AU719" s="1"/>
      <c r="AV719" s="1"/>
      <c r="AW719" s="1"/>
      <c r="AX719" s="1" t="s">
        <v>420</v>
      </c>
      <c r="AY719" s="1">
        <v>359027.424</v>
      </c>
      <c r="AZ719" s="1" t="s">
        <v>2526</v>
      </c>
      <c r="BA719" s="82">
        <f t="shared" si="183"/>
        <v>359027.424</v>
      </c>
      <c r="BB719" s="82" t="str">
        <f t="shared" si="184"/>
        <v>PROFINAS SAS</v>
      </c>
      <c r="BC719" s="82" t="str">
        <f t="shared" si="185"/>
        <v>MERCK</v>
      </c>
      <c r="BD719" s="82" t="str">
        <f t="shared" si="186"/>
        <v>15-60 DIAS</v>
      </c>
      <c r="BE719" s="1"/>
      <c r="BF719" s="1"/>
      <c r="BG719" s="1"/>
      <c r="BH719" s="1"/>
      <c r="BI719" s="1"/>
      <c r="BJ719" s="1"/>
      <c r="BK719" s="1"/>
      <c r="BL719" s="1"/>
      <c r="BM719" s="1"/>
      <c r="BN719" s="1" t="s">
        <v>420</v>
      </c>
      <c r="BO719" s="1">
        <v>2601648</v>
      </c>
      <c r="BP719" s="1" t="s">
        <v>2545</v>
      </c>
      <c r="BQ719" s="1"/>
      <c r="BR719" s="1"/>
      <c r="BS719" s="1"/>
      <c r="BT719" s="1"/>
      <c r="BU719" s="1"/>
      <c r="BV719" s="1"/>
      <c r="BW719" s="1"/>
      <c r="BX719" s="1"/>
      <c r="BY719" s="1"/>
      <c r="BZ719" s="82">
        <f t="shared" si="187"/>
        <v>2601648</v>
      </c>
      <c r="CA719" s="82" t="str">
        <f t="shared" si="188"/>
        <v>REACTIVOS EQUIPOS Y QUIMICOS LIMITADA</v>
      </c>
      <c r="CB719" s="82" t="str">
        <f t="shared" si="192"/>
        <v>MERCK</v>
      </c>
      <c r="CC719" s="82" t="str">
        <f t="shared" si="193"/>
        <v>120 DIAS</v>
      </c>
      <c r="CD719" s="98">
        <f t="shared" si="194"/>
        <v>359027.424</v>
      </c>
      <c r="CE719" s="98" t="str">
        <f t="shared" si="195"/>
        <v>PROFINAS SAS</v>
      </c>
      <c r="CF719" s="98" t="str">
        <f t="shared" si="196"/>
        <v>MERCK</v>
      </c>
      <c r="CG719" s="98" t="str">
        <f t="shared" si="197"/>
        <v>120 DIAS</v>
      </c>
    </row>
    <row r="720" spans="1:85" ht="57.6">
      <c r="A720" s="9">
        <f t="shared" si="182"/>
        <v>712</v>
      </c>
      <c r="B720" s="19" t="s">
        <v>462</v>
      </c>
      <c r="C720" s="14">
        <v>250</v>
      </c>
      <c r="D720" s="18" t="s">
        <v>9</v>
      </c>
      <c r="E720" s="10" t="s">
        <v>1803</v>
      </c>
      <c r="F720" s="44">
        <v>1</v>
      </c>
      <c r="G720" s="1"/>
      <c r="H720" s="1"/>
      <c r="I720" s="1"/>
      <c r="J720" s="1"/>
      <c r="K720" s="1"/>
      <c r="L720" s="1"/>
      <c r="M720" s="1"/>
      <c r="N720" s="1"/>
      <c r="O720" s="1"/>
      <c r="P720" s="1"/>
      <c r="Q720" s="1"/>
      <c r="R720" s="1"/>
      <c r="S720" s="1" t="s">
        <v>2406</v>
      </c>
      <c r="T720" s="1">
        <v>835200</v>
      </c>
      <c r="U720" s="1">
        <v>15</v>
      </c>
      <c r="V720" s="1"/>
      <c r="W720" s="1"/>
      <c r="X720" s="1"/>
      <c r="Y720" s="1"/>
      <c r="Z720" s="1"/>
      <c r="AA720" s="1"/>
      <c r="AB720" s="82">
        <f t="shared" si="189"/>
        <v>835200</v>
      </c>
      <c r="AC720" s="82" t="str">
        <f>IF(AB720=Z720,$Y$7,IF(AB720=W720,$V$7,IF(AB720=T720,$S$7,IF(AB720=Q720,$P$7,IF(AB720=N720,$M$7,IF(AB720=K720,$J$7,I(AB720=H720,$G$7,"")))))))</f>
        <v xml:space="preserve">ELEMENTOS QUIMICOS LTDA </v>
      </c>
      <c r="AD720" s="82" t="str">
        <f t="shared" si="190"/>
        <v>PANREAC</v>
      </c>
      <c r="AE720" s="82">
        <f t="shared" si="191"/>
        <v>15</v>
      </c>
      <c r="AF720" s="1"/>
      <c r="AG720" s="1"/>
      <c r="AH720" s="1"/>
      <c r="AI720" s="1"/>
      <c r="AJ720" s="1"/>
      <c r="AK720" s="1"/>
      <c r="AL720" s="1"/>
      <c r="AM720" s="1"/>
      <c r="AN720" s="1"/>
      <c r="AO720" s="1" t="s">
        <v>420</v>
      </c>
      <c r="AP720" s="1">
        <v>845639.99999999988</v>
      </c>
      <c r="AQ720" s="1">
        <v>90</v>
      </c>
      <c r="AR720" s="1"/>
      <c r="AS720" s="1"/>
      <c r="AT720" s="1"/>
      <c r="AU720" s="1"/>
      <c r="AV720" s="1"/>
      <c r="AW720" s="1"/>
      <c r="AX720" s="1" t="s">
        <v>420</v>
      </c>
      <c r="AY720" s="1">
        <v>816888.24</v>
      </c>
      <c r="AZ720" s="1" t="s">
        <v>2526</v>
      </c>
      <c r="BA720" s="82">
        <f t="shared" si="183"/>
        <v>816888.24</v>
      </c>
      <c r="BB720" s="82" t="str">
        <f t="shared" si="184"/>
        <v>PROFINAS SAS</v>
      </c>
      <c r="BC720" s="82" t="str">
        <f t="shared" si="185"/>
        <v>MERCK</v>
      </c>
      <c r="BD720" s="82" t="str">
        <f t="shared" si="186"/>
        <v>15-60 DIAS</v>
      </c>
      <c r="BE720" s="1"/>
      <c r="BF720" s="1"/>
      <c r="BG720" s="1"/>
      <c r="BH720" s="1"/>
      <c r="BI720" s="1"/>
      <c r="BJ720" s="1"/>
      <c r="BK720" s="1" t="s">
        <v>2570</v>
      </c>
      <c r="BL720" s="1">
        <v>974400</v>
      </c>
      <c r="BM720" s="1" t="s">
        <v>2569</v>
      </c>
      <c r="BN720" s="1" t="s">
        <v>420</v>
      </c>
      <c r="BO720" s="1">
        <v>686952</v>
      </c>
      <c r="BP720" s="1" t="s">
        <v>2328</v>
      </c>
      <c r="BQ720" s="1" t="s">
        <v>1095</v>
      </c>
      <c r="BR720" s="1">
        <v>1117080</v>
      </c>
      <c r="BS720" s="1">
        <v>90</v>
      </c>
      <c r="BT720" s="1"/>
      <c r="BU720" s="1"/>
      <c r="BV720" s="1"/>
      <c r="BW720" s="1"/>
      <c r="BX720" s="1"/>
      <c r="BY720" s="1"/>
      <c r="BZ720" s="82">
        <f t="shared" si="187"/>
        <v>686952</v>
      </c>
      <c r="CA720" s="82" t="str">
        <f t="shared" si="188"/>
        <v>REACTIVOS EQUIPOS Y QUIMICOS LIMITADA</v>
      </c>
      <c r="CB720" s="82" t="str">
        <f t="shared" si="192"/>
        <v>MERCK</v>
      </c>
      <c r="CC720" s="82" t="str">
        <f t="shared" si="193"/>
        <v>30 DIAS</v>
      </c>
      <c r="CD720" s="98">
        <f t="shared" si="194"/>
        <v>686952</v>
      </c>
      <c r="CE720" s="98" t="str">
        <f t="shared" si="195"/>
        <v>REACTIVOS EQUIPOS Y QUIMICOS LIMITADA</v>
      </c>
      <c r="CF720" s="98" t="str">
        <f t="shared" si="196"/>
        <v>MERCK</v>
      </c>
      <c r="CG720" s="98" t="str">
        <f t="shared" si="197"/>
        <v>30 DIAS</v>
      </c>
    </row>
    <row r="721" spans="1:85" ht="57.6">
      <c r="A721" s="9">
        <f t="shared" si="182"/>
        <v>713</v>
      </c>
      <c r="B721" s="26" t="s">
        <v>1623</v>
      </c>
      <c r="C721" s="27">
        <v>1000</v>
      </c>
      <c r="D721" s="27" t="s">
        <v>6</v>
      </c>
      <c r="E721" s="10" t="s">
        <v>1803</v>
      </c>
      <c r="F721" s="44">
        <v>1</v>
      </c>
      <c r="G721" s="1"/>
      <c r="H721" s="1"/>
      <c r="I721" s="1"/>
      <c r="J721" s="1"/>
      <c r="K721" s="1"/>
      <c r="L721" s="1"/>
      <c r="M721" s="1"/>
      <c r="N721" s="1"/>
      <c r="O721" s="1"/>
      <c r="P721" s="1"/>
      <c r="Q721" s="1"/>
      <c r="R721" s="1"/>
      <c r="S721" s="1"/>
      <c r="T721" s="1"/>
      <c r="U721" s="1"/>
      <c r="V721" s="1"/>
      <c r="W721" s="1"/>
      <c r="X721" s="1"/>
      <c r="Y721" s="1"/>
      <c r="Z721" s="1"/>
      <c r="AA721" s="1"/>
      <c r="AB721" s="82"/>
      <c r="AC721" s="82"/>
      <c r="AD721" s="82"/>
      <c r="AE721" s="82"/>
      <c r="AF721" s="1"/>
      <c r="AG721" s="1"/>
      <c r="AH721" s="1"/>
      <c r="AI721" s="1"/>
      <c r="AJ721" s="1"/>
      <c r="AK721" s="1"/>
      <c r="AL721" s="1"/>
      <c r="AM721" s="1"/>
      <c r="AN721" s="1"/>
      <c r="AO721" s="1" t="s">
        <v>420</v>
      </c>
      <c r="AP721" s="1">
        <v>141520</v>
      </c>
      <c r="AQ721" s="1">
        <v>90</v>
      </c>
      <c r="AR721" s="1"/>
      <c r="AS721" s="1"/>
      <c r="AT721" s="1"/>
      <c r="AU721" s="1" t="s">
        <v>420</v>
      </c>
      <c r="AV721" s="1">
        <v>187340</v>
      </c>
      <c r="AW721" s="1">
        <v>45</v>
      </c>
      <c r="AX721" s="1" t="s">
        <v>420</v>
      </c>
      <c r="AY721" s="1">
        <v>135811.872</v>
      </c>
      <c r="AZ721" s="1" t="s">
        <v>2526</v>
      </c>
      <c r="BA721" s="82">
        <f t="shared" si="183"/>
        <v>135811.872</v>
      </c>
      <c r="BB721" s="82" t="str">
        <f t="shared" si="184"/>
        <v>PROFINAS SAS</v>
      </c>
      <c r="BC721" s="82" t="str">
        <f t="shared" si="185"/>
        <v>MERCK</v>
      </c>
      <c r="BD721" s="82" t="str">
        <f t="shared" si="186"/>
        <v>15-60 DIAS</v>
      </c>
      <c r="BE721" s="1"/>
      <c r="BF721" s="1"/>
      <c r="BG721" s="1"/>
      <c r="BH721" s="1"/>
      <c r="BI721" s="1"/>
      <c r="BJ721" s="1"/>
      <c r="BK721" s="1"/>
      <c r="BL721" s="1"/>
      <c r="BM721" s="1"/>
      <c r="BN721" s="1" t="s">
        <v>420</v>
      </c>
      <c r="BO721" s="1">
        <v>164024</v>
      </c>
      <c r="BP721" s="1" t="s">
        <v>2545</v>
      </c>
      <c r="BQ721" s="1"/>
      <c r="BR721" s="1"/>
      <c r="BS721" s="1"/>
      <c r="BT721" s="1"/>
      <c r="BU721" s="1"/>
      <c r="BV721" s="1"/>
      <c r="BW721" s="1"/>
      <c r="BX721" s="1"/>
      <c r="BY721" s="1"/>
      <c r="BZ721" s="82">
        <f t="shared" si="187"/>
        <v>164024</v>
      </c>
      <c r="CA721" s="82" t="str">
        <f t="shared" si="188"/>
        <v>REACTIVOS EQUIPOS Y QUIMICOS LIMITADA</v>
      </c>
      <c r="CB721" s="82" t="str">
        <f t="shared" si="192"/>
        <v>MERCK</v>
      </c>
      <c r="CC721" s="82" t="str">
        <f t="shared" si="193"/>
        <v>120 DIAS</v>
      </c>
      <c r="CD721" s="98">
        <f t="shared" si="194"/>
        <v>135811.872</v>
      </c>
      <c r="CE721" s="98" t="str">
        <f t="shared" si="195"/>
        <v>PROFINAS SAS</v>
      </c>
      <c r="CF721" s="98" t="str">
        <f t="shared" si="196"/>
        <v>MERCK</v>
      </c>
      <c r="CG721" s="98" t="str">
        <f t="shared" si="197"/>
        <v>120 DIAS</v>
      </c>
    </row>
    <row r="722" spans="1:85" ht="52.2">
      <c r="A722" s="9">
        <f t="shared" si="182"/>
        <v>714</v>
      </c>
      <c r="B722" s="10" t="s">
        <v>1683</v>
      </c>
      <c r="C722" s="11">
        <v>10</v>
      </c>
      <c r="D722" s="11" t="s">
        <v>154</v>
      </c>
      <c r="E722" s="10" t="s">
        <v>1803</v>
      </c>
      <c r="F722" s="44">
        <v>1</v>
      </c>
      <c r="G722" s="1"/>
      <c r="H722" s="1"/>
      <c r="I722" s="1"/>
      <c r="J722" s="1"/>
      <c r="K722" s="1"/>
      <c r="L722" s="1"/>
      <c r="M722" s="1"/>
      <c r="N722" s="1"/>
      <c r="O722" s="1"/>
      <c r="P722" s="1"/>
      <c r="Q722" s="1"/>
      <c r="R722" s="1"/>
      <c r="S722" s="1"/>
      <c r="T722" s="1"/>
      <c r="U722" s="1"/>
      <c r="V722" s="1"/>
      <c r="W722" s="1"/>
      <c r="X722" s="1"/>
      <c r="Y722" s="1"/>
      <c r="Z722" s="1"/>
      <c r="AA722" s="1"/>
      <c r="AB722" s="82"/>
      <c r="AC722" s="82"/>
      <c r="AD722" s="82"/>
      <c r="AE722" s="82"/>
      <c r="AF722" s="1"/>
      <c r="AG722" s="1"/>
      <c r="AH722" s="1"/>
      <c r="AI722" s="1"/>
      <c r="AJ722" s="1"/>
      <c r="AK722" s="1"/>
      <c r="AL722" s="1"/>
      <c r="AM722" s="1"/>
      <c r="AN722" s="1"/>
      <c r="AO722" s="1"/>
      <c r="AP722" s="1"/>
      <c r="AQ722" s="1"/>
      <c r="AR722" s="1"/>
      <c r="AS722" s="1"/>
      <c r="AT722" s="1"/>
      <c r="AU722" s="1"/>
      <c r="AV722" s="1"/>
      <c r="AW722" s="1"/>
      <c r="AX722" s="1"/>
      <c r="AY722" s="1"/>
      <c r="AZ722" s="1"/>
      <c r="BA722" s="82"/>
      <c r="BB722" s="82"/>
      <c r="BC722" s="82"/>
      <c r="BD722" s="82"/>
      <c r="BE722" s="1"/>
      <c r="BF722" s="1"/>
      <c r="BG722" s="1"/>
      <c r="BH722" s="1"/>
      <c r="BI722" s="1"/>
      <c r="BJ722" s="1"/>
      <c r="BK722" s="1"/>
      <c r="BL722" s="1"/>
      <c r="BM722" s="1"/>
      <c r="BN722" s="1"/>
      <c r="BO722" s="1"/>
      <c r="BP722" s="1"/>
      <c r="BQ722" s="1" t="s">
        <v>1095</v>
      </c>
      <c r="BR722" s="1">
        <v>382800</v>
      </c>
      <c r="BS722" s="1">
        <v>60</v>
      </c>
      <c r="BT722" s="1"/>
      <c r="BU722" s="1"/>
      <c r="BV722" s="1"/>
      <c r="BW722" s="1"/>
      <c r="BX722" s="1"/>
      <c r="BY722" s="1"/>
      <c r="BZ722" s="82">
        <f t="shared" si="187"/>
        <v>382800</v>
      </c>
      <c r="CA722" s="82" t="str">
        <f t="shared" si="188"/>
        <v>SCIENTIFIC PRODUCTS LTDA.</v>
      </c>
      <c r="CB722" s="82" t="str">
        <f t="shared" si="192"/>
        <v>SIGMA</v>
      </c>
      <c r="CC722" s="82">
        <f t="shared" si="193"/>
        <v>60</v>
      </c>
      <c r="CD722" s="98">
        <f t="shared" si="194"/>
        <v>382800</v>
      </c>
      <c r="CE722" s="98" t="str">
        <f t="shared" si="195"/>
        <v>SCIENTIFIC PRODUCTS LTDA.</v>
      </c>
      <c r="CF722" s="98" t="str">
        <f t="shared" si="196"/>
        <v>SIGMA</v>
      </c>
      <c r="CG722" s="98">
        <f t="shared" si="197"/>
        <v>60</v>
      </c>
    </row>
    <row r="723" spans="1:85" ht="52.2">
      <c r="A723" s="9">
        <f t="shared" si="182"/>
        <v>715</v>
      </c>
      <c r="B723" s="10" t="s">
        <v>1954</v>
      </c>
      <c r="C723" s="11">
        <v>10</v>
      </c>
      <c r="D723" s="11" t="s">
        <v>9</v>
      </c>
      <c r="E723" s="10" t="s">
        <v>1803</v>
      </c>
      <c r="F723" s="44">
        <v>1</v>
      </c>
      <c r="G723" s="1"/>
      <c r="H723" s="1"/>
      <c r="I723" s="1"/>
      <c r="J723" s="1"/>
      <c r="K723" s="1"/>
      <c r="L723" s="1"/>
      <c r="M723" s="1"/>
      <c r="N723" s="1"/>
      <c r="O723" s="1"/>
      <c r="P723" s="1"/>
      <c r="Q723" s="1"/>
      <c r="R723" s="1"/>
      <c r="S723" s="1" t="s">
        <v>2408</v>
      </c>
      <c r="T723" s="1">
        <v>330600</v>
      </c>
      <c r="U723" s="1">
        <v>120</v>
      </c>
      <c r="V723" s="1"/>
      <c r="W723" s="1"/>
      <c r="X723" s="1"/>
      <c r="Y723" s="1"/>
      <c r="Z723" s="1"/>
      <c r="AA723" s="1"/>
      <c r="AB723" s="82">
        <f t="shared" si="189"/>
        <v>330600</v>
      </c>
      <c r="AC723" s="82" t="str">
        <f>IF(AB723=Z723,$Y$7,IF(AB723=W723,$V$7,IF(AB723=T723,$S$7,IF(AB723=Q723,$P$7,IF(AB723=N723,$M$7,IF(AB723=K723,$J$7,I(AB723=H723,$G$7,"")))))))</f>
        <v xml:space="preserve">ELEMENTOS QUIMICOS LTDA </v>
      </c>
      <c r="AD723" s="82" t="str">
        <f t="shared" si="190"/>
        <v>ALFA (USA)</v>
      </c>
      <c r="AE723" s="82">
        <f t="shared" si="191"/>
        <v>120</v>
      </c>
      <c r="AF723" s="1"/>
      <c r="AG723" s="1"/>
      <c r="AH723" s="1"/>
      <c r="AI723" s="1"/>
      <c r="AJ723" s="1"/>
      <c r="AK723" s="1"/>
      <c r="AL723" s="1"/>
      <c r="AM723" s="1"/>
      <c r="AN723" s="1"/>
      <c r="AO723" s="1" t="s">
        <v>420</v>
      </c>
      <c r="AP723" s="1">
        <v>132240</v>
      </c>
      <c r="AQ723" s="1">
        <v>95</v>
      </c>
      <c r="AR723" s="1"/>
      <c r="AS723" s="1"/>
      <c r="AT723" s="1"/>
      <c r="AU723" s="1"/>
      <c r="AV723" s="1"/>
      <c r="AW723" s="1"/>
      <c r="AX723" s="1"/>
      <c r="AY723" s="1"/>
      <c r="AZ723" s="1"/>
      <c r="BA723" s="82">
        <f t="shared" si="183"/>
        <v>132240</v>
      </c>
      <c r="BB723" s="82" t="str">
        <f t="shared" si="184"/>
        <v>MERCK S.A.</v>
      </c>
      <c r="BC723" s="82" t="str">
        <f t="shared" si="185"/>
        <v>MERCK</v>
      </c>
      <c r="BD723" s="82">
        <f t="shared" si="186"/>
        <v>95</v>
      </c>
      <c r="BE723" s="1" t="s">
        <v>1095</v>
      </c>
      <c r="BF723" s="1">
        <v>171680</v>
      </c>
      <c r="BG723" s="1" t="s">
        <v>2375</v>
      </c>
      <c r="BH723" s="1"/>
      <c r="BI723" s="1"/>
      <c r="BJ723" s="1"/>
      <c r="BK723" s="1"/>
      <c r="BL723" s="1"/>
      <c r="BM723" s="1"/>
      <c r="BN723" s="1"/>
      <c r="BO723" s="1"/>
      <c r="BP723" s="1"/>
      <c r="BQ723" s="1" t="s">
        <v>1095</v>
      </c>
      <c r="BR723" s="1">
        <v>206480</v>
      </c>
      <c r="BS723" s="1">
        <v>60</v>
      </c>
      <c r="BT723" s="1"/>
      <c r="BU723" s="1"/>
      <c r="BV723" s="1"/>
      <c r="BW723" s="1"/>
      <c r="BX723" s="1"/>
      <c r="BY723" s="1"/>
      <c r="BZ723" s="82">
        <f t="shared" si="187"/>
        <v>171680</v>
      </c>
      <c r="CA723" s="82" t="str">
        <f t="shared" si="188"/>
        <v xml:space="preserve">QUIMICA  M.G.  S.A.S.   </v>
      </c>
      <c r="CB723" s="82" t="str">
        <f t="shared" si="192"/>
        <v>SIGMA</v>
      </c>
      <c r="CC723" s="82" t="str">
        <f t="shared" si="193"/>
        <v>60 DIAS</v>
      </c>
      <c r="CD723" s="98">
        <f t="shared" si="194"/>
        <v>132240</v>
      </c>
      <c r="CE723" s="98" t="str">
        <f t="shared" si="195"/>
        <v>MERCK S.A.</v>
      </c>
      <c r="CF723" s="98" t="str">
        <f t="shared" si="196"/>
        <v>MERCK</v>
      </c>
      <c r="CG723" s="98">
        <f t="shared" si="197"/>
        <v>95</v>
      </c>
    </row>
    <row r="724" spans="1:85" ht="28.8">
      <c r="A724" s="9">
        <f t="shared" si="182"/>
        <v>716</v>
      </c>
      <c r="B724" s="10" t="s">
        <v>466</v>
      </c>
      <c r="C724" s="11" t="s">
        <v>467</v>
      </c>
      <c r="D724" s="11"/>
      <c r="E724" s="10" t="s">
        <v>468</v>
      </c>
      <c r="F724" s="44">
        <v>1</v>
      </c>
      <c r="G724" s="1"/>
      <c r="H724" s="1"/>
      <c r="I724" s="1"/>
      <c r="J724" s="1"/>
      <c r="K724" s="1"/>
      <c r="L724" s="1"/>
      <c r="M724" s="1"/>
      <c r="N724" s="1"/>
      <c r="O724" s="1"/>
      <c r="P724" s="1"/>
      <c r="Q724" s="1"/>
      <c r="R724" s="1"/>
      <c r="S724" s="1"/>
      <c r="T724" s="1"/>
      <c r="U724" s="1"/>
      <c r="V724" s="1"/>
      <c r="W724" s="1"/>
      <c r="X724" s="1"/>
      <c r="Y724" s="1"/>
      <c r="Z724" s="1"/>
      <c r="AA724" s="1"/>
      <c r="AB724" s="82"/>
      <c r="AC724" s="82"/>
      <c r="AD724" s="82"/>
      <c r="AE724" s="82"/>
      <c r="AF724" s="1"/>
      <c r="AG724" s="1"/>
      <c r="AH724" s="1"/>
      <c r="AI724" s="1"/>
      <c r="AJ724" s="1"/>
      <c r="AK724" s="1"/>
      <c r="AL724" s="1" t="s">
        <v>1095</v>
      </c>
      <c r="AM724" s="1">
        <v>317000</v>
      </c>
      <c r="AN724" s="1" t="s">
        <v>2475</v>
      </c>
      <c r="AO724" s="1"/>
      <c r="AP724" s="1"/>
      <c r="AQ724" s="1"/>
      <c r="AR724" s="1"/>
      <c r="AS724" s="1"/>
      <c r="AT724" s="1"/>
      <c r="AU724" s="1"/>
      <c r="AV724" s="1"/>
      <c r="AW724" s="1"/>
      <c r="AX724" s="1"/>
      <c r="AY724" s="1"/>
      <c r="AZ724" s="1"/>
      <c r="BA724" s="82">
        <f t="shared" si="183"/>
        <v>317000</v>
      </c>
      <c r="BB724" s="82" t="str">
        <f t="shared" si="184"/>
        <v>LESNIAK E. U.</v>
      </c>
      <c r="BC724" s="82" t="str">
        <f t="shared" si="185"/>
        <v>SIGMA</v>
      </c>
      <c r="BD724" s="82" t="str">
        <f t="shared" si="186"/>
        <v>30 días</v>
      </c>
      <c r="BE724" s="1" t="s">
        <v>1095</v>
      </c>
      <c r="BF724" s="1">
        <v>225040</v>
      </c>
      <c r="BG724" s="1" t="s">
        <v>2375</v>
      </c>
      <c r="BH724" s="1"/>
      <c r="BI724" s="1"/>
      <c r="BJ724" s="1"/>
      <c r="BK724" s="1"/>
      <c r="BL724" s="1"/>
      <c r="BM724" s="1"/>
      <c r="BN724" s="1"/>
      <c r="BO724" s="1"/>
      <c r="BP724" s="1"/>
      <c r="BQ724" s="1" t="s">
        <v>1095</v>
      </c>
      <c r="BR724" s="1">
        <v>242440</v>
      </c>
      <c r="BS724" s="1">
        <v>60</v>
      </c>
      <c r="BT724" s="1"/>
      <c r="BU724" s="1"/>
      <c r="BV724" s="1"/>
      <c r="BW724" s="1"/>
      <c r="BX724" s="1"/>
      <c r="BY724" s="1"/>
      <c r="BZ724" s="82">
        <f t="shared" si="187"/>
        <v>225040</v>
      </c>
      <c r="CA724" s="82" t="str">
        <f t="shared" si="188"/>
        <v xml:space="preserve">QUIMICA  M.G.  S.A.S.   </v>
      </c>
      <c r="CB724" s="82" t="str">
        <f t="shared" si="192"/>
        <v>SIGMA</v>
      </c>
      <c r="CC724" s="82" t="str">
        <f t="shared" si="193"/>
        <v>60 DIAS</v>
      </c>
      <c r="CD724" s="98">
        <f t="shared" si="194"/>
        <v>225040</v>
      </c>
      <c r="CE724" s="98" t="str">
        <f t="shared" si="195"/>
        <v xml:space="preserve">QUIMICA  M.G.  S.A.S.   </v>
      </c>
      <c r="CF724" s="98" t="str">
        <f t="shared" si="196"/>
        <v>SIGMA</v>
      </c>
      <c r="CG724" s="98" t="str">
        <f t="shared" si="197"/>
        <v>60 DIAS</v>
      </c>
    </row>
    <row r="725" spans="1:85" ht="57.6">
      <c r="A725" s="9">
        <f t="shared" si="182"/>
        <v>717</v>
      </c>
      <c r="B725" s="10" t="s">
        <v>469</v>
      </c>
      <c r="C725" s="11">
        <v>100</v>
      </c>
      <c r="D725" s="11" t="s">
        <v>9</v>
      </c>
      <c r="E725" s="10" t="s">
        <v>1803</v>
      </c>
      <c r="F725" s="44">
        <v>1</v>
      </c>
      <c r="G725" s="1"/>
      <c r="H725" s="1"/>
      <c r="I725" s="1"/>
      <c r="J725" s="1"/>
      <c r="K725" s="1"/>
      <c r="L725" s="1"/>
      <c r="M725" s="1"/>
      <c r="N725" s="1"/>
      <c r="O725" s="1"/>
      <c r="P725" s="1" t="s">
        <v>420</v>
      </c>
      <c r="Q725" s="1">
        <v>145000</v>
      </c>
      <c r="R725" s="1" t="s">
        <v>2284</v>
      </c>
      <c r="S725" s="1"/>
      <c r="T725" s="1"/>
      <c r="U725" s="1"/>
      <c r="V725" s="1"/>
      <c r="W725" s="1"/>
      <c r="X725" s="96"/>
      <c r="Y725" s="96"/>
      <c r="Z725" s="96"/>
      <c r="AA725" s="1"/>
      <c r="AB725" s="82">
        <f t="shared" si="189"/>
        <v>145000</v>
      </c>
      <c r="AC725" s="82" t="str">
        <f>IF(AB725=Z725,$Y$7,IF(AB725=W725,$V$7,IF(AB725=T725,$S$7,IF(AB725=Q725,$P$7,IF(AB725=N725,$M$7,IF(AB725=K725,$J$7,I(AB725=H725,$G$7,"")))))))</f>
        <v>BLAMIS DOTACIONES LABORATORIO S.A.S</v>
      </c>
      <c r="AD725" s="82" t="str">
        <f t="shared" si="190"/>
        <v>MERCK</v>
      </c>
      <c r="AE725" s="82" t="str">
        <f t="shared" si="191"/>
        <v>90 DÍAS</v>
      </c>
      <c r="AF725" s="1"/>
      <c r="AG725" s="1"/>
      <c r="AH725" s="1"/>
      <c r="AI725" s="1"/>
      <c r="AJ725" s="1"/>
      <c r="AK725" s="1"/>
      <c r="AL725" s="1"/>
      <c r="AM725" s="1"/>
      <c r="AN725" s="1"/>
      <c r="AO725" s="1" t="s">
        <v>420</v>
      </c>
      <c r="AP725" s="1">
        <v>107879.99999999999</v>
      </c>
      <c r="AQ725" s="1">
        <v>60</v>
      </c>
      <c r="AR725" s="1"/>
      <c r="AS725" s="1"/>
      <c r="AT725" s="1"/>
      <c r="AU725" s="1"/>
      <c r="AV725" s="1"/>
      <c r="AW725" s="1"/>
      <c r="AX725" s="1" t="s">
        <v>420</v>
      </c>
      <c r="AY725" s="1">
        <v>120348.144</v>
      </c>
      <c r="AZ725" s="1" t="s">
        <v>2526</v>
      </c>
      <c r="BA725" s="82">
        <f t="shared" si="183"/>
        <v>107879.99999999999</v>
      </c>
      <c r="BB725" s="82" t="str">
        <f t="shared" si="184"/>
        <v>MERCK S.A.</v>
      </c>
      <c r="BC725" s="82" t="str">
        <f t="shared" si="185"/>
        <v>MERCK</v>
      </c>
      <c r="BD725" s="82">
        <f t="shared" si="186"/>
        <v>60</v>
      </c>
      <c r="BE725" s="1"/>
      <c r="BF725" s="1"/>
      <c r="BG725" s="1"/>
      <c r="BH725" s="1"/>
      <c r="BI725" s="1"/>
      <c r="BJ725" s="1"/>
      <c r="BK725" s="1"/>
      <c r="BL725" s="1"/>
      <c r="BM725" s="1"/>
      <c r="BN725" s="1" t="s">
        <v>420</v>
      </c>
      <c r="BO725" s="1">
        <v>145348</v>
      </c>
      <c r="BP725" s="1" t="s">
        <v>2545</v>
      </c>
      <c r="BQ725" s="1"/>
      <c r="BR725" s="1"/>
      <c r="BS725" s="1"/>
      <c r="BT725" s="1"/>
      <c r="BU725" s="1"/>
      <c r="BV725" s="1"/>
      <c r="BW725" s="1" t="s">
        <v>2653</v>
      </c>
      <c r="BX725" s="1">
        <v>236438.15999999997</v>
      </c>
      <c r="BY725" s="1" t="s">
        <v>2654</v>
      </c>
      <c r="BZ725" s="82">
        <f t="shared" si="187"/>
        <v>145348</v>
      </c>
      <c r="CA725" s="82" t="str">
        <f t="shared" si="188"/>
        <v>REACTIVOS EQUIPOS Y QUIMICOS LIMITADA</v>
      </c>
      <c r="CB725" s="82" t="str">
        <f t="shared" si="192"/>
        <v>MERCK</v>
      </c>
      <c r="CC725" s="82" t="str">
        <f t="shared" si="193"/>
        <v>120 DIAS</v>
      </c>
      <c r="CD725" s="98">
        <f t="shared" si="194"/>
        <v>107879.99999999999</v>
      </c>
      <c r="CE725" s="98" t="str">
        <f t="shared" si="195"/>
        <v>MERCK S.A.</v>
      </c>
      <c r="CF725" s="98" t="str">
        <f t="shared" si="196"/>
        <v>MERCK</v>
      </c>
      <c r="CG725" s="98" t="str">
        <f t="shared" si="197"/>
        <v>120 DIAS</v>
      </c>
    </row>
    <row r="726" spans="1:85" ht="57.6">
      <c r="A726" s="9">
        <f t="shared" si="182"/>
        <v>718</v>
      </c>
      <c r="B726" s="10" t="s">
        <v>470</v>
      </c>
      <c r="C726" s="11">
        <v>50</v>
      </c>
      <c r="D726" s="11" t="s">
        <v>15</v>
      </c>
      <c r="E726" s="10" t="s">
        <v>1803</v>
      </c>
      <c r="F726" s="44">
        <v>1</v>
      </c>
      <c r="G726" s="1"/>
      <c r="H726" s="1"/>
      <c r="I726" s="1"/>
      <c r="J726" s="1"/>
      <c r="K726" s="1"/>
      <c r="L726" s="1"/>
      <c r="M726" s="1"/>
      <c r="N726" s="1"/>
      <c r="O726" s="1"/>
      <c r="P726" s="1" t="s">
        <v>420</v>
      </c>
      <c r="Q726" s="1">
        <v>204160</v>
      </c>
      <c r="R726" s="1" t="s">
        <v>2284</v>
      </c>
      <c r="S726" s="1"/>
      <c r="T726" s="1"/>
      <c r="U726" s="1"/>
      <c r="V726" s="1"/>
      <c r="W726" s="1"/>
      <c r="X726" s="1"/>
      <c r="Y726" s="1"/>
      <c r="Z726" s="1"/>
      <c r="AA726" s="1"/>
      <c r="AB726" s="82">
        <f t="shared" si="189"/>
        <v>204160</v>
      </c>
      <c r="AC726" s="82" t="str">
        <f>IF(AB726=Z726,$Y$7,IF(AB726=W726,$V$7,IF(AB726=T726,$S$7,IF(AB726=Q726,$P$7,IF(AB726=N726,$M$7,IF(AB726=K726,$J$7,I(AB726=H726,$G$7,"")))))))</f>
        <v>BLAMIS DOTACIONES LABORATORIO S.A.S</v>
      </c>
      <c r="AD726" s="82" t="str">
        <f t="shared" si="190"/>
        <v>MERCK</v>
      </c>
      <c r="AE726" s="82" t="str">
        <f t="shared" si="191"/>
        <v>90 DÍAS</v>
      </c>
      <c r="AF726" s="1"/>
      <c r="AG726" s="1"/>
      <c r="AH726" s="1"/>
      <c r="AI726" s="1"/>
      <c r="AJ726" s="1"/>
      <c r="AK726" s="1"/>
      <c r="AL726" s="1"/>
      <c r="AM726" s="1"/>
      <c r="AN726" s="1"/>
      <c r="AO726" s="1" t="s">
        <v>420</v>
      </c>
      <c r="AP726" s="1">
        <v>171680</v>
      </c>
      <c r="AQ726" s="1">
        <v>90</v>
      </c>
      <c r="AR726" s="1"/>
      <c r="AS726" s="1"/>
      <c r="AT726" s="1"/>
      <c r="AU726" s="1"/>
      <c r="AV726" s="1"/>
      <c r="AW726" s="1"/>
      <c r="AX726" s="1" t="s">
        <v>420</v>
      </c>
      <c r="AY726" s="1">
        <v>197666.78399999999</v>
      </c>
      <c r="AZ726" s="1" t="s">
        <v>2526</v>
      </c>
      <c r="BA726" s="82">
        <f t="shared" si="183"/>
        <v>171680</v>
      </c>
      <c r="BB726" s="82" t="str">
        <f t="shared" si="184"/>
        <v>MERCK S.A.</v>
      </c>
      <c r="BC726" s="82" t="str">
        <f t="shared" si="185"/>
        <v>MERCK</v>
      </c>
      <c r="BD726" s="82">
        <f t="shared" si="186"/>
        <v>90</v>
      </c>
      <c r="BE726" s="1"/>
      <c r="BF726" s="1"/>
      <c r="BG726" s="1"/>
      <c r="BH726" s="1"/>
      <c r="BI726" s="1"/>
      <c r="BJ726" s="1"/>
      <c r="BK726" s="1"/>
      <c r="BL726" s="1"/>
      <c r="BM726" s="1"/>
      <c r="BN726" s="1" t="s">
        <v>420</v>
      </c>
      <c r="BO726" s="1">
        <v>238728</v>
      </c>
      <c r="BP726" s="1" t="s">
        <v>2545</v>
      </c>
      <c r="BQ726" s="1"/>
      <c r="BR726" s="1"/>
      <c r="BS726" s="1"/>
      <c r="BT726" s="1"/>
      <c r="BU726" s="1"/>
      <c r="BV726" s="1"/>
      <c r="BW726" s="1"/>
      <c r="BX726" s="1"/>
      <c r="BY726" s="1"/>
      <c r="BZ726" s="82">
        <f t="shared" si="187"/>
        <v>238728</v>
      </c>
      <c r="CA726" s="82" t="str">
        <f t="shared" si="188"/>
        <v>REACTIVOS EQUIPOS Y QUIMICOS LIMITADA</v>
      </c>
      <c r="CB726" s="82" t="str">
        <f t="shared" si="192"/>
        <v>MERCK</v>
      </c>
      <c r="CC726" s="82" t="str">
        <f t="shared" si="193"/>
        <v>120 DIAS</v>
      </c>
      <c r="CD726" s="98">
        <f t="shared" si="194"/>
        <v>171680</v>
      </c>
      <c r="CE726" s="98" t="str">
        <f t="shared" si="195"/>
        <v>MERCK S.A.</v>
      </c>
      <c r="CF726" s="98" t="str">
        <f t="shared" si="196"/>
        <v>MERCK</v>
      </c>
      <c r="CG726" s="98" t="str">
        <f t="shared" si="197"/>
        <v>120 DIAS</v>
      </c>
    </row>
    <row r="727" spans="1:85" ht="57.6">
      <c r="A727" s="9">
        <f t="shared" si="182"/>
        <v>719</v>
      </c>
      <c r="B727" s="10" t="s">
        <v>519</v>
      </c>
      <c r="C727" s="11">
        <v>500</v>
      </c>
      <c r="D727" s="11" t="s">
        <v>9</v>
      </c>
      <c r="E727" s="10" t="s">
        <v>1803</v>
      </c>
      <c r="F727" s="44">
        <v>1</v>
      </c>
      <c r="G727" s="1"/>
      <c r="H727" s="1"/>
      <c r="I727" s="1"/>
      <c r="J727" s="1" t="s">
        <v>2267</v>
      </c>
      <c r="K727" s="1">
        <v>310395.12</v>
      </c>
      <c r="L727" s="1" t="s">
        <v>2271</v>
      </c>
      <c r="M727" s="1"/>
      <c r="N727" s="1"/>
      <c r="O727" s="1"/>
      <c r="P727" s="1"/>
      <c r="Q727" s="1"/>
      <c r="R727" s="1"/>
      <c r="S727" s="1" t="s">
        <v>2406</v>
      </c>
      <c r="T727" s="1">
        <v>693680</v>
      </c>
      <c r="U727" s="1">
        <v>15</v>
      </c>
      <c r="V727" s="1"/>
      <c r="W727" s="1"/>
      <c r="X727" s="1"/>
      <c r="Y727" s="1"/>
      <c r="Z727" s="1"/>
      <c r="AA727" s="1"/>
      <c r="AB727" s="82">
        <f t="shared" si="189"/>
        <v>310395.12</v>
      </c>
      <c r="AC727" s="82" t="str">
        <f>IF(AB727=Z727,$Y$7,IF(AB727=W727,$V$7,IF(AB727=T727,$S$7,IF(AB727=Q727,$P$7,IF(AB727=N727,$M$7,IF(AB727=K727,$J$7,I(AB727=H727,$G$7,"")))))))</f>
        <v>AVÁNTIKA COLOMBIA S.A.</v>
      </c>
      <c r="AD727" s="82" t="str">
        <f t="shared" si="190"/>
        <v>JT BAKER</v>
      </c>
      <c r="AE727" s="82" t="str">
        <f t="shared" si="191"/>
        <v>150 Días</v>
      </c>
      <c r="AF727" s="1"/>
      <c r="AG727" s="1"/>
      <c r="AH727" s="1"/>
      <c r="AI727" s="1"/>
      <c r="AJ727" s="1"/>
      <c r="AK727" s="1"/>
      <c r="AL727" s="1"/>
      <c r="AM727" s="1"/>
      <c r="AN727" s="1"/>
      <c r="AO727" s="1" t="s">
        <v>420</v>
      </c>
      <c r="AP727" s="1">
        <v>437319.99999999994</v>
      </c>
      <c r="AQ727" s="1">
        <v>90</v>
      </c>
      <c r="AR727" s="1"/>
      <c r="AS727" s="1"/>
      <c r="AT727" s="1"/>
      <c r="AU727" s="1"/>
      <c r="AV727" s="1"/>
      <c r="AW727" s="1"/>
      <c r="AX727" s="1" t="s">
        <v>420</v>
      </c>
      <c r="AY727" s="1">
        <v>965474.49600000004</v>
      </c>
      <c r="AZ727" s="1" t="s">
        <v>2526</v>
      </c>
      <c r="BA727" s="82">
        <f t="shared" si="183"/>
        <v>437319.99999999994</v>
      </c>
      <c r="BB727" s="82" t="str">
        <f t="shared" si="184"/>
        <v>MERCK S.A.</v>
      </c>
      <c r="BC727" s="82" t="str">
        <f t="shared" si="185"/>
        <v>MERCK</v>
      </c>
      <c r="BD727" s="82">
        <f t="shared" si="186"/>
        <v>90</v>
      </c>
      <c r="BE727" s="1" t="s">
        <v>1095</v>
      </c>
      <c r="BF727" s="1">
        <v>685560</v>
      </c>
      <c r="BG727" s="1" t="s">
        <v>2375</v>
      </c>
      <c r="BH727" s="1"/>
      <c r="BI727" s="1"/>
      <c r="BJ727" s="1"/>
      <c r="BK727" s="1"/>
      <c r="BL727" s="1"/>
      <c r="BM727" s="1"/>
      <c r="BN727" s="1" t="s">
        <v>2461</v>
      </c>
      <c r="BO727" s="1">
        <v>592992</v>
      </c>
      <c r="BP727" s="1" t="s">
        <v>2328</v>
      </c>
      <c r="BQ727" s="1"/>
      <c r="BR727" s="1"/>
      <c r="BS727" s="1"/>
      <c r="BT727" s="1"/>
      <c r="BU727" s="1"/>
      <c r="BV727" s="1"/>
      <c r="BW727" s="1"/>
      <c r="BX727" s="1"/>
      <c r="BY727" s="1"/>
      <c r="BZ727" s="82">
        <f t="shared" si="187"/>
        <v>592992</v>
      </c>
      <c r="CA727" s="82" t="str">
        <f t="shared" si="188"/>
        <v>REACTIVOS EQUIPOS Y QUIMICOS LIMITADA</v>
      </c>
      <c r="CB727" s="82" t="str">
        <f t="shared" si="192"/>
        <v>SCHARLAU</v>
      </c>
      <c r="CC727" s="82" t="str">
        <f t="shared" si="193"/>
        <v>30 DIAS</v>
      </c>
      <c r="CD727" s="98">
        <f t="shared" si="194"/>
        <v>310395.12</v>
      </c>
      <c r="CE727" s="98" t="str">
        <f t="shared" si="195"/>
        <v>AVÁNTIKA COLOMBIA S.A.</v>
      </c>
      <c r="CF727" s="98" t="str">
        <f t="shared" si="196"/>
        <v>JT BAKER</v>
      </c>
      <c r="CG727" s="98" t="str">
        <f t="shared" si="197"/>
        <v>150 Días</v>
      </c>
    </row>
    <row r="728" spans="1:85" ht="57.6">
      <c r="A728" s="9">
        <f t="shared" si="182"/>
        <v>720</v>
      </c>
      <c r="B728" s="10" t="s">
        <v>1955</v>
      </c>
      <c r="C728" s="11">
        <v>250</v>
      </c>
      <c r="D728" s="11" t="s">
        <v>9</v>
      </c>
      <c r="E728" s="10" t="s">
        <v>1956</v>
      </c>
      <c r="F728" s="44">
        <v>1</v>
      </c>
      <c r="G728" s="1"/>
      <c r="H728" s="1"/>
      <c r="I728" s="1"/>
      <c r="J728" s="1"/>
      <c r="K728" s="1"/>
      <c r="L728" s="1"/>
      <c r="M728" s="1"/>
      <c r="N728" s="1"/>
      <c r="O728" s="1"/>
      <c r="P728" s="1" t="s">
        <v>420</v>
      </c>
      <c r="Q728" s="1">
        <v>91000</v>
      </c>
      <c r="R728" s="1" t="s">
        <v>2326</v>
      </c>
      <c r="S728" s="1"/>
      <c r="T728" s="1"/>
      <c r="U728" s="1"/>
      <c r="V728" s="1"/>
      <c r="W728" s="1"/>
      <c r="X728" s="1"/>
      <c r="Y728" s="1"/>
      <c r="Z728" s="1"/>
      <c r="AA728" s="1"/>
      <c r="AB728" s="82">
        <f t="shared" si="189"/>
        <v>91000</v>
      </c>
      <c r="AC728" s="82" t="str">
        <f>IF(AB728=Z728,$Y$7,IF(AB728=W728,$V$7,IF(AB728=T728,$S$7,IF(AB728=Q728,$P$7,IF(AB728=N728,$M$7,IF(AB728=K728,$J$7,I(AB728=H728,$G$7,"")))))))</f>
        <v>BLAMIS DOTACIONES LABORATORIO S.A.S</v>
      </c>
      <c r="AD728" s="82" t="str">
        <f t="shared" si="190"/>
        <v>MERCK</v>
      </c>
      <c r="AE728" s="82" t="str">
        <f t="shared" si="191"/>
        <v>INMEDIATA</v>
      </c>
      <c r="AF728" s="1"/>
      <c r="AG728" s="1"/>
      <c r="AH728" s="1"/>
      <c r="AI728" s="1"/>
      <c r="AJ728" s="1"/>
      <c r="AK728" s="1"/>
      <c r="AL728" s="1"/>
      <c r="AM728" s="1"/>
      <c r="AN728" s="1"/>
      <c r="AO728" s="1" t="s">
        <v>420</v>
      </c>
      <c r="AP728" s="1">
        <v>105560</v>
      </c>
      <c r="AQ728" s="1">
        <v>45</v>
      </c>
      <c r="AR728" s="1"/>
      <c r="AS728" s="1"/>
      <c r="AT728" s="1"/>
      <c r="AU728" s="1"/>
      <c r="AV728" s="1"/>
      <c r="AW728" s="1"/>
      <c r="AX728" s="1" t="s">
        <v>420</v>
      </c>
      <c r="AY728" s="1">
        <v>87403.68</v>
      </c>
      <c r="AZ728" s="1" t="s">
        <v>2526</v>
      </c>
      <c r="BA728" s="82">
        <f t="shared" si="183"/>
        <v>87403.68</v>
      </c>
      <c r="BB728" s="82" t="str">
        <f t="shared" si="184"/>
        <v>PROFINAS SAS</v>
      </c>
      <c r="BC728" s="82" t="str">
        <f t="shared" si="185"/>
        <v>MERCK</v>
      </c>
      <c r="BD728" s="82" t="str">
        <f t="shared" si="186"/>
        <v>15-60 DIAS</v>
      </c>
      <c r="BE728" s="1"/>
      <c r="BF728" s="1"/>
      <c r="BG728" s="1"/>
      <c r="BH728" s="1"/>
      <c r="BI728" s="1"/>
      <c r="BJ728" s="1"/>
      <c r="BK728" s="1"/>
      <c r="BL728" s="1"/>
      <c r="BM728" s="1"/>
      <c r="BN728" s="1" t="s">
        <v>1956</v>
      </c>
      <c r="BO728" s="1">
        <v>105560</v>
      </c>
      <c r="BP728" s="1" t="s">
        <v>2328</v>
      </c>
      <c r="BQ728" s="1"/>
      <c r="BR728" s="1"/>
      <c r="BS728" s="1"/>
      <c r="BT728" s="1"/>
      <c r="BU728" s="1"/>
      <c r="BV728" s="1"/>
      <c r="BW728" s="1" t="s">
        <v>2653</v>
      </c>
      <c r="BX728" s="1">
        <v>108402</v>
      </c>
      <c r="BY728" s="1" t="s">
        <v>2654</v>
      </c>
      <c r="BZ728" s="82">
        <f t="shared" si="187"/>
        <v>105560</v>
      </c>
      <c r="CA728" s="82" t="str">
        <f t="shared" si="188"/>
        <v>REACTIVOS EQUIPOS Y QUIMICOS LIMITADA</v>
      </c>
      <c r="CB728" s="82" t="str">
        <f t="shared" si="192"/>
        <v>MERCK REF. 1088020250</v>
      </c>
      <c r="CC728" s="82" t="str">
        <f t="shared" si="193"/>
        <v>30 DIAS</v>
      </c>
      <c r="CD728" s="98">
        <f t="shared" si="194"/>
        <v>87403.68</v>
      </c>
      <c r="CE728" s="98" t="str">
        <f t="shared" si="195"/>
        <v>PROFINAS SAS</v>
      </c>
      <c r="CF728" s="98" t="str">
        <f t="shared" si="196"/>
        <v>MERCK</v>
      </c>
      <c r="CG728" s="98" t="str">
        <f t="shared" si="197"/>
        <v>15-60 DIAS</v>
      </c>
    </row>
    <row r="729" spans="1:85" ht="52.2">
      <c r="A729" s="9">
        <f t="shared" si="182"/>
        <v>721</v>
      </c>
      <c r="B729" s="10" t="s">
        <v>471</v>
      </c>
      <c r="C729" s="11">
        <v>100</v>
      </c>
      <c r="D729" s="11" t="s">
        <v>9</v>
      </c>
      <c r="E729" s="10" t="s">
        <v>1803</v>
      </c>
      <c r="F729" s="44">
        <v>1</v>
      </c>
      <c r="G729" s="1"/>
      <c r="H729" s="1"/>
      <c r="I729" s="1"/>
      <c r="J729" s="1"/>
      <c r="K729" s="1"/>
      <c r="L729" s="1"/>
      <c r="M729" s="1"/>
      <c r="N729" s="1"/>
      <c r="O729" s="1"/>
      <c r="P729" s="1"/>
      <c r="Q729" s="1"/>
      <c r="R729" s="1"/>
      <c r="S729" s="1" t="s">
        <v>2406</v>
      </c>
      <c r="T729" s="1">
        <v>32132</v>
      </c>
      <c r="U729" s="1">
        <v>15</v>
      </c>
      <c r="V729" s="1"/>
      <c r="W729" s="1"/>
      <c r="X729" s="1"/>
      <c r="Y729" s="1"/>
      <c r="Z729" s="1"/>
      <c r="AA729" s="1"/>
      <c r="AB729" s="82">
        <f t="shared" si="189"/>
        <v>32132</v>
      </c>
      <c r="AC729" s="82" t="str">
        <f>IF(AB729=Z729,$Y$7,IF(AB729=W729,$V$7,IF(AB729=T729,$S$7,IF(AB729=Q729,$P$7,IF(AB729=N729,$M$7,IF(AB729=K729,$J$7,I(AB729=H729,$G$7,"")))))))</f>
        <v xml:space="preserve">ELEMENTOS QUIMICOS LTDA </v>
      </c>
      <c r="AD729" s="82" t="str">
        <f t="shared" si="190"/>
        <v>PANREAC</v>
      </c>
      <c r="AE729" s="82">
        <f t="shared" si="191"/>
        <v>15</v>
      </c>
      <c r="AF729" s="1"/>
      <c r="AG729" s="1"/>
      <c r="AH729" s="1"/>
      <c r="AI729" s="1"/>
      <c r="AJ729" s="1"/>
      <c r="AK729" s="1"/>
      <c r="AL729" s="1"/>
      <c r="AM729" s="1"/>
      <c r="AN729" s="1"/>
      <c r="AO729" s="1" t="s">
        <v>420</v>
      </c>
      <c r="AP729" s="1">
        <v>74240</v>
      </c>
      <c r="AQ729" s="1">
        <v>60</v>
      </c>
      <c r="AR729" s="1"/>
      <c r="AS729" s="1"/>
      <c r="AT729" s="1"/>
      <c r="AU729" s="1"/>
      <c r="AV729" s="1"/>
      <c r="AW729" s="1"/>
      <c r="AX729" s="1" t="s">
        <v>420</v>
      </c>
      <c r="AY729" s="1">
        <v>129088.512</v>
      </c>
      <c r="AZ729" s="1" t="s">
        <v>2526</v>
      </c>
      <c r="BA729" s="82">
        <f t="shared" si="183"/>
        <v>74240</v>
      </c>
      <c r="BB729" s="82" t="str">
        <f t="shared" si="184"/>
        <v>MERCK S.A.</v>
      </c>
      <c r="BC729" s="82" t="str">
        <f t="shared" si="185"/>
        <v>MERCK</v>
      </c>
      <c r="BD729" s="82">
        <f t="shared" si="186"/>
        <v>60</v>
      </c>
      <c r="BE729" s="1"/>
      <c r="BF729" s="1"/>
      <c r="BG729" s="1"/>
      <c r="BH729" s="1"/>
      <c r="BI729" s="1"/>
      <c r="BJ729" s="1"/>
      <c r="BK729" s="1" t="s">
        <v>2570</v>
      </c>
      <c r="BL729" s="1">
        <v>78880</v>
      </c>
      <c r="BM729" s="1" t="s">
        <v>2574</v>
      </c>
      <c r="BN729" s="1" t="s">
        <v>2461</v>
      </c>
      <c r="BO729" s="1">
        <v>90828</v>
      </c>
      <c r="BP729" s="1" t="s">
        <v>2545</v>
      </c>
      <c r="BQ729" s="1"/>
      <c r="BR729" s="1"/>
      <c r="BS729" s="1"/>
      <c r="BT729" s="1"/>
      <c r="BU729" s="1"/>
      <c r="BV729" s="1"/>
      <c r="BW729" s="1" t="s">
        <v>2653</v>
      </c>
      <c r="BX729" s="1">
        <v>328957.44</v>
      </c>
      <c r="BY729" s="1" t="s">
        <v>2654</v>
      </c>
      <c r="BZ729" s="82">
        <f t="shared" si="187"/>
        <v>78880</v>
      </c>
      <c r="CA729" s="82" t="str">
        <f t="shared" si="188"/>
        <v>QUIMICOS Y REACTIVOS SAS "QUIMIREL SAS"</v>
      </c>
      <c r="CB729" s="82" t="str">
        <f t="shared" si="192"/>
        <v>CARLO ERBA</v>
      </c>
      <c r="CC729" s="82" t="str">
        <f t="shared" si="193"/>
        <v>120 dias calendario</v>
      </c>
      <c r="CD729" s="98">
        <f t="shared" si="194"/>
        <v>32132</v>
      </c>
      <c r="CE729" s="98" t="str">
        <f t="shared" si="195"/>
        <v xml:space="preserve">ELEMENTOS QUIMICOS LTDA </v>
      </c>
      <c r="CF729" s="98" t="str">
        <f t="shared" si="196"/>
        <v>PANREAC</v>
      </c>
      <c r="CG729" s="98">
        <f t="shared" si="197"/>
        <v>15</v>
      </c>
    </row>
    <row r="730" spans="1:85" ht="57.6">
      <c r="A730" s="9">
        <f t="shared" si="182"/>
        <v>722</v>
      </c>
      <c r="B730" s="10" t="s">
        <v>472</v>
      </c>
      <c r="C730" s="11">
        <v>1000</v>
      </c>
      <c r="D730" s="11" t="s">
        <v>9</v>
      </c>
      <c r="E730" s="10" t="s">
        <v>473</v>
      </c>
      <c r="F730" s="44">
        <v>1</v>
      </c>
      <c r="G730" s="1"/>
      <c r="H730" s="1"/>
      <c r="I730" s="1"/>
      <c r="J730" s="1"/>
      <c r="K730" s="1"/>
      <c r="L730" s="1"/>
      <c r="M730" s="1"/>
      <c r="N730" s="1"/>
      <c r="O730" s="1"/>
      <c r="P730" s="1" t="s">
        <v>420</v>
      </c>
      <c r="Q730" s="1">
        <v>342200</v>
      </c>
      <c r="R730" s="1" t="s">
        <v>2284</v>
      </c>
      <c r="S730" s="1"/>
      <c r="T730" s="1"/>
      <c r="U730" s="1"/>
      <c r="V730" s="1"/>
      <c r="W730" s="1"/>
      <c r="X730" s="1"/>
      <c r="Y730" s="1"/>
      <c r="Z730" s="1"/>
      <c r="AA730" s="1"/>
      <c r="AB730" s="82">
        <f t="shared" si="189"/>
        <v>342200</v>
      </c>
      <c r="AC730" s="82" t="str">
        <f>IF(AB730=Z730,$Y$7,IF(AB730=W730,$V$7,IF(AB730=T730,$S$7,IF(AB730=Q730,$P$7,IF(AB730=N730,$M$7,IF(AB730=K730,$J$7,I(AB730=H730,$G$7,"")))))))</f>
        <v>BLAMIS DOTACIONES LABORATORIO S.A.S</v>
      </c>
      <c r="AD730" s="82" t="str">
        <f t="shared" si="190"/>
        <v>MERCK</v>
      </c>
      <c r="AE730" s="82" t="str">
        <f t="shared" si="191"/>
        <v>90 DÍAS</v>
      </c>
      <c r="AF730" s="1"/>
      <c r="AG730" s="1"/>
      <c r="AH730" s="1"/>
      <c r="AI730" s="1"/>
      <c r="AJ730" s="1"/>
      <c r="AK730" s="1"/>
      <c r="AL730" s="1"/>
      <c r="AM730" s="1"/>
      <c r="AN730" s="1"/>
      <c r="AO730" s="1" t="s">
        <v>420</v>
      </c>
      <c r="AP730" s="1">
        <v>259839.99999999997</v>
      </c>
      <c r="AQ730" s="1">
        <v>90</v>
      </c>
      <c r="AR730" s="1"/>
      <c r="AS730" s="1"/>
      <c r="AT730" s="1"/>
      <c r="AU730" s="1"/>
      <c r="AV730" s="1"/>
      <c r="AW730" s="1"/>
      <c r="AX730" s="1" t="s">
        <v>420</v>
      </c>
      <c r="AY730" s="1">
        <v>330789.31200000003</v>
      </c>
      <c r="AZ730" s="1" t="s">
        <v>2526</v>
      </c>
      <c r="BA730" s="82">
        <f t="shared" si="183"/>
        <v>259839.99999999997</v>
      </c>
      <c r="BB730" s="82" t="str">
        <f t="shared" si="184"/>
        <v>MERCK S.A.</v>
      </c>
      <c r="BC730" s="82" t="str">
        <f t="shared" si="185"/>
        <v>MERCK</v>
      </c>
      <c r="BD730" s="82">
        <f t="shared" si="186"/>
        <v>90</v>
      </c>
      <c r="BE730" s="1"/>
      <c r="BF730" s="1"/>
      <c r="BG730" s="1"/>
      <c r="BH730" s="1"/>
      <c r="BI730" s="1"/>
      <c r="BJ730" s="1"/>
      <c r="BK730" s="1"/>
      <c r="BL730" s="1"/>
      <c r="BM730" s="1"/>
      <c r="BN730" s="1" t="s">
        <v>473</v>
      </c>
      <c r="BO730" s="1">
        <v>399504</v>
      </c>
      <c r="BP730" s="1" t="s">
        <v>2545</v>
      </c>
      <c r="BQ730" s="1"/>
      <c r="BR730" s="1"/>
      <c r="BS730" s="1"/>
      <c r="BT730" s="1"/>
      <c r="BU730" s="1"/>
      <c r="BV730" s="1"/>
      <c r="BW730" s="1"/>
      <c r="BX730" s="1"/>
      <c r="BY730" s="1"/>
      <c r="BZ730" s="82">
        <f t="shared" si="187"/>
        <v>399504</v>
      </c>
      <c r="CA730" s="82" t="str">
        <f t="shared" si="188"/>
        <v>REACTIVOS EQUIPOS Y QUIMICOS LIMITADA</v>
      </c>
      <c r="CB730" s="82" t="str">
        <f t="shared" si="192"/>
        <v>MERCK REFERENCIA 1087741000</v>
      </c>
      <c r="CC730" s="82" t="str">
        <f t="shared" si="193"/>
        <v>120 DIAS</v>
      </c>
      <c r="CD730" s="98">
        <f t="shared" si="194"/>
        <v>259839.99999999997</v>
      </c>
      <c r="CE730" s="98" t="str">
        <f t="shared" si="195"/>
        <v>MERCK S.A.</v>
      </c>
      <c r="CF730" s="98" t="str">
        <f t="shared" si="196"/>
        <v>MERCK</v>
      </c>
      <c r="CG730" s="98">
        <f t="shared" si="197"/>
        <v>90</v>
      </c>
    </row>
    <row r="731" spans="1:85" ht="43.2">
      <c r="A731" s="9">
        <f t="shared" si="182"/>
        <v>723</v>
      </c>
      <c r="B731" s="10" t="s">
        <v>1957</v>
      </c>
      <c r="C731" s="11">
        <v>5</v>
      </c>
      <c r="D731" s="11" t="s">
        <v>538</v>
      </c>
      <c r="E731" s="10" t="s">
        <v>1797</v>
      </c>
      <c r="F731" s="44">
        <v>1</v>
      </c>
      <c r="G731" s="1"/>
      <c r="H731" s="1"/>
      <c r="I731" s="1"/>
      <c r="J731" s="1"/>
      <c r="K731" s="1"/>
      <c r="L731" s="1"/>
      <c r="M731" s="1"/>
      <c r="N731" s="1"/>
      <c r="O731" s="1"/>
      <c r="P731" s="1"/>
      <c r="Q731" s="1"/>
      <c r="R731" s="1"/>
      <c r="S731" s="1"/>
      <c r="T731" s="1"/>
      <c r="U731" s="1"/>
      <c r="V731" s="1"/>
      <c r="W731" s="1"/>
      <c r="X731" s="1"/>
      <c r="Y731" s="1"/>
      <c r="Z731" s="1"/>
      <c r="AA731" s="1"/>
      <c r="AB731" s="82"/>
      <c r="AC731" s="82"/>
      <c r="AD731" s="82"/>
      <c r="AE731" s="82"/>
      <c r="AF731" s="1"/>
      <c r="AG731" s="1"/>
      <c r="AH731" s="1"/>
      <c r="AI731" s="1"/>
      <c r="AJ731" s="1"/>
      <c r="AK731" s="1"/>
      <c r="AL731" s="1" t="s">
        <v>1797</v>
      </c>
      <c r="AM731" s="1">
        <v>535300</v>
      </c>
      <c r="AN731" s="1" t="s">
        <v>2475</v>
      </c>
      <c r="AO731" s="1"/>
      <c r="AP731" s="1"/>
      <c r="AQ731" s="1"/>
      <c r="AR731" s="1"/>
      <c r="AS731" s="1"/>
      <c r="AT731" s="1"/>
      <c r="AU731" s="1"/>
      <c r="AV731" s="1"/>
      <c r="AW731" s="1"/>
      <c r="AX731" s="1"/>
      <c r="AY731" s="1"/>
      <c r="AZ731" s="1"/>
      <c r="BA731" s="82">
        <f t="shared" si="183"/>
        <v>535300</v>
      </c>
      <c r="BB731" s="82" t="str">
        <f t="shared" si="184"/>
        <v>LESNIAK E. U.</v>
      </c>
      <c r="BC731" s="82" t="str">
        <f t="shared" si="185"/>
        <v>SIGMA-ALDRICH</v>
      </c>
      <c r="BD731" s="82" t="str">
        <f t="shared" si="186"/>
        <v>30 días</v>
      </c>
      <c r="BE731" s="1"/>
      <c r="BF731" s="1"/>
      <c r="BG731" s="1"/>
      <c r="BH731" s="1"/>
      <c r="BI731" s="1"/>
      <c r="BJ731" s="1"/>
      <c r="BK731" s="1"/>
      <c r="BL731" s="1"/>
      <c r="BM731" s="1"/>
      <c r="BN731" s="1"/>
      <c r="BO731" s="1"/>
      <c r="BP731" s="1"/>
      <c r="BQ731" s="1" t="s">
        <v>1095</v>
      </c>
      <c r="BR731" s="1">
        <v>135720</v>
      </c>
      <c r="BS731" s="1">
        <v>60</v>
      </c>
      <c r="BT731" s="1"/>
      <c r="BU731" s="1"/>
      <c r="BV731" s="1"/>
      <c r="BW731" s="1"/>
      <c r="BX731" s="1"/>
      <c r="BY731" s="1"/>
      <c r="BZ731" s="82">
        <f t="shared" si="187"/>
        <v>135720</v>
      </c>
      <c r="CA731" s="82" t="str">
        <f t="shared" si="188"/>
        <v>SCIENTIFIC PRODUCTS LTDA.</v>
      </c>
      <c r="CB731" s="82" t="str">
        <f t="shared" si="192"/>
        <v>SIGMA</v>
      </c>
      <c r="CC731" s="82">
        <f t="shared" si="193"/>
        <v>60</v>
      </c>
      <c r="CD731" s="98">
        <f t="shared" si="194"/>
        <v>135720</v>
      </c>
      <c r="CE731" s="98" t="str">
        <f t="shared" si="195"/>
        <v>SCIENTIFIC PRODUCTS LTDA.</v>
      </c>
      <c r="CF731" s="98" t="str">
        <f t="shared" si="196"/>
        <v>SIGMA</v>
      </c>
      <c r="CG731" s="98">
        <f t="shared" si="197"/>
        <v>60</v>
      </c>
    </row>
    <row r="732" spans="1:85" ht="63.6" customHeight="1">
      <c r="A732" s="9">
        <f t="shared" si="182"/>
        <v>724</v>
      </c>
      <c r="B732" s="10" t="s">
        <v>1958</v>
      </c>
      <c r="C732" s="11">
        <v>10</v>
      </c>
      <c r="D732" s="11" t="s">
        <v>9</v>
      </c>
      <c r="E732" s="10" t="s">
        <v>1803</v>
      </c>
      <c r="F732" s="44">
        <v>1</v>
      </c>
      <c r="G732" s="1"/>
      <c r="H732" s="1"/>
      <c r="I732" s="1"/>
      <c r="J732" s="1"/>
      <c r="K732" s="1"/>
      <c r="L732" s="1"/>
      <c r="M732" s="1"/>
      <c r="N732" s="1"/>
      <c r="O732" s="1"/>
      <c r="P732" s="1"/>
      <c r="Q732" s="1"/>
      <c r="R732" s="1"/>
      <c r="S732" s="1" t="s">
        <v>2406</v>
      </c>
      <c r="T732" s="1">
        <v>279444</v>
      </c>
      <c r="U732" s="1">
        <v>15</v>
      </c>
      <c r="V732" s="1"/>
      <c r="W732" s="1"/>
      <c r="X732" s="1"/>
      <c r="Y732" s="1"/>
      <c r="Z732" s="1"/>
      <c r="AA732" s="1"/>
      <c r="AB732" s="82">
        <f t="shared" si="189"/>
        <v>279444</v>
      </c>
      <c r="AC732" s="82" t="str">
        <f>IF(AB732=Z732,$Y$7,IF(AB732=W732,$V$7,IF(AB732=T732,$S$7,IF(AB732=Q732,$P$7,IF(AB732=N732,$M$7,IF(AB732=K732,$J$7,I(AB732=H732,$G$7,"")))))))</f>
        <v xml:space="preserve">ELEMENTOS QUIMICOS LTDA </v>
      </c>
      <c r="AD732" s="82" t="str">
        <f t="shared" si="190"/>
        <v>PANREAC</v>
      </c>
      <c r="AE732" s="82">
        <f t="shared" si="191"/>
        <v>15</v>
      </c>
      <c r="AF732" s="1"/>
      <c r="AG732" s="1"/>
      <c r="AH732" s="1"/>
      <c r="AI732" s="1"/>
      <c r="AJ732" s="1"/>
      <c r="AK732" s="1"/>
      <c r="AL732" s="1"/>
      <c r="AM732" s="1"/>
      <c r="AN732" s="1"/>
      <c r="AO732" s="1" t="s">
        <v>420</v>
      </c>
      <c r="AP732" s="1">
        <v>160080</v>
      </c>
      <c r="AQ732" s="1">
        <v>90</v>
      </c>
      <c r="AR732" s="1"/>
      <c r="AS732" s="1"/>
      <c r="AT732" s="1"/>
      <c r="AU732" s="1"/>
      <c r="AV732" s="1"/>
      <c r="AW732" s="1"/>
      <c r="AX732" s="1"/>
      <c r="AY732" s="1"/>
      <c r="AZ732" s="1"/>
      <c r="BA732" s="82">
        <f t="shared" si="183"/>
        <v>160080</v>
      </c>
      <c r="BB732" s="82" t="str">
        <f t="shared" si="184"/>
        <v>MERCK S.A.</v>
      </c>
      <c r="BC732" s="82" t="str">
        <f t="shared" si="185"/>
        <v>MERCK</v>
      </c>
      <c r="BD732" s="82">
        <f t="shared" si="186"/>
        <v>90</v>
      </c>
      <c r="BE732" s="1"/>
      <c r="BF732" s="1"/>
      <c r="BG732" s="1"/>
      <c r="BH732" s="1"/>
      <c r="BI732" s="1"/>
      <c r="BJ732" s="1"/>
      <c r="BK732" s="1"/>
      <c r="BL732" s="1"/>
      <c r="BM732" s="1"/>
      <c r="BN732" s="1" t="s">
        <v>2461</v>
      </c>
      <c r="BO732" s="1">
        <v>202536</v>
      </c>
      <c r="BP732" s="1" t="s">
        <v>2545</v>
      </c>
      <c r="BQ732" s="1" t="s">
        <v>1095</v>
      </c>
      <c r="BR732" s="1">
        <v>178988</v>
      </c>
      <c r="BS732" s="1">
        <v>60</v>
      </c>
      <c r="BT732" s="1"/>
      <c r="BU732" s="1"/>
      <c r="BV732" s="1"/>
      <c r="BW732" s="1"/>
      <c r="BX732" s="1"/>
      <c r="BY732" s="1"/>
      <c r="BZ732" s="82">
        <f t="shared" si="187"/>
        <v>178988</v>
      </c>
      <c r="CA732" s="82" t="str">
        <f t="shared" si="188"/>
        <v>SCIENTIFIC PRODUCTS LTDA.</v>
      </c>
      <c r="CB732" s="82" t="str">
        <f t="shared" si="192"/>
        <v>SIGMA</v>
      </c>
      <c r="CC732" s="82">
        <f t="shared" si="193"/>
        <v>60</v>
      </c>
      <c r="CD732" s="98">
        <f t="shared" si="194"/>
        <v>160080</v>
      </c>
      <c r="CE732" s="98" t="str">
        <f t="shared" si="195"/>
        <v>MERCK S.A.</v>
      </c>
      <c r="CF732" s="98" t="str">
        <f t="shared" si="196"/>
        <v>MERCK</v>
      </c>
      <c r="CG732" s="98">
        <f t="shared" si="197"/>
        <v>90</v>
      </c>
    </row>
    <row r="733" spans="1:85">
      <c r="G733" s="1"/>
      <c r="H733" s="1">
        <f>SUM(H9:H732)</f>
        <v>2899620</v>
      </c>
      <c r="I733" s="1"/>
      <c r="J733" s="1"/>
      <c r="K733" s="1">
        <f>SUM(K9:K732)</f>
        <v>30076336.159999993</v>
      </c>
      <c r="L733" s="1"/>
      <c r="M733" s="1"/>
      <c r="N733" s="1">
        <f>SUM(N9:N732)</f>
        <v>21783756</v>
      </c>
      <c r="O733" s="1"/>
      <c r="P733" s="1"/>
      <c r="Q733" s="1">
        <f>SUM(Q9:Q732)</f>
        <v>69449261.640000001</v>
      </c>
      <c r="R733" s="1"/>
      <c r="S733" s="1"/>
      <c r="T733" s="1">
        <f>SUM(T9:T732)</f>
        <v>94808661.136000007</v>
      </c>
      <c r="U733" s="1"/>
      <c r="V733" s="1"/>
      <c r="W733" s="1">
        <f>SUM(W9:W732)</f>
        <v>3282016</v>
      </c>
      <c r="X733" s="1"/>
      <c r="Y733" s="1"/>
      <c r="Z733" s="1"/>
      <c r="AA733" s="1"/>
      <c r="AB733" s="1"/>
      <c r="AC733" s="1"/>
      <c r="AD733" s="1"/>
      <c r="AE733" s="1"/>
      <c r="AF733" s="1"/>
      <c r="AG733" s="1">
        <f>SUM(AG9:AG732)</f>
        <v>3945288.76</v>
      </c>
      <c r="AH733" s="1"/>
      <c r="AI733" s="1"/>
      <c r="AJ733" s="1">
        <f>SUM(AJ9:AJ732)</f>
        <v>3480741</v>
      </c>
      <c r="AK733" s="1"/>
      <c r="AL733" s="1"/>
      <c r="AM733" s="1">
        <f>SUM(AM9:AM732)</f>
        <v>31777746</v>
      </c>
      <c r="AN733" s="1"/>
      <c r="AO733" s="1"/>
      <c r="AP733" s="1">
        <f>SUM(AP9:AP732)</f>
        <v>99958255</v>
      </c>
      <c r="AQ733" s="1"/>
      <c r="AR733" s="1"/>
      <c r="AS733" s="1">
        <f>SUM(AS9:AS732)</f>
        <v>10365549.935815148</v>
      </c>
      <c r="AT733" s="1"/>
      <c r="AU733" s="1"/>
      <c r="AV733" s="1">
        <f>SUM(AV9:AV732)</f>
        <v>8233959.9199999999</v>
      </c>
      <c r="AW733" s="1"/>
      <c r="AX733" s="1"/>
      <c r="AY733" s="1">
        <f>SUM(AY9:AY732)</f>
        <v>130191595.37599999</v>
      </c>
      <c r="AZ733" s="1"/>
      <c r="BA733" s="1"/>
      <c r="BB733" s="1"/>
      <c r="BC733" s="1"/>
      <c r="BD733" s="1"/>
      <c r="BE733" s="1"/>
      <c r="BF733" s="1">
        <f>SUM(BF9:BF732)</f>
        <v>69621984</v>
      </c>
      <c r="BG733" s="1"/>
      <c r="BH733" s="1"/>
      <c r="BI733" s="1">
        <f>SUM(BI9:BI732)</f>
        <v>811600</v>
      </c>
      <c r="BJ733" s="1"/>
      <c r="BK733" s="1"/>
      <c r="BL733" s="1">
        <f>SUM(BL9:BL732)</f>
        <v>42661882.600000001</v>
      </c>
      <c r="BM733" s="1"/>
      <c r="BN733" s="1"/>
      <c r="BO733" s="1">
        <f>SUM(BO9:BO732)</f>
        <v>118971990</v>
      </c>
      <c r="BP733" s="1"/>
      <c r="BQ733" s="1"/>
      <c r="BR733" s="1">
        <f>SUM(BR9:BR732)</f>
        <v>68599158.24000001</v>
      </c>
      <c r="BS733" s="1"/>
      <c r="BT733" s="1"/>
      <c r="BU733" s="1">
        <f>SUM(BU9:BU732)</f>
        <v>32780945.799999997</v>
      </c>
      <c r="BV733" s="1"/>
      <c r="BW733" s="1"/>
      <c r="BX733" s="1">
        <f>SUM(BX9:BX732)</f>
        <v>35286000.697670326</v>
      </c>
      <c r="BY733" s="1"/>
      <c r="BZ733" s="1"/>
      <c r="CA733" s="1"/>
      <c r="CB733" s="1"/>
      <c r="CC733" s="1"/>
      <c r="CD733" s="1"/>
      <c r="CE733" s="1"/>
      <c r="CF733" s="1"/>
      <c r="CG733" s="1"/>
    </row>
  </sheetData>
  <autoFilter ref="A5:CG733"/>
  <sortState ref="B11:E693">
    <sortCondition ref="B11:B693"/>
  </sortState>
  <mergeCells count="31">
    <mergeCell ref="CD7:CG7"/>
    <mergeCell ref="G7:I7"/>
    <mergeCell ref="A7:B7"/>
    <mergeCell ref="A1:E1"/>
    <mergeCell ref="A2:E2"/>
    <mergeCell ref="A3:E3"/>
    <mergeCell ref="S7:U7"/>
    <mergeCell ref="V7:X7"/>
    <mergeCell ref="Y7:AA7"/>
    <mergeCell ref="J7:L7"/>
    <mergeCell ref="M7:O7"/>
    <mergeCell ref="P7:R7"/>
    <mergeCell ref="AB6:AE6"/>
    <mergeCell ref="BA6:BD6"/>
    <mergeCell ref="BA7:BD7"/>
    <mergeCell ref="AF7:AH7"/>
    <mergeCell ref="AI7:AK7"/>
    <mergeCell ref="AL7:AN7"/>
    <mergeCell ref="AB7:AE7"/>
    <mergeCell ref="BZ7:CC7"/>
    <mergeCell ref="AO7:AQ7"/>
    <mergeCell ref="AR7:AT7"/>
    <mergeCell ref="AU7:AW7"/>
    <mergeCell ref="AX7:AZ7"/>
    <mergeCell ref="BE7:BG7"/>
    <mergeCell ref="BH7:BJ7"/>
    <mergeCell ref="BK7:BM7"/>
    <mergeCell ref="BN7:BP7"/>
    <mergeCell ref="BQ7:BS7"/>
    <mergeCell ref="BT7:BV7"/>
    <mergeCell ref="BW7:BY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A1:DK429"/>
  <sheetViews>
    <sheetView zoomScale="70" zoomScaleNormal="70" workbookViewId="0">
      <pane xSplit="3" ySplit="7" topLeftCell="CN119" activePane="bottomRight" state="frozen"/>
      <selection pane="topRight" activeCell="D1" sqref="D1"/>
      <selection pane="bottomLeft" activeCell="A9" sqref="A9"/>
      <selection pane="bottomRight" activeCell="Z124" sqref="Z124:AC124"/>
    </sheetView>
  </sheetViews>
  <sheetFormatPr baseColWidth="10" defaultColWidth="11.44140625" defaultRowHeight="14.4"/>
  <cols>
    <col min="1" max="1" width="7.5546875" style="8" customWidth="1"/>
    <col min="2" max="2" width="45.88671875" style="8" customWidth="1"/>
    <col min="3" max="3" width="19.44140625" style="88" customWidth="1"/>
    <col min="4" max="4" width="8" style="88" customWidth="1"/>
    <col min="5" max="5" width="11.44140625" style="8" customWidth="1"/>
    <col min="6" max="6" width="13.44140625" style="8" customWidth="1"/>
    <col min="7" max="7" width="11.44140625" style="8" customWidth="1"/>
    <col min="8" max="8" width="16.109375" style="8" customWidth="1"/>
    <col min="9" max="26" width="11.44140625" style="8" customWidth="1"/>
    <col min="27" max="27" width="14.6640625" style="8" customWidth="1"/>
    <col min="28" max="40" width="11.44140625" style="8" customWidth="1"/>
    <col min="41" max="41" width="22.44140625" style="8" customWidth="1"/>
    <col min="42" max="48" width="11.44140625" style="8" customWidth="1"/>
    <col min="49" max="49" width="11.5546875" style="8" customWidth="1"/>
    <col min="50" max="72" width="11.44140625" style="8" customWidth="1"/>
    <col min="73" max="73" width="20.33203125" style="2" customWidth="1"/>
    <col min="74" max="76" width="11.44140625" style="8" customWidth="1"/>
    <col min="77" max="77" width="16.6640625" style="8" customWidth="1"/>
    <col min="78" max="89" width="11.44140625" style="8" customWidth="1"/>
    <col min="90" max="90" width="17.33203125" style="8" customWidth="1"/>
    <col min="91" max="92" width="11.44140625" style="8" customWidth="1"/>
    <col min="93" max="93" width="15" style="8" customWidth="1"/>
    <col min="94" max="94" width="23" style="108" customWidth="1"/>
    <col min="95" max="95" width="18.44140625" style="8" customWidth="1"/>
    <col min="96" max="16384" width="11.44140625" style="8"/>
  </cols>
  <sheetData>
    <row r="1" spans="1:96">
      <c r="A1" s="145" t="s">
        <v>1429</v>
      </c>
      <c r="B1" s="145"/>
      <c r="C1" s="145"/>
      <c r="D1" s="83"/>
    </row>
    <row r="2" spans="1:96">
      <c r="A2" s="145" t="s">
        <v>2152</v>
      </c>
      <c r="B2" s="145"/>
      <c r="C2" s="145"/>
      <c r="D2" s="83"/>
    </row>
    <row r="3" spans="1:96">
      <c r="A3" s="145" t="s">
        <v>1960</v>
      </c>
      <c r="B3" s="145"/>
      <c r="C3" s="145"/>
      <c r="D3" s="83"/>
    </row>
    <row r="4" spans="1:96">
      <c r="A4" s="83"/>
      <c r="B4" s="83"/>
      <c r="C4" s="83"/>
      <c r="D4" s="83"/>
    </row>
    <row r="5" spans="1:96">
      <c r="A5" s="146" t="s">
        <v>1432</v>
      </c>
      <c r="B5" s="146"/>
      <c r="C5" s="83"/>
      <c r="D5" s="83"/>
    </row>
    <row r="6" spans="1:96">
      <c r="A6" s="84"/>
      <c r="B6" s="84"/>
      <c r="C6" s="83"/>
      <c r="D6" s="83"/>
      <c r="Z6" s="129" t="s">
        <v>2254</v>
      </c>
      <c r="AA6" s="129"/>
      <c r="AB6" s="129"/>
      <c r="AC6" s="129"/>
      <c r="AY6" s="129" t="s">
        <v>2254</v>
      </c>
      <c r="AZ6" s="129"/>
      <c r="BA6" s="129"/>
      <c r="BB6" s="129"/>
      <c r="BX6" s="129" t="s">
        <v>2254</v>
      </c>
      <c r="BY6" s="129"/>
      <c r="BZ6" s="129"/>
      <c r="CA6" s="129"/>
      <c r="CK6" s="129" t="s">
        <v>2254</v>
      </c>
      <c r="CL6" s="129"/>
      <c r="CM6" s="129"/>
      <c r="CN6" s="129"/>
    </row>
    <row r="7" spans="1:96" ht="27" customHeight="1">
      <c r="A7" s="89" t="s">
        <v>1725</v>
      </c>
      <c r="B7" s="89"/>
      <c r="C7" s="37"/>
      <c r="D7" s="37"/>
      <c r="E7" s="132" t="s">
        <v>2262</v>
      </c>
      <c r="F7" s="133"/>
      <c r="G7" s="134"/>
      <c r="H7" s="138" t="s">
        <v>2266</v>
      </c>
      <c r="I7" s="139"/>
      <c r="J7" s="140"/>
      <c r="K7" s="124" t="s">
        <v>2292</v>
      </c>
      <c r="L7" s="125"/>
      <c r="M7" s="125"/>
      <c r="N7" s="124" t="s">
        <v>2324</v>
      </c>
      <c r="O7" s="125"/>
      <c r="P7" s="125"/>
      <c r="Q7" s="124" t="s">
        <v>2360</v>
      </c>
      <c r="R7" s="125"/>
      <c r="S7" s="125"/>
      <c r="T7" s="124" t="s">
        <v>2405</v>
      </c>
      <c r="U7" s="125"/>
      <c r="V7" s="125"/>
      <c r="W7" s="124" t="s">
        <v>2425</v>
      </c>
      <c r="X7" s="125"/>
      <c r="Y7" s="125"/>
      <c r="Z7" s="129"/>
      <c r="AA7" s="129"/>
      <c r="AB7" s="129"/>
      <c r="AC7" s="129"/>
      <c r="AD7" s="126" t="s">
        <v>2429</v>
      </c>
      <c r="AE7" s="127"/>
      <c r="AF7" s="128"/>
      <c r="AG7" s="126" t="s">
        <v>2437</v>
      </c>
      <c r="AH7" s="127"/>
      <c r="AI7" s="128"/>
      <c r="AJ7" s="124" t="s">
        <v>2452</v>
      </c>
      <c r="AK7" s="125"/>
      <c r="AL7" s="125"/>
      <c r="AM7" s="126" t="s">
        <v>2460</v>
      </c>
      <c r="AN7" s="127"/>
      <c r="AO7" s="128"/>
      <c r="AP7" s="126" t="s">
        <v>2474</v>
      </c>
      <c r="AQ7" s="127"/>
      <c r="AR7" s="128"/>
      <c r="AS7" s="126" t="s">
        <v>2506</v>
      </c>
      <c r="AT7" s="127"/>
      <c r="AU7" s="128"/>
      <c r="AV7" s="126" t="s">
        <v>2507</v>
      </c>
      <c r="AW7" s="127"/>
      <c r="AX7" s="128"/>
      <c r="AY7" s="129"/>
      <c r="AZ7" s="129"/>
      <c r="BA7" s="129"/>
      <c r="BB7" s="129"/>
      <c r="BC7" s="126" t="s">
        <v>2510</v>
      </c>
      <c r="BD7" s="127"/>
      <c r="BE7" s="128"/>
      <c r="BF7" s="130" t="s">
        <v>2518</v>
      </c>
      <c r="BG7" s="131"/>
      <c r="BH7" s="143"/>
      <c r="BI7" s="130" t="s">
        <v>2525</v>
      </c>
      <c r="BJ7" s="131"/>
      <c r="BK7" s="131"/>
      <c r="BL7" s="126" t="s">
        <v>2542</v>
      </c>
      <c r="BM7" s="127"/>
      <c r="BN7" s="128"/>
      <c r="BO7" s="130" t="s">
        <v>2547</v>
      </c>
      <c r="BP7" s="131"/>
      <c r="BQ7" s="131"/>
      <c r="BR7" s="130" t="s">
        <v>2568</v>
      </c>
      <c r="BS7" s="131"/>
      <c r="BT7" s="131"/>
      <c r="BU7" s="130" t="s">
        <v>2589</v>
      </c>
      <c r="BV7" s="131"/>
      <c r="BW7" s="131"/>
      <c r="BX7" s="129"/>
      <c r="BY7" s="129"/>
      <c r="BZ7" s="129"/>
      <c r="CA7" s="129"/>
      <c r="CB7" s="130" t="s">
        <v>2614</v>
      </c>
      <c r="CC7" s="131"/>
      <c r="CD7" s="131"/>
      <c r="CE7" s="130" t="s">
        <v>2616</v>
      </c>
      <c r="CF7" s="131"/>
      <c r="CG7" s="131"/>
      <c r="CH7" s="147" t="s">
        <v>2652</v>
      </c>
      <c r="CI7" s="147"/>
      <c r="CJ7" s="147"/>
      <c r="CK7" s="129"/>
      <c r="CL7" s="129"/>
      <c r="CM7" s="129"/>
      <c r="CN7" s="129"/>
      <c r="CO7" s="144" t="s">
        <v>2254</v>
      </c>
      <c r="CP7" s="144"/>
      <c r="CQ7" s="144"/>
      <c r="CR7" s="144"/>
    </row>
    <row r="8" spans="1:96" ht="77.25" customHeight="1">
      <c r="A8" s="40" t="s">
        <v>0</v>
      </c>
      <c r="B8" s="41" t="s">
        <v>1</v>
      </c>
      <c r="C8" s="40" t="s">
        <v>4</v>
      </c>
      <c r="D8" s="40" t="s">
        <v>1959</v>
      </c>
      <c r="E8" s="42" t="s">
        <v>1726</v>
      </c>
      <c r="F8" s="42" t="s">
        <v>1727</v>
      </c>
      <c r="G8" s="42" t="s">
        <v>1728</v>
      </c>
      <c r="H8" s="42" t="s">
        <v>1726</v>
      </c>
      <c r="I8" s="42" t="s">
        <v>1727</v>
      </c>
      <c r="J8" s="42" t="s">
        <v>1728</v>
      </c>
      <c r="K8" s="42" t="s">
        <v>1726</v>
      </c>
      <c r="L8" s="42" t="s">
        <v>1727</v>
      </c>
      <c r="M8" s="42" t="s">
        <v>1728</v>
      </c>
      <c r="N8" s="42" t="s">
        <v>1726</v>
      </c>
      <c r="O8" s="42" t="s">
        <v>1727</v>
      </c>
      <c r="P8" s="42" t="s">
        <v>1728</v>
      </c>
      <c r="Q8" s="42" t="s">
        <v>1726</v>
      </c>
      <c r="R8" s="42" t="s">
        <v>1727</v>
      </c>
      <c r="S8" s="42" t="s">
        <v>1728</v>
      </c>
      <c r="T8" s="42" t="s">
        <v>1726</v>
      </c>
      <c r="U8" s="42" t="s">
        <v>1727</v>
      </c>
      <c r="V8" s="42" t="s">
        <v>1728</v>
      </c>
      <c r="W8" s="42" t="s">
        <v>1726</v>
      </c>
      <c r="X8" s="42" t="s">
        <v>1727</v>
      </c>
      <c r="Y8" s="42" t="s">
        <v>1728</v>
      </c>
      <c r="Z8" s="81" t="s">
        <v>2255</v>
      </c>
      <c r="AA8" s="81" t="s">
        <v>2256</v>
      </c>
      <c r="AB8" s="81" t="s">
        <v>1726</v>
      </c>
      <c r="AC8" s="81" t="s">
        <v>1728</v>
      </c>
      <c r="AD8" s="42" t="s">
        <v>1726</v>
      </c>
      <c r="AE8" s="42" t="s">
        <v>1727</v>
      </c>
      <c r="AF8" s="42" t="s">
        <v>1728</v>
      </c>
      <c r="AG8" s="42" t="s">
        <v>1726</v>
      </c>
      <c r="AH8" s="42" t="s">
        <v>1727</v>
      </c>
      <c r="AI8" s="42" t="s">
        <v>1728</v>
      </c>
      <c r="AJ8" s="42" t="s">
        <v>1726</v>
      </c>
      <c r="AK8" s="42" t="s">
        <v>1727</v>
      </c>
      <c r="AL8" s="42" t="s">
        <v>1728</v>
      </c>
      <c r="AM8" s="42" t="s">
        <v>1726</v>
      </c>
      <c r="AN8" s="42" t="s">
        <v>1727</v>
      </c>
      <c r="AO8" s="42" t="s">
        <v>1728</v>
      </c>
      <c r="AP8" s="42" t="s">
        <v>1726</v>
      </c>
      <c r="AQ8" s="42" t="s">
        <v>1727</v>
      </c>
      <c r="AR8" s="42" t="s">
        <v>1728</v>
      </c>
      <c r="AS8" s="42" t="s">
        <v>1726</v>
      </c>
      <c r="AT8" s="42" t="s">
        <v>1727</v>
      </c>
      <c r="AU8" s="42" t="s">
        <v>1728</v>
      </c>
      <c r="AV8" s="42" t="s">
        <v>1726</v>
      </c>
      <c r="AW8" s="42" t="s">
        <v>1727</v>
      </c>
      <c r="AX8" s="42" t="s">
        <v>1728</v>
      </c>
      <c r="AY8" s="81" t="s">
        <v>2255</v>
      </c>
      <c r="AZ8" s="81" t="s">
        <v>2256</v>
      </c>
      <c r="BA8" s="81" t="s">
        <v>1726</v>
      </c>
      <c r="BB8" s="81" t="s">
        <v>1728</v>
      </c>
      <c r="BC8" s="42" t="s">
        <v>1726</v>
      </c>
      <c r="BD8" s="42" t="s">
        <v>1727</v>
      </c>
      <c r="BE8" s="42" t="s">
        <v>1728</v>
      </c>
      <c r="BF8" s="42" t="s">
        <v>1726</v>
      </c>
      <c r="BG8" s="42" t="s">
        <v>1727</v>
      </c>
      <c r="BH8" s="42" t="s">
        <v>1728</v>
      </c>
      <c r="BI8" s="42" t="s">
        <v>1726</v>
      </c>
      <c r="BJ8" s="42" t="s">
        <v>1727</v>
      </c>
      <c r="BK8" s="42" t="s">
        <v>1728</v>
      </c>
      <c r="BL8" s="42" t="s">
        <v>1726</v>
      </c>
      <c r="BM8" s="42" t="s">
        <v>1727</v>
      </c>
      <c r="BN8" s="42" t="s">
        <v>1728</v>
      </c>
      <c r="BO8" s="42" t="s">
        <v>1726</v>
      </c>
      <c r="BP8" s="42" t="s">
        <v>1727</v>
      </c>
      <c r="BQ8" s="42" t="s">
        <v>1728</v>
      </c>
      <c r="BR8" s="42" t="s">
        <v>1726</v>
      </c>
      <c r="BS8" s="42" t="s">
        <v>1727</v>
      </c>
      <c r="BT8" s="42" t="s">
        <v>1728</v>
      </c>
      <c r="BU8" s="42" t="s">
        <v>1726</v>
      </c>
      <c r="BV8" s="42" t="s">
        <v>1727</v>
      </c>
      <c r="BW8" s="42" t="s">
        <v>1728</v>
      </c>
      <c r="BX8" s="81" t="s">
        <v>2255</v>
      </c>
      <c r="BY8" s="81" t="s">
        <v>2256</v>
      </c>
      <c r="BZ8" s="81" t="s">
        <v>1726</v>
      </c>
      <c r="CA8" s="81" t="s">
        <v>1728</v>
      </c>
      <c r="CB8" s="42" t="s">
        <v>1726</v>
      </c>
      <c r="CC8" s="42" t="s">
        <v>1727</v>
      </c>
      <c r="CD8" s="42" t="s">
        <v>1728</v>
      </c>
      <c r="CE8" s="42" t="s">
        <v>1726</v>
      </c>
      <c r="CF8" s="42" t="s">
        <v>1727</v>
      </c>
      <c r="CG8" s="42" t="s">
        <v>1728</v>
      </c>
      <c r="CH8" s="42" t="s">
        <v>1726</v>
      </c>
      <c r="CI8" s="42" t="s">
        <v>1727</v>
      </c>
      <c r="CJ8" s="42" t="s">
        <v>1728</v>
      </c>
      <c r="CK8" s="81" t="s">
        <v>2255</v>
      </c>
      <c r="CL8" s="81" t="s">
        <v>2256</v>
      </c>
      <c r="CM8" s="81" t="s">
        <v>1726</v>
      </c>
      <c r="CN8" s="81" t="s">
        <v>1728</v>
      </c>
      <c r="CO8" s="97" t="s">
        <v>2665</v>
      </c>
      <c r="CP8" s="109" t="s">
        <v>2666</v>
      </c>
      <c r="CQ8" s="97" t="s">
        <v>2667</v>
      </c>
      <c r="CR8" s="97" t="s">
        <v>2668</v>
      </c>
    </row>
    <row r="9" spans="1:96" ht="82.2" customHeight="1">
      <c r="A9" s="46">
        <v>1</v>
      </c>
      <c r="B9" s="24" t="s">
        <v>579</v>
      </c>
      <c r="C9" s="25" t="s">
        <v>855</v>
      </c>
      <c r="D9" s="47">
        <v>1</v>
      </c>
      <c r="E9" s="7"/>
      <c r="F9" s="7"/>
      <c r="G9" s="7"/>
      <c r="H9" s="7"/>
      <c r="I9" s="7"/>
      <c r="J9" s="7"/>
      <c r="K9" s="7"/>
      <c r="L9" s="7"/>
      <c r="M9" s="7"/>
      <c r="N9" s="7"/>
      <c r="O9" s="7"/>
      <c r="P9" s="7"/>
      <c r="Q9" s="7"/>
      <c r="R9" s="7"/>
      <c r="S9" s="7"/>
      <c r="T9" s="7"/>
      <c r="U9" s="7"/>
      <c r="V9" s="7"/>
      <c r="W9" s="7"/>
      <c r="X9" s="7"/>
      <c r="Y9" s="7"/>
      <c r="Z9" s="82"/>
      <c r="AA9" s="82"/>
      <c r="AB9" s="82"/>
      <c r="AC9" s="82"/>
      <c r="AD9" s="7"/>
      <c r="AE9" s="7"/>
      <c r="AF9" s="7"/>
      <c r="AG9" s="7"/>
      <c r="AH9" s="7"/>
      <c r="AI9" s="7"/>
      <c r="AJ9" s="7"/>
      <c r="AK9" s="7"/>
      <c r="AL9" s="7"/>
      <c r="AM9" s="7"/>
      <c r="AN9" s="7"/>
      <c r="AO9" s="7"/>
      <c r="AP9" s="7"/>
      <c r="AQ9" s="7"/>
      <c r="AR9" s="7"/>
      <c r="AS9" s="7"/>
      <c r="AT9" s="7"/>
      <c r="AU9" s="7"/>
      <c r="AV9" s="7"/>
      <c r="AW9" s="7"/>
      <c r="AX9" s="7"/>
      <c r="AY9" s="82"/>
      <c r="AZ9" s="82"/>
      <c r="BA9" s="82">
        <f>IF(AY9=AW9,AV9,IF(AY9=AT9,AS9,IF(AY9=AQ9,AP9,IF(AY9=AN9,AM9,IF(AY9=AK9,AJ9,IF(AY9=AH9,AG9,IF(AY9=AE9,AD9,"")))))))</f>
        <v>0</v>
      </c>
      <c r="BB9" s="82">
        <f>IF(AY9=AW9,AX9,IF(AY9=AT9,AU9,IF(AY9=AQ9,AR9,IF(AY9=AN9,AO9,IF(AY9=AK9,AL9,IF(AY9=AH9,AI9,IF(AY9=AE9,AF9,"")))))))</f>
        <v>0</v>
      </c>
      <c r="BC9" s="7"/>
      <c r="BD9" s="7"/>
      <c r="BE9" s="7"/>
      <c r="BF9" s="7"/>
      <c r="BG9" s="7"/>
      <c r="BH9" s="7"/>
      <c r="BI9" s="7" t="s">
        <v>2504</v>
      </c>
      <c r="BJ9" s="7">
        <v>690362.4</v>
      </c>
      <c r="BK9" s="7" t="s">
        <v>2526</v>
      </c>
      <c r="BL9" s="7"/>
      <c r="BM9" s="7"/>
      <c r="BN9" s="7"/>
      <c r="BO9" s="7"/>
      <c r="BP9" s="7"/>
      <c r="BQ9" s="7"/>
      <c r="BR9" s="7"/>
      <c r="BS9" s="7"/>
      <c r="BT9" s="7"/>
      <c r="BU9" s="1"/>
      <c r="BV9" s="7"/>
      <c r="BW9" s="7"/>
      <c r="BX9" s="82">
        <f>MIN(BV9,BS9,BP9,BM9,BJ9,BG9,BD9)</f>
        <v>690362.4</v>
      </c>
      <c r="BY9" s="82" t="str">
        <f>+IF(BX9=BV9,$BU$7,IF(BX9=BS9,$BR$7,IF(BX9=BP9,$BO$7,IF(BX9=BM9,$BL$7,IF(BX9=BJ9,$BI$7,IF(BX9=BG9,$BF$7,IF(BX9=BD9,$BC$7,"")))))))</f>
        <v>PROFINAS SAS</v>
      </c>
      <c r="BZ9" s="82" t="str">
        <f>IF(BX9=BV9,BU9,IF(BX9=BS9,BR9,IF(BX9=BP9,BO9,IF(BX9=BM9,BL9,IF(BX9=BJ9,BI9,IF(BX9=BG9,BF9,IF(BX9=BD9,BC9,"")))))))</f>
        <v>BUCHI</v>
      </c>
      <c r="CA9" s="82" t="str">
        <f>IF(BX9=BV9,BW9,IF(BX9=BS9,BT9,IF(BX9=BP9,BQ9,IF(BX9=BM9,BN9,IF(BX9=BJ9,BK9,IF(BX9=BG9,BH9,IF(BX9=BD9,BE9,"")))))))</f>
        <v>15-60 DIAS</v>
      </c>
      <c r="CB9" s="7"/>
      <c r="CC9" s="7"/>
      <c r="CD9" s="7"/>
      <c r="CE9" s="7"/>
      <c r="CF9" s="7"/>
      <c r="CG9" s="7"/>
      <c r="CH9" s="7"/>
      <c r="CI9" s="7"/>
      <c r="CJ9" s="7"/>
      <c r="CK9" s="82"/>
      <c r="CL9" s="82"/>
      <c r="CM9" s="82"/>
      <c r="CN9" s="82"/>
      <c r="CO9" s="101">
        <f>MIN(BX9,AY9,Z9,CK9)</f>
        <v>690362.4</v>
      </c>
      <c r="CP9" s="110" t="str">
        <f>IF(CO9=CK9,CL9,IF(CO9=BX9,BY9,IF(CO9=AY9,AZ9,IF(CO9=Z9,AA9,""))))</f>
        <v>PROFINAS SAS</v>
      </c>
      <c r="CQ9" s="105" t="str">
        <f>IF(CO9=CK9,CM9,IF(CO9=BX9,BZ9,IF(CO9=AY9,BA9,IF(CO9=Z9,AB9,""))))</f>
        <v>BUCHI</v>
      </c>
      <c r="CR9" s="105" t="str">
        <f>IF(CO9=CK9,CN9,IF(CO9=BX9,CA9,IF(CO9=AY9,BB9,IF(CO9=Z9,AC9,""))))</f>
        <v>15-60 DIAS</v>
      </c>
    </row>
    <row r="10" spans="1:96" ht="57.6">
      <c r="A10" s="46">
        <f>A9+1</f>
        <v>2</v>
      </c>
      <c r="B10" s="24" t="s">
        <v>580</v>
      </c>
      <c r="C10" s="25" t="s">
        <v>2257</v>
      </c>
      <c r="D10" s="47">
        <v>1</v>
      </c>
      <c r="E10" s="7"/>
      <c r="F10" s="7"/>
      <c r="G10" s="7"/>
      <c r="H10" s="7"/>
      <c r="I10" s="7"/>
      <c r="J10" s="7"/>
      <c r="K10" s="7"/>
      <c r="L10" s="7"/>
      <c r="M10" s="7"/>
      <c r="N10" s="7"/>
      <c r="O10" s="7"/>
      <c r="P10" s="7"/>
      <c r="Q10" s="7"/>
      <c r="R10" s="7"/>
      <c r="S10" s="7"/>
      <c r="T10" s="7"/>
      <c r="U10" s="7"/>
      <c r="V10" s="7"/>
      <c r="W10" s="7"/>
      <c r="X10" s="7"/>
      <c r="Y10" s="7"/>
      <c r="Z10" s="82"/>
      <c r="AA10" s="82"/>
      <c r="AB10" s="82"/>
      <c r="AC10" s="82"/>
      <c r="AD10" s="7"/>
      <c r="AE10" s="7"/>
      <c r="AF10" s="7"/>
      <c r="AG10" s="7"/>
      <c r="AH10" s="7"/>
      <c r="AI10" s="7"/>
      <c r="AJ10" s="7"/>
      <c r="AK10" s="7"/>
      <c r="AL10" s="7"/>
      <c r="AM10" s="7"/>
      <c r="AN10" s="7"/>
      <c r="AO10" s="7"/>
      <c r="AP10" s="7"/>
      <c r="AQ10" s="7"/>
      <c r="AR10" s="7"/>
      <c r="AS10" s="7"/>
      <c r="AT10" s="7"/>
      <c r="AU10" s="7"/>
      <c r="AV10" s="7"/>
      <c r="AW10" s="7"/>
      <c r="AX10" s="7"/>
      <c r="AY10" s="82"/>
      <c r="AZ10" s="82"/>
      <c r="BA10" s="82">
        <f t="shared" ref="BA10:BA14" si="0">IF(AY10=AW10,AV10,IF(AY10=AT10,AS10,IF(AY10=AQ10,AP10,IF(AY10=AN10,AM10,IF(AY10=AK10,AJ10,IF(AY10=AH10,AG10,IF(AY10=AE10,AD10,"")))))))</f>
        <v>0</v>
      </c>
      <c r="BB10" s="82">
        <f t="shared" ref="BB10:BB14" si="1">IF(AY10=AW10,AX10,IF(AY10=AT10,AU10,IF(AY10=AQ10,AR10,IF(AY10=AN10,AO10,IF(AY10=AK10,AL10,IF(AY10=AH10,AI10,IF(AY10=AE10,AF10,"")))))))</f>
        <v>0</v>
      </c>
      <c r="BC10" s="7"/>
      <c r="BD10" s="7"/>
      <c r="BE10" s="7"/>
      <c r="BF10" s="7" t="s">
        <v>2443</v>
      </c>
      <c r="BG10" s="7">
        <v>35103</v>
      </c>
      <c r="BH10" s="7">
        <v>60</v>
      </c>
      <c r="BI10" s="7" t="s">
        <v>1801</v>
      </c>
      <c r="BJ10" s="7">
        <v>51156</v>
      </c>
      <c r="BK10" s="7" t="s">
        <v>2527</v>
      </c>
      <c r="BL10" s="7"/>
      <c r="BM10" s="7"/>
      <c r="BN10" s="7"/>
      <c r="BO10" s="7"/>
      <c r="BP10" s="7"/>
      <c r="BQ10" s="7"/>
      <c r="BR10" s="7"/>
      <c r="BS10" s="7"/>
      <c r="BT10" s="7"/>
      <c r="BU10" s="1" t="s">
        <v>2590</v>
      </c>
      <c r="BV10" s="7">
        <v>31900</v>
      </c>
      <c r="BW10" s="7" t="s">
        <v>2328</v>
      </c>
      <c r="BX10" s="82">
        <f t="shared" ref="BX10:BX73" si="2">MIN(BV10,BS10,BP10,BM10,BJ10,BG10,BD10)</f>
        <v>31900</v>
      </c>
      <c r="BY10" s="82" t="str">
        <f>+IF(BX10=BV10,$BU$7,IF(BX10=BS10,$BR$7,IF(BX10=BP10,$BO$7,IF(BX10=BM10,$BL$7,IF(BX10=BJ10,$BI$7,IF(BX10=BG10,$BF$7,IF(BX10=BD10,$BC$7,"")))))))</f>
        <v>REACTIVOS EQUIPOS Y QUIMICOS LIMITADA</v>
      </c>
      <c r="BZ10" s="82" t="str">
        <f t="shared" ref="BZ10:BZ73" si="3">IF(BX10=BV10,BU10,IF(BX10=BS10,BR10,IF(BX10=BP10,BO10,IF(BX10=BM10,BL10,IF(BX10=BJ10,BI10,IF(BX10=BG10,BF10,IF(BX10=BD10,BC10,"")))))))</f>
        <v>VIDRIOEQUIPOS</v>
      </c>
      <c r="CA10" s="82" t="str">
        <f t="shared" ref="CA10:CA73" si="4">IF(BX10=BV10,BW10,IF(BX10=BS10,BT10,IF(BX10=BP10,BQ10,IF(BX10=BM10,BN10,IF(BX10=BJ10,BK10,IF(BX10=BG10,BH10,IF(BX10=BD10,BE10,"")))))))</f>
        <v>30 DIAS</v>
      </c>
      <c r="CB10" s="7"/>
      <c r="CC10" s="7"/>
      <c r="CD10" s="7"/>
      <c r="CE10" s="7"/>
      <c r="CF10" s="7"/>
      <c r="CG10" s="7"/>
      <c r="CH10" s="7"/>
      <c r="CI10" s="7"/>
      <c r="CJ10" s="7"/>
      <c r="CK10" s="82"/>
      <c r="CL10" s="82"/>
      <c r="CM10" s="82"/>
      <c r="CN10" s="82"/>
      <c r="CO10" s="101">
        <f t="shared" ref="CO10:CO73" si="5">MIN(BX10,AY10,Z10,CK10)</f>
        <v>31900</v>
      </c>
      <c r="CP10" s="110" t="str">
        <f t="shared" ref="CP10:CP73" si="6">IF(CO10=CK10,CL10,IF(CO10=BX10,BY10,IF(CO10=AY10,AZ10,IF(CO10=Z10,AA10,""))))</f>
        <v>REACTIVOS EQUIPOS Y QUIMICOS LIMITADA</v>
      </c>
      <c r="CQ10" s="105" t="str">
        <f t="shared" ref="CQ10:CQ73" si="7">IF(CO10=CK10,CM10,IF(CO10=BX10,BZ10,IF(CO10=AY10,BA10,IF(CO10=Z10,AB10,""))))</f>
        <v>VIDRIOEQUIPOS</v>
      </c>
      <c r="CR10" s="105" t="str">
        <f t="shared" ref="CR10:CR73" si="8">IF(CO10=CK10,CN10,IF(CO10=BX10,CA10,IF(CO10=AY10,BB10,IF(CO10=Z10,AC10,""))))</f>
        <v>30 DIAS</v>
      </c>
    </row>
    <row r="11" spans="1:96" ht="57.6">
      <c r="A11" s="46">
        <f t="shared" ref="A11:A74" si="9">A10+1</f>
        <v>3</v>
      </c>
      <c r="B11" s="24" t="s">
        <v>1272</v>
      </c>
      <c r="C11" s="25" t="s">
        <v>1423</v>
      </c>
      <c r="D11" s="47">
        <v>1</v>
      </c>
      <c r="E11" s="7"/>
      <c r="F11" s="7"/>
      <c r="G11" s="7"/>
      <c r="H11" s="7"/>
      <c r="I11" s="7"/>
      <c r="J11" s="7"/>
      <c r="K11" s="7"/>
      <c r="L11" s="7"/>
      <c r="M11" s="7"/>
      <c r="N11" s="7"/>
      <c r="O11" s="7"/>
      <c r="P11" s="7"/>
      <c r="Q11" s="7"/>
      <c r="R11" s="7"/>
      <c r="S11" s="7"/>
      <c r="T11" s="7"/>
      <c r="U11" s="7"/>
      <c r="V11" s="7"/>
      <c r="W11" s="7"/>
      <c r="X11" s="7"/>
      <c r="Y11" s="7"/>
      <c r="Z11" s="82"/>
      <c r="AA11" s="82"/>
      <c r="AB11" s="82"/>
      <c r="AC11" s="82"/>
      <c r="AD11" s="7"/>
      <c r="AE11" s="7"/>
      <c r="AF11" s="7"/>
      <c r="AG11" s="7"/>
      <c r="AH11" s="7"/>
      <c r="AI11" s="7"/>
      <c r="AJ11" s="7"/>
      <c r="AK11" s="7"/>
      <c r="AL11" s="7"/>
      <c r="AM11" s="7"/>
      <c r="AN11" s="7"/>
      <c r="AO11" s="7"/>
      <c r="AP11" s="7"/>
      <c r="AQ11" s="7"/>
      <c r="AR11" s="7"/>
      <c r="AS11" s="7"/>
      <c r="AT11" s="7"/>
      <c r="AU11" s="7"/>
      <c r="AV11" s="7"/>
      <c r="AW11" s="7"/>
      <c r="AX11" s="7"/>
      <c r="AY11" s="82"/>
      <c r="AZ11" s="82"/>
      <c r="BA11" s="82">
        <f t="shared" si="0"/>
        <v>0</v>
      </c>
      <c r="BB11" s="82">
        <f t="shared" si="1"/>
        <v>0</v>
      </c>
      <c r="BC11" s="7"/>
      <c r="BD11" s="7"/>
      <c r="BE11" s="7"/>
      <c r="BF11" s="7"/>
      <c r="BG11" s="7"/>
      <c r="BH11" s="7"/>
      <c r="BI11" s="7" t="s">
        <v>1801</v>
      </c>
      <c r="BJ11" s="7">
        <v>55540.800000000003</v>
      </c>
      <c r="BK11" s="7" t="s">
        <v>2527</v>
      </c>
      <c r="BL11" s="7"/>
      <c r="BM11" s="7"/>
      <c r="BN11" s="7"/>
      <c r="BO11" s="7"/>
      <c r="BP11" s="7"/>
      <c r="BQ11" s="7"/>
      <c r="BR11" s="7"/>
      <c r="BS11" s="7"/>
      <c r="BT11" s="7"/>
      <c r="BU11" s="1" t="s">
        <v>2590</v>
      </c>
      <c r="BV11" s="7">
        <v>31900</v>
      </c>
      <c r="BW11" s="7" t="s">
        <v>2328</v>
      </c>
      <c r="BX11" s="82">
        <f t="shared" si="2"/>
        <v>31900</v>
      </c>
      <c r="BY11" s="82" t="str">
        <f t="shared" ref="BY11:BY74" si="10">+IF(BX11=BV11,$BU$7,IF(BX11=BS11,$BR$7,IF(BX11=BP11,$BO$7,IF(BX11=BM11,$BL$7,IF(BX11=BJ11,$BI$7,IF(BX11=BG11,$BF$7,IF(BX11=BD11,$BC$7,"")))))))</f>
        <v>REACTIVOS EQUIPOS Y QUIMICOS LIMITADA</v>
      </c>
      <c r="BZ11" s="82" t="str">
        <f t="shared" si="3"/>
        <v>VIDRIOEQUIPOS</v>
      </c>
      <c r="CA11" s="82" t="str">
        <f t="shared" si="4"/>
        <v>30 DIAS</v>
      </c>
      <c r="CB11" s="7"/>
      <c r="CC11" s="7"/>
      <c r="CD11" s="7"/>
      <c r="CE11" s="7"/>
      <c r="CF11" s="7"/>
      <c r="CG11" s="7"/>
      <c r="CH11" s="7"/>
      <c r="CI11" s="7"/>
      <c r="CJ11" s="7"/>
      <c r="CK11" s="82"/>
      <c r="CL11" s="82"/>
      <c r="CM11" s="82"/>
      <c r="CN11" s="82"/>
      <c r="CO11" s="101">
        <f t="shared" si="5"/>
        <v>31900</v>
      </c>
      <c r="CP11" s="110" t="str">
        <f t="shared" si="6"/>
        <v>REACTIVOS EQUIPOS Y QUIMICOS LIMITADA</v>
      </c>
      <c r="CQ11" s="105" t="str">
        <f t="shared" si="7"/>
        <v>VIDRIOEQUIPOS</v>
      </c>
      <c r="CR11" s="105" t="str">
        <f t="shared" si="8"/>
        <v>30 DIAS</v>
      </c>
    </row>
    <row r="12" spans="1:96" ht="43.2">
      <c r="A12" s="46">
        <f t="shared" si="9"/>
        <v>4</v>
      </c>
      <c r="B12" s="24" t="s">
        <v>1731</v>
      </c>
      <c r="C12" s="25" t="s">
        <v>1364</v>
      </c>
      <c r="D12" s="47">
        <v>1</v>
      </c>
      <c r="E12" s="7"/>
      <c r="F12" s="7"/>
      <c r="G12" s="7"/>
      <c r="H12" s="7" t="s">
        <v>2278</v>
      </c>
      <c r="I12" s="7">
        <v>294222.39999999997</v>
      </c>
      <c r="J12" s="7" t="s">
        <v>2279</v>
      </c>
      <c r="K12" s="7" t="s">
        <v>2298</v>
      </c>
      <c r="L12" s="7">
        <v>314360</v>
      </c>
      <c r="M12" s="7">
        <v>30</v>
      </c>
      <c r="N12" s="7"/>
      <c r="O12" s="7"/>
      <c r="P12" s="7"/>
      <c r="Q12" s="7"/>
      <c r="R12" s="7"/>
      <c r="S12" s="7"/>
      <c r="T12" s="7"/>
      <c r="U12" s="7"/>
      <c r="V12" s="7"/>
      <c r="W12" s="7"/>
      <c r="X12" s="7"/>
      <c r="Y12" s="7"/>
      <c r="Z12" s="82">
        <f>MIN(X12,U12,R12,O12,L12,I12,F12)</f>
        <v>294222.39999999997</v>
      </c>
      <c r="AA12" s="82" t="str">
        <f>IF(Z12=X12,$W$7,IF(Z12=U12,$T$7,IF(Z12=R12,$Q$7,IF(Z12=O12,$N$7,IF(Z12=L12,$K$7,IF(Z12=I12,$H$7,IF(Z12=F12,$E$7,"")))))))</f>
        <v>AVÁNTIKA COLOMBIA S.A.</v>
      </c>
      <c r="AB12" s="82" t="str">
        <f t="shared" ref="AB12" si="11">IF(Z12=X12,W12,IF(Z12=U12,T12,IF(Z12=R12,Q12,IF(Z12=O12,N12,IF(Z12=L12,K12,IF(Z12=I12,H12,IF(Z12=F12,E12,"")))))))</f>
        <v>WHEATON</v>
      </c>
      <c r="AC12" s="82" t="str">
        <f t="shared" ref="AC12" si="12">IF(Z12=X12,Y12,IF(Z12=U12,V12,IF(Z12=R12,S12,IF(Z12=O12,P12,IF(Z12=L12,M12,IF(Z12=I12,J12,IF(Z12=F12,G12,"")))))))</f>
        <v>60 DÍAS</v>
      </c>
      <c r="AD12" s="7" t="s">
        <v>2278</v>
      </c>
      <c r="AE12" s="7">
        <v>266342</v>
      </c>
      <c r="AF12" s="7" t="s">
        <v>2375</v>
      </c>
      <c r="AG12" s="7"/>
      <c r="AH12" s="7"/>
      <c r="AI12" s="7"/>
      <c r="AJ12" s="7"/>
      <c r="AK12" s="7"/>
      <c r="AL12" s="7"/>
      <c r="AM12" s="7"/>
      <c r="AN12" s="7"/>
      <c r="AO12" s="7"/>
      <c r="AP12" s="7" t="s">
        <v>2278</v>
      </c>
      <c r="AQ12" s="7">
        <v>453000</v>
      </c>
      <c r="AR12" s="7" t="s">
        <v>2475</v>
      </c>
      <c r="AS12" s="7"/>
      <c r="AT12" s="7"/>
      <c r="AU12" s="7"/>
      <c r="AV12" s="7"/>
      <c r="AW12" s="7"/>
      <c r="AX12" s="7"/>
      <c r="AY12" s="82">
        <f t="shared" ref="AY12:AY73" si="13">MIN(AW12,AT12,AQ12,AN12,AK12,AH12,AE12)</f>
        <v>266342</v>
      </c>
      <c r="AZ12" s="82" t="str">
        <f t="shared" ref="AZ12:AZ73" si="14">+IF(AY12=AW12,$AV$7,IF(AY12=AT12,$AS$7,IF(AY12=AQ12,$AP$7,IF(AY12=AN12,$AM$7,IF(AY12=AK12,$AJ$7,IF(AY12=AH12,$AG$7,IF(AY12=AE12,$AD$7,"")))))))</f>
        <v>IMECTECH SOLUTIONS S.A.S.</v>
      </c>
      <c r="BA12" s="82" t="str">
        <f t="shared" si="0"/>
        <v>WHEATON</v>
      </c>
      <c r="BB12" s="82" t="str">
        <f t="shared" si="1"/>
        <v>60 DIAS</v>
      </c>
      <c r="BC12" s="7"/>
      <c r="BD12" s="7"/>
      <c r="BE12" s="7"/>
      <c r="BF12" s="7"/>
      <c r="BG12" s="7"/>
      <c r="BH12" s="7"/>
      <c r="BI12" s="7"/>
      <c r="BJ12" s="7"/>
      <c r="BK12" s="7"/>
      <c r="BL12" s="7" t="s">
        <v>2278</v>
      </c>
      <c r="BM12" s="7">
        <v>272600</v>
      </c>
      <c r="BN12" s="7" t="s">
        <v>2375</v>
      </c>
      <c r="BO12" s="7"/>
      <c r="BP12" s="7"/>
      <c r="BQ12" s="7"/>
      <c r="BR12" s="7"/>
      <c r="BS12" s="7"/>
      <c r="BT12" s="7"/>
      <c r="BU12" s="1" t="s">
        <v>2293</v>
      </c>
      <c r="BV12" s="7" t="s">
        <v>2293</v>
      </c>
      <c r="BW12" s="7" t="s">
        <v>2293</v>
      </c>
      <c r="BX12" s="82">
        <f t="shared" ref="BX12" si="15">MIN(BV12,BS12,BP12,BM12,BJ12,BG12,BD12)</f>
        <v>272600</v>
      </c>
      <c r="BY12" s="82" t="str">
        <f t="shared" si="10"/>
        <v xml:space="preserve">QUIMICA  M.G.  S.A.S.   </v>
      </c>
      <c r="BZ12" s="82" t="str">
        <f t="shared" ref="BZ12" si="16">IF(BX12=BV12,BU12,IF(BX12=BS12,BR12,IF(BX12=BP12,BO12,IF(BX12=BM12,BL12,IF(BX12=BJ12,BI12,IF(BX12=BG12,BF12,IF(BX12=BD12,BC12,"")))))))</f>
        <v>WHEATON</v>
      </c>
      <c r="CA12" s="82" t="str">
        <f t="shared" ref="CA12" si="17">IF(BX12=BV12,BW12,IF(BX12=BS12,BT12,IF(BX12=BP12,BQ12,IF(BX12=BM12,BN12,IF(BX12=BJ12,BK12,IF(BX12=BG12,BH12,IF(BX12=BD12,BE12,"")))))))</f>
        <v>60 DIAS</v>
      </c>
      <c r="CB12" s="7"/>
      <c r="CC12" s="7"/>
      <c r="CD12" s="7"/>
      <c r="CE12" s="7" t="s">
        <v>2278</v>
      </c>
      <c r="CF12" s="7">
        <v>359600</v>
      </c>
      <c r="CG12" s="7">
        <v>60</v>
      </c>
      <c r="CH12" s="7"/>
      <c r="CI12" s="7"/>
      <c r="CJ12" s="7"/>
      <c r="CK12" s="82">
        <f t="shared" ref="CK12:CK73" si="18">MIN(CI12,CF12,CC12)</f>
        <v>359600</v>
      </c>
      <c r="CL12" s="82" t="str">
        <f t="shared" ref="CL12:CL73" si="19">+IF(CK12=CI12,$CH$7,IF(CK12=CF12,$CE$7,IF(CK12=CC12,$CB$7,"")))</f>
        <v>SCIENTIFIC PRODUCTS LTDA.</v>
      </c>
      <c r="CM12" s="82" t="str">
        <f t="shared" ref="CM12:CM73" si="20">IF(CK12=CI12,CH12,IF(CK12=CF12,CE12,IF(CK12=CC12,CB12,"")))</f>
        <v>WHEATON</v>
      </c>
      <c r="CN12" s="82">
        <f t="shared" ref="CN12:CN73" si="21">IF(CK12=CI12,CJ12,IF(CK12=CF12,CG12,IF(CK12=CC12,CD12,"")))</f>
        <v>60</v>
      </c>
      <c r="CO12" s="101">
        <f t="shared" si="5"/>
        <v>266342</v>
      </c>
      <c r="CP12" s="110" t="str">
        <f t="shared" si="6"/>
        <v>IMECTECH SOLUTIONS S.A.S.</v>
      </c>
      <c r="CQ12" s="105" t="str">
        <f t="shared" si="7"/>
        <v>WHEATON</v>
      </c>
      <c r="CR12" s="105" t="str">
        <f t="shared" si="8"/>
        <v>60 DIAS</v>
      </c>
    </row>
    <row r="13" spans="1:96" ht="28.95" customHeight="1">
      <c r="A13" s="46">
        <f t="shared" si="9"/>
        <v>5</v>
      </c>
      <c r="B13" s="24" t="s">
        <v>581</v>
      </c>
      <c r="C13" s="25" t="s">
        <v>1422</v>
      </c>
      <c r="D13" s="47">
        <v>1</v>
      </c>
      <c r="E13" s="7"/>
      <c r="F13" s="7"/>
      <c r="G13" s="7"/>
      <c r="H13" s="7"/>
      <c r="I13" s="7"/>
      <c r="J13" s="7"/>
      <c r="K13" s="7"/>
      <c r="L13" s="7"/>
      <c r="M13" s="7"/>
      <c r="N13" s="7"/>
      <c r="O13" s="7"/>
      <c r="P13" s="7"/>
      <c r="Q13" s="7"/>
      <c r="R13" s="7"/>
      <c r="S13" s="7"/>
      <c r="T13" s="7"/>
      <c r="U13" s="7"/>
      <c r="V13" s="7"/>
      <c r="W13" s="7"/>
      <c r="X13" s="7"/>
      <c r="Y13" s="7"/>
      <c r="Z13" s="82"/>
      <c r="AA13" s="82"/>
      <c r="AB13" s="82">
        <f t="shared" ref="AB13:AB75" si="22">IF(Z13=X13,W13,IF(Z13=U13,T13,IF(Z13=R13,Q13,IF(Z13=O13,N13,IF(Z13=L13,K13,IF(Z13=I13,H13,IF(Z13=F13,E13,"")))))))</f>
        <v>0</v>
      </c>
      <c r="AC13" s="82">
        <f t="shared" ref="AC13:AC75" si="23">IF(Z13=X13,Y13,IF(Z13=U13,V13,IF(Z13=R13,S13,IF(Z13=O13,P13,IF(Z13=L13,M13,IF(Z13=I13,J13,IF(Z13=F13,G13,"")))))))</f>
        <v>0</v>
      </c>
      <c r="AD13" s="7"/>
      <c r="AE13" s="7"/>
      <c r="AF13" s="7"/>
      <c r="AG13" s="7"/>
      <c r="AH13" s="7"/>
      <c r="AI13" s="7"/>
      <c r="AJ13" s="7"/>
      <c r="AK13" s="7"/>
      <c r="AL13" s="7"/>
      <c r="AM13" s="7"/>
      <c r="AN13" s="7"/>
      <c r="AO13" s="7"/>
      <c r="AP13" s="7"/>
      <c r="AQ13" s="7"/>
      <c r="AR13" s="7"/>
      <c r="AS13" s="7"/>
      <c r="AT13" s="7"/>
      <c r="AU13" s="7"/>
      <c r="AV13" s="7"/>
      <c r="AW13" s="7"/>
      <c r="AX13" s="7"/>
      <c r="AY13" s="82"/>
      <c r="AZ13" s="82"/>
      <c r="BA13" s="82">
        <f t="shared" si="0"/>
        <v>0</v>
      </c>
      <c r="BB13" s="82">
        <f t="shared" si="1"/>
        <v>0</v>
      </c>
      <c r="BC13" s="7"/>
      <c r="BD13" s="7"/>
      <c r="BE13" s="7"/>
      <c r="BF13" s="7" t="s">
        <v>2443</v>
      </c>
      <c r="BG13" s="7">
        <v>1810</v>
      </c>
      <c r="BH13" s="7">
        <v>60</v>
      </c>
      <c r="BI13" s="7" t="s">
        <v>1801</v>
      </c>
      <c r="BJ13" s="7">
        <v>1461.6</v>
      </c>
      <c r="BK13" s="7" t="s">
        <v>2527</v>
      </c>
      <c r="BL13" s="7"/>
      <c r="BM13" s="7"/>
      <c r="BN13" s="7"/>
      <c r="BO13" s="7"/>
      <c r="BP13" s="7"/>
      <c r="BQ13" s="7"/>
      <c r="BR13" s="7"/>
      <c r="BS13" s="7"/>
      <c r="BT13" s="7"/>
      <c r="BU13" s="1" t="s">
        <v>2590</v>
      </c>
      <c r="BV13" s="7">
        <v>1595</v>
      </c>
      <c r="BW13" s="7" t="s">
        <v>2328</v>
      </c>
      <c r="BX13" s="82">
        <f t="shared" si="2"/>
        <v>1461.6</v>
      </c>
      <c r="BY13" s="82" t="str">
        <f t="shared" si="10"/>
        <v>PROFINAS SAS</v>
      </c>
      <c r="BZ13" s="82" t="str">
        <f t="shared" si="3"/>
        <v>WALTER VELASCO</v>
      </c>
      <c r="CA13" s="82" t="str">
        <f t="shared" si="4"/>
        <v>15-30 DIAS</v>
      </c>
      <c r="CB13" s="7"/>
      <c r="CC13" s="7"/>
      <c r="CD13" s="7"/>
      <c r="CE13" s="7"/>
      <c r="CF13" s="7"/>
      <c r="CG13" s="7"/>
      <c r="CH13" s="7"/>
      <c r="CI13" s="7"/>
      <c r="CJ13" s="7"/>
      <c r="CK13" s="82"/>
      <c r="CL13" s="82"/>
      <c r="CM13" s="82"/>
      <c r="CN13" s="82"/>
      <c r="CO13" s="101">
        <f t="shared" si="5"/>
        <v>1461.6</v>
      </c>
      <c r="CP13" s="110" t="str">
        <f t="shared" si="6"/>
        <v>PROFINAS SAS</v>
      </c>
      <c r="CQ13" s="105" t="str">
        <f t="shared" si="7"/>
        <v>WALTER VELASCO</v>
      </c>
      <c r="CR13" s="105" t="str">
        <f t="shared" si="8"/>
        <v>15-30 DIAS</v>
      </c>
    </row>
    <row r="14" spans="1:96" ht="81.599999999999994" customHeight="1">
      <c r="A14" s="46">
        <f t="shared" si="9"/>
        <v>6</v>
      </c>
      <c r="B14" s="24" t="s">
        <v>582</v>
      </c>
      <c r="C14" s="25" t="s">
        <v>1961</v>
      </c>
      <c r="D14" s="90">
        <v>1</v>
      </c>
      <c r="E14" s="7"/>
      <c r="F14" s="7"/>
      <c r="G14" s="7"/>
      <c r="H14" s="7"/>
      <c r="I14" s="7"/>
      <c r="J14" s="7"/>
      <c r="K14" s="7" t="s">
        <v>888</v>
      </c>
      <c r="L14" s="7">
        <v>121684</v>
      </c>
      <c r="M14" s="7">
        <v>30</v>
      </c>
      <c r="N14" s="7"/>
      <c r="O14" s="7"/>
      <c r="P14" s="7"/>
      <c r="Q14" s="7"/>
      <c r="R14" s="7"/>
      <c r="S14" s="7"/>
      <c r="T14" s="7"/>
      <c r="U14" s="7"/>
      <c r="V14" s="7"/>
      <c r="W14" s="7"/>
      <c r="X14" s="7"/>
      <c r="Y14" s="7"/>
      <c r="Z14" s="82">
        <f t="shared" ref="Z14:Z73" si="24">MIN(X14,U14,R14,O14,L14,I14,F14)</f>
        <v>121684</v>
      </c>
      <c r="AA14" s="82" t="str">
        <f t="shared" ref="AA14:AA73" si="25">IF(Z14=X14,$W$7,IF(Z14=U14,$T$7,IF(Z14=R14,$Q$7,IF(Z14=O14,$N$7,IF(Z14=L14,$K$7,IF(Z14=I14,$H$7,IF(Z14=F14,$E$7,"")))))))</f>
        <v>BIO-INSTRUMENTAL</v>
      </c>
      <c r="AB14" s="82" t="str">
        <f t="shared" si="22"/>
        <v>FISHER</v>
      </c>
      <c r="AC14" s="82">
        <f t="shared" si="23"/>
        <v>30</v>
      </c>
      <c r="AD14" s="7"/>
      <c r="AE14" s="7"/>
      <c r="AF14" s="7"/>
      <c r="AG14" s="7"/>
      <c r="AH14" s="7"/>
      <c r="AI14" s="7"/>
      <c r="AJ14" s="7"/>
      <c r="AK14" s="7"/>
      <c r="AL14" s="7"/>
      <c r="AM14" s="7"/>
      <c r="AN14" s="7"/>
      <c r="AO14" s="7"/>
      <c r="AP14" s="7" t="s">
        <v>888</v>
      </c>
      <c r="AQ14" s="7">
        <v>118800</v>
      </c>
      <c r="AR14" s="7" t="s">
        <v>2475</v>
      </c>
      <c r="AS14" s="7"/>
      <c r="AT14" s="7"/>
      <c r="AU14" s="7"/>
      <c r="AV14" s="7"/>
      <c r="AW14" s="7"/>
      <c r="AX14" s="7"/>
      <c r="AY14" s="82">
        <f t="shared" si="13"/>
        <v>118800</v>
      </c>
      <c r="AZ14" s="82" t="str">
        <f t="shared" si="14"/>
        <v>LESNIAK E. U.</v>
      </c>
      <c r="BA14" s="82" t="str">
        <f t="shared" si="0"/>
        <v>FISHER</v>
      </c>
      <c r="BB14" s="82" t="str">
        <f t="shared" si="1"/>
        <v>30 días</v>
      </c>
      <c r="BC14" s="7"/>
      <c r="BD14" s="7"/>
      <c r="BE14" s="7"/>
      <c r="BF14" s="7" t="s">
        <v>888</v>
      </c>
      <c r="BG14" s="7">
        <v>104400</v>
      </c>
      <c r="BH14" s="7">
        <v>60</v>
      </c>
      <c r="BI14" s="7"/>
      <c r="BJ14" s="7"/>
      <c r="BK14" s="7"/>
      <c r="BL14" s="7"/>
      <c r="BM14" s="7"/>
      <c r="BN14" s="7"/>
      <c r="BO14" s="7"/>
      <c r="BP14" s="7"/>
      <c r="BQ14" s="7"/>
      <c r="BR14" s="7"/>
      <c r="BS14" s="7"/>
      <c r="BT14" s="7"/>
      <c r="BU14" s="1"/>
      <c r="BV14" s="7"/>
      <c r="BW14" s="7"/>
      <c r="BX14" s="82">
        <f t="shared" si="2"/>
        <v>104400</v>
      </c>
      <c r="BY14" s="82" t="str">
        <f t="shared" si="10"/>
        <v>PRODUQUIMICA DE COLOMBIA S A</v>
      </c>
      <c r="BZ14" s="82" t="str">
        <f t="shared" si="3"/>
        <v>FISHER</v>
      </c>
      <c r="CA14" s="82">
        <f t="shared" si="4"/>
        <v>60</v>
      </c>
      <c r="CB14" s="7"/>
      <c r="CC14" s="7"/>
      <c r="CD14" s="7"/>
      <c r="CE14" s="7" t="s">
        <v>888</v>
      </c>
      <c r="CF14" s="7">
        <v>66200</v>
      </c>
      <c r="CG14" s="7">
        <v>60</v>
      </c>
      <c r="CH14" s="7"/>
      <c r="CI14" s="7"/>
      <c r="CJ14" s="7"/>
      <c r="CK14" s="82">
        <f t="shared" si="18"/>
        <v>66200</v>
      </c>
      <c r="CL14" s="82" t="str">
        <f t="shared" si="19"/>
        <v>SCIENTIFIC PRODUCTS LTDA.</v>
      </c>
      <c r="CM14" s="82" t="str">
        <f t="shared" si="20"/>
        <v>FISHER</v>
      </c>
      <c r="CN14" s="82">
        <f t="shared" si="21"/>
        <v>60</v>
      </c>
      <c r="CO14" s="101">
        <f t="shared" si="5"/>
        <v>66200</v>
      </c>
      <c r="CP14" s="110" t="str">
        <f t="shared" si="6"/>
        <v>SCIENTIFIC PRODUCTS LTDA.</v>
      </c>
      <c r="CQ14" s="105" t="str">
        <f t="shared" si="7"/>
        <v>FISHER</v>
      </c>
      <c r="CR14" s="105">
        <f t="shared" si="8"/>
        <v>60</v>
      </c>
    </row>
    <row r="15" spans="1:96" ht="57.6">
      <c r="A15" s="46">
        <f t="shared" si="9"/>
        <v>7</v>
      </c>
      <c r="B15" s="24" t="s">
        <v>1738</v>
      </c>
      <c r="C15" s="48" t="s">
        <v>1739</v>
      </c>
      <c r="D15" s="47">
        <v>1</v>
      </c>
      <c r="E15" s="7"/>
      <c r="F15" s="7"/>
      <c r="G15" s="7"/>
      <c r="H15" s="7"/>
      <c r="I15" s="7"/>
      <c r="J15" s="7"/>
      <c r="K15" s="7"/>
      <c r="L15" s="7"/>
      <c r="M15" s="7"/>
      <c r="N15" s="7"/>
      <c r="O15" s="7"/>
      <c r="P15" s="7"/>
      <c r="Q15" s="7" t="s">
        <v>859</v>
      </c>
      <c r="R15" s="7">
        <v>14176.708000000001</v>
      </c>
      <c r="S15" s="7">
        <v>3</v>
      </c>
      <c r="T15" s="7"/>
      <c r="U15" s="7"/>
      <c r="V15" s="7"/>
      <c r="W15" s="7"/>
      <c r="X15" s="7"/>
      <c r="Y15" s="7"/>
      <c r="Z15" s="82">
        <f t="shared" si="24"/>
        <v>14176.708000000001</v>
      </c>
      <c r="AA15" s="82" t="str">
        <f t="shared" si="25"/>
        <v>BLAMIS DOTACIONES LABORATORIO S.A.S</v>
      </c>
      <c r="AB15" s="82" t="str">
        <f t="shared" si="22"/>
        <v>BD</v>
      </c>
      <c r="AC15" s="82">
        <f t="shared" si="23"/>
        <v>3</v>
      </c>
      <c r="AD15" s="7"/>
      <c r="AE15" s="7"/>
      <c r="AF15" s="7"/>
      <c r="AG15" s="7" t="s">
        <v>951</v>
      </c>
      <c r="AH15" s="7">
        <v>36956</v>
      </c>
      <c r="AI15" s="7">
        <v>30</v>
      </c>
      <c r="AJ15" s="7"/>
      <c r="AK15" s="7"/>
      <c r="AL15" s="7"/>
      <c r="AM15" s="7" t="s">
        <v>859</v>
      </c>
      <c r="AN15" s="7">
        <v>12950</v>
      </c>
      <c r="AO15" s="7" t="s">
        <v>2462</v>
      </c>
      <c r="AP15" s="7" t="s">
        <v>859</v>
      </c>
      <c r="AQ15" s="7">
        <v>52600</v>
      </c>
      <c r="AR15" s="7" t="s">
        <v>2475</v>
      </c>
      <c r="AS15" s="7"/>
      <c r="AT15" s="7"/>
      <c r="AU15" s="7"/>
      <c r="AV15" s="7"/>
      <c r="AW15" s="7"/>
      <c r="AX15" s="7"/>
      <c r="AY15" s="82">
        <f t="shared" si="13"/>
        <v>12950</v>
      </c>
      <c r="AZ15" s="82" t="str">
        <f>+IF(AY15=AW15,$AV$7,IF(AY15=AT15,$AS$7,IF(AY15=AQ15,$AP$7,IF(AY15=AN15,$AM$7,IF(AY15=AK15,$AJ$7,IF(AY15=AH15,$AG$7,IF(AY15=AE15,$AD$7,"")))))))</f>
        <v>SUMINISTROS CLINICOS ISLA SAS</v>
      </c>
      <c r="BA15" s="82" t="str">
        <f t="shared" ref="BA15:BA78" si="26">IF(AY15=AW15,AV15,IF(AY15=AT15,AS15,IF(AY15=AQ15,AP15,IF(AY15=AN15,AM15,IF(AY15=AK15,AJ15,IF(AY15=AH15,AG15,IF(AY15=AE15,AD15,"")))))))</f>
        <v>BD</v>
      </c>
      <c r="BB15" s="82" t="str">
        <f t="shared" ref="BB15:BB78" si="27">IF(AY15=AW15,AX15,IF(AY15=AT15,AU15,IF(AY15=AQ15,AR15,IF(AY15=AN15,AO15,IF(AY15=AK15,AL15,IF(AY15=AH15,AI15,IF(AY15=AE15,AF15,"")))))))</f>
        <v>5 DIAS HABILES</v>
      </c>
      <c r="BC15" s="7"/>
      <c r="BD15" s="7"/>
      <c r="BE15" s="7"/>
      <c r="BF15" s="7"/>
      <c r="BG15" s="7"/>
      <c r="BH15" s="7"/>
      <c r="BI15" s="7"/>
      <c r="BJ15" s="7"/>
      <c r="BK15" s="7"/>
      <c r="BL15" s="7"/>
      <c r="BM15" s="7"/>
      <c r="BN15" s="7"/>
      <c r="BO15" s="7"/>
      <c r="BP15" s="7"/>
      <c r="BQ15" s="7"/>
      <c r="BR15" s="7"/>
      <c r="BS15" s="7"/>
      <c r="BT15" s="7"/>
      <c r="BU15" s="1" t="s">
        <v>951</v>
      </c>
      <c r="BV15" s="7">
        <v>44080</v>
      </c>
      <c r="BW15" s="7" t="s">
        <v>2328</v>
      </c>
      <c r="BX15" s="82">
        <f t="shared" si="2"/>
        <v>44080</v>
      </c>
      <c r="BY15" s="82" t="str">
        <f t="shared" si="10"/>
        <v>REACTIVOS EQUIPOS Y QUIMICOS LIMITADA</v>
      </c>
      <c r="BZ15" s="82" t="str">
        <f t="shared" si="3"/>
        <v>B.D.</v>
      </c>
      <c r="CA15" s="82" t="str">
        <f t="shared" si="4"/>
        <v>30 DIAS</v>
      </c>
      <c r="CB15" s="7"/>
      <c r="CC15" s="7"/>
      <c r="CD15" s="7"/>
      <c r="CE15" s="7"/>
      <c r="CF15" s="7"/>
      <c r="CG15" s="7"/>
      <c r="CH15" s="7"/>
      <c r="CI15" s="7"/>
      <c r="CJ15" s="7"/>
      <c r="CK15" s="82"/>
      <c r="CL15" s="82"/>
      <c r="CM15" s="82"/>
      <c r="CN15" s="82"/>
      <c r="CO15" s="101">
        <f t="shared" si="5"/>
        <v>12950</v>
      </c>
      <c r="CP15" s="110" t="str">
        <f t="shared" si="6"/>
        <v>SUMINISTROS CLINICOS ISLA SAS</v>
      </c>
      <c r="CQ15" s="105" t="str">
        <f t="shared" si="7"/>
        <v>BD</v>
      </c>
      <c r="CR15" s="105" t="str">
        <f t="shared" si="8"/>
        <v>5 DIAS HABILES</v>
      </c>
    </row>
    <row r="16" spans="1:96" ht="57.6">
      <c r="A16" s="46">
        <f t="shared" si="9"/>
        <v>8</v>
      </c>
      <c r="B16" s="49" t="s">
        <v>583</v>
      </c>
      <c r="C16" s="9" t="s">
        <v>857</v>
      </c>
      <c r="D16" s="47">
        <v>1</v>
      </c>
      <c r="E16" s="7"/>
      <c r="F16" s="7"/>
      <c r="G16" s="7"/>
      <c r="H16" s="7"/>
      <c r="I16" s="7"/>
      <c r="J16" s="7"/>
      <c r="K16" s="7"/>
      <c r="L16" s="7"/>
      <c r="M16" s="7"/>
      <c r="N16" s="7"/>
      <c r="O16" s="7"/>
      <c r="P16" s="7"/>
      <c r="Q16" s="7" t="s">
        <v>859</v>
      </c>
      <c r="R16" s="7">
        <v>14176.708000000001</v>
      </c>
      <c r="S16" s="7">
        <v>3</v>
      </c>
      <c r="T16" s="7"/>
      <c r="U16" s="7"/>
      <c r="V16" s="7"/>
      <c r="W16" s="7"/>
      <c r="X16" s="7"/>
      <c r="Y16" s="7"/>
      <c r="Z16" s="82">
        <f t="shared" si="24"/>
        <v>14176.708000000001</v>
      </c>
      <c r="AA16" s="82" t="str">
        <f t="shared" si="25"/>
        <v>BLAMIS DOTACIONES LABORATORIO S.A.S</v>
      </c>
      <c r="AB16" s="82" t="str">
        <f t="shared" si="22"/>
        <v>BD</v>
      </c>
      <c r="AC16" s="82">
        <f t="shared" si="23"/>
        <v>3</v>
      </c>
      <c r="AD16" s="7"/>
      <c r="AE16" s="7"/>
      <c r="AF16" s="7"/>
      <c r="AG16" s="7"/>
      <c r="AH16" s="7"/>
      <c r="AI16" s="7"/>
      <c r="AJ16" s="7"/>
      <c r="AK16" s="7"/>
      <c r="AL16" s="7"/>
      <c r="AM16" s="7"/>
      <c r="AN16" s="7"/>
      <c r="AO16" s="7"/>
      <c r="AP16" s="7" t="s">
        <v>2391</v>
      </c>
      <c r="AQ16" s="7">
        <v>10440</v>
      </c>
      <c r="AR16" s="7" t="s">
        <v>2475</v>
      </c>
      <c r="AS16" s="7"/>
      <c r="AT16" s="7"/>
      <c r="AU16" s="7"/>
      <c r="AV16" s="7"/>
      <c r="AW16" s="7"/>
      <c r="AX16" s="7"/>
      <c r="AY16" s="82">
        <f t="shared" si="13"/>
        <v>10440</v>
      </c>
      <c r="AZ16" s="82" t="str">
        <f t="shared" si="14"/>
        <v>LESNIAK E. U.</v>
      </c>
      <c r="BA16" s="82" t="str">
        <f t="shared" si="26"/>
        <v>RYMCO</v>
      </c>
      <c r="BB16" s="82" t="str">
        <f t="shared" si="27"/>
        <v>30 días</v>
      </c>
      <c r="BC16" s="7"/>
      <c r="BD16" s="7"/>
      <c r="BE16" s="7"/>
      <c r="BF16" s="7"/>
      <c r="BG16" s="7"/>
      <c r="BH16" s="7"/>
      <c r="BI16" s="7" t="s">
        <v>2391</v>
      </c>
      <c r="BJ16" s="7">
        <v>9031.4120000000003</v>
      </c>
      <c r="BK16" s="7" t="s">
        <v>2526</v>
      </c>
      <c r="BL16" s="7"/>
      <c r="BM16" s="7"/>
      <c r="BN16" s="7"/>
      <c r="BO16" s="7"/>
      <c r="BP16" s="7"/>
      <c r="BQ16" s="7"/>
      <c r="BR16" s="7"/>
      <c r="BS16" s="7"/>
      <c r="BT16" s="7"/>
      <c r="BU16" s="1"/>
      <c r="BV16" s="7"/>
      <c r="BW16" s="7"/>
      <c r="BX16" s="82">
        <f t="shared" si="2"/>
        <v>9031.4120000000003</v>
      </c>
      <c r="BY16" s="82" t="str">
        <f t="shared" si="10"/>
        <v>PROFINAS SAS</v>
      </c>
      <c r="BZ16" s="82" t="str">
        <f t="shared" si="3"/>
        <v>RYMCO</v>
      </c>
      <c r="CA16" s="82" t="str">
        <f t="shared" si="4"/>
        <v>15-60 DIAS</v>
      </c>
      <c r="CB16" s="7"/>
      <c r="CC16" s="7"/>
      <c r="CD16" s="7"/>
      <c r="CE16" s="7"/>
      <c r="CF16" s="7"/>
      <c r="CG16" s="7"/>
      <c r="CH16" s="7"/>
      <c r="CI16" s="7"/>
      <c r="CJ16" s="7"/>
      <c r="CK16" s="82"/>
      <c r="CL16" s="82"/>
      <c r="CM16" s="82"/>
      <c r="CN16" s="82"/>
      <c r="CO16" s="101">
        <f t="shared" si="5"/>
        <v>9031.4120000000003</v>
      </c>
      <c r="CP16" s="110" t="str">
        <f t="shared" si="6"/>
        <v>PROFINAS SAS</v>
      </c>
      <c r="CQ16" s="105" t="str">
        <f t="shared" si="7"/>
        <v>RYMCO</v>
      </c>
      <c r="CR16" s="105" t="str">
        <f t="shared" si="8"/>
        <v>15-60 DIAS</v>
      </c>
    </row>
    <row r="17" spans="1:96" ht="57.6">
      <c r="A17" s="46">
        <f t="shared" si="9"/>
        <v>9</v>
      </c>
      <c r="B17" s="24" t="s">
        <v>1962</v>
      </c>
      <c r="C17" s="9" t="s">
        <v>858</v>
      </c>
      <c r="D17" s="47">
        <v>1</v>
      </c>
      <c r="E17" s="7"/>
      <c r="F17" s="7"/>
      <c r="G17" s="7"/>
      <c r="H17" s="7"/>
      <c r="I17" s="7"/>
      <c r="J17" s="7"/>
      <c r="K17" s="7"/>
      <c r="L17" s="7"/>
      <c r="M17" s="7"/>
      <c r="N17" s="7"/>
      <c r="O17" s="7"/>
      <c r="P17" s="7"/>
      <c r="Q17" s="7" t="s">
        <v>859</v>
      </c>
      <c r="R17" s="7">
        <v>39860.964</v>
      </c>
      <c r="S17" s="7">
        <v>3</v>
      </c>
      <c r="T17" s="7"/>
      <c r="U17" s="7"/>
      <c r="V17" s="7"/>
      <c r="W17" s="7"/>
      <c r="X17" s="7"/>
      <c r="Y17" s="7"/>
      <c r="Z17" s="82">
        <f t="shared" si="24"/>
        <v>39860.964</v>
      </c>
      <c r="AA17" s="82" t="str">
        <f t="shared" si="25"/>
        <v>BLAMIS DOTACIONES LABORATORIO S.A.S</v>
      </c>
      <c r="AB17" s="82" t="str">
        <f t="shared" si="22"/>
        <v>BD</v>
      </c>
      <c r="AC17" s="82">
        <f t="shared" si="23"/>
        <v>3</v>
      </c>
      <c r="AD17" s="7"/>
      <c r="AE17" s="7"/>
      <c r="AF17" s="7"/>
      <c r="AG17" s="7"/>
      <c r="AH17" s="7"/>
      <c r="AI17" s="7"/>
      <c r="AJ17" s="7"/>
      <c r="AK17" s="7"/>
      <c r="AL17" s="7"/>
      <c r="AM17" s="7"/>
      <c r="AN17" s="7"/>
      <c r="AO17" s="7"/>
      <c r="AP17" s="7" t="s">
        <v>2391</v>
      </c>
      <c r="AQ17" s="7">
        <v>41760</v>
      </c>
      <c r="AR17" s="7" t="s">
        <v>2475</v>
      </c>
      <c r="AS17" s="7"/>
      <c r="AT17" s="7"/>
      <c r="AU17" s="7"/>
      <c r="AV17" s="7"/>
      <c r="AW17" s="7"/>
      <c r="AX17" s="7"/>
      <c r="AY17" s="82">
        <f t="shared" si="13"/>
        <v>41760</v>
      </c>
      <c r="AZ17" s="82" t="str">
        <f t="shared" si="14"/>
        <v>LESNIAK E. U.</v>
      </c>
      <c r="BA17" s="82" t="str">
        <f t="shared" si="26"/>
        <v>RYMCO</v>
      </c>
      <c r="BB17" s="82" t="str">
        <f t="shared" si="27"/>
        <v>30 días</v>
      </c>
      <c r="BC17" s="7"/>
      <c r="BD17" s="7"/>
      <c r="BE17" s="7"/>
      <c r="BF17" s="7"/>
      <c r="BG17" s="7"/>
      <c r="BH17" s="7"/>
      <c r="BI17" s="7" t="s">
        <v>2391</v>
      </c>
      <c r="BJ17" s="7">
        <v>46621.328000000001</v>
      </c>
      <c r="BK17" s="7" t="s">
        <v>2526</v>
      </c>
      <c r="BL17" s="7"/>
      <c r="BM17" s="7"/>
      <c r="BN17" s="7"/>
      <c r="BO17" s="7"/>
      <c r="BP17" s="7"/>
      <c r="BQ17" s="7"/>
      <c r="BR17" s="7"/>
      <c r="BS17" s="7"/>
      <c r="BT17" s="7"/>
      <c r="BU17" s="1"/>
      <c r="BV17" s="7"/>
      <c r="BW17" s="7"/>
      <c r="BX17" s="82">
        <f t="shared" si="2"/>
        <v>46621.328000000001</v>
      </c>
      <c r="BY17" s="82" t="str">
        <f t="shared" si="10"/>
        <v>PROFINAS SAS</v>
      </c>
      <c r="BZ17" s="82" t="str">
        <f t="shared" si="3"/>
        <v>RYMCO</v>
      </c>
      <c r="CA17" s="82" t="str">
        <f t="shared" si="4"/>
        <v>15-60 DIAS</v>
      </c>
      <c r="CB17" s="7"/>
      <c r="CC17" s="7"/>
      <c r="CD17" s="7"/>
      <c r="CE17" s="7"/>
      <c r="CF17" s="7"/>
      <c r="CG17" s="7"/>
      <c r="CH17" s="7"/>
      <c r="CI17" s="7"/>
      <c r="CJ17" s="7"/>
      <c r="CK17" s="82"/>
      <c r="CL17" s="82"/>
      <c r="CM17" s="82"/>
      <c r="CN17" s="82"/>
      <c r="CO17" s="101">
        <f t="shared" si="5"/>
        <v>39860.964</v>
      </c>
      <c r="CP17" s="110" t="str">
        <f t="shared" si="6"/>
        <v>BLAMIS DOTACIONES LABORATORIO S.A.S</v>
      </c>
      <c r="CQ17" s="105" t="str">
        <f t="shared" si="7"/>
        <v>BD</v>
      </c>
      <c r="CR17" s="105">
        <f t="shared" si="8"/>
        <v>3</v>
      </c>
    </row>
    <row r="18" spans="1:96" ht="57.6">
      <c r="A18" s="46">
        <f t="shared" si="9"/>
        <v>10</v>
      </c>
      <c r="B18" s="24" t="s">
        <v>826</v>
      </c>
      <c r="C18" s="48" t="s">
        <v>1740</v>
      </c>
      <c r="D18" s="47">
        <v>1</v>
      </c>
      <c r="E18" s="7"/>
      <c r="F18" s="7"/>
      <c r="G18" s="7"/>
      <c r="H18" s="7"/>
      <c r="I18" s="7"/>
      <c r="J18" s="7"/>
      <c r="K18" s="7"/>
      <c r="L18" s="7"/>
      <c r="M18" s="7"/>
      <c r="N18" s="7"/>
      <c r="O18" s="7"/>
      <c r="P18" s="7"/>
      <c r="Q18" s="7" t="s">
        <v>859</v>
      </c>
      <c r="R18" s="7">
        <v>14176.708000000001</v>
      </c>
      <c r="S18" s="7">
        <v>3</v>
      </c>
      <c r="T18" s="7"/>
      <c r="U18" s="7"/>
      <c r="V18" s="7"/>
      <c r="W18" s="7"/>
      <c r="X18" s="7"/>
      <c r="Y18" s="7"/>
      <c r="Z18" s="82">
        <f t="shared" si="24"/>
        <v>14176.708000000001</v>
      </c>
      <c r="AA18" s="82" t="str">
        <f t="shared" si="25"/>
        <v>BLAMIS DOTACIONES LABORATORIO S.A.S</v>
      </c>
      <c r="AB18" s="82" t="str">
        <f t="shared" si="22"/>
        <v>BD</v>
      </c>
      <c r="AC18" s="82">
        <f t="shared" si="23"/>
        <v>3</v>
      </c>
      <c r="AD18" s="7"/>
      <c r="AE18" s="7"/>
      <c r="AF18" s="7"/>
      <c r="AG18" s="7" t="s">
        <v>951</v>
      </c>
      <c r="AH18" s="7">
        <v>13700</v>
      </c>
      <c r="AI18" s="7">
        <v>30</v>
      </c>
      <c r="AJ18" s="7"/>
      <c r="AK18" s="7"/>
      <c r="AL18" s="7"/>
      <c r="AM18" s="7" t="s">
        <v>859</v>
      </c>
      <c r="AN18" s="7">
        <v>12950</v>
      </c>
      <c r="AO18" s="7" t="s">
        <v>2462</v>
      </c>
      <c r="AP18" s="7" t="s">
        <v>2484</v>
      </c>
      <c r="AQ18" s="7">
        <v>52600</v>
      </c>
      <c r="AR18" s="7" t="s">
        <v>2475</v>
      </c>
      <c r="AS18" s="7"/>
      <c r="AT18" s="7"/>
      <c r="AU18" s="7"/>
      <c r="AV18" s="7"/>
      <c r="AW18" s="7"/>
      <c r="AX18" s="7"/>
      <c r="AY18" s="82">
        <f t="shared" si="13"/>
        <v>12950</v>
      </c>
      <c r="AZ18" s="82" t="str">
        <f t="shared" si="14"/>
        <v>SUMINISTROS CLINICOS ISLA SAS</v>
      </c>
      <c r="BA18" s="82" t="str">
        <f t="shared" si="26"/>
        <v>BD</v>
      </c>
      <c r="BB18" s="82" t="str">
        <f t="shared" si="27"/>
        <v>5 DIAS HABILES</v>
      </c>
      <c r="BC18" s="7"/>
      <c r="BD18" s="7"/>
      <c r="BE18" s="7"/>
      <c r="BF18" s="7"/>
      <c r="BG18" s="7"/>
      <c r="BH18" s="7"/>
      <c r="BI18" s="7"/>
      <c r="BJ18" s="7"/>
      <c r="BK18" s="7"/>
      <c r="BL18" s="7"/>
      <c r="BM18" s="7"/>
      <c r="BN18" s="7"/>
      <c r="BO18" s="7"/>
      <c r="BP18" s="7"/>
      <c r="BQ18" s="7"/>
      <c r="BR18" s="7"/>
      <c r="BS18" s="7"/>
      <c r="BT18" s="7"/>
      <c r="BU18" s="1"/>
      <c r="BV18" s="7"/>
      <c r="BW18" s="7"/>
      <c r="BX18" s="82"/>
      <c r="BY18" s="82" t="str">
        <f t="shared" si="10"/>
        <v>REACTIVOS EQUIPOS Y QUIMICOS LIMITADA</v>
      </c>
      <c r="BZ18" s="82">
        <f t="shared" si="3"/>
        <v>0</v>
      </c>
      <c r="CA18" s="82">
        <f t="shared" si="4"/>
        <v>0</v>
      </c>
      <c r="CB18" s="7"/>
      <c r="CC18" s="7"/>
      <c r="CD18" s="7"/>
      <c r="CE18" s="7" t="s">
        <v>2621</v>
      </c>
      <c r="CF18" s="7">
        <v>14700</v>
      </c>
      <c r="CG18" s="7">
        <v>30</v>
      </c>
      <c r="CH18" s="7"/>
      <c r="CI18" s="7"/>
      <c r="CJ18" s="7"/>
      <c r="CK18" s="82">
        <f t="shared" si="18"/>
        <v>14700</v>
      </c>
      <c r="CL18" s="82" t="str">
        <f t="shared" si="19"/>
        <v>SCIENTIFIC PRODUCTS LTDA.</v>
      </c>
      <c r="CM18" s="82" t="str">
        <f t="shared" si="20"/>
        <v xml:space="preserve">BECTON DICKINSON </v>
      </c>
      <c r="CN18" s="82">
        <f t="shared" si="21"/>
        <v>30</v>
      </c>
      <c r="CO18" s="101">
        <f t="shared" si="5"/>
        <v>12950</v>
      </c>
      <c r="CP18" s="110" t="str">
        <f t="shared" si="6"/>
        <v>SUMINISTROS CLINICOS ISLA SAS</v>
      </c>
      <c r="CQ18" s="105" t="str">
        <f t="shared" si="7"/>
        <v>BD</v>
      </c>
      <c r="CR18" s="105" t="str">
        <f t="shared" si="8"/>
        <v>5 DIAS HABILES</v>
      </c>
    </row>
    <row r="19" spans="1:96" ht="20.399999999999999">
      <c r="A19" s="46">
        <f t="shared" si="9"/>
        <v>11</v>
      </c>
      <c r="B19" s="24" t="s">
        <v>585</v>
      </c>
      <c r="C19" s="25" t="s">
        <v>860</v>
      </c>
      <c r="D19" s="47">
        <v>1</v>
      </c>
      <c r="E19" s="7"/>
      <c r="F19" s="7"/>
      <c r="G19" s="7"/>
      <c r="H19" s="7"/>
      <c r="I19" s="7"/>
      <c r="J19" s="7"/>
      <c r="K19" s="7"/>
      <c r="L19" s="7"/>
      <c r="M19" s="7"/>
      <c r="N19" s="7"/>
      <c r="O19" s="7"/>
      <c r="P19" s="7"/>
      <c r="Q19" s="7"/>
      <c r="R19" s="7"/>
      <c r="S19" s="7"/>
      <c r="T19" s="7"/>
      <c r="U19" s="7"/>
      <c r="V19" s="7"/>
      <c r="W19" s="7"/>
      <c r="X19" s="7"/>
      <c r="Y19" s="7"/>
      <c r="Z19" s="82"/>
      <c r="AA19" s="82"/>
      <c r="AB19" s="82">
        <f t="shared" si="22"/>
        <v>0</v>
      </c>
      <c r="AC19" s="82">
        <f t="shared" si="23"/>
        <v>0</v>
      </c>
      <c r="AD19" s="7"/>
      <c r="AE19" s="7"/>
      <c r="AF19" s="7"/>
      <c r="AG19" s="7"/>
      <c r="AH19" s="7"/>
      <c r="AI19" s="7"/>
      <c r="AJ19" s="7"/>
      <c r="AK19" s="7"/>
      <c r="AL19" s="7"/>
      <c r="AM19" s="7"/>
      <c r="AN19" s="7"/>
      <c r="AO19" s="7"/>
      <c r="AP19" s="7"/>
      <c r="AQ19" s="7"/>
      <c r="AR19" s="7"/>
      <c r="AS19" s="7"/>
      <c r="AT19" s="7"/>
      <c r="AU19" s="7"/>
      <c r="AV19" s="7"/>
      <c r="AW19" s="7"/>
      <c r="AX19" s="7"/>
      <c r="AY19" s="82"/>
      <c r="AZ19" s="82"/>
      <c r="BA19" s="82">
        <f t="shared" si="26"/>
        <v>0</v>
      </c>
      <c r="BB19" s="82">
        <f t="shared" si="27"/>
        <v>0</v>
      </c>
      <c r="BC19" s="7"/>
      <c r="BD19" s="7"/>
      <c r="BE19" s="7"/>
      <c r="BF19" s="7"/>
      <c r="BG19" s="7"/>
      <c r="BH19" s="7"/>
      <c r="BI19" s="7"/>
      <c r="BJ19" s="7"/>
      <c r="BK19" s="7"/>
      <c r="BL19" s="7"/>
      <c r="BM19" s="7"/>
      <c r="BN19" s="7"/>
      <c r="BO19" s="7"/>
      <c r="BP19" s="7"/>
      <c r="BQ19" s="7"/>
      <c r="BR19" s="7"/>
      <c r="BS19" s="7"/>
      <c r="BT19" s="7"/>
      <c r="BU19" s="1"/>
      <c r="BV19" s="7"/>
      <c r="BW19" s="7"/>
      <c r="BX19" s="82"/>
      <c r="BY19" s="82" t="str">
        <f t="shared" si="10"/>
        <v>REACTIVOS EQUIPOS Y QUIMICOS LIMITADA</v>
      </c>
      <c r="BZ19" s="82">
        <f t="shared" si="3"/>
        <v>0</v>
      </c>
      <c r="CA19" s="82">
        <f t="shared" si="4"/>
        <v>0</v>
      </c>
      <c r="CB19" s="7"/>
      <c r="CC19" s="7"/>
      <c r="CD19" s="7"/>
      <c r="CE19" s="7"/>
      <c r="CF19" s="7"/>
      <c r="CG19" s="7"/>
      <c r="CH19" s="7"/>
      <c r="CI19" s="7"/>
      <c r="CJ19" s="7"/>
      <c r="CK19" s="82"/>
      <c r="CL19" s="82"/>
      <c r="CM19" s="82"/>
      <c r="CN19" s="82"/>
      <c r="CO19" s="101">
        <f t="shared" si="5"/>
        <v>0</v>
      </c>
      <c r="CP19" s="110">
        <f t="shared" si="6"/>
        <v>0</v>
      </c>
      <c r="CQ19" s="105">
        <f t="shared" si="7"/>
        <v>0</v>
      </c>
      <c r="CR19" s="105">
        <f t="shared" si="8"/>
        <v>0</v>
      </c>
    </row>
    <row r="20" spans="1:96" ht="57.6">
      <c r="A20" s="46">
        <f t="shared" si="9"/>
        <v>12</v>
      </c>
      <c r="B20" s="24" t="s">
        <v>1963</v>
      </c>
      <c r="C20" s="25"/>
      <c r="D20" s="47">
        <v>1</v>
      </c>
      <c r="E20" s="7"/>
      <c r="F20" s="7"/>
      <c r="G20" s="7"/>
      <c r="H20" s="7"/>
      <c r="I20" s="7"/>
      <c r="J20" s="7"/>
      <c r="K20" s="7"/>
      <c r="L20" s="7"/>
      <c r="M20" s="7"/>
      <c r="N20" s="7"/>
      <c r="O20" s="7"/>
      <c r="P20" s="7"/>
      <c r="Q20" s="7"/>
      <c r="R20" s="7"/>
      <c r="S20" s="7"/>
      <c r="T20" s="7"/>
      <c r="U20" s="7"/>
      <c r="V20" s="7"/>
      <c r="W20" s="7"/>
      <c r="X20" s="7"/>
      <c r="Y20" s="7"/>
      <c r="Z20" s="82"/>
      <c r="AA20" s="82"/>
      <c r="AB20" s="82">
        <f t="shared" si="22"/>
        <v>0</v>
      </c>
      <c r="AC20" s="82">
        <f t="shared" si="23"/>
        <v>0</v>
      </c>
      <c r="AD20" s="7"/>
      <c r="AE20" s="7"/>
      <c r="AF20" s="7"/>
      <c r="AG20" s="7"/>
      <c r="AH20" s="7"/>
      <c r="AI20" s="7"/>
      <c r="AJ20" s="7"/>
      <c r="AK20" s="7"/>
      <c r="AL20" s="7"/>
      <c r="AM20" s="7" t="s">
        <v>2467</v>
      </c>
      <c r="AN20" s="7">
        <v>204450</v>
      </c>
      <c r="AO20" s="7" t="s">
        <v>2328</v>
      </c>
      <c r="AP20" s="7"/>
      <c r="AQ20" s="7"/>
      <c r="AR20" s="7"/>
      <c r="AS20" s="7"/>
      <c r="AT20" s="7"/>
      <c r="AU20" s="7"/>
      <c r="AV20" s="7"/>
      <c r="AW20" s="7"/>
      <c r="AX20" s="7"/>
      <c r="AY20" s="82">
        <f t="shared" si="13"/>
        <v>204450</v>
      </c>
      <c r="AZ20" s="82" t="str">
        <f t="shared" si="14"/>
        <v>SUMINISTROS CLINICOS ISLA SAS</v>
      </c>
      <c r="BA20" s="82" t="str">
        <f t="shared" si="26"/>
        <v>ALLA FRANCE</v>
      </c>
      <c r="BB20" s="82" t="str">
        <f t="shared" si="27"/>
        <v>30 DIAS</v>
      </c>
      <c r="BC20" s="7"/>
      <c r="BD20" s="7"/>
      <c r="BE20" s="7"/>
      <c r="BF20" s="7"/>
      <c r="BG20" s="7"/>
      <c r="BH20" s="7"/>
      <c r="BI20" s="7"/>
      <c r="BJ20" s="7">
        <v>204450</v>
      </c>
      <c r="BK20" s="7" t="s">
        <v>2526</v>
      </c>
      <c r="BL20" s="7"/>
      <c r="BM20" s="7"/>
      <c r="BN20" s="7"/>
      <c r="BO20" s="7"/>
      <c r="BP20" s="7"/>
      <c r="BQ20" s="7"/>
      <c r="BR20" s="7"/>
      <c r="BS20" s="7"/>
      <c r="BT20" s="7"/>
      <c r="BU20" s="1" t="s">
        <v>2467</v>
      </c>
      <c r="BV20" s="7">
        <v>204450</v>
      </c>
      <c r="BW20" s="7" t="s">
        <v>2545</v>
      </c>
      <c r="BX20" s="82">
        <f t="shared" si="2"/>
        <v>204450</v>
      </c>
      <c r="BY20" s="82" t="str">
        <f t="shared" si="10"/>
        <v>REACTIVOS EQUIPOS Y QUIMICOS LIMITADA</v>
      </c>
      <c r="BZ20" s="82" t="str">
        <f t="shared" si="3"/>
        <v>ALLA FRANCE</v>
      </c>
      <c r="CA20" s="82" t="str">
        <f t="shared" si="4"/>
        <v>120 DIAS</v>
      </c>
      <c r="CB20" s="7"/>
      <c r="CC20" s="7"/>
      <c r="CD20" s="7"/>
      <c r="CE20" s="7"/>
      <c r="CF20" s="7"/>
      <c r="CG20" s="7"/>
      <c r="CH20" s="7" t="s">
        <v>2656</v>
      </c>
      <c r="CI20" s="7">
        <v>209692.30769230769</v>
      </c>
      <c r="CJ20" s="7" t="s">
        <v>2363</v>
      </c>
      <c r="CK20" s="82">
        <f t="shared" si="18"/>
        <v>209692.30769230769</v>
      </c>
      <c r="CL20" s="82" t="str">
        <f t="shared" si="19"/>
        <v xml:space="preserve">LABORATORIOS WACOL S.A </v>
      </c>
      <c r="CM20" s="82" t="str">
        <f t="shared" si="20"/>
        <v xml:space="preserve">ALLAN FRANCE </v>
      </c>
      <c r="CN20" s="82" t="str">
        <f t="shared" si="21"/>
        <v>90 DIAS</v>
      </c>
      <c r="CO20" s="101">
        <f t="shared" si="5"/>
        <v>204450</v>
      </c>
      <c r="CP20" s="110" t="str">
        <f t="shared" si="6"/>
        <v>REACTIVOS EQUIPOS Y QUIMICOS LIMITADA</v>
      </c>
      <c r="CQ20" s="105" t="str">
        <f t="shared" si="7"/>
        <v>ALLA FRANCE</v>
      </c>
      <c r="CR20" s="105" t="str">
        <f t="shared" si="8"/>
        <v>120 DIAS</v>
      </c>
    </row>
    <row r="21" spans="1:96" ht="43.2">
      <c r="A21" s="46">
        <f t="shared" si="9"/>
        <v>13</v>
      </c>
      <c r="B21" s="19" t="s">
        <v>1964</v>
      </c>
      <c r="C21" s="11" t="s">
        <v>1965</v>
      </c>
      <c r="D21" s="47">
        <v>1</v>
      </c>
      <c r="E21" s="7"/>
      <c r="F21" s="7"/>
      <c r="G21" s="7"/>
      <c r="H21" s="7"/>
      <c r="I21" s="7"/>
      <c r="J21" s="7"/>
      <c r="K21" s="7"/>
      <c r="L21" s="7"/>
      <c r="M21" s="7"/>
      <c r="N21" s="7"/>
      <c r="O21" s="7"/>
      <c r="P21" s="7"/>
      <c r="Q21" s="7"/>
      <c r="R21" s="7"/>
      <c r="S21" s="7"/>
      <c r="T21" s="7"/>
      <c r="U21" s="7"/>
      <c r="V21" s="7"/>
      <c r="W21" s="7"/>
      <c r="X21" s="7"/>
      <c r="Y21" s="7"/>
      <c r="Z21" s="82"/>
      <c r="AA21" s="82"/>
      <c r="AB21" s="82">
        <f t="shared" si="22"/>
        <v>0</v>
      </c>
      <c r="AC21" s="82">
        <f t="shared" si="23"/>
        <v>0</v>
      </c>
      <c r="AD21" s="7"/>
      <c r="AE21" s="7"/>
      <c r="AF21" s="7"/>
      <c r="AG21" s="7"/>
      <c r="AH21" s="7"/>
      <c r="AI21" s="7"/>
      <c r="AJ21" s="7"/>
      <c r="AK21" s="7"/>
      <c r="AL21" s="7"/>
      <c r="AM21" s="7" t="s">
        <v>2376</v>
      </c>
      <c r="AN21" s="7">
        <v>16500</v>
      </c>
      <c r="AO21" s="7" t="s">
        <v>2462</v>
      </c>
      <c r="AP21" s="7"/>
      <c r="AQ21" s="7"/>
      <c r="AR21" s="7"/>
      <c r="AS21" s="7"/>
      <c r="AT21" s="7"/>
      <c r="AU21" s="7"/>
      <c r="AV21" s="7"/>
      <c r="AW21" s="7"/>
      <c r="AX21" s="7"/>
      <c r="AY21" s="82">
        <f t="shared" si="13"/>
        <v>16500</v>
      </c>
      <c r="AZ21" s="82" t="str">
        <f t="shared" si="14"/>
        <v>SUMINISTROS CLINICOS ISLA SAS</v>
      </c>
      <c r="BA21" s="82" t="str">
        <f t="shared" si="26"/>
        <v>PRODEMA</v>
      </c>
      <c r="BB21" s="82" t="str">
        <f t="shared" si="27"/>
        <v>5 DIAS HABILES</v>
      </c>
      <c r="BC21" s="7"/>
      <c r="BD21" s="7"/>
      <c r="BE21" s="7"/>
      <c r="BF21" s="7"/>
      <c r="BG21" s="7"/>
      <c r="BH21" s="7"/>
      <c r="BI21" s="7" t="s">
        <v>887</v>
      </c>
      <c r="BJ21" s="7">
        <v>25242.412</v>
      </c>
      <c r="BK21" s="7" t="s">
        <v>2526</v>
      </c>
      <c r="BL21" s="7"/>
      <c r="BM21" s="7"/>
      <c r="BN21" s="7"/>
      <c r="BO21" s="7" t="s">
        <v>948</v>
      </c>
      <c r="BP21" s="7">
        <v>18100</v>
      </c>
      <c r="BQ21" s="7" t="s">
        <v>2548</v>
      </c>
      <c r="BR21" s="7"/>
      <c r="BS21" s="7"/>
      <c r="BT21" s="7"/>
      <c r="BU21" s="1"/>
      <c r="BV21" s="7"/>
      <c r="BW21" s="7"/>
      <c r="BX21" s="82">
        <f t="shared" si="2"/>
        <v>18100</v>
      </c>
      <c r="BY21" s="82" t="str">
        <f t="shared" si="10"/>
        <v>QUIMICOS FARADAY LTDA</v>
      </c>
      <c r="BZ21" s="82" t="str">
        <f t="shared" si="3"/>
        <v xml:space="preserve">NACIONAL </v>
      </c>
      <c r="CA21" s="82" t="str">
        <f t="shared" si="4"/>
        <v>20 DIAS</v>
      </c>
      <c r="CB21" s="7"/>
      <c r="CC21" s="7"/>
      <c r="CD21" s="7"/>
      <c r="CE21" s="7"/>
      <c r="CF21" s="7"/>
      <c r="CG21" s="7"/>
      <c r="CH21" s="7"/>
      <c r="CI21" s="7"/>
      <c r="CJ21" s="7"/>
      <c r="CK21" s="82"/>
      <c r="CL21" s="82"/>
      <c r="CM21" s="82"/>
      <c r="CN21" s="82"/>
      <c r="CO21" s="101">
        <f t="shared" si="5"/>
        <v>16500</v>
      </c>
      <c r="CP21" s="110" t="str">
        <f t="shared" si="6"/>
        <v>SUMINISTROS CLINICOS ISLA SAS</v>
      </c>
      <c r="CQ21" s="105" t="str">
        <f t="shared" si="7"/>
        <v>PRODEMA</v>
      </c>
      <c r="CR21" s="105" t="str">
        <f t="shared" si="8"/>
        <v>5 DIAS HABILES</v>
      </c>
    </row>
    <row r="22" spans="1:96" ht="43.2">
      <c r="A22" s="46">
        <f t="shared" si="9"/>
        <v>14</v>
      </c>
      <c r="B22" s="24" t="s">
        <v>586</v>
      </c>
      <c r="C22" s="25" t="s">
        <v>861</v>
      </c>
      <c r="D22" s="47">
        <v>1</v>
      </c>
      <c r="E22" s="7"/>
      <c r="F22" s="7"/>
      <c r="G22" s="7"/>
      <c r="H22" s="7"/>
      <c r="I22" s="7"/>
      <c r="J22" s="7"/>
      <c r="K22" s="7" t="s">
        <v>2299</v>
      </c>
      <c r="L22" s="7">
        <v>84680</v>
      </c>
      <c r="M22" s="7">
        <v>30</v>
      </c>
      <c r="N22" s="7"/>
      <c r="O22" s="7"/>
      <c r="P22" s="7"/>
      <c r="Q22" s="7"/>
      <c r="R22" s="7"/>
      <c r="S22" s="7"/>
      <c r="T22" s="7"/>
      <c r="U22" s="7"/>
      <c r="V22" s="7"/>
      <c r="W22" s="7"/>
      <c r="X22" s="7"/>
      <c r="Y22" s="7"/>
      <c r="Z22" s="82">
        <f t="shared" si="24"/>
        <v>84680</v>
      </c>
      <c r="AA22" s="82" t="str">
        <f t="shared" si="25"/>
        <v>BIO-INSTRUMENTAL</v>
      </c>
      <c r="AB22" s="82" t="str">
        <f t="shared" si="22"/>
        <v xml:space="preserve">PRODEMA </v>
      </c>
      <c r="AC22" s="82">
        <f t="shared" si="23"/>
        <v>30</v>
      </c>
      <c r="AD22" s="7"/>
      <c r="AE22" s="7"/>
      <c r="AF22" s="7"/>
      <c r="AG22" s="7" t="s">
        <v>2376</v>
      </c>
      <c r="AH22" s="7">
        <v>30800</v>
      </c>
      <c r="AI22" s="7">
        <v>30</v>
      </c>
      <c r="AJ22" s="7"/>
      <c r="AK22" s="7"/>
      <c r="AL22" s="7"/>
      <c r="AM22" s="7" t="s">
        <v>2376</v>
      </c>
      <c r="AN22" s="7">
        <v>29500</v>
      </c>
      <c r="AO22" s="7" t="s">
        <v>2462</v>
      </c>
      <c r="AP22" s="7"/>
      <c r="AQ22" s="7"/>
      <c r="AR22" s="7"/>
      <c r="AS22" s="7"/>
      <c r="AT22" s="7"/>
      <c r="AU22" s="7"/>
      <c r="AV22" s="7"/>
      <c r="AW22" s="7"/>
      <c r="AX22" s="7"/>
      <c r="AY22" s="82">
        <f t="shared" si="13"/>
        <v>29500</v>
      </c>
      <c r="AZ22" s="82" t="str">
        <f t="shared" si="14"/>
        <v>SUMINISTROS CLINICOS ISLA SAS</v>
      </c>
      <c r="BA22" s="82" t="str">
        <f t="shared" si="26"/>
        <v>PRODEMA</v>
      </c>
      <c r="BB22" s="82" t="str">
        <f t="shared" si="27"/>
        <v>5 DIAS HABILES</v>
      </c>
      <c r="BC22" s="7"/>
      <c r="BD22" s="7"/>
      <c r="BE22" s="7"/>
      <c r="BF22" s="7"/>
      <c r="BG22" s="7"/>
      <c r="BH22" s="7"/>
      <c r="BI22" s="7" t="s">
        <v>2376</v>
      </c>
      <c r="BJ22" s="7">
        <v>25242.412</v>
      </c>
      <c r="BK22" s="7" t="s">
        <v>2526</v>
      </c>
      <c r="BL22" s="7"/>
      <c r="BM22" s="7"/>
      <c r="BN22" s="7"/>
      <c r="BO22" s="7" t="s">
        <v>2376</v>
      </c>
      <c r="BP22" s="7">
        <v>18100</v>
      </c>
      <c r="BQ22" s="7" t="s">
        <v>2548</v>
      </c>
      <c r="BR22" s="7"/>
      <c r="BS22" s="7"/>
      <c r="BT22" s="7"/>
      <c r="BU22" s="1"/>
      <c r="BV22" s="7"/>
      <c r="BW22" s="7"/>
      <c r="BX22" s="82">
        <f t="shared" si="2"/>
        <v>18100</v>
      </c>
      <c r="BY22" s="82" t="str">
        <f t="shared" si="10"/>
        <v>QUIMICOS FARADAY LTDA</v>
      </c>
      <c r="BZ22" s="82" t="str">
        <f t="shared" si="3"/>
        <v>PRODEMA</v>
      </c>
      <c r="CA22" s="82" t="str">
        <f t="shared" si="4"/>
        <v>20 DIAS</v>
      </c>
      <c r="CB22" s="7"/>
      <c r="CC22" s="7"/>
      <c r="CD22" s="7"/>
      <c r="CE22" s="7" t="s">
        <v>2622</v>
      </c>
      <c r="CF22" s="7">
        <v>33000</v>
      </c>
      <c r="CG22" s="7">
        <v>30</v>
      </c>
      <c r="CH22" s="7"/>
      <c r="CI22" s="7"/>
      <c r="CJ22" s="7"/>
      <c r="CK22" s="82">
        <f t="shared" si="18"/>
        <v>33000</v>
      </c>
      <c r="CL22" s="82" t="str">
        <f t="shared" si="19"/>
        <v>SCIENTIFIC PRODUCTS LTDA.</v>
      </c>
      <c r="CM22" s="82" t="str">
        <f t="shared" si="20"/>
        <v>PRODERMA</v>
      </c>
      <c r="CN22" s="82">
        <f t="shared" si="21"/>
        <v>30</v>
      </c>
      <c r="CO22" s="101">
        <f t="shared" si="5"/>
        <v>18100</v>
      </c>
      <c r="CP22" s="110" t="str">
        <f t="shared" si="6"/>
        <v>QUIMICOS FARADAY LTDA</v>
      </c>
      <c r="CQ22" s="105" t="str">
        <f t="shared" si="7"/>
        <v>PRODEMA</v>
      </c>
      <c r="CR22" s="105" t="str">
        <f t="shared" si="8"/>
        <v>20 DIAS</v>
      </c>
    </row>
    <row r="23" spans="1:96" ht="28.8">
      <c r="A23" s="46">
        <f t="shared" si="9"/>
        <v>15</v>
      </c>
      <c r="B23" s="24" t="s">
        <v>1966</v>
      </c>
      <c r="C23" s="25" t="s">
        <v>1798</v>
      </c>
      <c r="D23" s="47">
        <v>1</v>
      </c>
      <c r="E23" s="7"/>
      <c r="F23" s="7"/>
      <c r="G23" s="7"/>
      <c r="H23" s="7"/>
      <c r="I23" s="7"/>
      <c r="J23" s="7"/>
      <c r="K23" s="7"/>
      <c r="L23" s="7"/>
      <c r="M23" s="7"/>
      <c r="N23" s="7"/>
      <c r="O23" s="7"/>
      <c r="P23" s="7"/>
      <c r="Q23" s="7"/>
      <c r="R23" s="7"/>
      <c r="S23" s="7"/>
      <c r="T23" s="7"/>
      <c r="U23" s="7"/>
      <c r="V23" s="7"/>
      <c r="W23" s="7"/>
      <c r="X23" s="7"/>
      <c r="Y23" s="7"/>
      <c r="Z23" s="82"/>
      <c r="AA23" s="82"/>
      <c r="AB23" s="82"/>
      <c r="AC23" s="82"/>
      <c r="AD23" s="7"/>
      <c r="AE23" s="7"/>
      <c r="AF23" s="7"/>
      <c r="AG23" s="7"/>
      <c r="AH23" s="7"/>
      <c r="AI23" s="7"/>
      <c r="AJ23" s="7"/>
      <c r="AK23" s="7"/>
      <c r="AL23" s="7"/>
      <c r="AM23" s="7"/>
      <c r="AN23" s="7"/>
      <c r="AO23" s="7"/>
      <c r="AP23" s="7"/>
      <c r="AQ23" s="7"/>
      <c r="AR23" s="7"/>
      <c r="AS23" s="7"/>
      <c r="AT23" s="7"/>
      <c r="AU23" s="7"/>
      <c r="AV23" s="7"/>
      <c r="AW23" s="7"/>
      <c r="AX23" s="7"/>
      <c r="AY23" s="82" t="s">
        <v>2293</v>
      </c>
      <c r="AZ23" s="82"/>
      <c r="BA23" s="82" t="str">
        <f t="shared" si="26"/>
        <v/>
      </c>
      <c r="BB23" s="82" t="str">
        <f t="shared" si="27"/>
        <v/>
      </c>
      <c r="BC23" s="7"/>
      <c r="BD23" s="7"/>
      <c r="BE23" s="7"/>
      <c r="BF23" s="7" t="s">
        <v>1798</v>
      </c>
      <c r="BG23" s="7">
        <v>7613</v>
      </c>
      <c r="BH23" s="7">
        <v>60</v>
      </c>
      <c r="BI23" s="7" t="s">
        <v>1798</v>
      </c>
      <c r="BJ23" s="7">
        <v>10740.2022</v>
      </c>
      <c r="BK23" s="7" t="s">
        <v>2528</v>
      </c>
      <c r="BL23" s="7"/>
      <c r="BM23" s="7"/>
      <c r="BN23" s="7"/>
      <c r="BO23" s="7" t="s">
        <v>1798</v>
      </c>
      <c r="BP23" s="7">
        <v>11400</v>
      </c>
      <c r="BQ23" s="7" t="s">
        <v>2550</v>
      </c>
      <c r="BR23" s="7"/>
      <c r="BS23" s="7"/>
      <c r="BT23" s="7"/>
      <c r="BU23" s="1" t="s">
        <v>1798</v>
      </c>
      <c r="BV23" s="7">
        <v>10208</v>
      </c>
      <c r="BW23" s="7" t="s">
        <v>2328</v>
      </c>
      <c r="BX23" s="82">
        <f t="shared" si="2"/>
        <v>7613</v>
      </c>
      <c r="BY23" s="82" t="str">
        <f t="shared" si="10"/>
        <v>PRODUQUIMICA DE COLOMBIA S A</v>
      </c>
      <c r="BZ23" s="82" t="str">
        <f t="shared" si="3"/>
        <v>ABC</v>
      </c>
      <c r="CA23" s="82">
        <f t="shared" si="4"/>
        <v>60</v>
      </c>
      <c r="CB23" s="7"/>
      <c r="CC23" s="7"/>
      <c r="CD23" s="7"/>
      <c r="CE23" s="7"/>
      <c r="CF23" s="7"/>
      <c r="CG23" s="7"/>
      <c r="CH23" s="7"/>
      <c r="CI23" s="7"/>
      <c r="CJ23" s="7"/>
      <c r="CK23" s="82"/>
      <c r="CL23" s="82"/>
      <c r="CM23" s="82"/>
      <c r="CN23" s="82"/>
      <c r="CO23" s="101">
        <f t="shared" si="5"/>
        <v>7613</v>
      </c>
      <c r="CP23" s="110" t="str">
        <f t="shared" si="6"/>
        <v>PRODUQUIMICA DE COLOMBIA S A</v>
      </c>
      <c r="CQ23" s="105" t="str">
        <f t="shared" si="7"/>
        <v>ABC</v>
      </c>
      <c r="CR23" s="105">
        <f t="shared" si="8"/>
        <v>60</v>
      </c>
    </row>
    <row r="24" spans="1:96" ht="30.6">
      <c r="A24" s="46">
        <f t="shared" si="9"/>
        <v>16</v>
      </c>
      <c r="B24" s="24" t="s">
        <v>1967</v>
      </c>
      <c r="C24" s="25" t="s">
        <v>1968</v>
      </c>
      <c r="D24" s="47">
        <v>1</v>
      </c>
      <c r="E24" s="7"/>
      <c r="F24" s="7"/>
      <c r="G24" s="7"/>
      <c r="H24" s="7"/>
      <c r="I24" s="7"/>
      <c r="J24" s="7"/>
      <c r="K24" s="7"/>
      <c r="L24" s="7"/>
      <c r="M24" s="7"/>
      <c r="N24" s="7"/>
      <c r="O24" s="7"/>
      <c r="P24" s="7"/>
      <c r="Q24" s="7"/>
      <c r="R24" s="7"/>
      <c r="S24" s="7"/>
      <c r="T24" s="7"/>
      <c r="U24" s="7"/>
      <c r="V24" s="7"/>
      <c r="W24" s="7"/>
      <c r="X24" s="7"/>
      <c r="Y24" s="7"/>
      <c r="Z24" s="82"/>
      <c r="AA24" s="82"/>
      <c r="AB24" s="82">
        <f t="shared" si="22"/>
        <v>0</v>
      </c>
      <c r="AC24" s="82">
        <f t="shared" si="23"/>
        <v>0</v>
      </c>
      <c r="AD24" s="7"/>
      <c r="AE24" s="7"/>
      <c r="AF24" s="7"/>
      <c r="AG24" s="7"/>
      <c r="AH24" s="7"/>
      <c r="AI24" s="7"/>
      <c r="AJ24" s="7"/>
      <c r="AK24" s="7"/>
      <c r="AL24" s="7"/>
      <c r="AM24" s="7"/>
      <c r="AN24" s="7"/>
      <c r="AO24" s="7"/>
      <c r="AP24" s="7"/>
      <c r="AQ24" s="7"/>
      <c r="AR24" s="7"/>
      <c r="AS24" s="7"/>
      <c r="AT24" s="7"/>
      <c r="AU24" s="7"/>
      <c r="AV24" s="7"/>
      <c r="AW24" s="7"/>
      <c r="AX24" s="7"/>
      <c r="AY24" s="82"/>
      <c r="AZ24" s="82"/>
      <c r="BA24" s="82">
        <f t="shared" si="26"/>
        <v>0</v>
      </c>
      <c r="BB24" s="82">
        <f t="shared" si="27"/>
        <v>0</v>
      </c>
      <c r="BC24" s="7"/>
      <c r="BD24" s="7"/>
      <c r="BE24" s="7"/>
      <c r="BF24" s="7"/>
      <c r="BG24" s="7"/>
      <c r="BH24" s="7"/>
      <c r="BI24" s="7"/>
      <c r="BJ24" s="7"/>
      <c r="BK24" s="7"/>
      <c r="BL24" s="7"/>
      <c r="BM24" s="7"/>
      <c r="BN24" s="7"/>
      <c r="BO24" s="7"/>
      <c r="BP24" s="7"/>
      <c r="BQ24" s="7"/>
      <c r="BR24" s="7"/>
      <c r="BS24" s="7"/>
      <c r="BT24" s="7"/>
      <c r="BU24" s="1"/>
      <c r="BV24" s="7"/>
      <c r="BW24" s="7"/>
      <c r="BX24" s="82"/>
      <c r="BY24" s="82" t="str">
        <f t="shared" si="10"/>
        <v>REACTIVOS EQUIPOS Y QUIMICOS LIMITADA</v>
      </c>
      <c r="BZ24" s="82">
        <f t="shared" si="3"/>
        <v>0</v>
      </c>
      <c r="CA24" s="82">
        <f t="shared" si="4"/>
        <v>0</v>
      </c>
      <c r="CB24" s="7"/>
      <c r="CC24" s="7"/>
      <c r="CD24" s="7"/>
      <c r="CE24" s="7"/>
      <c r="CF24" s="7">
        <v>58000</v>
      </c>
      <c r="CG24" s="7">
        <v>60</v>
      </c>
      <c r="CH24" s="7"/>
      <c r="CI24" s="7"/>
      <c r="CJ24" s="7"/>
      <c r="CK24" s="82">
        <f t="shared" si="18"/>
        <v>58000</v>
      </c>
      <c r="CL24" s="82" t="str">
        <f t="shared" si="19"/>
        <v>SCIENTIFIC PRODUCTS LTDA.</v>
      </c>
      <c r="CM24" s="82">
        <f t="shared" si="20"/>
        <v>0</v>
      </c>
      <c r="CN24" s="82">
        <f t="shared" si="21"/>
        <v>60</v>
      </c>
      <c r="CO24" s="101">
        <f t="shared" si="5"/>
        <v>58000</v>
      </c>
      <c r="CP24" s="110" t="str">
        <f t="shared" si="6"/>
        <v>SCIENTIFIC PRODUCTS LTDA.</v>
      </c>
      <c r="CQ24" s="105">
        <f t="shared" si="7"/>
        <v>0</v>
      </c>
      <c r="CR24" s="105">
        <f t="shared" si="8"/>
        <v>60</v>
      </c>
    </row>
    <row r="25" spans="1:96" ht="28.8">
      <c r="A25" s="46">
        <f t="shared" si="9"/>
        <v>17</v>
      </c>
      <c r="B25" s="24" t="s">
        <v>587</v>
      </c>
      <c r="C25" s="50" t="s">
        <v>1422</v>
      </c>
      <c r="D25" s="47">
        <v>1</v>
      </c>
      <c r="E25" s="7"/>
      <c r="F25" s="7"/>
      <c r="G25" s="7"/>
      <c r="H25" s="7"/>
      <c r="I25" s="7"/>
      <c r="J25" s="7"/>
      <c r="K25" s="7"/>
      <c r="L25" s="7"/>
      <c r="M25" s="7"/>
      <c r="N25" s="7"/>
      <c r="O25" s="7"/>
      <c r="P25" s="7"/>
      <c r="Q25" s="7"/>
      <c r="R25" s="7"/>
      <c r="S25" s="7"/>
      <c r="T25" s="7"/>
      <c r="U25" s="7"/>
      <c r="V25" s="7"/>
      <c r="W25" s="7"/>
      <c r="X25" s="7"/>
      <c r="Y25" s="7"/>
      <c r="Z25" s="82"/>
      <c r="AA25" s="82"/>
      <c r="AB25" s="82">
        <f t="shared" si="22"/>
        <v>0</v>
      </c>
      <c r="AC25" s="82">
        <f t="shared" si="23"/>
        <v>0</v>
      </c>
      <c r="AD25" s="7"/>
      <c r="AE25" s="7"/>
      <c r="AF25" s="7"/>
      <c r="AG25" s="7" t="s">
        <v>2438</v>
      </c>
      <c r="AH25" s="7">
        <v>6900</v>
      </c>
      <c r="AI25" s="7">
        <v>30</v>
      </c>
      <c r="AJ25" s="7"/>
      <c r="AK25" s="7"/>
      <c r="AL25" s="7"/>
      <c r="AM25" s="7"/>
      <c r="AN25" s="7"/>
      <c r="AO25" s="7"/>
      <c r="AP25" s="7"/>
      <c r="AQ25" s="7"/>
      <c r="AR25" s="7"/>
      <c r="AS25" s="7"/>
      <c r="AT25" s="7"/>
      <c r="AU25" s="7"/>
      <c r="AV25" s="7"/>
      <c r="AW25" s="7"/>
      <c r="AX25" s="7"/>
      <c r="AY25" s="82">
        <f t="shared" si="13"/>
        <v>6900</v>
      </c>
      <c r="AZ25" s="82" t="str">
        <f t="shared" si="14"/>
        <v>IMPORTECNICAL S.A.S</v>
      </c>
      <c r="BA25" s="82" t="str">
        <f t="shared" si="26"/>
        <v>vilab</v>
      </c>
      <c r="BB25" s="82">
        <f t="shared" si="27"/>
        <v>30</v>
      </c>
      <c r="BC25" s="7"/>
      <c r="BD25" s="7"/>
      <c r="BE25" s="7"/>
      <c r="BF25" s="7" t="s">
        <v>2443</v>
      </c>
      <c r="BG25" s="7">
        <v>4640</v>
      </c>
      <c r="BH25" s="7">
        <v>60</v>
      </c>
      <c r="BI25" s="7" t="s">
        <v>1801</v>
      </c>
      <c r="BJ25" s="7">
        <v>5846.4</v>
      </c>
      <c r="BK25" s="7" t="s">
        <v>2527</v>
      </c>
      <c r="BL25" s="7"/>
      <c r="BM25" s="7"/>
      <c r="BN25" s="7"/>
      <c r="BO25" s="7"/>
      <c r="BP25" s="7"/>
      <c r="BQ25" s="7"/>
      <c r="BR25" s="7"/>
      <c r="BS25" s="7"/>
      <c r="BT25" s="7"/>
      <c r="BU25" s="1"/>
      <c r="BV25" s="7"/>
      <c r="BW25" s="7"/>
      <c r="BX25" s="82">
        <f t="shared" si="2"/>
        <v>4640</v>
      </c>
      <c r="BY25" s="82" t="str">
        <f t="shared" si="10"/>
        <v>PRODUQUIMICA DE COLOMBIA S A</v>
      </c>
      <c r="BZ25" s="82" t="str">
        <f t="shared" si="3"/>
        <v>VILAB</v>
      </c>
      <c r="CA25" s="82">
        <f t="shared" si="4"/>
        <v>60</v>
      </c>
      <c r="CB25" s="7"/>
      <c r="CC25" s="7"/>
      <c r="CD25" s="7"/>
      <c r="CE25" s="7"/>
      <c r="CF25" s="7"/>
      <c r="CG25" s="7"/>
      <c r="CH25" s="7"/>
      <c r="CI25" s="7"/>
      <c r="CJ25" s="7"/>
      <c r="CK25" s="82"/>
      <c r="CL25" s="82"/>
      <c r="CM25" s="82"/>
      <c r="CN25" s="82"/>
      <c r="CO25" s="101">
        <f t="shared" si="5"/>
        <v>4640</v>
      </c>
      <c r="CP25" s="110" t="str">
        <f t="shared" si="6"/>
        <v>PRODUQUIMICA DE COLOMBIA S A</v>
      </c>
      <c r="CQ25" s="105" t="str">
        <f t="shared" si="7"/>
        <v>VILAB</v>
      </c>
      <c r="CR25" s="105">
        <f t="shared" si="8"/>
        <v>60</v>
      </c>
    </row>
    <row r="26" spans="1:96" ht="20.399999999999999">
      <c r="A26" s="46">
        <f t="shared" si="9"/>
        <v>18</v>
      </c>
      <c r="B26" s="24" t="s">
        <v>588</v>
      </c>
      <c r="C26" s="25" t="s">
        <v>861</v>
      </c>
      <c r="D26" s="47">
        <v>1</v>
      </c>
      <c r="E26" s="7"/>
      <c r="F26" s="7"/>
      <c r="G26" s="7"/>
      <c r="H26" s="7"/>
      <c r="I26" s="7"/>
      <c r="J26" s="7"/>
      <c r="K26" s="7"/>
      <c r="L26" s="7"/>
      <c r="M26" s="7"/>
      <c r="N26" s="7"/>
      <c r="O26" s="7"/>
      <c r="P26" s="7"/>
      <c r="Q26" s="7"/>
      <c r="R26" s="7"/>
      <c r="S26" s="7"/>
      <c r="T26" s="7"/>
      <c r="U26" s="7"/>
      <c r="V26" s="7"/>
      <c r="W26" s="7"/>
      <c r="X26" s="7"/>
      <c r="Y26" s="7"/>
      <c r="Z26" s="82"/>
      <c r="AA26" s="82"/>
      <c r="AB26" s="82">
        <f t="shared" si="22"/>
        <v>0</v>
      </c>
      <c r="AC26" s="82">
        <f t="shared" si="23"/>
        <v>0</v>
      </c>
      <c r="AD26" s="7"/>
      <c r="AE26" s="7"/>
      <c r="AF26" s="7"/>
      <c r="AG26" s="7"/>
      <c r="AH26" s="7"/>
      <c r="AI26" s="7"/>
      <c r="AJ26" s="7"/>
      <c r="AK26" s="7"/>
      <c r="AL26" s="7"/>
      <c r="AM26" s="7"/>
      <c r="AN26" s="7"/>
      <c r="AO26" s="7"/>
      <c r="AP26" s="7"/>
      <c r="AQ26" s="7"/>
      <c r="AR26" s="7"/>
      <c r="AS26" s="7"/>
      <c r="AT26" s="7"/>
      <c r="AU26" s="7"/>
      <c r="AV26" s="7"/>
      <c r="AW26" s="7"/>
      <c r="AX26" s="7"/>
      <c r="AY26" s="82"/>
      <c r="AZ26" s="82"/>
      <c r="BA26" s="82">
        <f t="shared" si="26"/>
        <v>0</v>
      </c>
      <c r="BB26" s="82">
        <f t="shared" si="27"/>
        <v>0</v>
      </c>
      <c r="BC26" s="7"/>
      <c r="BD26" s="7"/>
      <c r="BE26" s="7"/>
      <c r="BF26" s="7"/>
      <c r="BG26" s="7"/>
      <c r="BH26" s="7"/>
      <c r="BI26" s="7"/>
      <c r="BJ26" s="7"/>
      <c r="BK26" s="7"/>
      <c r="BL26" s="7"/>
      <c r="BM26" s="7"/>
      <c r="BN26" s="7"/>
      <c r="BO26" s="7"/>
      <c r="BP26" s="7"/>
      <c r="BQ26" s="7"/>
      <c r="BR26" s="7"/>
      <c r="BS26" s="7"/>
      <c r="BT26" s="7"/>
      <c r="BU26" s="1"/>
      <c r="BV26" s="7"/>
      <c r="BW26" s="7"/>
      <c r="BX26" s="82"/>
      <c r="BY26" s="82" t="str">
        <f t="shared" si="10"/>
        <v>REACTIVOS EQUIPOS Y QUIMICOS LIMITADA</v>
      </c>
      <c r="BZ26" s="82">
        <f t="shared" si="3"/>
        <v>0</v>
      </c>
      <c r="CA26" s="82">
        <f t="shared" si="4"/>
        <v>0</v>
      </c>
      <c r="CB26" s="7"/>
      <c r="CC26" s="7"/>
      <c r="CD26" s="7"/>
      <c r="CE26" s="7"/>
      <c r="CF26" s="7"/>
      <c r="CG26" s="7"/>
      <c r="CH26" s="7"/>
      <c r="CI26" s="7"/>
      <c r="CJ26" s="7"/>
      <c r="CK26" s="82"/>
      <c r="CL26" s="82"/>
      <c r="CM26" s="82"/>
      <c r="CN26" s="82"/>
      <c r="CO26" s="101">
        <f t="shared" si="5"/>
        <v>0</v>
      </c>
      <c r="CP26" s="110">
        <f t="shared" si="6"/>
        <v>0</v>
      </c>
      <c r="CQ26" s="105">
        <f t="shared" si="7"/>
        <v>0</v>
      </c>
      <c r="CR26" s="105">
        <f t="shared" si="8"/>
        <v>0</v>
      </c>
    </row>
    <row r="27" spans="1:96" ht="57.6">
      <c r="A27" s="46">
        <f t="shared" si="9"/>
        <v>19</v>
      </c>
      <c r="B27" s="24" t="s">
        <v>589</v>
      </c>
      <c r="C27" s="25" t="s">
        <v>1969</v>
      </c>
      <c r="D27" s="47">
        <v>1</v>
      </c>
      <c r="E27" s="7"/>
      <c r="F27" s="7"/>
      <c r="G27" s="7"/>
      <c r="H27" s="7"/>
      <c r="I27" s="7"/>
      <c r="J27" s="7"/>
      <c r="K27" s="7"/>
      <c r="L27" s="7"/>
      <c r="M27" s="7"/>
      <c r="N27" s="7"/>
      <c r="O27" s="7"/>
      <c r="P27" s="7"/>
      <c r="Q27" s="7"/>
      <c r="R27" s="7"/>
      <c r="S27" s="7"/>
      <c r="T27" s="7"/>
      <c r="U27" s="7"/>
      <c r="V27" s="7"/>
      <c r="W27" s="7"/>
      <c r="X27" s="7"/>
      <c r="Y27" s="7"/>
      <c r="Z27" s="82"/>
      <c r="AA27" s="82"/>
      <c r="AB27" s="82"/>
      <c r="AC27" s="82"/>
      <c r="AD27" s="7"/>
      <c r="AE27" s="7"/>
      <c r="AF27" s="7"/>
      <c r="AG27" s="7"/>
      <c r="AH27" s="7"/>
      <c r="AI27" s="7"/>
      <c r="AJ27" s="7"/>
      <c r="AK27" s="7"/>
      <c r="AL27" s="7"/>
      <c r="AM27" s="7" t="s">
        <v>878</v>
      </c>
      <c r="AN27" s="7">
        <v>238960</v>
      </c>
      <c r="AO27" s="7" t="s">
        <v>2328</v>
      </c>
      <c r="AP27" s="7"/>
      <c r="AQ27" s="7"/>
      <c r="AR27" s="7"/>
      <c r="AS27" s="7"/>
      <c r="AT27" s="7"/>
      <c r="AU27" s="7"/>
      <c r="AV27" s="7"/>
      <c r="AW27" s="7"/>
      <c r="AX27" s="7"/>
      <c r="AY27" s="82">
        <f t="shared" si="13"/>
        <v>238960</v>
      </c>
      <c r="AZ27" s="82" t="str">
        <f t="shared" si="14"/>
        <v>SUMINISTROS CLINICOS ISLA SAS</v>
      </c>
      <c r="BA27" s="82" t="str">
        <f t="shared" si="26"/>
        <v>COPAN</v>
      </c>
      <c r="BB27" s="82" t="str">
        <f t="shared" si="27"/>
        <v>30 DIAS</v>
      </c>
      <c r="BC27" s="7"/>
      <c r="BD27" s="7"/>
      <c r="BE27" s="7"/>
      <c r="BF27" s="7"/>
      <c r="BG27" s="7"/>
      <c r="BH27" s="7"/>
      <c r="BI27" s="7"/>
      <c r="BJ27" s="7"/>
      <c r="BK27" s="7"/>
      <c r="BL27" s="7"/>
      <c r="BM27" s="7"/>
      <c r="BN27" s="7"/>
      <c r="BO27" s="7"/>
      <c r="BP27" s="7"/>
      <c r="BQ27" s="7"/>
      <c r="BR27" s="7"/>
      <c r="BS27" s="7"/>
      <c r="BT27" s="7"/>
      <c r="BU27" s="1" t="s">
        <v>878</v>
      </c>
      <c r="BV27" s="7">
        <v>239860</v>
      </c>
      <c r="BW27" s="7" t="s">
        <v>2328</v>
      </c>
      <c r="BX27" s="82">
        <f t="shared" si="2"/>
        <v>239860</v>
      </c>
      <c r="BY27" s="82" t="str">
        <f t="shared" si="10"/>
        <v>REACTIVOS EQUIPOS Y QUIMICOS LIMITADA</v>
      </c>
      <c r="BZ27" s="82" t="str">
        <f t="shared" si="3"/>
        <v>COPAN</v>
      </c>
      <c r="CA27" s="82" t="str">
        <f t="shared" si="4"/>
        <v>30 DIAS</v>
      </c>
      <c r="CB27" s="7"/>
      <c r="CC27" s="7"/>
      <c r="CD27" s="7"/>
      <c r="CE27" s="7" t="s">
        <v>2623</v>
      </c>
      <c r="CF27" s="7">
        <v>104400</v>
      </c>
      <c r="CG27" s="7">
        <v>30</v>
      </c>
      <c r="CH27" s="7"/>
      <c r="CI27" s="7"/>
      <c r="CJ27" s="7"/>
      <c r="CK27" s="82">
        <f t="shared" si="18"/>
        <v>104400</v>
      </c>
      <c r="CL27" s="82" t="str">
        <f t="shared" si="19"/>
        <v>SCIENTIFIC PRODUCTS LTDA.</v>
      </c>
      <c r="CM27" s="82" t="str">
        <f t="shared" si="20"/>
        <v>QLS</v>
      </c>
      <c r="CN27" s="82">
        <f t="shared" si="21"/>
        <v>30</v>
      </c>
      <c r="CO27" s="101">
        <f t="shared" si="5"/>
        <v>104400</v>
      </c>
      <c r="CP27" s="110" t="str">
        <f t="shared" si="6"/>
        <v>SCIENTIFIC PRODUCTS LTDA.</v>
      </c>
      <c r="CQ27" s="105" t="str">
        <f t="shared" si="7"/>
        <v>QLS</v>
      </c>
      <c r="CR27" s="105">
        <f t="shared" si="8"/>
        <v>30</v>
      </c>
    </row>
    <row r="28" spans="1:96" ht="28.8">
      <c r="A28" s="46">
        <f t="shared" si="9"/>
        <v>20</v>
      </c>
      <c r="B28" s="24" t="s">
        <v>590</v>
      </c>
      <c r="C28" s="25" t="s">
        <v>1422</v>
      </c>
      <c r="D28" s="47">
        <v>1</v>
      </c>
      <c r="E28" s="7"/>
      <c r="F28" s="7"/>
      <c r="G28" s="7"/>
      <c r="H28" s="7"/>
      <c r="I28" s="7"/>
      <c r="J28" s="7"/>
      <c r="K28" s="7"/>
      <c r="L28" s="7"/>
      <c r="M28" s="7"/>
      <c r="N28" s="7"/>
      <c r="O28" s="7"/>
      <c r="P28" s="7"/>
      <c r="Q28" s="7"/>
      <c r="R28" s="7"/>
      <c r="S28" s="7"/>
      <c r="T28" s="7"/>
      <c r="U28" s="7"/>
      <c r="V28" s="7"/>
      <c r="W28" s="7"/>
      <c r="X28" s="7"/>
      <c r="Y28" s="7"/>
      <c r="Z28" s="82"/>
      <c r="AA28" s="82"/>
      <c r="AB28" s="82"/>
      <c r="AC28" s="82"/>
      <c r="AD28" s="7"/>
      <c r="AE28" s="7"/>
      <c r="AF28" s="7"/>
      <c r="AG28" s="7" t="s">
        <v>2438</v>
      </c>
      <c r="AH28" s="7">
        <v>6900</v>
      </c>
      <c r="AI28" s="7">
        <v>30</v>
      </c>
      <c r="AJ28" s="7"/>
      <c r="AK28" s="7"/>
      <c r="AL28" s="7"/>
      <c r="AM28" s="7"/>
      <c r="AN28" s="7"/>
      <c r="AO28" s="7"/>
      <c r="AP28" s="7"/>
      <c r="AQ28" s="7"/>
      <c r="AR28" s="7"/>
      <c r="AS28" s="7"/>
      <c r="AT28" s="7"/>
      <c r="AU28" s="7"/>
      <c r="AV28" s="7"/>
      <c r="AW28" s="7"/>
      <c r="AX28" s="7"/>
      <c r="AY28" s="82">
        <f t="shared" si="13"/>
        <v>6900</v>
      </c>
      <c r="AZ28" s="82" t="str">
        <f t="shared" si="14"/>
        <v>IMPORTECNICAL S.A.S</v>
      </c>
      <c r="BA28" s="82" t="str">
        <f t="shared" si="26"/>
        <v>vilab</v>
      </c>
      <c r="BB28" s="82">
        <f t="shared" si="27"/>
        <v>30</v>
      </c>
      <c r="BC28" s="7"/>
      <c r="BD28" s="7"/>
      <c r="BE28" s="7"/>
      <c r="BF28" s="7"/>
      <c r="BG28" s="7"/>
      <c r="BH28" s="7"/>
      <c r="BI28" s="7" t="s">
        <v>1801</v>
      </c>
      <c r="BJ28" s="7">
        <v>3507.84</v>
      </c>
      <c r="BK28" s="7" t="s">
        <v>2527</v>
      </c>
      <c r="BL28" s="7"/>
      <c r="BM28" s="7"/>
      <c r="BN28" s="7"/>
      <c r="BO28" s="7"/>
      <c r="BP28" s="7"/>
      <c r="BQ28" s="7"/>
      <c r="BR28" s="7"/>
      <c r="BS28" s="7"/>
      <c r="BT28" s="7"/>
      <c r="BU28" s="1" t="s">
        <v>2590</v>
      </c>
      <c r="BV28" s="7">
        <v>6525</v>
      </c>
      <c r="BW28" s="7" t="s">
        <v>2328</v>
      </c>
      <c r="BX28" s="82">
        <f t="shared" si="2"/>
        <v>3507.84</v>
      </c>
      <c r="BY28" s="82" t="str">
        <f t="shared" si="10"/>
        <v>PROFINAS SAS</v>
      </c>
      <c r="BZ28" s="82" t="str">
        <f t="shared" si="3"/>
        <v>WALTER VELASCO</v>
      </c>
      <c r="CA28" s="82" t="str">
        <f t="shared" si="4"/>
        <v>15-30 DIAS</v>
      </c>
      <c r="CB28" s="7"/>
      <c r="CC28" s="7"/>
      <c r="CD28" s="7"/>
      <c r="CE28" s="7"/>
      <c r="CF28" s="7"/>
      <c r="CG28" s="7"/>
      <c r="CH28" s="7"/>
      <c r="CI28" s="7"/>
      <c r="CJ28" s="7"/>
      <c r="CK28" s="82"/>
      <c r="CL28" s="82"/>
      <c r="CM28" s="82"/>
      <c r="CN28" s="82"/>
      <c r="CO28" s="101">
        <f t="shared" si="5"/>
        <v>3507.84</v>
      </c>
      <c r="CP28" s="110" t="str">
        <f t="shared" si="6"/>
        <v>PROFINAS SAS</v>
      </c>
      <c r="CQ28" s="105" t="str">
        <f t="shared" si="7"/>
        <v>WALTER VELASCO</v>
      </c>
      <c r="CR28" s="105" t="str">
        <f t="shared" si="8"/>
        <v>15-30 DIAS</v>
      </c>
    </row>
    <row r="29" spans="1:96" ht="28.8">
      <c r="A29" s="46">
        <f t="shared" si="9"/>
        <v>21</v>
      </c>
      <c r="B29" s="24" t="s">
        <v>834</v>
      </c>
      <c r="C29" s="48" t="s">
        <v>948</v>
      </c>
      <c r="D29" s="47">
        <v>1</v>
      </c>
      <c r="E29" s="7"/>
      <c r="F29" s="7"/>
      <c r="G29" s="7"/>
      <c r="H29" s="7"/>
      <c r="I29" s="7"/>
      <c r="J29" s="7"/>
      <c r="K29" s="7" t="s">
        <v>2300</v>
      </c>
      <c r="L29" s="7">
        <v>2378</v>
      </c>
      <c r="M29" s="7">
        <v>30</v>
      </c>
      <c r="N29" s="7"/>
      <c r="O29" s="7"/>
      <c r="P29" s="7"/>
      <c r="Q29" s="7"/>
      <c r="R29" s="7"/>
      <c r="S29" s="7"/>
      <c r="T29" s="7"/>
      <c r="U29" s="7"/>
      <c r="V29" s="7"/>
      <c r="W29" s="7"/>
      <c r="X29" s="7"/>
      <c r="Y29" s="7"/>
      <c r="Z29" s="82">
        <f t="shared" si="24"/>
        <v>2378</v>
      </c>
      <c r="AA29" s="82" t="str">
        <f t="shared" si="25"/>
        <v>BIO-INSTRUMENTAL</v>
      </c>
      <c r="AB29" s="82" t="str">
        <f t="shared" si="22"/>
        <v>AVILA</v>
      </c>
      <c r="AC29" s="82">
        <f t="shared" si="23"/>
        <v>30</v>
      </c>
      <c r="AD29" s="7"/>
      <c r="AE29" s="7"/>
      <c r="AF29" s="7"/>
      <c r="AG29" s="7" t="s">
        <v>887</v>
      </c>
      <c r="AH29" s="7">
        <v>2204</v>
      </c>
      <c r="AI29" s="7">
        <v>30</v>
      </c>
      <c r="AJ29" s="7"/>
      <c r="AK29" s="7"/>
      <c r="AL29" s="7"/>
      <c r="AM29" s="7"/>
      <c r="AN29" s="7"/>
      <c r="AO29" s="7"/>
      <c r="AP29" s="7"/>
      <c r="AQ29" s="7"/>
      <c r="AR29" s="7"/>
      <c r="AS29" s="7"/>
      <c r="AT29" s="7"/>
      <c r="AU29" s="7"/>
      <c r="AV29" s="7"/>
      <c r="AW29" s="7"/>
      <c r="AX29" s="7"/>
      <c r="AY29" s="82">
        <f t="shared" si="13"/>
        <v>2204</v>
      </c>
      <c r="AZ29" s="82" t="str">
        <f t="shared" si="14"/>
        <v>IMPORTECNICAL S.A.S</v>
      </c>
      <c r="BA29" s="82" t="str">
        <f t="shared" si="26"/>
        <v>NACIONAL</v>
      </c>
      <c r="BB29" s="82">
        <f t="shared" si="27"/>
        <v>30</v>
      </c>
      <c r="BC29" s="7"/>
      <c r="BD29" s="7"/>
      <c r="BE29" s="7"/>
      <c r="BF29" s="7"/>
      <c r="BG29" s="7"/>
      <c r="BH29" s="7"/>
      <c r="BI29" s="7"/>
      <c r="BJ29" s="7"/>
      <c r="BK29" s="7"/>
      <c r="BL29" s="7"/>
      <c r="BM29" s="7"/>
      <c r="BN29" s="7"/>
      <c r="BO29" s="7" t="s">
        <v>948</v>
      </c>
      <c r="BP29" s="7">
        <v>1200</v>
      </c>
      <c r="BQ29" s="7" t="s">
        <v>2548</v>
      </c>
      <c r="BR29" s="7"/>
      <c r="BS29" s="7"/>
      <c r="BT29" s="7"/>
      <c r="BU29" s="1"/>
      <c r="BV29" s="7"/>
      <c r="BW29" s="7"/>
      <c r="BX29" s="82">
        <f t="shared" si="2"/>
        <v>1200</v>
      </c>
      <c r="BY29" s="82" t="str">
        <f t="shared" si="10"/>
        <v>QUIMICOS FARADAY LTDA</v>
      </c>
      <c r="BZ29" s="82" t="str">
        <f t="shared" si="3"/>
        <v xml:space="preserve">NACIONAL </v>
      </c>
      <c r="CA29" s="82" t="str">
        <f t="shared" si="4"/>
        <v>20 DIAS</v>
      </c>
      <c r="CB29" s="7"/>
      <c r="CC29" s="7"/>
      <c r="CD29" s="7"/>
      <c r="CE29" s="7" t="s">
        <v>948</v>
      </c>
      <c r="CF29" s="7">
        <v>3480</v>
      </c>
      <c r="CG29" s="7">
        <v>30</v>
      </c>
      <c r="CH29" s="7"/>
      <c r="CI29" s="7"/>
      <c r="CJ29" s="7"/>
      <c r="CK29" s="82">
        <f t="shared" si="18"/>
        <v>3480</v>
      </c>
      <c r="CL29" s="82" t="str">
        <f t="shared" si="19"/>
        <v>SCIENTIFIC PRODUCTS LTDA.</v>
      </c>
      <c r="CM29" s="82" t="str">
        <f t="shared" si="20"/>
        <v xml:space="preserve">NACIONAL </v>
      </c>
      <c r="CN29" s="82">
        <f t="shared" si="21"/>
        <v>30</v>
      </c>
      <c r="CO29" s="101">
        <f t="shared" si="5"/>
        <v>1200</v>
      </c>
      <c r="CP29" s="110" t="str">
        <f t="shared" si="6"/>
        <v>QUIMICOS FARADAY LTDA</v>
      </c>
      <c r="CQ29" s="105" t="str">
        <f t="shared" si="7"/>
        <v xml:space="preserve">NACIONAL </v>
      </c>
      <c r="CR29" s="105" t="str">
        <f t="shared" si="8"/>
        <v>20 DIAS</v>
      </c>
    </row>
    <row r="30" spans="1:96" ht="28.8">
      <c r="A30" s="46">
        <f t="shared" si="9"/>
        <v>22</v>
      </c>
      <c r="B30" s="51" t="s">
        <v>591</v>
      </c>
      <c r="C30" s="9" t="s">
        <v>862</v>
      </c>
      <c r="D30" s="47">
        <v>1</v>
      </c>
      <c r="E30" s="7"/>
      <c r="F30" s="7"/>
      <c r="G30" s="7"/>
      <c r="H30" s="7"/>
      <c r="I30" s="7"/>
      <c r="J30" s="7"/>
      <c r="K30" s="7"/>
      <c r="L30" s="7"/>
      <c r="M30" s="7"/>
      <c r="N30" s="7"/>
      <c r="O30" s="7"/>
      <c r="P30" s="7"/>
      <c r="Q30" s="7"/>
      <c r="R30" s="7"/>
      <c r="S30" s="7"/>
      <c r="T30" s="7"/>
      <c r="U30" s="7"/>
      <c r="V30" s="7"/>
      <c r="W30" s="7"/>
      <c r="X30" s="7"/>
      <c r="Y30" s="7"/>
      <c r="Z30" s="82"/>
      <c r="AA30" s="82"/>
      <c r="AB30" s="82">
        <f t="shared" si="22"/>
        <v>0</v>
      </c>
      <c r="AC30" s="82">
        <f t="shared" si="23"/>
        <v>0</v>
      </c>
      <c r="AD30" s="7"/>
      <c r="AE30" s="7"/>
      <c r="AF30" s="7"/>
      <c r="AG30" s="7"/>
      <c r="AH30" s="7"/>
      <c r="AI30" s="7"/>
      <c r="AJ30" s="7"/>
      <c r="AK30" s="7"/>
      <c r="AL30" s="7"/>
      <c r="AM30" s="7"/>
      <c r="AN30" s="7"/>
      <c r="AO30" s="7"/>
      <c r="AP30" s="7"/>
      <c r="AQ30" s="7"/>
      <c r="AR30" s="7"/>
      <c r="AS30" s="7"/>
      <c r="AT30" s="7"/>
      <c r="AU30" s="7"/>
      <c r="AV30" s="7"/>
      <c r="AW30" s="7"/>
      <c r="AX30" s="7"/>
      <c r="AY30" s="82"/>
      <c r="AZ30" s="82"/>
      <c r="BA30" s="82">
        <f t="shared" si="26"/>
        <v>0</v>
      </c>
      <c r="BB30" s="82">
        <f t="shared" si="27"/>
        <v>0</v>
      </c>
      <c r="BC30" s="7"/>
      <c r="BD30" s="7"/>
      <c r="BE30" s="7"/>
      <c r="BF30" s="7"/>
      <c r="BG30" s="7"/>
      <c r="BH30" s="7"/>
      <c r="BI30" s="7"/>
      <c r="BJ30" s="7"/>
      <c r="BK30" s="7"/>
      <c r="BL30" s="7"/>
      <c r="BM30" s="7"/>
      <c r="BN30" s="7"/>
      <c r="BO30" s="7" t="s">
        <v>948</v>
      </c>
      <c r="BP30" s="7">
        <v>2700</v>
      </c>
      <c r="BQ30" s="7" t="s">
        <v>2548</v>
      </c>
      <c r="BR30" s="7"/>
      <c r="BS30" s="7"/>
      <c r="BT30" s="7"/>
      <c r="BU30" s="1" t="s">
        <v>887</v>
      </c>
      <c r="BV30" s="7">
        <v>3480</v>
      </c>
      <c r="BW30" s="7" t="s">
        <v>2328</v>
      </c>
      <c r="BX30" s="82">
        <f t="shared" si="2"/>
        <v>2700</v>
      </c>
      <c r="BY30" s="82" t="str">
        <f t="shared" si="10"/>
        <v>QUIMICOS FARADAY LTDA</v>
      </c>
      <c r="BZ30" s="82" t="str">
        <f t="shared" si="3"/>
        <v xml:space="preserve">NACIONAL </v>
      </c>
      <c r="CA30" s="82" t="str">
        <f t="shared" si="4"/>
        <v>20 DIAS</v>
      </c>
      <c r="CB30" s="7"/>
      <c r="CC30" s="7"/>
      <c r="CD30" s="7"/>
      <c r="CE30" s="7"/>
      <c r="CF30" s="7"/>
      <c r="CG30" s="7"/>
      <c r="CH30" s="7"/>
      <c r="CI30" s="7"/>
      <c r="CJ30" s="7"/>
      <c r="CK30" s="82"/>
      <c r="CL30" s="82"/>
      <c r="CM30" s="82"/>
      <c r="CN30" s="82"/>
      <c r="CO30" s="101">
        <f t="shared" si="5"/>
        <v>2700</v>
      </c>
      <c r="CP30" s="110" t="str">
        <f t="shared" si="6"/>
        <v>QUIMICOS FARADAY LTDA</v>
      </c>
      <c r="CQ30" s="105" t="str">
        <f t="shared" si="7"/>
        <v xml:space="preserve">NACIONAL </v>
      </c>
      <c r="CR30" s="105" t="str">
        <f t="shared" si="8"/>
        <v>20 DIAS</v>
      </c>
    </row>
    <row r="31" spans="1:96" ht="57.6">
      <c r="A31" s="46">
        <f t="shared" si="9"/>
        <v>23</v>
      </c>
      <c r="B31" s="24" t="s">
        <v>592</v>
      </c>
      <c r="C31" s="25" t="s">
        <v>863</v>
      </c>
      <c r="D31" s="47">
        <v>1</v>
      </c>
      <c r="E31" s="7"/>
      <c r="F31" s="7"/>
      <c r="G31" s="7"/>
      <c r="H31" s="7" t="s">
        <v>2280</v>
      </c>
      <c r="I31" s="7">
        <v>216533.33333333331</v>
      </c>
      <c r="J31" s="7" t="s">
        <v>2281</v>
      </c>
      <c r="K31" s="7"/>
      <c r="L31" s="7"/>
      <c r="M31" s="7"/>
      <c r="N31" s="7"/>
      <c r="O31" s="7"/>
      <c r="P31" s="7"/>
      <c r="Q31" s="7" t="s">
        <v>920</v>
      </c>
      <c r="R31" s="7">
        <v>242439.99999999997</v>
      </c>
      <c r="S31" s="7" t="s">
        <v>2372</v>
      </c>
      <c r="T31" s="7" t="s">
        <v>2280</v>
      </c>
      <c r="U31" s="7">
        <v>167040</v>
      </c>
      <c r="V31" s="7">
        <v>15</v>
      </c>
      <c r="W31" s="7"/>
      <c r="X31" s="7"/>
      <c r="Y31" s="7"/>
      <c r="Z31" s="82">
        <f t="shared" si="24"/>
        <v>167040</v>
      </c>
      <c r="AA31" s="82" t="str">
        <f t="shared" si="25"/>
        <v xml:space="preserve">ELEMENTOS QUIMICOS LTDA </v>
      </c>
      <c r="AB31" s="82" t="str">
        <f t="shared" si="22"/>
        <v>BOECO</v>
      </c>
      <c r="AC31" s="82">
        <f t="shared" si="23"/>
        <v>15</v>
      </c>
      <c r="AD31" s="7" t="s">
        <v>920</v>
      </c>
      <c r="AE31" s="7">
        <v>1118599</v>
      </c>
      <c r="AF31" s="7" t="s">
        <v>2375</v>
      </c>
      <c r="AG31" s="7" t="s">
        <v>2280</v>
      </c>
      <c r="AH31" s="7">
        <v>137000</v>
      </c>
      <c r="AI31" s="7">
        <v>30</v>
      </c>
      <c r="AJ31" s="7"/>
      <c r="AK31" s="7"/>
      <c r="AL31" s="7"/>
      <c r="AM31" s="7"/>
      <c r="AN31" s="7"/>
      <c r="AO31" s="7"/>
      <c r="AP31" s="7"/>
      <c r="AQ31" s="7"/>
      <c r="AR31" s="7"/>
      <c r="AS31" s="7"/>
      <c r="AT31" s="7"/>
      <c r="AU31" s="7"/>
      <c r="AV31" s="7"/>
      <c r="AW31" s="7"/>
      <c r="AX31" s="7"/>
      <c r="AY31" s="82">
        <f t="shared" si="13"/>
        <v>137000</v>
      </c>
      <c r="AZ31" s="82" t="str">
        <f t="shared" si="14"/>
        <v>IMPORTECNICAL S.A.S</v>
      </c>
      <c r="BA31" s="82" t="str">
        <f t="shared" si="26"/>
        <v>BOECO</v>
      </c>
      <c r="BB31" s="82">
        <f t="shared" si="27"/>
        <v>30</v>
      </c>
      <c r="BC31" s="7"/>
      <c r="BD31" s="7"/>
      <c r="BE31" s="7"/>
      <c r="BF31" s="7" t="s">
        <v>920</v>
      </c>
      <c r="BG31" s="7">
        <v>227288</v>
      </c>
      <c r="BH31" s="7">
        <v>60</v>
      </c>
      <c r="BI31" s="7" t="s">
        <v>920</v>
      </c>
      <c r="BJ31" s="7">
        <v>291450</v>
      </c>
      <c r="BK31" s="7" t="s">
        <v>2526</v>
      </c>
      <c r="BL31" s="7"/>
      <c r="BM31" s="7"/>
      <c r="BN31" s="7"/>
      <c r="BO31" s="7"/>
      <c r="BP31" s="7"/>
      <c r="BQ31" s="7"/>
      <c r="BR31" s="7"/>
      <c r="BS31" s="7"/>
      <c r="BT31" s="7"/>
      <c r="BU31" s="1" t="s">
        <v>920</v>
      </c>
      <c r="BV31" s="7">
        <v>227244</v>
      </c>
      <c r="BW31" s="7" t="s">
        <v>2328</v>
      </c>
      <c r="BX31" s="82">
        <f t="shared" si="2"/>
        <v>227244</v>
      </c>
      <c r="BY31" s="82" t="str">
        <f t="shared" si="10"/>
        <v>REACTIVOS EQUIPOS Y QUIMICOS LIMITADA</v>
      </c>
      <c r="BZ31" s="82" t="str">
        <f t="shared" si="3"/>
        <v>BRAND</v>
      </c>
      <c r="CA31" s="82" t="str">
        <f t="shared" si="4"/>
        <v>30 DIAS</v>
      </c>
      <c r="CB31" s="7"/>
      <c r="CC31" s="7"/>
      <c r="CD31" s="7"/>
      <c r="CE31" s="7" t="s">
        <v>920</v>
      </c>
      <c r="CF31" s="7">
        <v>185600</v>
      </c>
      <c r="CG31" s="7">
        <v>30</v>
      </c>
      <c r="CH31" s="7" t="s">
        <v>920</v>
      </c>
      <c r="CI31" s="7">
        <v>233115.38461538462</v>
      </c>
      <c r="CJ31" s="7" t="s">
        <v>2378</v>
      </c>
      <c r="CK31" s="82">
        <f t="shared" si="18"/>
        <v>185600</v>
      </c>
      <c r="CL31" s="82" t="str">
        <f t="shared" si="19"/>
        <v>SCIENTIFIC PRODUCTS LTDA.</v>
      </c>
      <c r="CM31" s="82" t="str">
        <f t="shared" si="20"/>
        <v>BRAND</v>
      </c>
      <c r="CN31" s="82">
        <f t="shared" si="21"/>
        <v>30</v>
      </c>
      <c r="CO31" s="101">
        <f t="shared" si="5"/>
        <v>137000</v>
      </c>
      <c r="CP31" s="110" t="str">
        <f t="shared" si="6"/>
        <v>IMPORTECNICAL S.A.S</v>
      </c>
      <c r="CQ31" s="105" t="str">
        <f t="shared" si="7"/>
        <v>BOECO</v>
      </c>
      <c r="CR31" s="105">
        <f t="shared" si="8"/>
        <v>30</v>
      </c>
    </row>
    <row r="32" spans="1:96" ht="57.6">
      <c r="A32" s="46">
        <f t="shared" si="9"/>
        <v>24</v>
      </c>
      <c r="B32" s="51" t="s">
        <v>821</v>
      </c>
      <c r="C32" s="48" t="s">
        <v>899</v>
      </c>
      <c r="D32" s="47">
        <v>1</v>
      </c>
      <c r="E32" s="7"/>
      <c r="F32" s="7"/>
      <c r="G32" s="7"/>
      <c r="H32" s="7"/>
      <c r="I32" s="7"/>
      <c r="J32" s="7"/>
      <c r="K32" s="7"/>
      <c r="L32" s="7"/>
      <c r="M32" s="7"/>
      <c r="N32" s="7"/>
      <c r="O32" s="7"/>
      <c r="P32" s="7"/>
      <c r="Q32" s="7" t="s">
        <v>2376</v>
      </c>
      <c r="R32" s="7">
        <v>22612.46</v>
      </c>
      <c r="S32" s="7" t="s">
        <v>2372</v>
      </c>
      <c r="T32" s="7"/>
      <c r="U32" s="7"/>
      <c r="V32" s="7"/>
      <c r="W32" s="7"/>
      <c r="X32" s="7"/>
      <c r="Y32" s="7"/>
      <c r="Z32" s="82">
        <f t="shared" si="24"/>
        <v>22612.46</v>
      </c>
      <c r="AA32" s="82" t="str">
        <f t="shared" si="25"/>
        <v>BLAMIS DOTACIONES LABORATORIO S.A.S</v>
      </c>
      <c r="AB32" s="82" t="str">
        <f t="shared" si="22"/>
        <v>PRODEMA</v>
      </c>
      <c r="AC32" s="82" t="str">
        <f t="shared" si="23"/>
        <v>3 DIAS</v>
      </c>
      <c r="AD32" s="7"/>
      <c r="AE32" s="7"/>
      <c r="AF32" s="7"/>
      <c r="AG32" s="7" t="s">
        <v>887</v>
      </c>
      <c r="AH32" s="7">
        <v>21800</v>
      </c>
      <c r="AI32" s="7">
        <v>30</v>
      </c>
      <c r="AJ32" s="7"/>
      <c r="AK32" s="7"/>
      <c r="AL32" s="7"/>
      <c r="AM32" s="7" t="s">
        <v>2376</v>
      </c>
      <c r="AN32" s="7">
        <v>20650</v>
      </c>
      <c r="AO32" s="7" t="s">
        <v>2462</v>
      </c>
      <c r="AP32" s="7"/>
      <c r="AQ32" s="7"/>
      <c r="AR32" s="7"/>
      <c r="AS32" s="7"/>
      <c r="AT32" s="7"/>
      <c r="AU32" s="7"/>
      <c r="AV32" s="7"/>
      <c r="AW32" s="7"/>
      <c r="AX32" s="7"/>
      <c r="AY32" s="82">
        <f t="shared" si="13"/>
        <v>20650</v>
      </c>
      <c r="AZ32" s="82" t="str">
        <f t="shared" si="14"/>
        <v>SUMINISTROS CLINICOS ISLA SAS</v>
      </c>
      <c r="BA32" s="82" t="str">
        <f t="shared" si="26"/>
        <v>PRODEMA</v>
      </c>
      <c r="BB32" s="82" t="str">
        <f t="shared" si="27"/>
        <v>5 DIAS HABILES</v>
      </c>
      <c r="BC32" s="7"/>
      <c r="BD32" s="7"/>
      <c r="BE32" s="7"/>
      <c r="BF32" s="7"/>
      <c r="BG32" s="7"/>
      <c r="BH32" s="7"/>
      <c r="BI32" s="7" t="s">
        <v>887</v>
      </c>
      <c r="BJ32" s="7">
        <v>23374</v>
      </c>
      <c r="BK32" s="7" t="s">
        <v>2526</v>
      </c>
      <c r="BL32" s="7"/>
      <c r="BM32" s="7"/>
      <c r="BN32" s="7"/>
      <c r="BO32" s="7" t="s">
        <v>948</v>
      </c>
      <c r="BP32" s="7">
        <v>20900</v>
      </c>
      <c r="BQ32" s="7" t="s">
        <v>2551</v>
      </c>
      <c r="BR32" s="7"/>
      <c r="BS32" s="7"/>
      <c r="BT32" s="7"/>
      <c r="BU32" s="1" t="s">
        <v>887</v>
      </c>
      <c r="BV32" s="7">
        <v>17400</v>
      </c>
      <c r="BW32" s="7" t="s">
        <v>2328</v>
      </c>
      <c r="BX32" s="82">
        <f t="shared" si="2"/>
        <v>17400</v>
      </c>
      <c r="BY32" s="82" t="str">
        <f t="shared" si="10"/>
        <v>REACTIVOS EQUIPOS Y QUIMICOS LIMITADA</v>
      </c>
      <c r="BZ32" s="82" t="str">
        <f t="shared" si="3"/>
        <v>NACIONAL</v>
      </c>
      <c r="CA32" s="82" t="str">
        <f t="shared" si="4"/>
        <v>30 DIAS</v>
      </c>
      <c r="CB32" s="7"/>
      <c r="CC32" s="7"/>
      <c r="CD32" s="7"/>
      <c r="CE32" s="7" t="s">
        <v>948</v>
      </c>
      <c r="CF32" s="7">
        <v>23200</v>
      </c>
      <c r="CG32" s="7">
        <v>30</v>
      </c>
      <c r="CH32" s="7"/>
      <c r="CI32" s="7"/>
      <c r="CJ32" s="7"/>
      <c r="CK32" s="82">
        <f t="shared" si="18"/>
        <v>23200</v>
      </c>
      <c r="CL32" s="82" t="str">
        <f t="shared" si="19"/>
        <v>SCIENTIFIC PRODUCTS LTDA.</v>
      </c>
      <c r="CM32" s="82" t="str">
        <f t="shared" si="20"/>
        <v xml:space="preserve">NACIONAL </v>
      </c>
      <c r="CN32" s="82">
        <f t="shared" si="21"/>
        <v>30</v>
      </c>
      <c r="CO32" s="101">
        <f t="shared" si="5"/>
        <v>17400</v>
      </c>
      <c r="CP32" s="110" t="str">
        <f t="shared" si="6"/>
        <v>REACTIVOS EQUIPOS Y QUIMICOS LIMITADA</v>
      </c>
      <c r="CQ32" s="105" t="str">
        <f t="shared" si="7"/>
        <v>NACIONAL</v>
      </c>
      <c r="CR32" s="105" t="str">
        <f t="shared" si="8"/>
        <v>30 DIAS</v>
      </c>
    </row>
    <row r="33" spans="1:96" ht="30.6">
      <c r="A33" s="46">
        <f t="shared" si="9"/>
        <v>25</v>
      </c>
      <c r="B33" s="24" t="s">
        <v>593</v>
      </c>
      <c r="C33" s="25" t="s">
        <v>864</v>
      </c>
      <c r="D33" s="47">
        <v>1</v>
      </c>
      <c r="E33" s="7"/>
      <c r="F33" s="7"/>
      <c r="G33" s="7"/>
      <c r="H33" s="7"/>
      <c r="I33" s="7"/>
      <c r="J33" s="7"/>
      <c r="K33" s="7"/>
      <c r="L33" s="7"/>
      <c r="M33" s="7"/>
      <c r="N33" s="7"/>
      <c r="O33" s="7"/>
      <c r="P33" s="7"/>
      <c r="Q33" s="7"/>
      <c r="R33" s="7"/>
      <c r="S33" s="7"/>
      <c r="T33" s="7"/>
      <c r="U33" s="7"/>
      <c r="V33" s="7"/>
      <c r="W33" s="7"/>
      <c r="X33" s="7"/>
      <c r="Y33" s="7"/>
      <c r="Z33" s="82"/>
      <c r="AA33" s="82"/>
      <c r="AB33" s="82">
        <f t="shared" si="22"/>
        <v>0</v>
      </c>
      <c r="AC33" s="82">
        <f t="shared" si="23"/>
        <v>0</v>
      </c>
      <c r="AD33" s="7"/>
      <c r="AE33" s="7"/>
      <c r="AF33" s="7"/>
      <c r="AG33" s="7"/>
      <c r="AH33" s="7"/>
      <c r="AI33" s="7"/>
      <c r="AJ33" s="7"/>
      <c r="AK33" s="7"/>
      <c r="AL33" s="7"/>
      <c r="AM33" s="7"/>
      <c r="AN33" s="7"/>
      <c r="AO33" s="7"/>
      <c r="AP33" s="7"/>
      <c r="AQ33" s="7"/>
      <c r="AR33" s="7"/>
      <c r="AS33" s="7"/>
      <c r="AT33" s="7"/>
      <c r="AU33" s="7"/>
      <c r="AV33" s="7"/>
      <c r="AW33" s="7"/>
      <c r="AX33" s="7"/>
      <c r="AY33" s="82"/>
      <c r="AZ33" s="82"/>
      <c r="BA33" s="82">
        <f t="shared" si="26"/>
        <v>0</v>
      </c>
      <c r="BB33" s="82">
        <f t="shared" si="27"/>
        <v>0</v>
      </c>
      <c r="BC33" s="7"/>
      <c r="BD33" s="7"/>
      <c r="BE33" s="7"/>
      <c r="BF33" s="7" t="s">
        <v>920</v>
      </c>
      <c r="BG33" s="7">
        <v>16124</v>
      </c>
      <c r="BH33" s="7">
        <v>60</v>
      </c>
      <c r="BI33" s="7" t="s">
        <v>1801</v>
      </c>
      <c r="BJ33" s="7">
        <v>29232</v>
      </c>
      <c r="BK33" s="7" t="s">
        <v>2527</v>
      </c>
      <c r="BL33" s="7"/>
      <c r="BM33" s="7"/>
      <c r="BN33" s="7"/>
      <c r="BO33" s="7" t="s">
        <v>2552</v>
      </c>
      <c r="BP33" s="7">
        <v>18450</v>
      </c>
      <c r="BQ33" s="7" t="s">
        <v>2548</v>
      </c>
      <c r="BR33" s="7"/>
      <c r="BS33" s="7"/>
      <c r="BT33" s="7"/>
      <c r="BU33" s="1" t="s">
        <v>2590</v>
      </c>
      <c r="BV33" s="7">
        <v>18357</v>
      </c>
      <c r="BW33" s="7" t="s">
        <v>2328</v>
      </c>
      <c r="BX33" s="82">
        <f t="shared" si="2"/>
        <v>16124</v>
      </c>
      <c r="BY33" s="82" t="str">
        <f t="shared" si="10"/>
        <v>PRODUQUIMICA DE COLOMBIA S A</v>
      </c>
      <c r="BZ33" s="82" t="str">
        <f t="shared" si="3"/>
        <v>BRAND</v>
      </c>
      <c r="CA33" s="82">
        <f t="shared" si="4"/>
        <v>60</v>
      </c>
      <c r="CB33" s="7"/>
      <c r="CC33" s="7"/>
      <c r="CD33" s="7"/>
      <c r="CE33" s="7"/>
      <c r="CF33" s="7"/>
      <c r="CG33" s="7"/>
      <c r="CH33" s="7"/>
      <c r="CI33" s="7"/>
      <c r="CJ33" s="7"/>
      <c r="CK33" s="82"/>
      <c r="CL33" s="82"/>
      <c r="CM33" s="82"/>
      <c r="CN33" s="82"/>
      <c r="CO33" s="101">
        <f t="shared" si="5"/>
        <v>16124</v>
      </c>
      <c r="CP33" s="110" t="str">
        <f t="shared" si="6"/>
        <v>PRODUQUIMICA DE COLOMBIA S A</v>
      </c>
      <c r="CQ33" s="105" t="str">
        <f t="shared" si="7"/>
        <v>BRAND</v>
      </c>
      <c r="CR33" s="105">
        <f t="shared" si="8"/>
        <v>60</v>
      </c>
    </row>
    <row r="34" spans="1:96" ht="30.6">
      <c r="A34" s="46">
        <f t="shared" si="9"/>
        <v>26</v>
      </c>
      <c r="B34" s="24" t="s">
        <v>594</v>
      </c>
      <c r="C34" s="25" t="s">
        <v>864</v>
      </c>
      <c r="D34" s="47">
        <v>1</v>
      </c>
      <c r="E34" s="7"/>
      <c r="F34" s="7"/>
      <c r="G34" s="7"/>
      <c r="H34" s="7"/>
      <c r="I34" s="7"/>
      <c r="J34" s="7"/>
      <c r="K34" s="7"/>
      <c r="L34" s="7"/>
      <c r="M34" s="7"/>
      <c r="N34" s="7"/>
      <c r="O34" s="7"/>
      <c r="P34" s="7"/>
      <c r="Q34" s="7"/>
      <c r="R34" s="7"/>
      <c r="S34" s="7"/>
      <c r="T34" s="7"/>
      <c r="U34" s="7"/>
      <c r="V34" s="7"/>
      <c r="W34" s="7"/>
      <c r="X34" s="7"/>
      <c r="Y34" s="7"/>
      <c r="Z34" s="82"/>
      <c r="AA34" s="82"/>
      <c r="AB34" s="82">
        <f t="shared" si="22"/>
        <v>0</v>
      </c>
      <c r="AC34" s="82">
        <f t="shared" si="23"/>
        <v>0</v>
      </c>
      <c r="AD34" s="7"/>
      <c r="AE34" s="7"/>
      <c r="AF34" s="7"/>
      <c r="AG34" s="7"/>
      <c r="AH34" s="7"/>
      <c r="AI34" s="7"/>
      <c r="AJ34" s="7"/>
      <c r="AK34" s="7"/>
      <c r="AL34" s="7"/>
      <c r="AM34" s="7"/>
      <c r="AN34" s="7"/>
      <c r="AO34" s="7"/>
      <c r="AP34" s="7"/>
      <c r="AQ34" s="7"/>
      <c r="AR34" s="7"/>
      <c r="AS34" s="7"/>
      <c r="AT34" s="7"/>
      <c r="AU34" s="7"/>
      <c r="AV34" s="7"/>
      <c r="AW34" s="7"/>
      <c r="AX34" s="7"/>
      <c r="AY34" s="82"/>
      <c r="AZ34" s="82"/>
      <c r="BA34" s="82">
        <f t="shared" si="26"/>
        <v>0</v>
      </c>
      <c r="BB34" s="82">
        <f t="shared" si="27"/>
        <v>0</v>
      </c>
      <c r="BC34" s="7"/>
      <c r="BD34" s="7"/>
      <c r="BE34" s="7"/>
      <c r="BF34" s="7" t="s">
        <v>920</v>
      </c>
      <c r="BG34" s="7">
        <v>12876</v>
      </c>
      <c r="BH34" s="7">
        <v>60</v>
      </c>
      <c r="BI34" s="7" t="s">
        <v>1801</v>
      </c>
      <c r="BJ34" s="7">
        <v>23385.599999999999</v>
      </c>
      <c r="BK34" s="7" t="s">
        <v>2527</v>
      </c>
      <c r="BL34" s="7"/>
      <c r="BM34" s="7"/>
      <c r="BN34" s="7"/>
      <c r="BO34" s="7" t="s">
        <v>2552</v>
      </c>
      <c r="BP34" s="7">
        <v>20350</v>
      </c>
      <c r="BQ34" s="7" t="s">
        <v>2548</v>
      </c>
      <c r="BR34" s="7"/>
      <c r="BS34" s="7"/>
      <c r="BT34" s="7"/>
      <c r="BU34" s="1" t="s">
        <v>2590</v>
      </c>
      <c r="BV34" s="7">
        <v>18096</v>
      </c>
      <c r="BW34" s="7" t="s">
        <v>2328</v>
      </c>
      <c r="BX34" s="82">
        <f t="shared" si="2"/>
        <v>12876</v>
      </c>
      <c r="BY34" s="82" t="str">
        <f t="shared" si="10"/>
        <v>PRODUQUIMICA DE COLOMBIA S A</v>
      </c>
      <c r="BZ34" s="82" t="str">
        <f t="shared" si="3"/>
        <v>BRAND</v>
      </c>
      <c r="CA34" s="82">
        <f t="shared" si="4"/>
        <v>60</v>
      </c>
      <c r="CB34" s="7"/>
      <c r="CC34" s="7"/>
      <c r="CD34" s="7"/>
      <c r="CE34" s="7"/>
      <c r="CF34" s="7"/>
      <c r="CG34" s="7"/>
      <c r="CH34" s="7"/>
      <c r="CI34" s="7"/>
      <c r="CJ34" s="7"/>
      <c r="CK34" s="82"/>
      <c r="CL34" s="82"/>
      <c r="CM34" s="82"/>
      <c r="CN34" s="82"/>
      <c r="CO34" s="101">
        <f t="shared" si="5"/>
        <v>12876</v>
      </c>
      <c r="CP34" s="110" t="str">
        <f t="shared" si="6"/>
        <v>PRODUQUIMICA DE COLOMBIA S A</v>
      </c>
      <c r="CQ34" s="105" t="str">
        <f t="shared" si="7"/>
        <v>BRAND</v>
      </c>
      <c r="CR34" s="105">
        <f t="shared" si="8"/>
        <v>60</v>
      </c>
    </row>
    <row r="35" spans="1:96" ht="43.2">
      <c r="A35" s="46">
        <f t="shared" si="9"/>
        <v>27</v>
      </c>
      <c r="B35" s="24" t="s">
        <v>1970</v>
      </c>
      <c r="C35" s="25"/>
      <c r="D35" s="47">
        <v>1</v>
      </c>
      <c r="E35" s="7"/>
      <c r="F35" s="7"/>
      <c r="G35" s="7"/>
      <c r="H35" s="7"/>
      <c r="I35" s="7"/>
      <c r="J35" s="7"/>
      <c r="K35" s="7"/>
      <c r="L35" s="7"/>
      <c r="M35" s="7"/>
      <c r="N35" s="7"/>
      <c r="O35" s="7"/>
      <c r="P35" s="7"/>
      <c r="Q35" s="7"/>
      <c r="R35" s="7"/>
      <c r="S35" s="7"/>
      <c r="T35" s="7"/>
      <c r="U35" s="7"/>
      <c r="V35" s="7"/>
      <c r="W35" s="7"/>
      <c r="X35" s="7"/>
      <c r="Y35" s="7"/>
      <c r="Z35" s="82"/>
      <c r="AA35" s="82"/>
      <c r="AB35" s="82">
        <f t="shared" si="22"/>
        <v>0</v>
      </c>
      <c r="AC35" s="82">
        <f t="shared" si="23"/>
        <v>0</v>
      </c>
      <c r="AD35" s="7"/>
      <c r="AE35" s="7"/>
      <c r="AF35" s="7"/>
      <c r="AG35" s="7"/>
      <c r="AH35" s="7"/>
      <c r="AI35" s="7"/>
      <c r="AJ35" s="7"/>
      <c r="AK35" s="7"/>
      <c r="AL35" s="7"/>
      <c r="AM35" s="7" t="s">
        <v>2468</v>
      </c>
      <c r="AN35" s="7">
        <v>9860</v>
      </c>
      <c r="AO35" s="7" t="s">
        <v>2328</v>
      </c>
      <c r="AP35" s="7"/>
      <c r="AQ35" s="7"/>
      <c r="AR35" s="7"/>
      <c r="AS35" s="7"/>
      <c r="AT35" s="7"/>
      <c r="AU35" s="7"/>
      <c r="AV35" s="7"/>
      <c r="AW35" s="7"/>
      <c r="AX35" s="7"/>
      <c r="AY35" s="82">
        <f t="shared" si="13"/>
        <v>9860</v>
      </c>
      <c r="AZ35" s="82" t="str">
        <f t="shared" si="14"/>
        <v>SUMINISTROS CLINICOS ISLA SAS</v>
      </c>
      <c r="BA35" s="82" t="str">
        <f t="shared" si="26"/>
        <v>BRIXCO</v>
      </c>
      <c r="BB35" s="82" t="str">
        <f t="shared" si="27"/>
        <v>30 DIAS</v>
      </c>
      <c r="BC35" s="7"/>
      <c r="BD35" s="7"/>
      <c r="BE35" s="7"/>
      <c r="BF35" s="7" t="s">
        <v>2377</v>
      </c>
      <c r="BG35" s="7">
        <v>11194</v>
      </c>
      <c r="BH35" s="7">
        <v>60</v>
      </c>
      <c r="BI35" s="7" t="s">
        <v>1801</v>
      </c>
      <c r="BJ35" s="7">
        <v>20462.400000000001</v>
      </c>
      <c r="BK35" s="7" t="s">
        <v>2527</v>
      </c>
      <c r="BL35" s="7"/>
      <c r="BM35" s="7"/>
      <c r="BN35" s="7"/>
      <c r="BO35" s="7" t="s">
        <v>948</v>
      </c>
      <c r="BP35" s="7">
        <v>18400</v>
      </c>
      <c r="BQ35" s="7" t="s">
        <v>2548</v>
      </c>
      <c r="BR35" s="7"/>
      <c r="BS35" s="7"/>
      <c r="BT35" s="7"/>
      <c r="BU35" s="1" t="s">
        <v>2590</v>
      </c>
      <c r="BV35" s="7">
        <v>38976</v>
      </c>
      <c r="BW35" s="7" t="s">
        <v>2328</v>
      </c>
      <c r="BX35" s="82">
        <f t="shared" si="2"/>
        <v>11194</v>
      </c>
      <c r="BY35" s="82" t="str">
        <f t="shared" si="10"/>
        <v>PRODUQUIMICA DE COLOMBIA S A</v>
      </c>
      <c r="BZ35" s="82" t="str">
        <f t="shared" si="3"/>
        <v>DURAN</v>
      </c>
      <c r="CA35" s="82">
        <f t="shared" si="4"/>
        <v>60</v>
      </c>
      <c r="CB35" s="7"/>
      <c r="CC35" s="7"/>
      <c r="CD35" s="7"/>
      <c r="CE35" s="7"/>
      <c r="CF35" s="7"/>
      <c r="CG35" s="7"/>
      <c r="CH35" s="7"/>
      <c r="CI35" s="7"/>
      <c r="CJ35" s="7"/>
      <c r="CK35" s="82"/>
      <c r="CL35" s="82"/>
      <c r="CM35" s="82"/>
      <c r="CN35" s="82"/>
      <c r="CO35" s="101">
        <f t="shared" si="5"/>
        <v>9860</v>
      </c>
      <c r="CP35" s="110" t="str">
        <f t="shared" si="6"/>
        <v>SUMINISTROS CLINICOS ISLA SAS</v>
      </c>
      <c r="CQ35" s="105" t="str">
        <f t="shared" si="7"/>
        <v>BRIXCO</v>
      </c>
      <c r="CR35" s="105" t="str">
        <f t="shared" si="8"/>
        <v>30 DIAS</v>
      </c>
    </row>
    <row r="36" spans="1:96" ht="57.6">
      <c r="A36" s="46">
        <f t="shared" si="9"/>
        <v>28</v>
      </c>
      <c r="B36" s="24" t="s">
        <v>1971</v>
      </c>
      <c r="C36" s="25"/>
      <c r="D36" s="47">
        <v>1</v>
      </c>
      <c r="E36" s="7"/>
      <c r="F36" s="7"/>
      <c r="G36" s="7"/>
      <c r="H36" s="7"/>
      <c r="I36" s="7"/>
      <c r="J36" s="7"/>
      <c r="K36" s="7"/>
      <c r="L36" s="7"/>
      <c r="M36" s="7"/>
      <c r="N36" s="7"/>
      <c r="O36" s="7"/>
      <c r="P36" s="7"/>
      <c r="Q36" s="7" t="s">
        <v>2377</v>
      </c>
      <c r="R36" s="7">
        <v>24820</v>
      </c>
      <c r="S36" s="7" t="s">
        <v>2378</v>
      </c>
      <c r="T36" s="7"/>
      <c r="U36" s="7"/>
      <c r="V36" s="7"/>
      <c r="W36" s="7"/>
      <c r="X36" s="7"/>
      <c r="Y36" s="7"/>
      <c r="Z36" s="82">
        <f t="shared" si="24"/>
        <v>24820</v>
      </c>
      <c r="AA36" s="82" t="str">
        <f t="shared" si="25"/>
        <v>BLAMIS DOTACIONES LABORATORIO S.A.S</v>
      </c>
      <c r="AB36" s="82" t="str">
        <f t="shared" si="22"/>
        <v>DURAN</v>
      </c>
      <c r="AC36" s="82" t="str">
        <f t="shared" si="23"/>
        <v>5 DIAS</v>
      </c>
      <c r="AD36" s="7"/>
      <c r="AE36" s="7"/>
      <c r="AF36" s="7"/>
      <c r="AG36" s="7" t="s">
        <v>2386</v>
      </c>
      <c r="AH36" s="7">
        <v>19000</v>
      </c>
      <c r="AI36" s="7">
        <v>30</v>
      </c>
      <c r="AJ36" s="7"/>
      <c r="AK36" s="7"/>
      <c r="AL36" s="7"/>
      <c r="AM36" s="7"/>
      <c r="AN36" s="7"/>
      <c r="AO36" s="7"/>
      <c r="AP36" s="7"/>
      <c r="AQ36" s="7"/>
      <c r="AR36" s="7"/>
      <c r="AS36" s="7"/>
      <c r="AT36" s="7"/>
      <c r="AU36" s="7"/>
      <c r="AV36" s="7"/>
      <c r="AW36" s="7"/>
      <c r="AX36" s="7"/>
      <c r="AY36" s="82">
        <f t="shared" si="13"/>
        <v>19000</v>
      </c>
      <c r="AZ36" s="82" t="str">
        <f t="shared" si="14"/>
        <v>IMPORTECNICAL S.A.S</v>
      </c>
      <c r="BA36" s="82" t="str">
        <f t="shared" si="26"/>
        <v>GLASSCO</v>
      </c>
      <c r="BB36" s="82">
        <f t="shared" si="27"/>
        <v>30</v>
      </c>
      <c r="BC36" s="7"/>
      <c r="BD36" s="7"/>
      <c r="BE36" s="7"/>
      <c r="BF36" s="7" t="s">
        <v>2377</v>
      </c>
      <c r="BG36" s="7">
        <v>20068</v>
      </c>
      <c r="BH36" s="7">
        <v>60</v>
      </c>
      <c r="BI36" s="7" t="s">
        <v>1801</v>
      </c>
      <c r="BJ36" s="7">
        <v>23385.599999999999</v>
      </c>
      <c r="BK36" s="7" t="s">
        <v>2527</v>
      </c>
      <c r="BL36" s="7"/>
      <c r="BM36" s="7"/>
      <c r="BN36" s="7"/>
      <c r="BO36" s="7" t="s">
        <v>948</v>
      </c>
      <c r="BP36" s="7">
        <v>20350</v>
      </c>
      <c r="BQ36" s="7" t="s">
        <v>2548</v>
      </c>
      <c r="BR36" s="7"/>
      <c r="BS36" s="7"/>
      <c r="BT36" s="7"/>
      <c r="BU36" s="1" t="s">
        <v>2590</v>
      </c>
      <c r="BV36" s="7">
        <v>21025</v>
      </c>
      <c r="BW36" s="7" t="s">
        <v>2328</v>
      </c>
      <c r="BX36" s="82">
        <f t="shared" si="2"/>
        <v>20068</v>
      </c>
      <c r="BY36" s="82" t="str">
        <f t="shared" si="10"/>
        <v>PRODUQUIMICA DE COLOMBIA S A</v>
      </c>
      <c r="BZ36" s="82" t="str">
        <f t="shared" si="3"/>
        <v>DURAN</v>
      </c>
      <c r="CA36" s="82">
        <f t="shared" si="4"/>
        <v>60</v>
      </c>
      <c r="CB36" s="7"/>
      <c r="CC36" s="7"/>
      <c r="CD36" s="7"/>
      <c r="CE36" s="7"/>
      <c r="CF36" s="7"/>
      <c r="CG36" s="7"/>
      <c r="CH36" s="7"/>
      <c r="CI36" s="7"/>
      <c r="CJ36" s="7"/>
      <c r="CK36" s="82"/>
      <c r="CL36" s="82"/>
      <c r="CM36" s="82"/>
      <c r="CN36" s="82"/>
      <c r="CO36" s="101">
        <f t="shared" si="5"/>
        <v>19000</v>
      </c>
      <c r="CP36" s="110" t="str">
        <f t="shared" si="6"/>
        <v>IMPORTECNICAL S.A.S</v>
      </c>
      <c r="CQ36" s="105" t="str">
        <f t="shared" si="7"/>
        <v>GLASSCO</v>
      </c>
      <c r="CR36" s="105">
        <f t="shared" si="8"/>
        <v>30</v>
      </c>
    </row>
    <row r="37" spans="1:96" ht="28.8">
      <c r="A37" s="46">
        <f t="shared" si="9"/>
        <v>29</v>
      </c>
      <c r="B37" s="24" t="s">
        <v>1972</v>
      </c>
      <c r="C37" s="25"/>
      <c r="D37" s="47">
        <v>1</v>
      </c>
      <c r="E37" s="7"/>
      <c r="F37" s="7"/>
      <c r="G37" s="7"/>
      <c r="H37" s="7"/>
      <c r="I37" s="7"/>
      <c r="J37" s="7"/>
      <c r="K37" s="7"/>
      <c r="L37" s="7"/>
      <c r="M37" s="7"/>
      <c r="N37" s="7"/>
      <c r="O37" s="7"/>
      <c r="P37" s="7"/>
      <c r="Q37" s="7"/>
      <c r="R37" s="7"/>
      <c r="S37" s="7"/>
      <c r="T37" s="7"/>
      <c r="U37" s="7"/>
      <c r="V37" s="7"/>
      <c r="W37" s="7"/>
      <c r="X37" s="7"/>
      <c r="Y37" s="7"/>
      <c r="Z37" s="82"/>
      <c r="AA37" s="82"/>
      <c r="AB37" s="82">
        <f t="shared" si="22"/>
        <v>0</v>
      </c>
      <c r="AC37" s="82">
        <f t="shared" si="23"/>
        <v>0</v>
      </c>
      <c r="AD37" s="7"/>
      <c r="AE37" s="7"/>
      <c r="AF37" s="7"/>
      <c r="AG37" s="7"/>
      <c r="AH37" s="7"/>
      <c r="AI37" s="7"/>
      <c r="AJ37" s="7"/>
      <c r="AK37" s="7"/>
      <c r="AL37" s="7"/>
      <c r="AM37" s="7"/>
      <c r="AN37" s="7"/>
      <c r="AO37" s="7"/>
      <c r="AP37" s="7"/>
      <c r="AQ37" s="7"/>
      <c r="AR37" s="7"/>
      <c r="AS37" s="7"/>
      <c r="AT37" s="7"/>
      <c r="AU37" s="7"/>
      <c r="AV37" s="7"/>
      <c r="AW37" s="7"/>
      <c r="AX37" s="7"/>
      <c r="AY37" s="82"/>
      <c r="AZ37" s="82"/>
      <c r="BA37" s="82">
        <f t="shared" si="26"/>
        <v>0</v>
      </c>
      <c r="BB37" s="82">
        <f t="shared" si="27"/>
        <v>0</v>
      </c>
      <c r="BC37" s="7"/>
      <c r="BD37" s="7"/>
      <c r="BE37" s="7"/>
      <c r="BF37" s="7" t="s">
        <v>2377</v>
      </c>
      <c r="BG37" s="7">
        <v>62998</v>
      </c>
      <c r="BH37" s="7">
        <v>60</v>
      </c>
      <c r="BI37" s="7" t="s">
        <v>1801</v>
      </c>
      <c r="BJ37" s="7">
        <v>95004</v>
      </c>
      <c r="BK37" s="7" t="s">
        <v>2527</v>
      </c>
      <c r="BL37" s="7"/>
      <c r="BM37" s="7"/>
      <c r="BN37" s="7"/>
      <c r="BO37" s="7" t="s">
        <v>948</v>
      </c>
      <c r="BP37" s="7">
        <v>90000</v>
      </c>
      <c r="BQ37" s="7" t="s">
        <v>2548</v>
      </c>
      <c r="BR37" s="7"/>
      <c r="BS37" s="7"/>
      <c r="BT37" s="7"/>
      <c r="BU37" s="1" t="s">
        <v>2590</v>
      </c>
      <c r="BV37" s="7">
        <v>74182</v>
      </c>
      <c r="BW37" s="7" t="s">
        <v>2328</v>
      </c>
      <c r="BX37" s="82">
        <f t="shared" si="2"/>
        <v>62998</v>
      </c>
      <c r="BY37" s="82" t="str">
        <f t="shared" si="10"/>
        <v>PRODUQUIMICA DE COLOMBIA S A</v>
      </c>
      <c r="BZ37" s="82" t="str">
        <f t="shared" si="3"/>
        <v>DURAN</v>
      </c>
      <c r="CA37" s="82">
        <f t="shared" si="4"/>
        <v>60</v>
      </c>
      <c r="CB37" s="7"/>
      <c r="CC37" s="7"/>
      <c r="CD37" s="7"/>
      <c r="CE37" s="7"/>
      <c r="CF37" s="7"/>
      <c r="CG37" s="7"/>
      <c r="CH37" s="7"/>
      <c r="CI37" s="7"/>
      <c r="CJ37" s="7"/>
      <c r="CK37" s="82"/>
      <c r="CL37" s="82"/>
      <c r="CM37" s="82"/>
      <c r="CN37" s="82"/>
      <c r="CO37" s="101">
        <f t="shared" si="5"/>
        <v>62998</v>
      </c>
      <c r="CP37" s="110" t="str">
        <f t="shared" si="6"/>
        <v>PRODUQUIMICA DE COLOMBIA S A</v>
      </c>
      <c r="CQ37" s="105" t="str">
        <f t="shared" si="7"/>
        <v>DURAN</v>
      </c>
      <c r="CR37" s="105">
        <f t="shared" si="8"/>
        <v>60</v>
      </c>
    </row>
    <row r="38" spans="1:96" ht="28.8">
      <c r="A38" s="46">
        <f t="shared" si="9"/>
        <v>30</v>
      </c>
      <c r="B38" s="24" t="s">
        <v>1973</v>
      </c>
      <c r="C38" s="25"/>
      <c r="D38" s="47">
        <v>1</v>
      </c>
      <c r="E38" s="7"/>
      <c r="F38" s="7"/>
      <c r="G38" s="7"/>
      <c r="H38" s="7"/>
      <c r="I38" s="7"/>
      <c r="J38" s="7"/>
      <c r="K38" s="7"/>
      <c r="L38" s="7"/>
      <c r="M38" s="7"/>
      <c r="N38" s="7"/>
      <c r="O38" s="7"/>
      <c r="P38" s="7"/>
      <c r="Q38" s="7"/>
      <c r="R38" s="7"/>
      <c r="S38" s="7"/>
      <c r="T38" s="7"/>
      <c r="U38" s="7"/>
      <c r="V38" s="7"/>
      <c r="W38" s="7"/>
      <c r="X38" s="7"/>
      <c r="Y38" s="7"/>
      <c r="Z38" s="82"/>
      <c r="AA38" s="82"/>
      <c r="AB38" s="82">
        <f t="shared" si="22"/>
        <v>0</v>
      </c>
      <c r="AC38" s="82">
        <f t="shared" si="23"/>
        <v>0</v>
      </c>
      <c r="AD38" s="7"/>
      <c r="AE38" s="7"/>
      <c r="AF38" s="7"/>
      <c r="AG38" s="7"/>
      <c r="AH38" s="7"/>
      <c r="AI38" s="7"/>
      <c r="AJ38" s="7"/>
      <c r="AK38" s="7"/>
      <c r="AL38" s="7"/>
      <c r="AM38" s="7"/>
      <c r="AN38" s="7"/>
      <c r="AO38" s="7"/>
      <c r="AP38" s="7"/>
      <c r="AQ38" s="7"/>
      <c r="AR38" s="7"/>
      <c r="AS38" s="7"/>
      <c r="AT38" s="7"/>
      <c r="AU38" s="7"/>
      <c r="AV38" s="7"/>
      <c r="AW38" s="7"/>
      <c r="AX38" s="7"/>
      <c r="AY38" s="82"/>
      <c r="AZ38" s="82"/>
      <c r="BA38" s="82">
        <f t="shared" si="26"/>
        <v>0</v>
      </c>
      <c r="BB38" s="82">
        <f t="shared" si="27"/>
        <v>0</v>
      </c>
      <c r="BC38" s="7"/>
      <c r="BD38" s="7"/>
      <c r="BE38" s="7"/>
      <c r="BF38" s="7" t="s">
        <v>2377</v>
      </c>
      <c r="BG38" s="7">
        <v>62998</v>
      </c>
      <c r="BH38" s="7">
        <v>60</v>
      </c>
      <c r="BI38" s="7" t="s">
        <v>1801</v>
      </c>
      <c r="BJ38" s="7">
        <v>95004</v>
      </c>
      <c r="BK38" s="7" t="s">
        <v>2527</v>
      </c>
      <c r="BL38" s="7"/>
      <c r="BM38" s="7"/>
      <c r="BN38" s="7"/>
      <c r="BO38" s="7" t="s">
        <v>948</v>
      </c>
      <c r="BP38" s="7">
        <v>80000</v>
      </c>
      <c r="BQ38" s="7" t="s">
        <v>2548</v>
      </c>
      <c r="BR38" s="7"/>
      <c r="BS38" s="7"/>
      <c r="BT38" s="7"/>
      <c r="BU38" s="1" t="s">
        <v>2590</v>
      </c>
      <c r="BV38" s="7">
        <v>74182</v>
      </c>
      <c r="BW38" s="7" t="s">
        <v>2328</v>
      </c>
      <c r="BX38" s="82">
        <f t="shared" si="2"/>
        <v>62998</v>
      </c>
      <c r="BY38" s="82" t="str">
        <f t="shared" si="10"/>
        <v>PRODUQUIMICA DE COLOMBIA S A</v>
      </c>
      <c r="BZ38" s="82" t="str">
        <f t="shared" si="3"/>
        <v>DURAN</v>
      </c>
      <c r="CA38" s="82">
        <f t="shared" si="4"/>
        <v>60</v>
      </c>
      <c r="CB38" s="7"/>
      <c r="CC38" s="7"/>
      <c r="CD38" s="7"/>
      <c r="CE38" s="7"/>
      <c r="CF38" s="7"/>
      <c r="CG38" s="7"/>
      <c r="CH38" s="7"/>
      <c r="CI38" s="7"/>
      <c r="CJ38" s="7"/>
      <c r="CK38" s="82"/>
      <c r="CL38" s="82"/>
      <c r="CM38" s="82"/>
      <c r="CN38" s="82"/>
      <c r="CO38" s="101">
        <f t="shared" si="5"/>
        <v>62998</v>
      </c>
      <c r="CP38" s="110" t="str">
        <f t="shared" si="6"/>
        <v>PRODUQUIMICA DE COLOMBIA S A</v>
      </c>
      <c r="CQ38" s="105" t="str">
        <f t="shared" si="7"/>
        <v>DURAN</v>
      </c>
      <c r="CR38" s="105">
        <f t="shared" si="8"/>
        <v>60</v>
      </c>
    </row>
    <row r="39" spans="1:96" ht="57.6">
      <c r="A39" s="46">
        <f t="shared" si="9"/>
        <v>31</v>
      </c>
      <c r="B39" s="24" t="s">
        <v>1974</v>
      </c>
      <c r="C39" s="25"/>
      <c r="D39" s="47">
        <v>1</v>
      </c>
      <c r="E39" s="7"/>
      <c r="F39" s="7"/>
      <c r="G39" s="7"/>
      <c r="H39" s="7"/>
      <c r="I39" s="7"/>
      <c r="J39" s="7"/>
      <c r="K39" s="7"/>
      <c r="L39" s="7"/>
      <c r="M39" s="7"/>
      <c r="N39" s="7"/>
      <c r="O39" s="7"/>
      <c r="P39" s="7"/>
      <c r="Q39" s="7" t="s">
        <v>2377</v>
      </c>
      <c r="R39" s="7">
        <v>25120</v>
      </c>
      <c r="S39" s="7" t="s">
        <v>2378</v>
      </c>
      <c r="T39" s="7"/>
      <c r="U39" s="7"/>
      <c r="V39" s="7"/>
      <c r="W39" s="7"/>
      <c r="X39" s="7"/>
      <c r="Y39" s="7"/>
      <c r="Z39" s="82">
        <f t="shared" si="24"/>
        <v>25120</v>
      </c>
      <c r="AA39" s="82" t="str">
        <f t="shared" si="25"/>
        <v>BLAMIS DOTACIONES LABORATORIO S.A.S</v>
      </c>
      <c r="AB39" s="82" t="str">
        <f t="shared" si="22"/>
        <v>DURAN</v>
      </c>
      <c r="AC39" s="82" t="str">
        <f t="shared" si="23"/>
        <v>5 DIAS</v>
      </c>
      <c r="AD39" s="7"/>
      <c r="AE39" s="7"/>
      <c r="AF39" s="7"/>
      <c r="AG39" s="7" t="s">
        <v>2386</v>
      </c>
      <c r="AH39" s="7">
        <v>23000</v>
      </c>
      <c r="AI39" s="7">
        <v>30</v>
      </c>
      <c r="AJ39" s="7"/>
      <c r="AK39" s="7"/>
      <c r="AL39" s="7"/>
      <c r="AM39" s="7"/>
      <c r="AN39" s="7"/>
      <c r="AO39" s="7"/>
      <c r="AP39" s="7"/>
      <c r="AQ39" s="7"/>
      <c r="AR39" s="7"/>
      <c r="AS39" s="7"/>
      <c r="AT39" s="7"/>
      <c r="AU39" s="7"/>
      <c r="AV39" s="7"/>
      <c r="AW39" s="7"/>
      <c r="AX39" s="7"/>
      <c r="AY39" s="82">
        <f t="shared" si="13"/>
        <v>23000</v>
      </c>
      <c r="AZ39" s="82" t="str">
        <f t="shared" si="14"/>
        <v>IMPORTECNICAL S.A.S</v>
      </c>
      <c r="BA39" s="82" t="str">
        <f t="shared" si="26"/>
        <v>GLASSCO</v>
      </c>
      <c r="BB39" s="82">
        <f t="shared" si="27"/>
        <v>30</v>
      </c>
      <c r="BC39" s="7"/>
      <c r="BD39" s="7"/>
      <c r="BE39" s="7"/>
      <c r="BF39" s="7" t="s">
        <v>2377</v>
      </c>
      <c r="BG39" s="7">
        <v>24250</v>
      </c>
      <c r="BH39" s="7">
        <v>60</v>
      </c>
      <c r="BI39" s="7" t="s">
        <v>1801</v>
      </c>
      <c r="BJ39" s="7">
        <v>27770.400000000001</v>
      </c>
      <c r="BK39" s="7" t="s">
        <v>2527</v>
      </c>
      <c r="BL39" s="7"/>
      <c r="BM39" s="7"/>
      <c r="BN39" s="7"/>
      <c r="BO39" s="7" t="s">
        <v>948</v>
      </c>
      <c r="BP39" s="7">
        <v>21200</v>
      </c>
      <c r="BQ39" s="7" t="s">
        <v>2548</v>
      </c>
      <c r="BR39" s="7"/>
      <c r="BS39" s="7"/>
      <c r="BT39" s="7"/>
      <c r="BU39" s="1" t="s">
        <v>2590</v>
      </c>
      <c r="BV39" s="7">
        <v>21257</v>
      </c>
      <c r="BW39" s="7" t="s">
        <v>2328</v>
      </c>
      <c r="BX39" s="82">
        <f t="shared" si="2"/>
        <v>21200</v>
      </c>
      <c r="BY39" s="82" t="str">
        <f t="shared" si="10"/>
        <v>QUIMICOS FARADAY LTDA</v>
      </c>
      <c r="BZ39" s="82" t="str">
        <f t="shared" si="3"/>
        <v xml:space="preserve">NACIONAL </v>
      </c>
      <c r="CA39" s="82" t="str">
        <f t="shared" si="4"/>
        <v>20 DIAS</v>
      </c>
      <c r="CB39" s="7"/>
      <c r="CC39" s="7"/>
      <c r="CD39" s="7"/>
      <c r="CE39" s="7"/>
      <c r="CF39" s="7"/>
      <c r="CG39" s="7"/>
      <c r="CH39" s="7" t="s">
        <v>920</v>
      </c>
      <c r="CI39" s="7">
        <v>51367.179487179485</v>
      </c>
      <c r="CJ39" s="7" t="s">
        <v>2363</v>
      </c>
      <c r="CK39" s="82">
        <f t="shared" si="18"/>
        <v>51367.179487179485</v>
      </c>
      <c r="CL39" s="82" t="str">
        <f t="shared" si="19"/>
        <v xml:space="preserve">LABORATORIOS WACOL S.A </v>
      </c>
      <c r="CM39" s="82" t="str">
        <f t="shared" si="20"/>
        <v>BRAND</v>
      </c>
      <c r="CN39" s="82" t="str">
        <f t="shared" si="21"/>
        <v>90 DIAS</v>
      </c>
      <c r="CO39" s="101">
        <f t="shared" si="5"/>
        <v>21200</v>
      </c>
      <c r="CP39" s="110" t="str">
        <f t="shared" si="6"/>
        <v>QUIMICOS FARADAY LTDA</v>
      </c>
      <c r="CQ39" s="105" t="str">
        <f t="shared" si="7"/>
        <v xml:space="preserve">NACIONAL </v>
      </c>
      <c r="CR39" s="105" t="str">
        <f t="shared" si="8"/>
        <v>20 DIAS</v>
      </c>
    </row>
    <row r="40" spans="1:96" ht="28.8">
      <c r="A40" s="46">
        <f t="shared" si="9"/>
        <v>32</v>
      </c>
      <c r="B40" s="24" t="s">
        <v>1975</v>
      </c>
      <c r="C40" s="25"/>
      <c r="D40" s="47">
        <v>1</v>
      </c>
      <c r="E40" s="7"/>
      <c r="F40" s="7"/>
      <c r="G40" s="7"/>
      <c r="H40" s="7"/>
      <c r="I40" s="7"/>
      <c r="J40" s="7"/>
      <c r="K40" s="7"/>
      <c r="L40" s="7"/>
      <c r="M40" s="7"/>
      <c r="N40" s="7"/>
      <c r="O40" s="7"/>
      <c r="P40" s="7"/>
      <c r="Q40" s="7"/>
      <c r="R40" s="7"/>
      <c r="S40" s="7"/>
      <c r="T40" s="7"/>
      <c r="U40" s="7"/>
      <c r="V40" s="7"/>
      <c r="W40" s="7"/>
      <c r="X40" s="7"/>
      <c r="Y40" s="7"/>
      <c r="Z40" s="82"/>
      <c r="AA40" s="82"/>
      <c r="AB40" s="82">
        <f t="shared" si="22"/>
        <v>0</v>
      </c>
      <c r="AC40" s="82">
        <f t="shared" si="23"/>
        <v>0</v>
      </c>
      <c r="AD40" s="7"/>
      <c r="AE40" s="7"/>
      <c r="AF40" s="7"/>
      <c r="AG40" s="7"/>
      <c r="AH40" s="7"/>
      <c r="AI40" s="7"/>
      <c r="AJ40" s="7"/>
      <c r="AK40" s="7"/>
      <c r="AL40" s="7"/>
      <c r="AM40" s="7"/>
      <c r="AN40" s="7"/>
      <c r="AO40" s="7"/>
      <c r="AP40" s="7"/>
      <c r="AQ40" s="7"/>
      <c r="AR40" s="7"/>
      <c r="AS40" s="7"/>
      <c r="AT40" s="7"/>
      <c r="AU40" s="7"/>
      <c r="AV40" s="7"/>
      <c r="AW40" s="7"/>
      <c r="AX40" s="7"/>
      <c r="AY40" s="82"/>
      <c r="AZ40" s="82"/>
      <c r="BA40" s="82">
        <f t="shared" si="26"/>
        <v>0</v>
      </c>
      <c r="BB40" s="82">
        <f t="shared" si="27"/>
        <v>0</v>
      </c>
      <c r="BC40" s="7"/>
      <c r="BD40" s="7"/>
      <c r="BE40" s="7"/>
      <c r="BF40" s="7" t="s">
        <v>2377</v>
      </c>
      <c r="BG40" s="7">
        <v>54630</v>
      </c>
      <c r="BH40" s="7">
        <v>60</v>
      </c>
      <c r="BI40" s="7" t="s">
        <v>1801</v>
      </c>
      <c r="BJ40" s="7">
        <v>46771.199999999997</v>
      </c>
      <c r="BK40" s="7" t="s">
        <v>2527</v>
      </c>
      <c r="BL40" s="7"/>
      <c r="BM40" s="7"/>
      <c r="BN40" s="7"/>
      <c r="BO40" s="7" t="s">
        <v>948</v>
      </c>
      <c r="BP40" s="7">
        <v>37000</v>
      </c>
      <c r="BQ40" s="7" t="s">
        <v>2548</v>
      </c>
      <c r="BR40" s="7"/>
      <c r="BS40" s="7"/>
      <c r="BT40" s="7"/>
      <c r="BU40" s="1" t="s">
        <v>2590</v>
      </c>
      <c r="BV40" s="7">
        <v>59276</v>
      </c>
      <c r="BW40" s="7" t="s">
        <v>2328</v>
      </c>
      <c r="BX40" s="82">
        <f t="shared" si="2"/>
        <v>37000</v>
      </c>
      <c r="BY40" s="82" t="str">
        <f t="shared" si="10"/>
        <v>QUIMICOS FARADAY LTDA</v>
      </c>
      <c r="BZ40" s="82" t="str">
        <f t="shared" si="3"/>
        <v xml:space="preserve">NACIONAL </v>
      </c>
      <c r="CA40" s="82" t="str">
        <f t="shared" si="4"/>
        <v>20 DIAS</v>
      </c>
      <c r="CB40" s="7"/>
      <c r="CC40" s="7"/>
      <c r="CD40" s="7"/>
      <c r="CE40" s="7"/>
      <c r="CF40" s="7"/>
      <c r="CG40" s="7"/>
      <c r="CH40" s="7"/>
      <c r="CI40" s="7"/>
      <c r="CJ40" s="7"/>
      <c r="CK40" s="82"/>
      <c r="CL40" s="82"/>
      <c r="CM40" s="82"/>
      <c r="CN40" s="82"/>
      <c r="CO40" s="101">
        <f t="shared" si="5"/>
        <v>37000</v>
      </c>
      <c r="CP40" s="110" t="str">
        <f t="shared" si="6"/>
        <v>QUIMICOS FARADAY LTDA</v>
      </c>
      <c r="CQ40" s="105" t="str">
        <f t="shared" si="7"/>
        <v xml:space="preserve">NACIONAL </v>
      </c>
      <c r="CR40" s="105" t="str">
        <f t="shared" si="8"/>
        <v>20 DIAS</v>
      </c>
    </row>
    <row r="41" spans="1:96" ht="57.6">
      <c r="A41" s="46">
        <f t="shared" si="9"/>
        <v>33</v>
      </c>
      <c r="B41" s="24" t="s">
        <v>1976</v>
      </c>
      <c r="C41" s="25"/>
      <c r="D41" s="47">
        <v>1</v>
      </c>
      <c r="E41" s="7"/>
      <c r="F41" s="7"/>
      <c r="G41" s="7"/>
      <c r="H41" s="7"/>
      <c r="I41" s="7"/>
      <c r="J41" s="7"/>
      <c r="K41" s="7"/>
      <c r="L41" s="7"/>
      <c r="M41" s="7"/>
      <c r="N41" s="7"/>
      <c r="O41" s="7"/>
      <c r="P41" s="7"/>
      <c r="Q41" s="7" t="s">
        <v>2377</v>
      </c>
      <c r="R41" s="7">
        <v>33620</v>
      </c>
      <c r="S41" s="7" t="s">
        <v>2378</v>
      </c>
      <c r="T41" s="7"/>
      <c r="U41" s="7"/>
      <c r="V41" s="7"/>
      <c r="W41" s="7"/>
      <c r="X41" s="7"/>
      <c r="Y41" s="7"/>
      <c r="Z41" s="82">
        <f t="shared" si="24"/>
        <v>33620</v>
      </c>
      <c r="AA41" s="82" t="str">
        <f t="shared" si="25"/>
        <v>BLAMIS DOTACIONES LABORATORIO S.A.S</v>
      </c>
      <c r="AB41" s="82" t="str">
        <f t="shared" si="22"/>
        <v>DURAN</v>
      </c>
      <c r="AC41" s="82" t="str">
        <f t="shared" si="23"/>
        <v>5 DIAS</v>
      </c>
      <c r="AD41" s="7"/>
      <c r="AE41" s="7"/>
      <c r="AF41" s="7"/>
      <c r="AG41" s="7"/>
      <c r="AH41" s="7"/>
      <c r="AI41" s="7"/>
      <c r="AJ41" s="7"/>
      <c r="AK41" s="7"/>
      <c r="AL41" s="7"/>
      <c r="AM41" s="7"/>
      <c r="AN41" s="7"/>
      <c r="AO41" s="7"/>
      <c r="AP41" s="7"/>
      <c r="AQ41" s="7"/>
      <c r="AR41" s="7"/>
      <c r="AS41" s="7"/>
      <c r="AT41" s="7"/>
      <c r="AU41" s="7"/>
      <c r="AV41" s="7"/>
      <c r="AW41" s="7"/>
      <c r="AX41" s="7"/>
      <c r="AY41" s="82"/>
      <c r="AZ41" s="82"/>
      <c r="BA41" s="82">
        <f t="shared" si="26"/>
        <v>0</v>
      </c>
      <c r="BB41" s="82">
        <f t="shared" si="27"/>
        <v>0</v>
      </c>
      <c r="BC41" s="7"/>
      <c r="BD41" s="7"/>
      <c r="BE41" s="7"/>
      <c r="BF41" s="7" t="s">
        <v>2377</v>
      </c>
      <c r="BG41" s="7">
        <v>13920</v>
      </c>
      <c r="BH41" s="7">
        <v>60</v>
      </c>
      <c r="BI41" s="7" t="s">
        <v>1801</v>
      </c>
      <c r="BJ41" s="7">
        <v>17539.2</v>
      </c>
      <c r="BK41" s="7" t="s">
        <v>2527</v>
      </c>
      <c r="BL41" s="7"/>
      <c r="BM41" s="7"/>
      <c r="BN41" s="7"/>
      <c r="BO41" s="7" t="s">
        <v>948</v>
      </c>
      <c r="BP41" s="7">
        <v>22900</v>
      </c>
      <c r="BQ41" s="7" t="s">
        <v>2548</v>
      </c>
      <c r="BR41" s="7"/>
      <c r="BS41" s="7"/>
      <c r="BT41" s="7"/>
      <c r="BU41" s="1" t="s">
        <v>2590</v>
      </c>
      <c r="BV41" s="7">
        <v>38976</v>
      </c>
      <c r="BW41" s="7" t="s">
        <v>2328</v>
      </c>
      <c r="BX41" s="82">
        <f t="shared" si="2"/>
        <v>13920</v>
      </c>
      <c r="BY41" s="82" t="str">
        <f t="shared" si="10"/>
        <v>PRODUQUIMICA DE COLOMBIA S A</v>
      </c>
      <c r="BZ41" s="82" t="str">
        <f t="shared" si="3"/>
        <v>DURAN</v>
      </c>
      <c r="CA41" s="82">
        <f t="shared" si="4"/>
        <v>60</v>
      </c>
      <c r="CB41" s="7"/>
      <c r="CC41" s="7"/>
      <c r="CD41" s="7"/>
      <c r="CE41" s="7"/>
      <c r="CF41" s="7"/>
      <c r="CG41" s="7"/>
      <c r="CH41" s="7"/>
      <c r="CI41" s="7"/>
      <c r="CJ41" s="7"/>
      <c r="CK41" s="82"/>
      <c r="CL41" s="82"/>
      <c r="CM41" s="82"/>
      <c r="CN41" s="82"/>
      <c r="CO41" s="101">
        <f t="shared" si="5"/>
        <v>13920</v>
      </c>
      <c r="CP41" s="110" t="str">
        <f t="shared" si="6"/>
        <v>PRODUQUIMICA DE COLOMBIA S A</v>
      </c>
      <c r="CQ41" s="105" t="str">
        <f t="shared" si="7"/>
        <v>DURAN</v>
      </c>
      <c r="CR41" s="105">
        <f t="shared" si="8"/>
        <v>60</v>
      </c>
    </row>
    <row r="42" spans="1:96" ht="34.950000000000003" customHeight="1">
      <c r="A42" s="46">
        <f t="shared" si="9"/>
        <v>34</v>
      </c>
      <c r="B42" s="24" t="s">
        <v>595</v>
      </c>
      <c r="C42" s="25" t="s">
        <v>864</v>
      </c>
      <c r="D42" s="47">
        <v>1</v>
      </c>
      <c r="E42" s="7"/>
      <c r="F42" s="7"/>
      <c r="G42" s="7"/>
      <c r="H42" s="7"/>
      <c r="I42" s="7"/>
      <c r="J42" s="7"/>
      <c r="K42" s="7"/>
      <c r="L42" s="7"/>
      <c r="M42" s="7"/>
      <c r="N42" s="7"/>
      <c r="O42" s="7"/>
      <c r="P42" s="7"/>
      <c r="Q42" s="7"/>
      <c r="R42" s="7"/>
      <c r="S42" s="7"/>
      <c r="T42" s="7"/>
      <c r="U42" s="7"/>
      <c r="V42" s="7"/>
      <c r="W42" s="7"/>
      <c r="X42" s="7"/>
      <c r="Y42" s="7"/>
      <c r="Z42" s="82"/>
      <c r="AA42" s="82"/>
      <c r="AB42" s="82"/>
      <c r="AC42" s="82"/>
      <c r="AD42" s="7"/>
      <c r="AE42" s="7"/>
      <c r="AF42" s="7"/>
      <c r="AG42" s="7" t="s">
        <v>2438</v>
      </c>
      <c r="AH42" s="7">
        <v>63100</v>
      </c>
      <c r="AI42" s="7">
        <v>30</v>
      </c>
      <c r="AJ42" s="7"/>
      <c r="AK42" s="7"/>
      <c r="AL42" s="7"/>
      <c r="AM42" s="7"/>
      <c r="AN42" s="7"/>
      <c r="AO42" s="7"/>
      <c r="AP42" s="7"/>
      <c r="AQ42" s="7"/>
      <c r="AR42" s="7"/>
      <c r="AS42" s="7"/>
      <c r="AT42" s="7"/>
      <c r="AU42" s="7"/>
      <c r="AV42" s="7"/>
      <c r="AW42" s="7"/>
      <c r="AX42" s="7"/>
      <c r="AY42" s="82">
        <f t="shared" si="13"/>
        <v>63100</v>
      </c>
      <c r="AZ42" s="82" t="str">
        <f t="shared" si="14"/>
        <v>IMPORTECNICAL S.A.S</v>
      </c>
      <c r="BA42" s="82" t="str">
        <f t="shared" si="26"/>
        <v>vilab</v>
      </c>
      <c r="BB42" s="82">
        <f t="shared" si="27"/>
        <v>30</v>
      </c>
      <c r="BC42" s="7"/>
      <c r="BD42" s="7"/>
      <c r="BE42" s="7"/>
      <c r="BF42" s="7" t="s">
        <v>2377</v>
      </c>
      <c r="BG42" s="7">
        <v>55306</v>
      </c>
      <c r="BH42" s="7">
        <v>60</v>
      </c>
      <c r="BI42" s="7" t="s">
        <v>920</v>
      </c>
      <c r="BJ42" s="7">
        <v>58217.5</v>
      </c>
      <c r="BK42" s="7" t="s">
        <v>2526</v>
      </c>
      <c r="BL42" s="7"/>
      <c r="BM42" s="7"/>
      <c r="BN42" s="7"/>
      <c r="BO42" s="7" t="s">
        <v>2552</v>
      </c>
      <c r="BP42" s="7">
        <v>66450</v>
      </c>
      <c r="BQ42" s="7" t="s">
        <v>2548</v>
      </c>
      <c r="BR42" s="7"/>
      <c r="BS42" s="7"/>
      <c r="BT42" s="7"/>
      <c r="BU42" s="1" t="s">
        <v>2591</v>
      </c>
      <c r="BV42" s="7">
        <v>98600</v>
      </c>
      <c r="BW42" s="7" t="s">
        <v>2545</v>
      </c>
      <c r="BX42" s="82">
        <f t="shared" si="2"/>
        <v>55306</v>
      </c>
      <c r="BY42" s="82" t="str">
        <f t="shared" si="10"/>
        <v>PRODUQUIMICA DE COLOMBIA S A</v>
      </c>
      <c r="BZ42" s="82" t="str">
        <f t="shared" si="3"/>
        <v>DURAN</v>
      </c>
      <c r="CA42" s="82">
        <f t="shared" si="4"/>
        <v>60</v>
      </c>
      <c r="CB42" s="7"/>
      <c r="CC42" s="7"/>
      <c r="CD42" s="7"/>
      <c r="CE42" s="7"/>
      <c r="CF42" s="7"/>
      <c r="CG42" s="7"/>
      <c r="CH42" s="7"/>
      <c r="CI42" s="7"/>
      <c r="CJ42" s="7"/>
      <c r="CK42" s="82"/>
      <c r="CL42" s="82"/>
      <c r="CM42" s="82"/>
      <c r="CN42" s="82"/>
      <c r="CO42" s="101">
        <f t="shared" si="5"/>
        <v>55306</v>
      </c>
      <c r="CP42" s="110" t="str">
        <f t="shared" si="6"/>
        <v>PRODUQUIMICA DE COLOMBIA S A</v>
      </c>
      <c r="CQ42" s="105" t="str">
        <f t="shared" si="7"/>
        <v>DURAN</v>
      </c>
      <c r="CR42" s="105">
        <f t="shared" si="8"/>
        <v>60</v>
      </c>
    </row>
    <row r="43" spans="1:96" ht="30.6">
      <c r="A43" s="46">
        <f t="shared" si="9"/>
        <v>35</v>
      </c>
      <c r="B43" s="24" t="s">
        <v>1268</v>
      </c>
      <c r="C43" s="25" t="s">
        <v>856</v>
      </c>
      <c r="D43" s="47">
        <v>1</v>
      </c>
      <c r="E43" s="7"/>
      <c r="F43" s="7"/>
      <c r="G43" s="7"/>
      <c r="H43" s="7"/>
      <c r="I43" s="7"/>
      <c r="J43" s="7"/>
      <c r="K43" s="7"/>
      <c r="L43" s="7"/>
      <c r="M43" s="7"/>
      <c r="N43" s="7"/>
      <c r="O43" s="7"/>
      <c r="P43" s="7"/>
      <c r="Q43" s="7"/>
      <c r="R43" s="7"/>
      <c r="S43" s="7"/>
      <c r="T43" s="7"/>
      <c r="U43" s="7"/>
      <c r="V43" s="7"/>
      <c r="W43" s="7"/>
      <c r="X43" s="7"/>
      <c r="Y43" s="7"/>
      <c r="Z43" s="82"/>
      <c r="AA43" s="82"/>
      <c r="AB43" s="82">
        <f t="shared" si="22"/>
        <v>0</v>
      </c>
      <c r="AC43" s="82">
        <f t="shared" si="23"/>
        <v>0</v>
      </c>
      <c r="AD43" s="7"/>
      <c r="AE43" s="7"/>
      <c r="AF43" s="7"/>
      <c r="AG43" s="7"/>
      <c r="AH43" s="7"/>
      <c r="AI43" s="7"/>
      <c r="AJ43" s="7"/>
      <c r="AK43" s="7"/>
      <c r="AL43" s="7"/>
      <c r="AM43" s="7"/>
      <c r="AN43" s="7"/>
      <c r="AO43" s="7"/>
      <c r="AP43" s="7"/>
      <c r="AQ43" s="7"/>
      <c r="AR43" s="7"/>
      <c r="AS43" s="7"/>
      <c r="AT43" s="7"/>
      <c r="AU43" s="7"/>
      <c r="AV43" s="7"/>
      <c r="AW43" s="7"/>
      <c r="AX43" s="7"/>
      <c r="AY43" s="82"/>
      <c r="AZ43" s="82"/>
      <c r="BA43" s="82">
        <f t="shared" si="26"/>
        <v>0</v>
      </c>
      <c r="BB43" s="82">
        <f t="shared" si="27"/>
        <v>0</v>
      </c>
      <c r="BC43" s="7"/>
      <c r="BD43" s="7"/>
      <c r="BE43" s="7"/>
      <c r="BF43" s="7" t="s">
        <v>2443</v>
      </c>
      <c r="BG43" s="7">
        <v>40462</v>
      </c>
      <c r="BH43" s="7">
        <v>60</v>
      </c>
      <c r="BI43" s="7" t="s">
        <v>1801</v>
      </c>
      <c r="BJ43" s="7">
        <v>29232</v>
      </c>
      <c r="BK43" s="7" t="s">
        <v>2527</v>
      </c>
      <c r="BL43" s="7"/>
      <c r="BM43" s="7"/>
      <c r="BN43" s="7"/>
      <c r="BO43" s="7" t="s">
        <v>2552</v>
      </c>
      <c r="BP43" s="7">
        <v>22000</v>
      </c>
      <c r="BQ43" s="7" t="s">
        <v>2548</v>
      </c>
      <c r="BR43" s="7"/>
      <c r="BS43" s="7"/>
      <c r="BT43" s="7"/>
      <c r="BU43" s="1" t="s">
        <v>2590</v>
      </c>
      <c r="BV43" s="7">
        <v>47850</v>
      </c>
      <c r="BW43" s="7" t="s">
        <v>2328</v>
      </c>
      <c r="BX43" s="82">
        <f t="shared" si="2"/>
        <v>22000</v>
      </c>
      <c r="BY43" s="82" t="str">
        <f t="shared" si="10"/>
        <v>QUIMICOS FARADAY LTDA</v>
      </c>
      <c r="BZ43" s="82" t="str">
        <f t="shared" si="3"/>
        <v>PHYSIS</v>
      </c>
      <c r="CA43" s="82" t="str">
        <f t="shared" si="4"/>
        <v>20 DIAS</v>
      </c>
      <c r="CB43" s="7"/>
      <c r="CC43" s="7"/>
      <c r="CD43" s="7"/>
      <c r="CE43" s="7"/>
      <c r="CF43" s="7"/>
      <c r="CG43" s="7"/>
      <c r="CH43" s="7"/>
      <c r="CI43" s="7"/>
      <c r="CJ43" s="7"/>
      <c r="CK43" s="82"/>
      <c r="CL43" s="82"/>
      <c r="CM43" s="82"/>
      <c r="CN43" s="82"/>
      <c r="CO43" s="101">
        <f t="shared" si="5"/>
        <v>22000</v>
      </c>
      <c r="CP43" s="110" t="str">
        <f t="shared" si="6"/>
        <v>QUIMICOS FARADAY LTDA</v>
      </c>
      <c r="CQ43" s="105" t="str">
        <f t="shared" si="7"/>
        <v>PHYSIS</v>
      </c>
      <c r="CR43" s="105" t="str">
        <f t="shared" si="8"/>
        <v>20 DIAS</v>
      </c>
    </row>
    <row r="44" spans="1:96" ht="30.6">
      <c r="A44" s="46">
        <f t="shared" si="9"/>
        <v>36</v>
      </c>
      <c r="B44" s="24" t="s">
        <v>1269</v>
      </c>
      <c r="C44" s="25" t="s">
        <v>856</v>
      </c>
      <c r="D44" s="47">
        <v>1</v>
      </c>
      <c r="E44" s="7"/>
      <c r="F44" s="7"/>
      <c r="G44" s="7"/>
      <c r="H44" s="7"/>
      <c r="I44" s="7"/>
      <c r="J44" s="7"/>
      <c r="K44" s="7"/>
      <c r="L44" s="7"/>
      <c r="M44" s="7"/>
      <c r="N44" s="7"/>
      <c r="O44" s="7"/>
      <c r="P44" s="7"/>
      <c r="Q44" s="7"/>
      <c r="R44" s="7"/>
      <c r="S44" s="7"/>
      <c r="T44" s="7"/>
      <c r="U44" s="7"/>
      <c r="V44" s="7"/>
      <c r="W44" s="7"/>
      <c r="X44" s="7"/>
      <c r="Y44" s="7"/>
      <c r="Z44" s="82"/>
      <c r="AA44" s="82"/>
      <c r="AB44" s="82">
        <f t="shared" si="22"/>
        <v>0</v>
      </c>
      <c r="AC44" s="82">
        <f t="shared" si="23"/>
        <v>0</v>
      </c>
      <c r="AD44" s="7"/>
      <c r="AE44" s="7"/>
      <c r="AF44" s="7"/>
      <c r="AG44" s="7"/>
      <c r="AH44" s="7"/>
      <c r="AI44" s="7"/>
      <c r="AJ44" s="7"/>
      <c r="AK44" s="7"/>
      <c r="AL44" s="7"/>
      <c r="AM44" s="7"/>
      <c r="AN44" s="7"/>
      <c r="AO44" s="7"/>
      <c r="AP44" s="7"/>
      <c r="AQ44" s="7"/>
      <c r="AR44" s="7"/>
      <c r="AS44" s="7"/>
      <c r="AT44" s="7"/>
      <c r="AU44" s="7"/>
      <c r="AV44" s="7"/>
      <c r="AW44" s="7"/>
      <c r="AX44" s="7"/>
      <c r="AY44" s="82"/>
      <c r="AZ44" s="82"/>
      <c r="BA44" s="82">
        <f t="shared" si="26"/>
        <v>0</v>
      </c>
      <c r="BB44" s="82">
        <f t="shared" si="27"/>
        <v>0</v>
      </c>
      <c r="BC44" s="7"/>
      <c r="BD44" s="7"/>
      <c r="BE44" s="7"/>
      <c r="BF44" s="7" t="s">
        <v>2443</v>
      </c>
      <c r="BG44" s="7">
        <v>40462</v>
      </c>
      <c r="BH44" s="7">
        <v>60</v>
      </c>
      <c r="BI44" s="7" t="s">
        <v>1801</v>
      </c>
      <c r="BJ44" s="7">
        <v>29232</v>
      </c>
      <c r="BK44" s="7" t="s">
        <v>2527</v>
      </c>
      <c r="BL44" s="7"/>
      <c r="BM44" s="7"/>
      <c r="BN44" s="7"/>
      <c r="BO44" s="7" t="s">
        <v>2552</v>
      </c>
      <c r="BP44" s="7">
        <v>21800</v>
      </c>
      <c r="BQ44" s="7" t="s">
        <v>2548</v>
      </c>
      <c r="BR44" s="7"/>
      <c r="BS44" s="7"/>
      <c r="BT44" s="7"/>
      <c r="BU44" s="1" t="s">
        <v>2590</v>
      </c>
      <c r="BV44" s="7">
        <v>54868</v>
      </c>
      <c r="BW44" s="7" t="s">
        <v>2328</v>
      </c>
      <c r="BX44" s="82">
        <f t="shared" si="2"/>
        <v>21800</v>
      </c>
      <c r="BY44" s="82" t="str">
        <f t="shared" si="10"/>
        <v>QUIMICOS FARADAY LTDA</v>
      </c>
      <c r="BZ44" s="82" t="str">
        <f t="shared" si="3"/>
        <v>PHYSIS</v>
      </c>
      <c r="CA44" s="82" t="str">
        <f t="shared" si="4"/>
        <v>20 DIAS</v>
      </c>
      <c r="CB44" s="7"/>
      <c r="CC44" s="7"/>
      <c r="CD44" s="7"/>
      <c r="CE44" s="7"/>
      <c r="CF44" s="7"/>
      <c r="CG44" s="7"/>
      <c r="CH44" s="7"/>
      <c r="CI44" s="7"/>
      <c r="CJ44" s="7"/>
      <c r="CK44" s="82"/>
      <c r="CL44" s="82"/>
      <c r="CM44" s="82"/>
      <c r="CN44" s="82"/>
      <c r="CO44" s="101">
        <f t="shared" si="5"/>
        <v>21800</v>
      </c>
      <c r="CP44" s="110" t="str">
        <f t="shared" si="6"/>
        <v>QUIMICOS FARADAY LTDA</v>
      </c>
      <c r="CQ44" s="105" t="str">
        <f t="shared" si="7"/>
        <v>PHYSIS</v>
      </c>
      <c r="CR44" s="105" t="str">
        <f t="shared" si="8"/>
        <v>20 DIAS</v>
      </c>
    </row>
    <row r="45" spans="1:96" ht="28.8">
      <c r="A45" s="46">
        <f t="shared" si="9"/>
        <v>37</v>
      </c>
      <c r="B45" s="24" t="s">
        <v>1553</v>
      </c>
      <c r="C45" s="25" t="s">
        <v>1552</v>
      </c>
      <c r="D45" s="47">
        <v>1</v>
      </c>
      <c r="E45" s="7"/>
      <c r="F45" s="7"/>
      <c r="G45" s="7"/>
      <c r="H45" s="7"/>
      <c r="I45" s="7"/>
      <c r="J45" s="7"/>
      <c r="K45" s="7"/>
      <c r="L45" s="7"/>
      <c r="M45" s="7"/>
      <c r="N45" s="7"/>
      <c r="O45" s="7"/>
      <c r="P45" s="7"/>
      <c r="Q45" s="7"/>
      <c r="R45" s="7"/>
      <c r="S45" s="7"/>
      <c r="T45" s="7"/>
      <c r="U45" s="7"/>
      <c r="V45" s="7"/>
      <c r="W45" s="7"/>
      <c r="X45" s="7"/>
      <c r="Y45" s="7"/>
      <c r="Z45" s="82"/>
      <c r="AA45" s="82"/>
      <c r="AB45" s="82">
        <f t="shared" si="22"/>
        <v>0</v>
      </c>
      <c r="AC45" s="82">
        <f t="shared" si="23"/>
        <v>0</v>
      </c>
      <c r="AD45" s="7"/>
      <c r="AE45" s="7"/>
      <c r="AF45" s="7"/>
      <c r="AG45" s="7"/>
      <c r="AH45" s="7"/>
      <c r="AI45" s="7"/>
      <c r="AJ45" s="7"/>
      <c r="AK45" s="7"/>
      <c r="AL45" s="7"/>
      <c r="AM45" s="7"/>
      <c r="AN45" s="7"/>
      <c r="AO45" s="7"/>
      <c r="AP45" s="7"/>
      <c r="AQ45" s="7"/>
      <c r="AR45" s="7"/>
      <c r="AS45" s="7"/>
      <c r="AT45" s="7"/>
      <c r="AU45" s="7"/>
      <c r="AV45" s="7"/>
      <c r="AW45" s="7"/>
      <c r="AX45" s="7"/>
      <c r="AY45" s="82"/>
      <c r="AZ45" s="82"/>
      <c r="BA45" s="82">
        <f t="shared" si="26"/>
        <v>0</v>
      </c>
      <c r="BB45" s="82">
        <f t="shared" si="27"/>
        <v>0</v>
      </c>
      <c r="BC45" s="7"/>
      <c r="BD45" s="7"/>
      <c r="BE45" s="7"/>
      <c r="BF45" s="7" t="s">
        <v>2519</v>
      </c>
      <c r="BG45" s="7">
        <v>63372</v>
      </c>
      <c r="BH45" s="7">
        <v>60</v>
      </c>
      <c r="BI45" s="7" t="s">
        <v>1801</v>
      </c>
      <c r="BJ45" s="7">
        <v>95004</v>
      </c>
      <c r="BK45" s="7" t="s">
        <v>2527</v>
      </c>
      <c r="BL45" s="7"/>
      <c r="BM45" s="7"/>
      <c r="BN45" s="7"/>
      <c r="BO45" s="7"/>
      <c r="BP45" s="7"/>
      <c r="BQ45" s="7"/>
      <c r="BR45" s="7"/>
      <c r="BS45" s="7"/>
      <c r="BT45" s="7"/>
      <c r="BU45" s="1" t="s">
        <v>2590</v>
      </c>
      <c r="BV45" s="7">
        <v>64032</v>
      </c>
      <c r="BW45" s="7" t="s">
        <v>2328</v>
      </c>
      <c r="BX45" s="82">
        <f t="shared" si="2"/>
        <v>63372</v>
      </c>
      <c r="BY45" s="82" t="str">
        <f t="shared" si="10"/>
        <v>PRODUQUIMICA DE COLOMBIA S A</v>
      </c>
      <c r="BZ45" s="82" t="str">
        <f t="shared" si="3"/>
        <v>W VELASCO</v>
      </c>
      <c r="CA45" s="82">
        <f t="shared" si="4"/>
        <v>60</v>
      </c>
      <c r="CB45" s="7"/>
      <c r="CC45" s="7"/>
      <c r="CD45" s="7"/>
      <c r="CE45" s="7"/>
      <c r="CF45" s="7"/>
      <c r="CG45" s="7"/>
      <c r="CH45" s="7"/>
      <c r="CI45" s="7"/>
      <c r="CJ45" s="7"/>
      <c r="CK45" s="82"/>
      <c r="CL45" s="82"/>
      <c r="CM45" s="82"/>
      <c r="CN45" s="82"/>
      <c r="CO45" s="101">
        <f t="shared" si="5"/>
        <v>63372</v>
      </c>
      <c r="CP45" s="110" t="str">
        <f t="shared" si="6"/>
        <v>PRODUQUIMICA DE COLOMBIA S A</v>
      </c>
      <c r="CQ45" s="105" t="str">
        <f t="shared" si="7"/>
        <v>W VELASCO</v>
      </c>
      <c r="CR45" s="105">
        <f t="shared" si="8"/>
        <v>60</v>
      </c>
    </row>
    <row r="46" spans="1:96" ht="36" customHeight="1">
      <c r="A46" s="46">
        <f t="shared" si="9"/>
        <v>38</v>
      </c>
      <c r="B46" s="24" t="s">
        <v>596</v>
      </c>
      <c r="C46" s="25" t="s">
        <v>864</v>
      </c>
      <c r="D46" s="47">
        <v>1</v>
      </c>
      <c r="E46" s="7"/>
      <c r="F46" s="7"/>
      <c r="G46" s="7"/>
      <c r="H46" s="7"/>
      <c r="I46" s="7"/>
      <c r="J46" s="7"/>
      <c r="K46" s="7"/>
      <c r="L46" s="7"/>
      <c r="M46" s="7"/>
      <c r="N46" s="7"/>
      <c r="O46" s="7"/>
      <c r="P46" s="7"/>
      <c r="Q46" s="7"/>
      <c r="R46" s="7"/>
      <c r="S46" s="7"/>
      <c r="T46" s="7"/>
      <c r="U46" s="7"/>
      <c r="V46" s="7"/>
      <c r="W46" s="7"/>
      <c r="X46" s="7"/>
      <c r="Y46" s="7"/>
      <c r="Z46" s="82"/>
      <c r="AA46" s="82"/>
      <c r="AB46" s="82">
        <f t="shared" si="22"/>
        <v>0</v>
      </c>
      <c r="AC46" s="82">
        <f t="shared" si="23"/>
        <v>0</v>
      </c>
      <c r="AD46" s="7"/>
      <c r="AE46" s="7"/>
      <c r="AF46" s="7"/>
      <c r="AG46" s="7"/>
      <c r="AH46" s="7"/>
      <c r="AI46" s="7"/>
      <c r="AJ46" s="7"/>
      <c r="AK46" s="7"/>
      <c r="AL46" s="7"/>
      <c r="AM46" s="7"/>
      <c r="AN46" s="7"/>
      <c r="AO46" s="7"/>
      <c r="AP46" s="7"/>
      <c r="AQ46" s="7"/>
      <c r="AR46" s="7"/>
      <c r="AS46" s="7"/>
      <c r="AT46" s="7"/>
      <c r="AU46" s="7"/>
      <c r="AV46" s="7"/>
      <c r="AW46" s="7"/>
      <c r="AX46" s="7"/>
      <c r="AY46" s="82"/>
      <c r="AZ46" s="82"/>
      <c r="BA46" s="82">
        <f t="shared" si="26"/>
        <v>0</v>
      </c>
      <c r="BB46" s="82">
        <f t="shared" si="27"/>
        <v>0</v>
      </c>
      <c r="BC46" s="7"/>
      <c r="BD46" s="7"/>
      <c r="BE46" s="7"/>
      <c r="BF46" s="7" t="s">
        <v>2443</v>
      </c>
      <c r="BG46" s="7">
        <v>13920</v>
      </c>
      <c r="BH46" s="7">
        <v>60</v>
      </c>
      <c r="BI46" s="7" t="s">
        <v>1801</v>
      </c>
      <c r="BJ46" s="7">
        <v>17539.2</v>
      </c>
      <c r="BK46" s="7" t="s">
        <v>2527</v>
      </c>
      <c r="BL46" s="7"/>
      <c r="BM46" s="7"/>
      <c r="BN46" s="7"/>
      <c r="BO46" s="7" t="s">
        <v>2552</v>
      </c>
      <c r="BP46" s="7">
        <v>12800</v>
      </c>
      <c r="BQ46" s="7" t="s">
        <v>2548</v>
      </c>
      <c r="BR46" s="7"/>
      <c r="BS46" s="7"/>
      <c r="BT46" s="7"/>
      <c r="BU46" s="1" t="s">
        <v>2590</v>
      </c>
      <c r="BV46" s="7">
        <v>38918</v>
      </c>
      <c r="BW46" s="7" t="s">
        <v>2328</v>
      </c>
      <c r="BX46" s="82">
        <f t="shared" si="2"/>
        <v>12800</v>
      </c>
      <c r="BY46" s="82" t="str">
        <f t="shared" si="10"/>
        <v>QUIMICOS FARADAY LTDA</v>
      </c>
      <c r="BZ46" s="82" t="str">
        <f t="shared" si="3"/>
        <v>PHYSIS</v>
      </c>
      <c r="CA46" s="82" t="str">
        <f t="shared" si="4"/>
        <v>20 DIAS</v>
      </c>
      <c r="CB46" s="7"/>
      <c r="CC46" s="7"/>
      <c r="CD46" s="7"/>
      <c r="CE46" s="7"/>
      <c r="CF46" s="7"/>
      <c r="CG46" s="7"/>
      <c r="CH46" s="7"/>
      <c r="CI46" s="7"/>
      <c r="CJ46" s="7"/>
      <c r="CK46" s="82"/>
      <c r="CL46" s="82"/>
      <c r="CM46" s="82"/>
      <c r="CN46" s="82"/>
      <c r="CO46" s="101">
        <f t="shared" si="5"/>
        <v>12800</v>
      </c>
      <c r="CP46" s="110" t="str">
        <f t="shared" si="6"/>
        <v>QUIMICOS FARADAY LTDA</v>
      </c>
      <c r="CQ46" s="105" t="str">
        <f t="shared" si="7"/>
        <v>PHYSIS</v>
      </c>
      <c r="CR46" s="105" t="str">
        <f t="shared" si="8"/>
        <v>20 DIAS</v>
      </c>
    </row>
    <row r="47" spans="1:96" ht="39" customHeight="1">
      <c r="A47" s="46">
        <f t="shared" si="9"/>
        <v>39</v>
      </c>
      <c r="B47" s="24" t="s">
        <v>842</v>
      </c>
      <c r="C47" s="48" t="s">
        <v>864</v>
      </c>
      <c r="D47" s="47">
        <v>1</v>
      </c>
      <c r="E47" s="7"/>
      <c r="F47" s="7"/>
      <c r="G47" s="7"/>
      <c r="H47" s="7"/>
      <c r="I47" s="7"/>
      <c r="J47" s="7"/>
      <c r="K47" s="7"/>
      <c r="L47" s="7"/>
      <c r="M47" s="7"/>
      <c r="N47" s="7"/>
      <c r="O47" s="7"/>
      <c r="P47" s="7"/>
      <c r="Q47" s="7"/>
      <c r="R47" s="7"/>
      <c r="S47" s="7"/>
      <c r="T47" s="7"/>
      <c r="U47" s="7"/>
      <c r="V47" s="7"/>
      <c r="W47" s="7"/>
      <c r="X47" s="7"/>
      <c r="Y47" s="7"/>
      <c r="Z47" s="82"/>
      <c r="AA47" s="82"/>
      <c r="AB47" s="82">
        <f t="shared" si="22"/>
        <v>0</v>
      </c>
      <c r="AC47" s="82">
        <f t="shared" si="23"/>
        <v>0</v>
      </c>
      <c r="AD47" s="7"/>
      <c r="AE47" s="7"/>
      <c r="AF47" s="7"/>
      <c r="AG47" s="7"/>
      <c r="AH47" s="7"/>
      <c r="AI47" s="7"/>
      <c r="AJ47" s="7"/>
      <c r="AK47" s="7"/>
      <c r="AL47" s="7"/>
      <c r="AM47" s="7"/>
      <c r="AN47" s="7"/>
      <c r="AO47" s="7"/>
      <c r="AP47" s="7"/>
      <c r="AQ47" s="7"/>
      <c r="AR47" s="7"/>
      <c r="AS47" s="7"/>
      <c r="AT47" s="7"/>
      <c r="AU47" s="7"/>
      <c r="AV47" s="7"/>
      <c r="AW47" s="7"/>
      <c r="AX47" s="7"/>
      <c r="AY47" s="82"/>
      <c r="AZ47" s="82"/>
      <c r="BA47" s="82">
        <f t="shared" si="26"/>
        <v>0</v>
      </c>
      <c r="BB47" s="82">
        <f t="shared" si="27"/>
        <v>0</v>
      </c>
      <c r="BC47" s="7"/>
      <c r="BD47" s="7"/>
      <c r="BE47" s="7"/>
      <c r="BF47" s="7" t="s">
        <v>2443</v>
      </c>
      <c r="BG47" s="7">
        <v>27144</v>
      </c>
      <c r="BH47" s="7">
        <v>60</v>
      </c>
      <c r="BI47" s="7" t="s">
        <v>1801</v>
      </c>
      <c r="BJ47" s="7">
        <v>36540</v>
      </c>
      <c r="BK47" s="7" t="s">
        <v>2527</v>
      </c>
      <c r="BL47" s="7"/>
      <c r="BM47" s="7"/>
      <c r="BN47" s="7"/>
      <c r="BO47" s="7" t="s">
        <v>2552</v>
      </c>
      <c r="BP47" s="7">
        <v>29900</v>
      </c>
      <c r="BQ47" s="7" t="s">
        <v>2548</v>
      </c>
      <c r="BR47" s="7"/>
      <c r="BS47" s="7"/>
      <c r="BT47" s="7"/>
      <c r="BU47" s="1" t="s">
        <v>2590</v>
      </c>
      <c r="BV47" s="7">
        <v>26100</v>
      </c>
      <c r="BW47" s="7" t="s">
        <v>2328</v>
      </c>
      <c r="BX47" s="82">
        <f t="shared" si="2"/>
        <v>26100</v>
      </c>
      <c r="BY47" s="82" t="str">
        <f t="shared" si="10"/>
        <v>REACTIVOS EQUIPOS Y QUIMICOS LIMITADA</v>
      </c>
      <c r="BZ47" s="82" t="str">
        <f t="shared" si="3"/>
        <v>VIDRIOEQUIPOS</v>
      </c>
      <c r="CA47" s="82" t="str">
        <f t="shared" si="4"/>
        <v>30 DIAS</v>
      </c>
      <c r="CB47" s="7"/>
      <c r="CC47" s="7"/>
      <c r="CD47" s="7"/>
      <c r="CE47" s="7"/>
      <c r="CF47" s="7"/>
      <c r="CG47" s="7"/>
      <c r="CH47" s="7"/>
      <c r="CI47" s="7"/>
      <c r="CJ47" s="7"/>
      <c r="CK47" s="82"/>
      <c r="CL47" s="82"/>
      <c r="CM47" s="82"/>
      <c r="CN47" s="82"/>
      <c r="CO47" s="101">
        <f t="shared" si="5"/>
        <v>26100</v>
      </c>
      <c r="CP47" s="110" t="str">
        <f t="shared" si="6"/>
        <v>REACTIVOS EQUIPOS Y QUIMICOS LIMITADA</v>
      </c>
      <c r="CQ47" s="105" t="str">
        <f t="shared" si="7"/>
        <v>VIDRIOEQUIPOS</v>
      </c>
      <c r="CR47" s="105" t="str">
        <f t="shared" si="8"/>
        <v>30 DIAS</v>
      </c>
    </row>
    <row r="48" spans="1:96" ht="36.6" customHeight="1">
      <c r="A48" s="46">
        <f t="shared" si="9"/>
        <v>40</v>
      </c>
      <c r="B48" s="24" t="s">
        <v>597</v>
      </c>
      <c r="C48" s="25" t="s">
        <v>864</v>
      </c>
      <c r="D48" s="47">
        <v>1</v>
      </c>
      <c r="E48" s="7"/>
      <c r="F48" s="7"/>
      <c r="G48" s="7"/>
      <c r="H48" s="7"/>
      <c r="I48" s="7"/>
      <c r="J48" s="7"/>
      <c r="K48" s="7"/>
      <c r="L48" s="7"/>
      <c r="M48" s="7"/>
      <c r="N48" s="7"/>
      <c r="O48" s="7"/>
      <c r="P48" s="7"/>
      <c r="Q48" s="7"/>
      <c r="R48" s="7"/>
      <c r="S48" s="7"/>
      <c r="T48" s="7"/>
      <c r="U48" s="7"/>
      <c r="V48" s="7"/>
      <c r="W48" s="7"/>
      <c r="X48" s="7"/>
      <c r="Y48" s="7"/>
      <c r="Z48" s="82"/>
      <c r="AA48" s="82"/>
      <c r="AB48" s="82">
        <f t="shared" si="22"/>
        <v>0</v>
      </c>
      <c r="AC48" s="82">
        <f t="shared" si="23"/>
        <v>0</v>
      </c>
      <c r="AD48" s="7"/>
      <c r="AE48" s="7"/>
      <c r="AF48" s="7"/>
      <c r="AG48" s="7"/>
      <c r="AH48" s="7"/>
      <c r="AI48" s="7"/>
      <c r="AJ48" s="7"/>
      <c r="AK48" s="7"/>
      <c r="AL48" s="7"/>
      <c r="AM48" s="7"/>
      <c r="AN48" s="7"/>
      <c r="AO48" s="7"/>
      <c r="AP48" s="7"/>
      <c r="AQ48" s="7"/>
      <c r="AR48" s="7"/>
      <c r="AS48" s="7"/>
      <c r="AT48" s="7"/>
      <c r="AU48" s="7"/>
      <c r="AV48" s="7"/>
      <c r="AW48" s="7"/>
      <c r="AX48" s="7"/>
      <c r="AY48" s="82"/>
      <c r="AZ48" s="82"/>
      <c r="BA48" s="82">
        <f t="shared" si="26"/>
        <v>0</v>
      </c>
      <c r="BB48" s="82">
        <f t="shared" si="27"/>
        <v>0</v>
      </c>
      <c r="BC48" s="7"/>
      <c r="BD48" s="7"/>
      <c r="BE48" s="7"/>
      <c r="BF48" s="7" t="s">
        <v>2443</v>
      </c>
      <c r="BG48" s="7">
        <v>278400</v>
      </c>
      <c r="BH48" s="7">
        <v>60</v>
      </c>
      <c r="BI48" s="7" t="s">
        <v>1801</v>
      </c>
      <c r="BJ48" s="7">
        <v>70156.800000000003</v>
      </c>
      <c r="BK48" s="7" t="s">
        <v>2527</v>
      </c>
      <c r="BL48" s="7"/>
      <c r="BM48" s="7"/>
      <c r="BN48" s="7"/>
      <c r="BO48" s="7" t="s">
        <v>2552</v>
      </c>
      <c r="BP48" s="7">
        <v>157000</v>
      </c>
      <c r="BQ48" s="7" t="s">
        <v>2553</v>
      </c>
      <c r="BR48" s="7"/>
      <c r="BS48" s="7"/>
      <c r="BT48" s="7"/>
      <c r="BU48" s="1" t="s">
        <v>2590</v>
      </c>
      <c r="BV48" s="7">
        <v>59218</v>
      </c>
      <c r="BW48" s="7" t="s">
        <v>2328</v>
      </c>
      <c r="BX48" s="82">
        <f t="shared" si="2"/>
        <v>59218</v>
      </c>
      <c r="BY48" s="82" t="str">
        <f t="shared" si="10"/>
        <v>REACTIVOS EQUIPOS Y QUIMICOS LIMITADA</v>
      </c>
      <c r="BZ48" s="82" t="str">
        <f t="shared" si="3"/>
        <v>VIDRIOEQUIPOS</v>
      </c>
      <c r="CA48" s="82" t="str">
        <f t="shared" si="4"/>
        <v>30 DIAS</v>
      </c>
      <c r="CB48" s="7"/>
      <c r="CC48" s="7"/>
      <c r="CD48" s="7"/>
      <c r="CE48" s="7"/>
      <c r="CF48" s="7"/>
      <c r="CG48" s="7"/>
      <c r="CH48" s="7"/>
      <c r="CI48" s="7"/>
      <c r="CJ48" s="7"/>
      <c r="CK48" s="82"/>
      <c r="CL48" s="82"/>
      <c r="CM48" s="82"/>
      <c r="CN48" s="82"/>
      <c r="CO48" s="101">
        <f t="shared" si="5"/>
        <v>59218</v>
      </c>
      <c r="CP48" s="110" t="str">
        <f t="shared" si="6"/>
        <v>REACTIVOS EQUIPOS Y QUIMICOS LIMITADA</v>
      </c>
      <c r="CQ48" s="105" t="str">
        <f t="shared" si="7"/>
        <v>VIDRIOEQUIPOS</v>
      </c>
      <c r="CR48" s="105" t="str">
        <f t="shared" si="8"/>
        <v>30 DIAS</v>
      </c>
    </row>
    <row r="49" spans="1:96" ht="28.8">
      <c r="A49" s="46">
        <f t="shared" si="9"/>
        <v>41</v>
      </c>
      <c r="B49" s="24" t="s">
        <v>1555</v>
      </c>
      <c r="C49" s="25" t="s">
        <v>1552</v>
      </c>
      <c r="D49" s="47">
        <v>1</v>
      </c>
      <c r="E49" s="7"/>
      <c r="F49" s="7"/>
      <c r="G49" s="7"/>
      <c r="H49" s="7"/>
      <c r="I49" s="7"/>
      <c r="J49" s="7"/>
      <c r="K49" s="7"/>
      <c r="L49" s="7"/>
      <c r="M49" s="7"/>
      <c r="N49" s="7"/>
      <c r="O49" s="7"/>
      <c r="P49" s="7"/>
      <c r="Q49" s="7"/>
      <c r="R49" s="7"/>
      <c r="S49" s="7"/>
      <c r="T49" s="7"/>
      <c r="U49" s="7"/>
      <c r="V49" s="7"/>
      <c r="W49" s="7"/>
      <c r="X49" s="7"/>
      <c r="Y49" s="7"/>
      <c r="Z49" s="82"/>
      <c r="AA49" s="82"/>
      <c r="AB49" s="82">
        <f t="shared" si="22"/>
        <v>0</v>
      </c>
      <c r="AC49" s="82">
        <f t="shared" si="23"/>
        <v>0</v>
      </c>
      <c r="AD49" s="7"/>
      <c r="AE49" s="7"/>
      <c r="AF49" s="7"/>
      <c r="AG49" s="7"/>
      <c r="AH49" s="7"/>
      <c r="AI49" s="7"/>
      <c r="AJ49" s="7"/>
      <c r="AK49" s="7"/>
      <c r="AL49" s="7"/>
      <c r="AM49" s="7"/>
      <c r="AN49" s="7"/>
      <c r="AO49" s="7"/>
      <c r="AP49" s="7"/>
      <c r="AQ49" s="7"/>
      <c r="AR49" s="7"/>
      <c r="AS49" s="7"/>
      <c r="AT49" s="7"/>
      <c r="AU49" s="7"/>
      <c r="AV49" s="7"/>
      <c r="AW49" s="7"/>
      <c r="AX49" s="7"/>
      <c r="AY49" s="82"/>
      <c r="AZ49" s="82"/>
      <c r="BA49" s="82">
        <f t="shared" si="26"/>
        <v>0</v>
      </c>
      <c r="BB49" s="82">
        <f t="shared" si="27"/>
        <v>0</v>
      </c>
      <c r="BC49" s="7"/>
      <c r="BD49" s="7"/>
      <c r="BE49" s="7"/>
      <c r="BF49" s="7" t="s">
        <v>2519</v>
      </c>
      <c r="BG49" s="7">
        <v>406000</v>
      </c>
      <c r="BH49" s="7">
        <v>60</v>
      </c>
      <c r="BI49" s="7" t="s">
        <v>1801</v>
      </c>
      <c r="BJ49" s="7">
        <v>175392</v>
      </c>
      <c r="BK49" s="7" t="s">
        <v>2527</v>
      </c>
      <c r="BL49" s="7"/>
      <c r="BM49" s="7"/>
      <c r="BN49" s="7"/>
      <c r="BO49" s="7"/>
      <c r="BP49" s="7"/>
      <c r="BQ49" s="7"/>
      <c r="BR49" s="7"/>
      <c r="BS49" s="7"/>
      <c r="BT49" s="7"/>
      <c r="BU49" s="1" t="s">
        <v>2293</v>
      </c>
      <c r="BV49" s="7" t="s">
        <v>2293</v>
      </c>
      <c r="BW49" s="7" t="s">
        <v>2293</v>
      </c>
      <c r="BX49" s="82">
        <f t="shared" si="2"/>
        <v>175392</v>
      </c>
      <c r="BY49" s="82" t="str">
        <f t="shared" si="10"/>
        <v>PROFINAS SAS</v>
      </c>
      <c r="BZ49" s="82" t="str">
        <f t="shared" si="3"/>
        <v>WALTER VELASCO</v>
      </c>
      <c r="CA49" s="82" t="str">
        <f t="shared" si="4"/>
        <v>15-30 DIAS</v>
      </c>
      <c r="CB49" s="7"/>
      <c r="CC49" s="7"/>
      <c r="CD49" s="7"/>
      <c r="CE49" s="7"/>
      <c r="CF49" s="7"/>
      <c r="CG49" s="7"/>
      <c r="CH49" s="7"/>
      <c r="CI49" s="7"/>
      <c r="CJ49" s="7"/>
      <c r="CK49" s="82"/>
      <c r="CL49" s="82"/>
      <c r="CM49" s="82"/>
      <c r="CN49" s="82"/>
      <c r="CO49" s="101">
        <f t="shared" si="5"/>
        <v>175392</v>
      </c>
      <c r="CP49" s="110" t="str">
        <f t="shared" si="6"/>
        <v>PROFINAS SAS</v>
      </c>
      <c r="CQ49" s="105" t="str">
        <f t="shared" si="7"/>
        <v>WALTER VELASCO</v>
      </c>
      <c r="CR49" s="105" t="str">
        <f t="shared" si="8"/>
        <v>15-30 DIAS</v>
      </c>
    </row>
    <row r="50" spans="1:96" ht="28.8">
      <c r="A50" s="46">
        <f t="shared" si="9"/>
        <v>42</v>
      </c>
      <c r="B50" s="24" t="s">
        <v>1554</v>
      </c>
      <c r="C50" s="25" t="s">
        <v>1552</v>
      </c>
      <c r="D50" s="47">
        <v>1</v>
      </c>
      <c r="E50" s="7"/>
      <c r="F50" s="7"/>
      <c r="G50" s="7"/>
      <c r="H50" s="7"/>
      <c r="I50" s="7"/>
      <c r="J50" s="7"/>
      <c r="K50" s="7"/>
      <c r="L50" s="7"/>
      <c r="M50" s="7"/>
      <c r="N50" s="7"/>
      <c r="O50" s="7"/>
      <c r="P50" s="7"/>
      <c r="Q50" s="7"/>
      <c r="R50" s="7"/>
      <c r="S50" s="7"/>
      <c r="T50" s="7"/>
      <c r="U50" s="7"/>
      <c r="V50" s="7"/>
      <c r="W50" s="7"/>
      <c r="X50" s="7"/>
      <c r="Y50" s="7"/>
      <c r="Z50" s="82"/>
      <c r="AA50" s="82"/>
      <c r="AB50" s="82">
        <f t="shared" si="22"/>
        <v>0</v>
      </c>
      <c r="AC50" s="82">
        <f t="shared" si="23"/>
        <v>0</v>
      </c>
      <c r="AD50" s="7"/>
      <c r="AE50" s="7"/>
      <c r="AF50" s="7"/>
      <c r="AG50" s="7"/>
      <c r="AH50" s="7"/>
      <c r="AI50" s="7"/>
      <c r="AJ50" s="7"/>
      <c r="AK50" s="7"/>
      <c r="AL50" s="7"/>
      <c r="AM50" s="7"/>
      <c r="AN50" s="7"/>
      <c r="AO50" s="7"/>
      <c r="AP50" s="7"/>
      <c r="AQ50" s="7"/>
      <c r="AR50" s="7"/>
      <c r="AS50" s="7"/>
      <c r="AT50" s="7"/>
      <c r="AU50" s="7"/>
      <c r="AV50" s="7"/>
      <c r="AW50" s="7"/>
      <c r="AX50" s="7"/>
      <c r="AY50" s="82"/>
      <c r="AZ50" s="82"/>
      <c r="BA50" s="82">
        <f t="shared" si="26"/>
        <v>0</v>
      </c>
      <c r="BB50" s="82">
        <f t="shared" si="27"/>
        <v>0</v>
      </c>
      <c r="BC50" s="7"/>
      <c r="BD50" s="7"/>
      <c r="BE50" s="7"/>
      <c r="BF50" s="7" t="s">
        <v>2519</v>
      </c>
      <c r="BG50" s="7">
        <v>406000</v>
      </c>
      <c r="BH50" s="7">
        <v>60</v>
      </c>
      <c r="BI50" s="7" t="s">
        <v>1801</v>
      </c>
      <c r="BJ50" s="7">
        <v>175392</v>
      </c>
      <c r="BK50" s="7" t="s">
        <v>2527</v>
      </c>
      <c r="BL50" s="7"/>
      <c r="BM50" s="7"/>
      <c r="BN50" s="7"/>
      <c r="BO50" s="7"/>
      <c r="BP50" s="7"/>
      <c r="BQ50" s="7"/>
      <c r="BR50" s="7"/>
      <c r="BS50" s="7"/>
      <c r="BT50" s="7"/>
      <c r="BU50" s="1"/>
      <c r="BV50" s="7"/>
      <c r="BW50" s="7"/>
      <c r="BX50" s="82">
        <f t="shared" si="2"/>
        <v>175392</v>
      </c>
      <c r="BY50" s="82" t="str">
        <f t="shared" si="10"/>
        <v>PROFINAS SAS</v>
      </c>
      <c r="BZ50" s="82" t="str">
        <f t="shared" si="3"/>
        <v>WALTER VELASCO</v>
      </c>
      <c r="CA50" s="82" t="str">
        <f t="shared" si="4"/>
        <v>15-30 DIAS</v>
      </c>
      <c r="CB50" s="7"/>
      <c r="CC50" s="7"/>
      <c r="CD50" s="7"/>
      <c r="CE50" s="7"/>
      <c r="CF50" s="7"/>
      <c r="CG50" s="7"/>
      <c r="CH50" s="7"/>
      <c r="CI50" s="7"/>
      <c r="CJ50" s="7"/>
      <c r="CK50" s="82"/>
      <c r="CL50" s="82"/>
      <c r="CM50" s="82"/>
      <c r="CN50" s="82"/>
      <c r="CO50" s="101">
        <f t="shared" si="5"/>
        <v>175392</v>
      </c>
      <c r="CP50" s="110" t="str">
        <f t="shared" si="6"/>
        <v>PROFINAS SAS</v>
      </c>
      <c r="CQ50" s="105" t="str">
        <f t="shared" si="7"/>
        <v>WALTER VELASCO</v>
      </c>
      <c r="CR50" s="105" t="str">
        <f t="shared" si="8"/>
        <v>15-30 DIAS</v>
      </c>
    </row>
    <row r="51" spans="1:96" ht="28.8">
      <c r="A51" s="46">
        <f t="shared" si="9"/>
        <v>43</v>
      </c>
      <c r="B51" s="24" t="s">
        <v>598</v>
      </c>
      <c r="C51" s="25" t="s">
        <v>1977</v>
      </c>
      <c r="D51" s="47">
        <v>1</v>
      </c>
      <c r="E51" s="7"/>
      <c r="F51" s="7"/>
      <c r="G51" s="7"/>
      <c r="H51" s="7" t="s">
        <v>920</v>
      </c>
      <c r="I51" s="7">
        <v>8047.5</v>
      </c>
      <c r="J51" s="7" t="s">
        <v>2281</v>
      </c>
      <c r="K51" s="7"/>
      <c r="L51" s="7"/>
      <c r="M51" s="7"/>
      <c r="N51" s="7"/>
      <c r="O51" s="7"/>
      <c r="P51" s="7"/>
      <c r="Q51" s="7" t="s">
        <v>920</v>
      </c>
      <c r="R51" s="7">
        <v>8584</v>
      </c>
      <c r="S51" s="7" t="s">
        <v>2378</v>
      </c>
      <c r="T51" s="7" t="s">
        <v>2280</v>
      </c>
      <c r="U51" s="7">
        <v>5428.7999999999993</v>
      </c>
      <c r="V51" s="7">
        <v>15</v>
      </c>
      <c r="W51" s="7"/>
      <c r="X51" s="7"/>
      <c r="Y51" s="7"/>
      <c r="Z51" s="82">
        <f t="shared" si="24"/>
        <v>5428.7999999999993</v>
      </c>
      <c r="AA51" s="82" t="str">
        <f t="shared" si="25"/>
        <v xml:space="preserve">ELEMENTOS QUIMICOS LTDA </v>
      </c>
      <c r="AB51" s="82" t="str">
        <f t="shared" si="22"/>
        <v>BOECO</v>
      </c>
      <c r="AC51" s="82">
        <f t="shared" si="23"/>
        <v>15</v>
      </c>
      <c r="AD51" s="7"/>
      <c r="AE51" s="7"/>
      <c r="AF51" s="7"/>
      <c r="AG51" s="7" t="s">
        <v>2280</v>
      </c>
      <c r="AH51" s="7">
        <v>5220</v>
      </c>
      <c r="AI51" s="7">
        <v>30</v>
      </c>
      <c r="AJ51" s="7"/>
      <c r="AK51" s="7"/>
      <c r="AL51" s="7"/>
      <c r="AM51" s="7"/>
      <c r="AN51" s="7"/>
      <c r="AO51" s="7"/>
      <c r="AP51" s="7" t="s">
        <v>888</v>
      </c>
      <c r="AQ51" s="7">
        <v>532400</v>
      </c>
      <c r="AR51" s="7" t="s">
        <v>2475</v>
      </c>
      <c r="AS51" s="7"/>
      <c r="AT51" s="7"/>
      <c r="AU51" s="7"/>
      <c r="AV51" s="7"/>
      <c r="AW51" s="7"/>
      <c r="AX51" s="7"/>
      <c r="AY51" s="82">
        <f t="shared" si="13"/>
        <v>5220</v>
      </c>
      <c r="AZ51" s="82" t="str">
        <f t="shared" si="14"/>
        <v>IMPORTECNICAL S.A.S</v>
      </c>
      <c r="BA51" s="82" t="str">
        <f t="shared" si="26"/>
        <v>BOECO</v>
      </c>
      <c r="BB51" s="82">
        <f t="shared" si="27"/>
        <v>30</v>
      </c>
      <c r="BC51" s="7"/>
      <c r="BD51" s="7"/>
      <c r="BE51" s="7"/>
      <c r="BF51" s="7" t="s">
        <v>920</v>
      </c>
      <c r="BG51" s="7">
        <v>7645</v>
      </c>
      <c r="BH51" s="7">
        <v>60</v>
      </c>
      <c r="BI51" s="7" t="s">
        <v>920</v>
      </c>
      <c r="BJ51" s="7">
        <v>8047.5</v>
      </c>
      <c r="BK51" s="7" t="s">
        <v>2526</v>
      </c>
      <c r="BL51" s="7"/>
      <c r="BM51" s="7"/>
      <c r="BN51" s="7"/>
      <c r="BO51" s="7" t="s">
        <v>2280</v>
      </c>
      <c r="BP51" s="7">
        <v>6100</v>
      </c>
      <c r="BQ51" s="7" t="s">
        <v>2548</v>
      </c>
      <c r="BR51" s="7"/>
      <c r="BS51" s="7"/>
      <c r="BT51" s="7"/>
      <c r="BU51" s="1" t="s">
        <v>920</v>
      </c>
      <c r="BV51" s="7">
        <v>8062</v>
      </c>
      <c r="BW51" s="7" t="s">
        <v>2328</v>
      </c>
      <c r="BX51" s="82">
        <f t="shared" si="2"/>
        <v>6100</v>
      </c>
      <c r="BY51" s="82" t="str">
        <f t="shared" si="10"/>
        <v>QUIMICOS FARADAY LTDA</v>
      </c>
      <c r="BZ51" s="82" t="str">
        <f t="shared" si="3"/>
        <v>BOECO</v>
      </c>
      <c r="CA51" s="82" t="str">
        <f t="shared" si="4"/>
        <v>20 DIAS</v>
      </c>
      <c r="CB51" s="7"/>
      <c r="CC51" s="7"/>
      <c r="CD51" s="7"/>
      <c r="CE51" s="7" t="s">
        <v>920</v>
      </c>
      <c r="CF51" s="7">
        <v>6700</v>
      </c>
      <c r="CG51" s="7">
        <v>30</v>
      </c>
      <c r="CH51" s="7"/>
      <c r="CI51" s="7"/>
      <c r="CJ51" s="7"/>
      <c r="CK51" s="82">
        <f t="shared" si="18"/>
        <v>6700</v>
      </c>
      <c r="CL51" s="82" t="str">
        <f t="shared" si="19"/>
        <v>SCIENTIFIC PRODUCTS LTDA.</v>
      </c>
      <c r="CM51" s="82" t="str">
        <f t="shared" si="20"/>
        <v>BRAND</v>
      </c>
      <c r="CN51" s="82">
        <f t="shared" si="21"/>
        <v>30</v>
      </c>
      <c r="CO51" s="101">
        <f t="shared" si="5"/>
        <v>5220</v>
      </c>
      <c r="CP51" s="110" t="str">
        <f t="shared" si="6"/>
        <v>IMPORTECNICAL S.A.S</v>
      </c>
      <c r="CQ51" s="105" t="str">
        <f t="shared" si="7"/>
        <v>BOECO</v>
      </c>
      <c r="CR51" s="105">
        <f t="shared" si="8"/>
        <v>30</v>
      </c>
    </row>
    <row r="52" spans="1:96" ht="28.8">
      <c r="A52" s="46">
        <f t="shared" si="9"/>
        <v>44</v>
      </c>
      <c r="B52" s="24" t="s">
        <v>844</v>
      </c>
      <c r="C52" s="25" t="s">
        <v>1978</v>
      </c>
      <c r="D52" s="47">
        <v>1</v>
      </c>
      <c r="E52" s="7"/>
      <c r="F52" s="7"/>
      <c r="G52" s="7"/>
      <c r="H52" s="7" t="s">
        <v>920</v>
      </c>
      <c r="I52" s="7">
        <v>12615</v>
      </c>
      <c r="J52" s="7" t="s">
        <v>2281</v>
      </c>
      <c r="K52" s="7"/>
      <c r="L52" s="7"/>
      <c r="M52" s="7"/>
      <c r="N52" s="7"/>
      <c r="O52" s="7"/>
      <c r="P52" s="7"/>
      <c r="Q52" s="7" t="s">
        <v>920</v>
      </c>
      <c r="R52" s="7">
        <v>13455.999999999998</v>
      </c>
      <c r="S52" s="7" t="s">
        <v>2378</v>
      </c>
      <c r="T52" s="7"/>
      <c r="U52" s="7"/>
      <c r="V52" s="7"/>
      <c r="W52" s="7"/>
      <c r="X52" s="7"/>
      <c r="Y52" s="7"/>
      <c r="Z52" s="82">
        <f t="shared" si="24"/>
        <v>12615</v>
      </c>
      <c r="AA52" s="82" t="str">
        <f t="shared" si="25"/>
        <v>AVÁNTIKA COLOMBIA S.A.</v>
      </c>
      <c r="AB52" s="82" t="str">
        <f t="shared" si="22"/>
        <v>BRAND</v>
      </c>
      <c r="AC52" s="82" t="str">
        <f t="shared" si="23"/>
        <v>30 DÍAS</v>
      </c>
      <c r="AD52" s="7"/>
      <c r="AE52" s="7"/>
      <c r="AF52" s="7"/>
      <c r="AG52" s="7"/>
      <c r="AH52" s="7"/>
      <c r="AI52" s="7"/>
      <c r="AJ52" s="7"/>
      <c r="AK52" s="7"/>
      <c r="AL52" s="7"/>
      <c r="AM52" s="7"/>
      <c r="AN52" s="7"/>
      <c r="AO52" s="7"/>
      <c r="AP52" s="7" t="s">
        <v>888</v>
      </c>
      <c r="AQ52" s="7">
        <v>67600</v>
      </c>
      <c r="AR52" s="7" t="s">
        <v>2475</v>
      </c>
      <c r="AS52" s="7"/>
      <c r="AT52" s="7"/>
      <c r="AU52" s="7"/>
      <c r="AV52" s="7"/>
      <c r="AW52" s="7"/>
      <c r="AX52" s="7"/>
      <c r="AY52" s="82">
        <f t="shared" si="13"/>
        <v>67600</v>
      </c>
      <c r="AZ52" s="82" t="str">
        <f t="shared" si="14"/>
        <v>LESNIAK E. U.</v>
      </c>
      <c r="BA52" s="82" t="str">
        <f t="shared" si="26"/>
        <v>FISHER</v>
      </c>
      <c r="BB52" s="82" t="str">
        <f t="shared" si="27"/>
        <v>30 días</v>
      </c>
      <c r="BC52" s="7"/>
      <c r="BD52" s="7"/>
      <c r="BE52" s="7"/>
      <c r="BF52" s="7" t="s">
        <v>920</v>
      </c>
      <c r="BG52" s="7">
        <v>11985</v>
      </c>
      <c r="BH52" s="7">
        <v>60</v>
      </c>
      <c r="BI52" s="7" t="s">
        <v>920</v>
      </c>
      <c r="BJ52" s="7">
        <v>12615</v>
      </c>
      <c r="BK52" s="7" t="s">
        <v>2526</v>
      </c>
      <c r="BL52" s="7"/>
      <c r="BM52" s="7"/>
      <c r="BN52" s="7"/>
      <c r="BO52" s="7" t="s">
        <v>920</v>
      </c>
      <c r="BP52" s="7">
        <v>8000</v>
      </c>
      <c r="BQ52" s="7" t="s">
        <v>2548</v>
      </c>
      <c r="BR52" s="7"/>
      <c r="BS52" s="7"/>
      <c r="BT52" s="7"/>
      <c r="BU52" s="1" t="s">
        <v>920</v>
      </c>
      <c r="BV52" s="7">
        <v>12615</v>
      </c>
      <c r="BW52" s="7" t="s">
        <v>2328</v>
      </c>
      <c r="BX52" s="82">
        <f t="shared" si="2"/>
        <v>8000</v>
      </c>
      <c r="BY52" s="82" t="str">
        <f t="shared" si="10"/>
        <v>QUIMICOS FARADAY LTDA</v>
      </c>
      <c r="BZ52" s="82" t="str">
        <f t="shared" si="3"/>
        <v>BRAND</v>
      </c>
      <c r="CA52" s="82" t="str">
        <f t="shared" si="4"/>
        <v>20 DIAS</v>
      </c>
      <c r="CB52" s="7"/>
      <c r="CC52" s="7"/>
      <c r="CD52" s="7"/>
      <c r="CE52" s="7" t="s">
        <v>920</v>
      </c>
      <c r="CF52" s="7">
        <v>9900</v>
      </c>
      <c r="CG52" s="7">
        <v>30</v>
      </c>
      <c r="CH52" s="7"/>
      <c r="CI52" s="7"/>
      <c r="CJ52" s="7"/>
      <c r="CK52" s="82">
        <f t="shared" si="18"/>
        <v>9900</v>
      </c>
      <c r="CL52" s="82" t="str">
        <f t="shared" si="19"/>
        <v>SCIENTIFIC PRODUCTS LTDA.</v>
      </c>
      <c r="CM52" s="82" t="str">
        <f t="shared" si="20"/>
        <v>BRAND</v>
      </c>
      <c r="CN52" s="82">
        <f t="shared" si="21"/>
        <v>30</v>
      </c>
      <c r="CO52" s="101">
        <f t="shared" si="5"/>
        <v>8000</v>
      </c>
      <c r="CP52" s="110" t="str">
        <f t="shared" si="6"/>
        <v>QUIMICOS FARADAY LTDA</v>
      </c>
      <c r="CQ52" s="105" t="str">
        <f t="shared" si="7"/>
        <v>BRAND</v>
      </c>
      <c r="CR52" s="105" t="str">
        <f t="shared" si="8"/>
        <v>20 DIAS</v>
      </c>
    </row>
    <row r="53" spans="1:96" ht="43.2">
      <c r="A53" s="46">
        <f t="shared" si="9"/>
        <v>45</v>
      </c>
      <c r="B53" s="24" t="s">
        <v>1630</v>
      </c>
      <c r="C53" s="25" t="s">
        <v>866</v>
      </c>
      <c r="D53" s="47">
        <v>1</v>
      </c>
      <c r="E53" s="7"/>
      <c r="F53" s="7"/>
      <c r="G53" s="7"/>
      <c r="H53" s="7" t="s">
        <v>2032</v>
      </c>
      <c r="I53" s="7">
        <v>17530.5</v>
      </c>
      <c r="J53" s="7" t="s">
        <v>2281</v>
      </c>
      <c r="K53" s="7"/>
      <c r="L53" s="7"/>
      <c r="M53" s="7"/>
      <c r="N53" s="7"/>
      <c r="O53" s="7"/>
      <c r="P53" s="7"/>
      <c r="Q53" s="7"/>
      <c r="R53" s="7"/>
      <c r="S53" s="7"/>
      <c r="T53" s="7"/>
      <c r="U53" s="7"/>
      <c r="V53" s="7"/>
      <c r="W53" s="7"/>
      <c r="X53" s="7"/>
      <c r="Y53" s="7"/>
      <c r="Z53" s="82">
        <f t="shared" si="24"/>
        <v>17530.5</v>
      </c>
      <c r="AA53" s="82" t="str">
        <f t="shared" si="25"/>
        <v>AVÁNTIKA COLOMBIA S.A.</v>
      </c>
      <c r="AB53" s="82" t="str">
        <f t="shared" si="22"/>
        <v>SCHOTT DURAN</v>
      </c>
      <c r="AC53" s="82" t="str">
        <f t="shared" si="23"/>
        <v>30 DÍAS</v>
      </c>
      <c r="AD53" s="7" t="s">
        <v>2399</v>
      </c>
      <c r="AE53" s="7">
        <v>39186</v>
      </c>
      <c r="AF53" s="7" t="s">
        <v>2375</v>
      </c>
      <c r="AG53" s="7"/>
      <c r="AH53" s="7"/>
      <c r="AI53" s="7"/>
      <c r="AJ53" s="7"/>
      <c r="AK53" s="7"/>
      <c r="AL53" s="7"/>
      <c r="AM53" s="7" t="s">
        <v>920</v>
      </c>
      <c r="AN53" s="7">
        <v>16830</v>
      </c>
      <c r="AO53" s="7" t="s">
        <v>2463</v>
      </c>
      <c r="AP53" s="7"/>
      <c r="AQ53" s="7"/>
      <c r="AR53" s="7"/>
      <c r="AS53" s="7"/>
      <c r="AT53" s="7"/>
      <c r="AU53" s="7"/>
      <c r="AV53" s="7"/>
      <c r="AW53" s="7"/>
      <c r="AX53" s="7"/>
      <c r="AY53" s="82">
        <f t="shared" si="13"/>
        <v>16830</v>
      </c>
      <c r="AZ53" s="82" t="str">
        <f t="shared" si="14"/>
        <v>SUMINISTROS CLINICOS ISLA SAS</v>
      </c>
      <c r="BA53" s="82" t="str">
        <f t="shared" si="26"/>
        <v>BRAND</v>
      </c>
      <c r="BB53" s="82" t="str">
        <f t="shared" si="27"/>
        <v>5 DIAS HABILES HABILES</v>
      </c>
      <c r="BC53" s="7"/>
      <c r="BD53" s="7"/>
      <c r="BE53" s="7"/>
      <c r="BF53" s="7" t="s">
        <v>1345</v>
      </c>
      <c r="BG53" s="7">
        <v>14082</v>
      </c>
      <c r="BH53" s="7">
        <v>15</v>
      </c>
      <c r="BI53" s="7" t="s">
        <v>1345</v>
      </c>
      <c r="BJ53" s="7">
        <v>6459.75</v>
      </c>
      <c r="BK53" s="7" t="s">
        <v>2526</v>
      </c>
      <c r="BL53" s="7"/>
      <c r="BM53" s="7"/>
      <c r="BN53" s="7"/>
      <c r="BO53" s="7"/>
      <c r="BP53" s="7"/>
      <c r="BQ53" s="7"/>
      <c r="BR53" s="7"/>
      <c r="BS53" s="7"/>
      <c r="BT53" s="7"/>
      <c r="BU53" s="1" t="s">
        <v>1345</v>
      </c>
      <c r="BV53" s="7">
        <v>14848</v>
      </c>
      <c r="BW53" s="7" t="s">
        <v>2328</v>
      </c>
      <c r="BX53" s="82">
        <f t="shared" si="2"/>
        <v>6459.75</v>
      </c>
      <c r="BY53" s="82" t="str">
        <f t="shared" si="10"/>
        <v>PROFINAS SAS</v>
      </c>
      <c r="BZ53" s="82" t="str">
        <f t="shared" si="3"/>
        <v>SCHOTT</v>
      </c>
      <c r="CA53" s="82" t="str">
        <f t="shared" si="4"/>
        <v>15-60 DIAS</v>
      </c>
      <c r="CB53" s="7"/>
      <c r="CC53" s="7"/>
      <c r="CD53" s="7"/>
      <c r="CE53" s="7" t="s">
        <v>2439</v>
      </c>
      <c r="CF53" s="7">
        <v>14300</v>
      </c>
      <c r="CG53" s="7">
        <v>30</v>
      </c>
      <c r="CH53" s="7" t="s">
        <v>920</v>
      </c>
      <c r="CI53" s="7">
        <v>15213.846153846154</v>
      </c>
      <c r="CJ53" s="7" t="s">
        <v>2378</v>
      </c>
      <c r="CK53" s="82">
        <f t="shared" si="18"/>
        <v>14300</v>
      </c>
      <c r="CL53" s="82" t="str">
        <f t="shared" si="19"/>
        <v>SCIENTIFIC PRODUCTS LTDA.</v>
      </c>
      <c r="CM53" s="82" t="str">
        <f t="shared" si="20"/>
        <v>SIMAX</v>
      </c>
      <c r="CN53" s="82">
        <f t="shared" si="21"/>
        <v>30</v>
      </c>
      <c r="CO53" s="101">
        <f t="shared" si="5"/>
        <v>6459.75</v>
      </c>
      <c r="CP53" s="110" t="str">
        <f t="shared" si="6"/>
        <v>PROFINAS SAS</v>
      </c>
      <c r="CQ53" s="105" t="str">
        <f t="shared" si="7"/>
        <v>SCHOTT</v>
      </c>
      <c r="CR53" s="105" t="str">
        <f t="shared" si="8"/>
        <v>15-60 DIAS</v>
      </c>
    </row>
    <row r="54" spans="1:96" ht="28.8">
      <c r="A54" s="46">
        <f t="shared" si="9"/>
        <v>46</v>
      </c>
      <c r="B54" s="24" t="s">
        <v>1631</v>
      </c>
      <c r="C54" s="25" t="s">
        <v>866</v>
      </c>
      <c r="D54" s="47">
        <v>1</v>
      </c>
      <c r="E54" s="7"/>
      <c r="F54" s="7"/>
      <c r="G54" s="7"/>
      <c r="H54" s="7" t="s">
        <v>2032</v>
      </c>
      <c r="I54" s="7">
        <v>30442.75</v>
      </c>
      <c r="J54" s="7" t="s">
        <v>2281</v>
      </c>
      <c r="K54" s="7"/>
      <c r="L54" s="7"/>
      <c r="M54" s="7"/>
      <c r="N54" s="7"/>
      <c r="O54" s="7"/>
      <c r="P54" s="7"/>
      <c r="Q54" s="7"/>
      <c r="R54" s="7"/>
      <c r="S54" s="7"/>
      <c r="T54" s="7" t="s">
        <v>2415</v>
      </c>
      <c r="U54" s="7">
        <v>19940.399999999998</v>
      </c>
      <c r="V54" s="7">
        <v>15</v>
      </c>
      <c r="W54" s="7"/>
      <c r="X54" s="7"/>
      <c r="Y54" s="7"/>
      <c r="Z54" s="82">
        <f t="shared" si="24"/>
        <v>19940.399999999998</v>
      </c>
      <c r="AA54" s="82" t="str">
        <f t="shared" si="25"/>
        <v xml:space="preserve">ELEMENTOS QUIMICOS LTDA </v>
      </c>
      <c r="AB54" s="82" t="str">
        <f t="shared" si="22"/>
        <v>SIMAX (ALE)</v>
      </c>
      <c r="AC54" s="82">
        <f t="shared" si="23"/>
        <v>15</v>
      </c>
      <c r="AD54" s="7" t="s">
        <v>2399</v>
      </c>
      <c r="AE54" s="7">
        <v>125639</v>
      </c>
      <c r="AF54" s="7" t="s">
        <v>2375</v>
      </c>
      <c r="AG54" s="7" t="s">
        <v>2439</v>
      </c>
      <c r="AH54" s="7">
        <v>18792</v>
      </c>
      <c r="AI54" s="7">
        <v>30</v>
      </c>
      <c r="AJ54" s="7"/>
      <c r="AK54" s="7"/>
      <c r="AL54" s="7"/>
      <c r="AM54" s="7" t="s">
        <v>920</v>
      </c>
      <c r="AN54" s="7">
        <v>29225</v>
      </c>
      <c r="AO54" s="7" t="s">
        <v>2463</v>
      </c>
      <c r="AP54" s="7"/>
      <c r="AQ54" s="7"/>
      <c r="AR54" s="7"/>
      <c r="AS54" s="7"/>
      <c r="AT54" s="7"/>
      <c r="AU54" s="7"/>
      <c r="AV54" s="7"/>
      <c r="AW54" s="7"/>
      <c r="AX54" s="7"/>
      <c r="AY54" s="82">
        <f t="shared" si="13"/>
        <v>18792</v>
      </c>
      <c r="AZ54" s="82" t="str">
        <f t="shared" si="14"/>
        <v>IMPORTECNICAL S.A.S</v>
      </c>
      <c r="BA54" s="82" t="str">
        <f t="shared" si="26"/>
        <v>SIMAX</v>
      </c>
      <c r="BB54" s="82">
        <f t="shared" si="27"/>
        <v>30</v>
      </c>
      <c r="BC54" s="7"/>
      <c r="BD54" s="7"/>
      <c r="BE54" s="7"/>
      <c r="BF54" s="7" t="s">
        <v>1345</v>
      </c>
      <c r="BG54" s="7">
        <v>24470</v>
      </c>
      <c r="BH54" s="7">
        <v>15</v>
      </c>
      <c r="BI54" s="7" t="s">
        <v>1345</v>
      </c>
      <c r="BJ54" s="7">
        <v>25759.25</v>
      </c>
      <c r="BK54" s="7" t="s">
        <v>2526</v>
      </c>
      <c r="BL54" s="7"/>
      <c r="BM54" s="7"/>
      <c r="BN54" s="7"/>
      <c r="BO54" s="7" t="s">
        <v>2280</v>
      </c>
      <c r="BP54" s="7">
        <v>24700</v>
      </c>
      <c r="BQ54" s="7" t="s">
        <v>2548</v>
      </c>
      <c r="BR54" s="7"/>
      <c r="BS54" s="7"/>
      <c r="BT54" s="7"/>
      <c r="BU54" s="1" t="s">
        <v>1345</v>
      </c>
      <c r="BV54" s="7">
        <v>25752</v>
      </c>
      <c r="BW54" s="7" t="s">
        <v>2328</v>
      </c>
      <c r="BX54" s="82">
        <f t="shared" si="2"/>
        <v>24470</v>
      </c>
      <c r="BY54" s="82" t="str">
        <f t="shared" si="10"/>
        <v>PRODUQUIMICA DE COLOMBIA S A</v>
      </c>
      <c r="BZ54" s="82" t="str">
        <f t="shared" si="3"/>
        <v>SCHOTT</v>
      </c>
      <c r="CA54" s="82">
        <f t="shared" si="4"/>
        <v>15</v>
      </c>
      <c r="CB54" s="7"/>
      <c r="CC54" s="7"/>
      <c r="CD54" s="7"/>
      <c r="CE54" s="7" t="s">
        <v>2439</v>
      </c>
      <c r="CF54" s="7">
        <v>31000</v>
      </c>
      <c r="CG54" s="7">
        <v>30</v>
      </c>
      <c r="CH54" s="7"/>
      <c r="CI54" s="7"/>
      <c r="CJ54" s="7"/>
      <c r="CK54" s="82">
        <f t="shared" si="18"/>
        <v>31000</v>
      </c>
      <c r="CL54" s="82" t="str">
        <f t="shared" si="19"/>
        <v>SCIENTIFIC PRODUCTS LTDA.</v>
      </c>
      <c r="CM54" s="82" t="str">
        <f t="shared" si="20"/>
        <v>SIMAX</v>
      </c>
      <c r="CN54" s="82">
        <f t="shared" si="21"/>
        <v>30</v>
      </c>
      <c r="CO54" s="101">
        <f t="shared" si="5"/>
        <v>18792</v>
      </c>
      <c r="CP54" s="110" t="str">
        <f t="shared" si="6"/>
        <v>IMPORTECNICAL S.A.S</v>
      </c>
      <c r="CQ54" s="105" t="str">
        <f t="shared" si="7"/>
        <v>SIMAX</v>
      </c>
      <c r="CR54" s="105">
        <f t="shared" si="8"/>
        <v>30</v>
      </c>
    </row>
    <row r="55" spans="1:96" ht="43.2">
      <c r="A55" s="46">
        <f t="shared" si="9"/>
        <v>47</v>
      </c>
      <c r="B55" s="24" t="s">
        <v>599</v>
      </c>
      <c r="C55" s="25" t="s">
        <v>865</v>
      </c>
      <c r="D55" s="47">
        <v>1</v>
      </c>
      <c r="E55" s="7"/>
      <c r="F55" s="7"/>
      <c r="G55" s="7"/>
      <c r="H55" s="7" t="s">
        <v>2032</v>
      </c>
      <c r="I55" s="7"/>
      <c r="J55" s="7"/>
      <c r="K55" s="7"/>
      <c r="L55" s="7"/>
      <c r="M55" s="7"/>
      <c r="N55" s="7"/>
      <c r="O55" s="7"/>
      <c r="P55" s="7"/>
      <c r="Q55" s="7"/>
      <c r="R55" s="7"/>
      <c r="S55" s="7"/>
      <c r="T55" s="7"/>
      <c r="U55" s="7"/>
      <c r="V55" s="7"/>
      <c r="W55" s="7"/>
      <c r="X55" s="7"/>
      <c r="Y55" s="7"/>
      <c r="Z55" s="82"/>
      <c r="AA55" s="82"/>
      <c r="AB55" s="82">
        <f t="shared" si="22"/>
        <v>0</v>
      </c>
      <c r="AC55" s="82">
        <f t="shared" si="23"/>
        <v>0</v>
      </c>
      <c r="AD55" s="7" t="s">
        <v>2399</v>
      </c>
      <c r="AE55" s="7">
        <v>84677</v>
      </c>
      <c r="AF55" s="7" t="s">
        <v>2375</v>
      </c>
      <c r="AG55" s="7"/>
      <c r="AH55" s="7"/>
      <c r="AI55" s="7"/>
      <c r="AJ55" s="7"/>
      <c r="AK55" s="7"/>
      <c r="AL55" s="7"/>
      <c r="AM55" s="7"/>
      <c r="AN55" s="7"/>
      <c r="AO55" s="7"/>
      <c r="AP55" s="7"/>
      <c r="AQ55" s="7"/>
      <c r="AR55" s="7"/>
      <c r="AS55" s="7"/>
      <c r="AT55" s="7"/>
      <c r="AU55" s="7"/>
      <c r="AV55" s="7"/>
      <c r="AW55" s="7"/>
      <c r="AX55" s="7"/>
      <c r="AY55" s="82">
        <f t="shared" si="13"/>
        <v>84677</v>
      </c>
      <c r="AZ55" s="82" t="str">
        <f t="shared" si="14"/>
        <v>IMECTECH SOLUTIONS S.A.S.</v>
      </c>
      <c r="BA55" s="82" t="str">
        <f t="shared" si="26"/>
        <v>PYREX</v>
      </c>
      <c r="BB55" s="82" t="str">
        <f t="shared" si="27"/>
        <v>60 DIAS</v>
      </c>
      <c r="BC55" s="7"/>
      <c r="BD55" s="7"/>
      <c r="BE55" s="7"/>
      <c r="BF55" s="7" t="s">
        <v>2390</v>
      </c>
      <c r="BG55" s="7">
        <v>52200</v>
      </c>
      <c r="BH55" s="7">
        <v>60</v>
      </c>
      <c r="BI55" s="7"/>
      <c r="BJ55" s="7"/>
      <c r="BK55" s="7"/>
      <c r="BL55" s="7"/>
      <c r="BM55" s="7"/>
      <c r="BN55" s="7"/>
      <c r="BO55" s="7" t="s">
        <v>2390</v>
      </c>
      <c r="BP55" s="7">
        <v>66450</v>
      </c>
      <c r="BQ55" s="7" t="s">
        <v>2548</v>
      </c>
      <c r="BR55" s="7"/>
      <c r="BS55" s="7"/>
      <c r="BT55" s="7"/>
      <c r="BU55" s="1"/>
      <c r="BV55" s="7"/>
      <c r="BW55" s="7"/>
      <c r="BX55" s="82">
        <f t="shared" si="2"/>
        <v>52200</v>
      </c>
      <c r="BY55" s="82" t="str">
        <f t="shared" si="10"/>
        <v>PRODUQUIMICA DE COLOMBIA S A</v>
      </c>
      <c r="BZ55" s="82" t="str">
        <f t="shared" si="3"/>
        <v>KARTELL</v>
      </c>
      <c r="CA55" s="82">
        <f t="shared" si="4"/>
        <v>60</v>
      </c>
      <c r="CB55" s="7"/>
      <c r="CC55" s="7"/>
      <c r="CD55" s="7"/>
      <c r="CE55" s="7" t="s">
        <v>2390</v>
      </c>
      <c r="CF55" s="7">
        <v>76100</v>
      </c>
      <c r="CG55" s="7">
        <v>30</v>
      </c>
      <c r="CH55" s="7" t="s">
        <v>2657</v>
      </c>
      <c r="CI55" s="7">
        <v>96112.24615384615</v>
      </c>
      <c r="CJ55" s="7" t="s">
        <v>2363</v>
      </c>
      <c r="CK55" s="82">
        <f t="shared" si="18"/>
        <v>76100</v>
      </c>
      <c r="CL55" s="82" t="str">
        <f t="shared" si="19"/>
        <v>SCIENTIFIC PRODUCTS LTDA.</v>
      </c>
      <c r="CM55" s="82" t="str">
        <f t="shared" si="20"/>
        <v>KARTELL</v>
      </c>
      <c r="CN55" s="82">
        <f t="shared" si="21"/>
        <v>30</v>
      </c>
      <c r="CO55" s="101">
        <f t="shared" si="5"/>
        <v>52200</v>
      </c>
      <c r="CP55" s="110" t="str">
        <f t="shared" si="6"/>
        <v>PRODUQUIMICA DE COLOMBIA S A</v>
      </c>
      <c r="CQ55" s="105" t="str">
        <f t="shared" si="7"/>
        <v>KARTELL</v>
      </c>
      <c r="CR55" s="105">
        <f t="shared" si="8"/>
        <v>60</v>
      </c>
    </row>
    <row r="56" spans="1:96" ht="28.8">
      <c r="A56" s="46">
        <f t="shared" si="9"/>
        <v>48</v>
      </c>
      <c r="B56" s="24" t="s">
        <v>600</v>
      </c>
      <c r="C56" s="25" t="s">
        <v>866</v>
      </c>
      <c r="D56" s="47">
        <v>1</v>
      </c>
      <c r="E56" s="7"/>
      <c r="F56" s="7"/>
      <c r="G56" s="7"/>
      <c r="H56" s="7" t="s">
        <v>2032</v>
      </c>
      <c r="I56" s="7">
        <v>10461.75</v>
      </c>
      <c r="J56" s="7" t="s">
        <v>2281</v>
      </c>
      <c r="K56" s="7"/>
      <c r="L56" s="7"/>
      <c r="M56" s="7"/>
      <c r="N56" s="7"/>
      <c r="O56" s="7"/>
      <c r="P56" s="7"/>
      <c r="Q56" s="7"/>
      <c r="R56" s="7"/>
      <c r="S56" s="7"/>
      <c r="T56" s="7"/>
      <c r="U56" s="7"/>
      <c r="V56" s="7"/>
      <c r="W56" s="7"/>
      <c r="X56" s="7"/>
      <c r="Y56" s="7"/>
      <c r="Z56" s="82">
        <f t="shared" si="24"/>
        <v>10461.75</v>
      </c>
      <c r="AA56" s="82" t="str">
        <f t="shared" si="25"/>
        <v>AVÁNTIKA COLOMBIA S.A.</v>
      </c>
      <c r="AB56" s="82" t="str">
        <f t="shared" si="22"/>
        <v>SCHOTT DURAN</v>
      </c>
      <c r="AC56" s="82" t="str">
        <f t="shared" si="23"/>
        <v>30 DÍAS</v>
      </c>
      <c r="AD56" s="7" t="s">
        <v>2399</v>
      </c>
      <c r="AE56" s="7">
        <v>10982</v>
      </c>
      <c r="AF56" s="7" t="s">
        <v>2375</v>
      </c>
      <c r="AG56" s="7" t="s">
        <v>2439</v>
      </c>
      <c r="AH56" s="7">
        <v>4640</v>
      </c>
      <c r="AI56" s="7">
        <v>30</v>
      </c>
      <c r="AJ56" s="7"/>
      <c r="AK56" s="7"/>
      <c r="AL56" s="7"/>
      <c r="AM56" s="7" t="s">
        <v>920</v>
      </c>
      <c r="AN56" s="7">
        <v>10043</v>
      </c>
      <c r="AO56" s="7" t="s">
        <v>2463</v>
      </c>
      <c r="AP56" s="7"/>
      <c r="AQ56" s="7"/>
      <c r="AR56" s="7"/>
      <c r="AS56" s="7"/>
      <c r="AT56" s="7"/>
      <c r="AU56" s="7"/>
      <c r="AV56" s="7"/>
      <c r="AW56" s="7"/>
      <c r="AX56" s="7"/>
      <c r="AY56" s="82">
        <f t="shared" si="13"/>
        <v>4640</v>
      </c>
      <c r="AZ56" s="82" t="str">
        <f t="shared" si="14"/>
        <v>IMPORTECNICAL S.A.S</v>
      </c>
      <c r="BA56" s="82" t="str">
        <f t="shared" si="26"/>
        <v>SIMAX</v>
      </c>
      <c r="BB56" s="82">
        <f t="shared" si="27"/>
        <v>30</v>
      </c>
      <c r="BC56" s="7"/>
      <c r="BD56" s="7"/>
      <c r="BE56" s="7"/>
      <c r="BF56" s="7" t="s">
        <v>1345</v>
      </c>
      <c r="BG56" s="7">
        <v>8409</v>
      </c>
      <c r="BH56" s="7">
        <v>15</v>
      </c>
      <c r="BI56" s="7" t="s">
        <v>1345</v>
      </c>
      <c r="BJ56" s="7">
        <v>8852.25</v>
      </c>
      <c r="BK56" s="7" t="s">
        <v>2526</v>
      </c>
      <c r="BL56" s="7"/>
      <c r="BM56" s="7"/>
      <c r="BN56" s="7"/>
      <c r="BO56" s="7" t="s">
        <v>1345</v>
      </c>
      <c r="BP56" s="7">
        <v>5500</v>
      </c>
      <c r="BQ56" s="7" t="s">
        <v>2548</v>
      </c>
      <c r="BR56" s="7"/>
      <c r="BS56" s="7"/>
      <c r="BT56" s="7"/>
      <c r="BU56" s="1" t="s">
        <v>1345</v>
      </c>
      <c r="BV56" s="7">
        <v>8874</v>
      </c>
      <c r="BW56" s="7" t="s">
        <v>2328</v>
      </c>
      <c r="BX56" s="82">
        <f t="shared" si="2"/>
        <v>5500</v>
      </c>
      <c r="BY56" s="82" t="str">
        <f t="shared" si="10"/>
        <v>QUIMICOS FARADAY LTDA</v>
      </c>
      <c r="BZ56" s="82" t="str">
        <f t="shared" si="3"/>
        <v>SCHOTT</v>
      </c>
      <c r="CA56" s="82" t="str">
        <f t="shared" si="4"/>
        <v>20 DIAS</v>
      </c>
      <c r="CB56" s="7"/>
      <c r="CC56" s="7"/>
      <c r="CD56" s="7"/>
      <c r="CE56" s="7"/>
      <c r="CF56" s="7"/>
      <c r="CG56" s="7"/>
      <c r="CH56" s="7" t="s">
        <v>2399</v>
      </c>
      <c r="CI56" s="7">
        <v>5823.913846153846</v>
      </c>
      <c r="CJ56" s="7" t="s">
        <v>2363</v>
      </c>
      <c r="CK56" s="82">
        <f t="shared" si="18"/>
        <v>5823.913846153846</v>
      </c>
      <c r="CL56" s="82" t="str">
        <f t="shared" si="19"/>
        <v xml:space="preserve">LABORATORIOS WACOL S.A </v>
      </c>
      <c r="CM56" s="82" t="str">
        <f t="shared" si="20"/>
        <v>PYREX</v>
      </c>
      <c r="CN56" s="82" t="str">
        <f t="shared" si="21"/>
        <v>90 DIAS</v>
      </c>
      <c r="CO56" s="101">
        <f t="shared" si="5"/>
        <v>4640</v>
      </c>
      <c r="CP56" s="110" t="str">
        <f t="shared" si="6"/>
        <v>IMPORTECNICAL S.A.S</v>
      </c>
      <c r="CQ56" s="105" t="str">
        <f t="shared" si="7"/>
        <v>SIMAX</v>
      </c>
      <c r="CR56" s="105">
        <f t="shared" si="8"/>
        <v>30</v>
      </c>
    </row>
    <row r="57" spans="1:96" ht="28.8">
      <c r="A57" s="46">
        <f t="shared" si="9"/>
        <v>49</v>
      </c>
      <c r="B57" s="24" t="s">
        <v>601</v>
      </c>
      <c r="C57" s="25" t="s">
        <v>866</v>
      </c>
      <c r="D57" s="47">
        <v>1</v>
      </c>
      <c r="E57" s="7"/>
      <c r="F57" s="7"/>
      <c r="G57" s="7"/>
      <c r="H57" s="7" t="s">
        <v>2032</v>
      </c>
      <c r="I57" s="7">
        <v>7163</v>
      </c>
      <c r="J57" s="7" t="s">
        <v>2281</v>
      </c>
      <c r="K57" s="7"/>
      <c r="L57" s="7"/>
      <c r="M57" s="7"/>
      <c r="N57" s="7"/>
      <c r="O57" s="7"/>
      <c r="P57" s="7"/>
      <c r="Q57" s="7"/>
      <c r="R57" s="7"/>
      <c r="S57" s="7"/>
      <c r="T57" s="7" t="s">
        <v>2415</v>
      </c>
      <c r="U57" s="7">
        <v>5011.2</v>
      </c>
      <c r="V57" s="7">
        <v>15</v>
      </c>
      <c r="W57" s="7"/>
      <c r="X57" s="7"/>
      <c r="Y57" s="7"/>
      <c r="Z57" s="82">
        <f t="shared" si="24"/>
        <v>5011.2</v>
      </c>
      <c r="AA57" s="82" t="str">
        <f t="shared" si="25"/>
        <v xml:space="preserve">ELEMENTOS QUIMICOS LTDA </v>
      </c>
      <c r="AB57" s="82" t="str">
        <f t="shared" si="22"/>
        <v>SIMAX (ALE)</v>
      </c>
      <c r="AC57" s="82">
        <f t="shared" si="23"/>
        <v>15</v>
      </c>
      <c r="AD57" s="7" t="s">
        <v>2399</v>
      </c>
      <c r="AE57" s="7">
        <v>9586</v>
      </c>
      <c r="AF57" s="7" t="s">
        <v>2375</v>
      </c>
      <c r="AG57" s="7" t="s">
        <v>2439</v>
      </c>
      <c r="AH57" s="7">
        <v>2592</v>
      </c>
      <c r="AI57" s="7">
        <v>30</v>
      </c>
      <c r="AJ57" s="7"/>
      <c r="AK57" s="7"/>
      <c r="AL57" s="7"/>
      <c r="AM57" s="7" t="s">
        <v>920</v>
      </c>
      <c r="AN57" s="7">
        <v>6876</v>
      </c>
      <c r="AO57" s="7" t="s">
        <v>2463</v>
      </c>
      <c r="AP57" s="7"/>
      <c r="AQ57" s="7"/>
      <c r="AR57" s="7"/>
      <c r="AS57" s="7"/>
      <c r="AT57" s="7"/>
      <c r="AU57" s="7"/>
      <c r="AV57" s="7"/>
      <c r="AW57" s="7"/>
      <c r="AX57" s="7"/>
      <c r="AY57" s="82">
        <f t="shared" si="13"/>
        <v>2592</v>
      </c>
      <c r="AZ57" s="82" t="str">
        <f t="shared" si="14"/>
        <v>IMPORTECNICAL S.A.S</v>
      </c>
      <c r="BA57" s="82" t="str">
        <f t="shared" si="26"/>
        <v>SIMAX</v>
      </c>
      <c r="BB57" s="82">
        <f t="shared" si="27"/>
        <v>30</v>
      </c>
      <c r="BC57" s="7"/>
      <c r="BD57" s="7"/>
      <c r="BE57" s="7"/>
      <c r="BF57" s="7" t="s">
        <v>1345</v>
      </c>
      <c r="BG57" s="7">
        <v>4760</v>
      </c>
      <c r="BH57" s="7">
        <v>15</v>
      </c>
      <c r="BI57" s="7" t="s">
        <v>1345</v>
      </c>
      <c r="BJ57" s="7">
        <v>6061</v>
      </c>
      <c r="BK57" s="7" t="s">
        <v>2526</v>
      </c>
      <c r="BL57" s="7"/>
      <c r="BM57" s="7"/>
      <c r="BN57" s="7"/>
      <c r="BO57" s="7" t="s">
        <v>2280</v>
      </c>
      <c r="BP57" s="7">
        <v>6200</v>
      </c>
      <c r="BQ57" s="7" t="s">
        <v>2548</v>
      </c>
      <c r="BR57" s="7" t="s">
        <v>2576</v>
      </c>
      <c r="BS57" s="7">
        <v>6020.4</v>
      </c>
      <c r="BT57" s="1" t="s">
        <v>2577</v>
      </c>
      <c r="BU57" s="1" t="s">
        <v>1345</v>
      </c>
      <c r="BV57" s="7">
        <v>6061</v>
      </c>
      <c r="BW57" s="7" t="s">
        <v>2328</v>
      </c>
      <c r="BX57" s="82">
        <f t="shared" si="2"/>
        <v>4760</v>
      </c>
      <c r="BY57" s="82" t="str">
        <f t="shared" si="10"/>
        <v>PRODUQUIMICA DE COLOMBIA S A</v>
      </c>
      <c r="BZ57" s="82" t="str">
        <f t="shared" si="3"/>
        <v>SCHOTT</v>
      </c>
      <c r="CA57" s="82">
        <f t="shared" si="4"/>
        <v>15</v>
      </c>
      <c r="CB57" s="7"/>
      <c r="CC57" s="7"/>
      <c r="CD57" s="7"/>
      <c r="CE57" s="7"/>
      <c r="CF57" s="7"/>
      <c r="CG57" s="7"/>
      <c r="CH57" s="7" t="s">
        <v>2399</v>
      </c>
      <c r="CI57" s="7">
        <v>3489.1015384615384</v>
      </c>
      <c r="CJ57" s="7" t="s">
        <v>2363</v>
      </c>
      <c r="CK57" s="82">
        <f t="shared" si="18"/>
        <v>3489.1015384615384</v>
      </c>
      <c r="CL57" s="82" t="str">
        <f t="shared" si="19"/>
        <v xml:space="preserve">LABORATORIOS WACOL S.A </v>
      </c>
      <c r="CM57" s="82" t="str">
        <f t="shared" si="20"/>
        <v>PYREX</v>
      </c>
      <c r="CN57" s="82" t="str">
        <f t="shared" si="21"/>
        <v>90 DIAS</v>
      </c>
      <c r="CO57" s="101">
        <f t="shared" si="5"/>
        <v>2592</v>
      </c>
      <c r="CP57" s="110" t="str">
        <f t="shared" si="6"/>
        <v>IMPORTECNICAL S.A.S</v>
      </c>
      <c r="CQ57" s="105" t="str">
        <f t="shared" si="7"/>
        <v>SIMAX</v>
      </c>
      <c r="CR57" s="105">
        <f t="shared" si="8"/>
        <v>30</v>
      </c>
    </row>
    <row r="58" spans="1:96" ht="48" customHeight="1">
      <c r="A58" s="46">
        <f t="shared" si="9"/>
        <v>50</v>
      </c>
      <c r="B58" s="24" t="s">
        <v>602</v>
      </c>
      <c r="C58" s="25" t="s">
        <v>866</v>
      </c>
      <c r="D58" s="47">
        <v>1</v>
      </c>
      <c r="E58" s="7"/>
      <c r="F58" s="7"/>
      <c r="G58" s="7"/>
      <c r="H58" s="7" t="s">
        <v>2032</v>
      </c>
      <c r="I58" s="7">
        <v>16493.75</v>
      </c>
      <c r="J58" s="7" t="s">
        <v>2281</v>
      </c>
      <c r="K58" s="7"/>
      <c r="L58" s="7"/>
      <c r="M58" s="7"/>
      <c r="N58" s="7"/>
      <c r="O58" s="7"/>
      <c r="P58" s="7"/>
      <c r="Q58" s="7"/>
      <c r="R58" s="7"/>
      <c r="S58" s="7"/>
      <c r="T58" s="7" t="s">
        <v>2415</v>
      </c>
      <c r="U58" s="7">
        <v>10962</v>
      </c>
      <c r="V58" s="7">
        <v>15</v>
      </c>
      <c r="W58" s="7"/>
      <c r="X58" s="7"/>
      <c r="Y58" s="7"/>
      <c r="Z58" s="82">
        <f t="shared" si="24"/>
        <v>10962</v>
      </c>
      <c r="AA58" s="82" t="str">
        <f t="shared" si="25"/>
        <v xml:space="preserve">ELEMENTOS QUIMICOS LTDA </v>
      </c>
      <c r="AB58" s="82" t="str">
        <f t="shared" si="22"/>
        <v>SIMAX (ALE)</v>
      </c>
      <c r="AC58" s="82">
        <f t="shared" si="23"/>
        <v>15</v>
      </c>
      <c r="AD58" s="7" t="s">
        <v>2399</v>
      </c>
      <c r="AE58" s="7">
        <v>23782</v>
      </c>
      <c r="AF58" s="7" t="s">
        <v>2375</v>
      </c>
      <c r="AG58" s="7" t="s">
        <v>2439</v>
      </c>
      <c r="AH58" s="7">
        <v>10092</v>
      </c>
      <c r="AI58" s="7">
        <v>30</v>
      </c>
      <c r="AJ58" s="7"/>
      <c r="AK58" s="7"/>
      <c r="AL58" s="7"/>
      <c r="AM58" s="7" t="s">
        <v>920</v>
      </c>
      <c r="AN58" s="7">
        <v>15834</v>
      </c>
      <c r="AO58" s="7" t="s">
        <v>2463</v>
      </c>
      <c r="AP58" s="7"/>
      <c r="AQ58" s="7"/>
      <c r="AR58" s="7"/>
      <c r="AS58" s="7"/>
      <c r="AT58" s="7"/>
      <c r="AU58" s="7"/>
      <c r="AV58" s="7"/>
      <c r="AW58" s="7"/>
      <c r="AX58" s="7"/>
      <c r="AY58" s="82">
        <f t="shared" si="13"/>
        <v>10092</v>
      </c>
      <c r="AZ58" s="82" t="str">
        <f t="shared" si="14"/>
        <v>IMPORTECNICAL S.A.S</v>
      </c>
      <c r="BA58" s="82" t="str">
        <f t="shared" si="26"/>
        <v>SIMAX</v>
      </c>
      <c r="BB58" s="82">
        <f t="shared" si="27"/>
        <v>30</v>
      </c>
      <c r="BC58" s="7"/>
      <c r="BD58" s="7"/>
      <c r="BE58" s="7"/>
      <c r="BF58" s="7" t="s">
        <v>1345</v>
      </c>
      <c r="BG58" s="7">
        <v>13258</v>
      </c>
      <c r="BH58" s="7">
        <v>15</v>
      </c>
      <c r="BI58" s="7" t="s">
        <v>1345</v>
      </c>
      <c r="BJ58" s="7">
        <v>13956.25</v>
      </c>
      <c r="BK58" s="7" t="s">
        <v>2526</v>
      </c>
      <c r="BL58" s="7"/>
      <c r="BM58" s="7"/>
      <c r="BN58" s="7"/>
      <c r="BO58" s="7" t="s">
        <v>2280</v>
      </c>
      <c r="BP58" s="7">
        <v>13800</v>
      </c>
      <c r="BQ58" s="7" t="s">
        <v>2548</v>
      </c>
      <c r="BR58" s="7" t="s">
        <v>2576</v>
      </c>
      <c r="BS58" s="7">
        <v>14268</v>
      </c>
      <c r="BT58" s="1" t="s">
        <v>2577</v>
      </c>
      <c r="BU58" s="1"/>
      <c r="BV58" s="7"/>
      <c r="BW58" s="7"/>
      <c r="BX58" s="82">
        <f t="shared" si="2"/>
        <v>13258</v>
      </c>
      <c r="BY58" s="82" t="str">
        <f t="shared" si="10"/>
        <v>PRODUQUIMICA DE COLOMBIA S A</v>
      </c>
      <c r="BZ58" s="82" t="str">
        <f t="shared" si="3"/>
        <v>SCHOTT</v>
      </c>
      <c r="CA58" s="82">
        <f t="shared" si="4"/>
        <v>15</v>
      </c>
      <c r="CB58" s="7"/>
      <c r="CC58" s="7"/>
      <c r="CD58" s="7"/>
      <c r="CE58" s="7"/>
      <c r="CF58" s="7"/>
      <c r="CG58" s="7"/>
      <c r="CH58" s="7" t="s">
        <v>2399</v>
      </c>
      <c r="CI58" s="7">
        <v>10734.889846153845</v>
      </c>
      <c r="CJ58" s="7" t="s">
        <v>2363</v>
      </c>
      <c r="CK58" s="82">
        <f t="shared" si="18"/>
        <v>10734.889846153845</v>
      </c>
      <c r="CL58" s="82" t="str">
        <f t="shared" si="19"/>
        <v xml:space="preserve">LABORATORIOS WACOL S.A </v>
      </c>
      <c r="CM58" s="82" t="str">
        <f t="shared" si="20"/>
        <v>PYREX</v>
      </c>
      <c r="CN58" s="82" t="str">
        <f t="shared" si="21"/>
        <v>90 DIAS</v>
      </c>
      <c r="CO58" s="101">
        <f t="shared" si="5"/>
        <v>10092</v>
      </c>
      <c r="CP58" s="110" t="str">
        <f t="shared" si="6"/>
        <v>IMPORTECNICAL S.A.S</v>
      </c>
      <c r="CQ58" s="105" t="str">
        <f t="shared" si="7"/>
        <v>SIMAX</v>
      </c>
      <c r="CR58" s="105">
        <f t="shared" si="8"/>
        <v>30</v>
      </c>
    </row>
    <row r="59" spans="1:96" ht="29.25" customHeight="1">
      <c r="A59" s="46">
        <f t="shared" si="9"/>
        <v>51</v>
      </c>
      <c r="B59" s="24" t="s">
        <v>603</v>
      </c>
      <c r="C59" s="25" t="s">
        <v>866</v>
      </c>
      <c r="D59" s="47">
        <v>1</v>
      </c>
      <c r="E59" s="7"/>
      <c r="F59" s="7"/>
      <c r="G59" s="7"/>
      <c r="H59" s="7" t="s">
        <v>2032</v>
      </c>
      <c r="I59" s="7">
        <v>30442.75</v>
      </c>
      <c r="J59" s="7" t="s">
        <v>2281</v>
      </c>
      <c r="K59" s="7"/>
      <c r="L59" s="7"/>
      <c r="M59" s="7"/>
      <c r="N59" s="7"/>
      <c r="O59" s="7"/>
      <c r="P59" s="7"/>
      <c r="Q59" s="7"/>
      <c r="R59" s="7"/>
      <c r="S59" s="7"/>
      <c r="T59" s="7" t="s">
        <v>2415</v>
      </c>
      <c r="U59" s="7">
        <v>19940.399999999998</v>
      </c>
      <c r="V59" s="7">
        <v>15</v>
      </c>
      <c r="W59" s="7"/>
      <c r="X59" s="7"/>
      <c r="Y59" s="7"/>
      <c r="Z59" s="82">
        <f t="shared" si="24"/>
        <v>19940.399999999998</v>
      </c>
      <c r="AA59" s="82" t="str">
        <f t="shared" si="25"/>
        <v xml:space="preserve">ELEMENTOS QUIMICOS LTDA </v>
      </c>
      <c r="AB59" s="82" t="str">
        <f t="shared" si="22"/>
        <v>SIMAX (ALE)</v>
      </c>
      <c r="AC59" s="82">
        <f t="shared" si="23"/>
        <v>15</v>
      </c>
      <c r="AD59" s="7" t="s">
        <v>2399</v>
      </c>
      <c r="AE59" s="7">
        <v>126741</v>
      </c>
      <c r="AF59" s="7" t="s">
        <v>2375</v>
      </c>
      <c r="AG59" s="7" t="s">
        <v>2439</v>
      </c>
      <c r="AH59" s="7">
        <v>15080</v>
      </c>
      <c r="AI59" s="7">
        <v>30</v>
      </c>
      <c r="AJ59" s="7"/>
      <c r="AK59" s="7"/>
      <c r="AL59" s="7"/>
      <c r="AM59" s="7" t="s">
        <v>920</v>
      </c>
      <c r="AN59" s="7">
        <v>29225</v>
      </c>
      <c r="AO59" s="7" t="s">
        <v>2464</v>
      </c>
      <c r="AP59" s="7"/>
      <c r="AQ59" s="7"/>
      <c r="AR59" s="7"/>
      <c r="AS59" s="7"/>
      <c r="AT59" s="7"/>
      <c r="AU59" s="7"/>
      <c r="AV59" s="7"/>
      <c r="AW59" s="7"/>
      <c r="AX59" s="7"/>
      <c r="AY59" s="82">
        <f t="shared" si="13"/>
        <v>15080</v>
      </c>
      <c r="AZ59" s="82" t="str">
        <f t="shared" si="14"/>
        <v>IMPORTECNICAL S.A.S</v>
      </c>
      <c r="BA59" s="82" t="str">
        <f t="shared" si="26"/>
        <v>SIMAX</v>
      </c>
      <c r="BB59" s="82">
        <f t="shared" si="27"/>
        <v>30</v>
      </c>
      <c r="BC59" s="7"/>
      <c r="BD59" s="7"/>
      <c r="BE59" s="7"/>
      <c r="BF59" s="7" t="s">
        <v>1345</v>
      </c>
      <c r="BG59" s="7">
        <v>24470</v>
      </c>
      <c r="BH59" s="7">
        <v>15</v>
      </c>
      <c r="BI59" s="7" t="s">
        <v>1345</v>
      </c>
      <c r="BJ59" s="7">
        <v>25759.25</v>
      </c>
      <c r="BK59" s="7" t="s">
        <v>2526</v>
      </c>
      <c r="BL59" s="7"/>
      <c r="BM59" s="7"/>
      <c r="BN59" s="7"/>
      <c r="BO59" s="7" t="s">
        <v>2280</v>
      </c>
      <c r="BP59" s="7">
        <v>24700</v>
      </c>
      <c r="BQ59" s="7" t="s">
        <v>2548</v>
      </c>
      <c r="BR59" s="7"/>
      <c r="BS59" s="7"/>
      <c r="BT59" s="7"/>
      <c r="BU59" s="1" t="s">
        <v>1345</v>
      </c>
      <c r="BV59" s="7">
        <v>25752</v>
      </c>
      <c r="BW59" s="7" t="s">
        <v>2328</v>
      </c>
      <c r="BX59" s="82">
        <f t="shared" si="2"/>
        <v>24470</v>
      </c>
      <c r="BY59" s="82" t="str">
        <f t="shared" si="10"/>
        <v>PRODUQUIMICA DE COLOMBIA S A</v>
      </c>
      <c r="BZ59" s="82" t="str">
        <f t="shared" si="3"/>
        <v>SCHOTT</v>
      </c>
      <c r="CA59" s="82">
        <f t="shared" si="4"/>
        <v>15</v>
      </c>
      <c r="CB59" s="7"/>
      <c r="CC59" s="7"/>
      <c r="CD59" s="7"/>
      <c r="CE59" s="7"/>
      <c r="CF59" s="7"/>
      <c r="CG59" s="7"/>
      <c r="CH59" s="7"/>
      <c r="CI59" s="7"/>
      <c r="CJ59" s="7"/>
      <c r="CK59" s="82"/>
      <c r="CL59" s="82"/>
      <c r="CM59" s="82"/>
      <c r="CN59" s="82"/>
      <c r="CO59" s="101">
        <f t="shared" si="5"/>
        <v>15080</v>
      </c>
      <c r="CP59" s="110" t="str">
        <f t="shared" si="6"/>
        <v>IMPORTECNICAL S.A.S</v>
      </c>
      <c r="CQ59" s="105" t="str">
        <f t="shared" si="7"/>
        <v>SIMAX</v>
      </c>
      <c r="CR59" s="105">
        <f t="shared" si="8"/>
        <v>30</v>
      </c>
    </row>
    <row r="60" spans="1:96" ht="22.5" customHeight="1">
      <c r="A60" s="46">
        <f t="shared" si="9"/>
        <v>52</v>
      </c>
      <c r="B60" s="24" t="s">
        <v>604</v>
      </c>
      <c r="C60" s="25" t="s">
        <v>866</v>
      </c>
      <c r="D60" s="47">
        <v>1</v>
      </c>
      <c r="E60" s="7"/>
      <c r="F60" s="7"/>
      <c r="G60" s="7"/>
      <c r="H60" s="7" t="s">
        <v>2032</v>
      </c>
      <c r="I60" s="7">
        <v>7634.25</v>
      </c>
      <c r="J60" s="7" t="s">
        <v>2281</v>
      </c>
      <c r="K60" s="7"/>
      <c r="L60" s="7"/>
      <c r="M60" s="7"/>
      <c r="N60" s="7"/>
      <c r="O60" s="7"/>
      <c r="P60" s="7"/>
      <c r="Q60" s="7"/>
      <c r="R60" s="7"/>
      <c r="S60" s="7"/>
      <c r="T60" s="7" t="s">
        <v>2415</v>
      </c>
      <c r="U60" s="7">
        <v>5428.7999999999993</v>
      </c>
      <c r="V60" s="7">
        <v>15</v>
      </c>
      <c r="W60" s="7"/>
      <c r="X60" s="7"/>
      <c r="Y60" s="7"/>
      <c r="Z60" s="82">
        <f t="shared" si="24"/>
        <v>5428.7999999999993</v>
      </c>
      <c r="AA60" s="82" t="str">
        <f t="shared" si="25"/>
        <v xml:space="preserve">ELEMENTOS QUIMICOS LTDA </v>
      </c>
      <c r="AB60" s="82" t="str">
        <f t="shared" si="22"/>
        <v>SIMAX (ALE)</v>
      </c>
      <c r="AC60" s="82">
        <f t="shared" si="23"/>
        <v>15</v>
      </c>
      <c r="AD60" s="7"/>
      <c r="AE60" s="7"/>
      <c r="AF60" s="7"/>
      <c r="AG60" s="7" t="s">
        <v>2439</v>
      </c>
      <c r="AH60" s="7">
        <v>2722</v>
      </c>
      <c r="AI60" s="7">
        <v>30</v>
      </c>
      <c r="AJ60" s="7"/>
      <c r="AK60" s="7"/>
      <c r="AL60" s="7"/>
      <c r="AM60" s="7" t="s">
        <v>920</v>
      </c>
      <c r="AN60" s="7">
        <v>7329</v>
      </c>
      <c r="AO60" s="7" t="s">
        <v>2463</v>
      </c>
      <c r="AP60" s="7"/>
      <c r="AQ60" s="7"/>
      <c r="AR60" s="7"/>
      <c r="AS60" s="7"/>
      <c r="AT60" s="7"/>
      <c r="AU60" s="7"/>
      <c r="AV60" s="7"/>
      <c r="AW60" s="7"/>
      <c r="AX60" s="7"/>
      <c r="AY60" s="82">
        <f t="shared" si="13"/>
        <v>2722</v>
      </c>
      <c r="AZ60" s="82" t="str">
        <f t="shared" si="14"/>
        <v>IMPORTECNICAL S.A.S</v>
      </c>
      <c r="BA60" s="82" t="str">
        <f t="shared" si="26"/>
        <v>SIMAX</v>
      </c>
      <c r="BB60" s="82">
        <f t="shared" si="27"/>
        <v>30</v>
      </c>
      <c r="BC60" s="7"/>
      <c r="BD60" s="7"/>
      <c r="BE60" s="7"/>
      <c r="BF60" s="7" t="s">
        <v>1345</v>
      </c>
      <c r="BG60" s="7">
        <v>6136</v>
      </c>
      <c r="BH60" s="7">
        <v>15</v>
      </c>
      <c r="BI60" s="7" t="s">
        <v>1345</v>
      </c>
      <c r="BJ60" s="7">
        <v>6459.75</v>
      </c>
      <c r="BK60" s="7" t="s">
        <v>2526</v>
      </c>
      <c r="BL60" s="7"/>
      <c r="BM60" s="7"/>
      <c r="BN60" s="7"/>
      <c r="BO60" s="7" t="s">
        <v>2280</v>
      </c>
      <c r="BP60" s="7">
        <v>6100</v>
      </c>
      <c r="BQ60" s="7" t="s">
        <v>2548</v>
      </c>
      <c r="BR60" s="7"/>
      <c r="BS60" s="7"/>
      <c r="BT60" s="7"/>
      <c r="BU60" s="1" t="s">
        <v>1345</v>
      </c>
      <c r="BV60" s="7">
        <v>6496</v>
      </c>
      <c r="BW60" s="7" t="s">
        <v>2545</v>
      </c>
      <c r="BX60" s="82">
        <f t="shared" si="2"/>
        <v>6100</v>
      </c>
      <c r="BY60" s="82" t="str">
        <f t="shared" si="10"/>
        <v>QUIMICOS FARADAY LTDA</v>
      </c>
      <c r="BZ60" s="82" t="str">
        <f t="shared" si="3"/>
        <v>BOECO</v>
      </c>
      <c r="CA60" s="82" t="str">
        <f t="shared" si="4"/>
        <v>20 DIAS</v>
      </c>
      <c r="CB60" s="7"/>
      <c r="CC60" s="7"/>
      <c r="CD60" s="7"/>
      <c r="CE60" s="7"/>
      <c r="CF60" s="7"/>
      <c r="CG60" s="7"/>
      <c r="CH60" s="7"/>
      <c r="CI60" s="7"/>
      <c r="CJ60" s="7"/>
      <c r="CK60" s="82"/>
      <c r="CL60" s="82"/>
      <c r="CM60" s="82"/>
      <c r="CN60" s="82"/>
      <c r="CO60" s="101">
        <f t="shared" si="5"/>
        <v>2722</v>
      </c>
      <c r="CP60" s="110" t="str">
        <f t="shared" si="6"/>
        <v>IMPORTECNICAL S.A.S</v>
      </c>
      <c r="CQ60" s="105" t="str">
        <f t="shared" si="7"/>
        <v>SIMAX</v>
      </c>
      <c r="CR60" s="105">
        <f t="shared" si="8"/>
        <v>30</v>
      </c>
    </row>
    <row r="61" spans="1:96" ht="28.8">
      <c r="A61" s="46">
        <f t="shared" si="9"/>
        <v>53</v>
      </c>
      <c r="B61" s="24" t="s">
        <v>605</v>
      </c>
      <c r="C61" s="25" t="s">
        <v>866</v>
      </c>
      <c r="D61" s="47">
        <v>1</v>
      </c>
      <c r="E61" s="7"/>
      <c r="F61" s="7"/>
      <c r="G61" s="7"/>
      <c r="H61" s="7" t="s">
        <v>2032</v>
      </c>
      <c r="I61" s="7">
        <v>7917</v>
      </c>
      <c r="J61" s="7" t="s">
        <v>2281</v>
      </c>
      <c r="K61" s="7"/>
      <c r="L61" s="7"/>
      <c r="M61" s="7"/>
      <c r="N61" s="7"/>
      <c r="O61" s="7"/>
      <c r="P61" s="7"/>
      <c r="Q61" s="7"/>
      <c r="R61" s="7"/>
      <c r="S61" s="7"/>
      <c r="T61" s="7" t="s">
        <v>2415</v>
      </c>
      <c r="U61" s="7">
        <v>5324.4</v>
      </c>
      <c r="V61" s="7">
        <v>15</v>
      </c>
      <c r="W61" s="7"/>
      <c r="X61" s="7"/>
      <c r="Y61" s="7"/>
      <c r="Z61" s="82">
        <f t="shared" si="24"/>
        <v>5324.4</v>
      </c>
      <c r="AA61" s="82" t="str">
        <f t="shared" si="25"/>
        <v xml:space="preserve">ELEMENTOS QUIMICOS LTDA </v>
      </c>
      <c r="AB61" s="82" t="str">
        <f t="shared" si="22"/>
        <v>SIMAX (ALE)</v>
      </c>
      <c r="AC61" s="82">
        <f t="shared" si="23"/>
        <v>15</v>
      </c>
      <c r="AD61" s="7" t="s">
        <v>2399</v>
      </c>
      <c r="AE61" s="7">
        <v>9464</v>
      </c>
      <c r="AF61" s="7" t="s">
        <v>2375</v>
      </c>
      <c r="AG61" s="7" t="s">
        <v>2439</v>
      </c>
      <c r="AH61" s="7">
        <v>3944</v>
      </c>
      <c r="AI61" s="7">
        <v>30</v>
      </c>
      <c r="AJ61" s="7"/>
      <c r="AK61" s="7"/>
      <c r="AL61" s="7"/>
      <c r="AM61" s="7" t="s">
        <v>920</v>
      </c>
      <c r="AN61" s="7">
        <v>7600</v>
      </c>
      <c r="AO61" s="7" t="s">
        <v>2463</v>
      </c>
      <c r="AP61" s="7"/>
      <c r="AQ61" s="7"/>
      <c r="AR61" s="7"/>
      <c r="AS61" s="7"/>
      <c r="AT61" s="7"/>
      <c r="AU61" s="7"/>
      <c r="AV61" s="7"/>
      <c r="AW61" s="7"/>
      <c r="AX61" s="7"/>
      <c r="AY61" s="82">
        <f t="shared" si="13"/>
        <v>3944</v>
      </c>
      <c r="AZ61" s="82" t="str">
        <f t="shared" si="14"/>
        <v>IMPORTECNICAL S.A.S</v>
      </c>
      <c r="BA61" s="82" t="str">
        <f t="shared" si="26"/>
        <v>SIMAX</v>
      </c>
      <c r="BB61" s="82">
        <f t="shared" si="27"/>
        <v>30</v>
      </c>
      <c r="BC61" s="7"/>
      <c r="BD61" s="7"/>
      <c r="BE61" s="7"/>
      <c r="BF61" s="7" t="s">
        <v>1345</v>
      </c>
      <c r="BG61" s="7">
        <v>6357</v>
      </c>
      <c r="BH61" s="7">
        <v>15</v>
      </c>
      <c r="BI61" s="7" t="s">
        <v>1345</v>
      </c>
      <c r="BJ61" s="7">
        <v>6699</v>
      </c>
      <c r="BK61" s="7" t="s">
        <v>2526</v>
      </c>
      <c r="BL61" s="7"/>
      <c r="BM61" s="7"/>
      <c r="BN61" s="7"/>
      <c r="BO61" s="7" t="s">
        <v>2280</v>
      </c>
      <c r="BP61" s="7">
        <v>6600</v>
      </c>
      <c r="BQ61" s="7" t="s">
        <v>2548</v>
      </c>
      <c r="BR61" s="7" t="s">
        <v>2578</v>
      </c>
      <c r="BS61" s="7">
        <v>8120</v>
      </c>
      <c r="BT61" s="7" t="s">
        <v>2577</v>
      </c>
      <c r="BU61" s="1" t="s">
        <v>1345</v>
      </c>
      <c r="BV61" s="7">
        <v>6699</v>
      </c>
      <c r="BW61" s="7" t="s">
        <v>2545</v>
      </c>
      <c r="BX61" s="82">
        <f t="shared" si="2"/>
        <v>6357</v>
      </c>
      <c r="BY61" s="82" t="str">
        <f t="shared" si="10"/>
        <v>PRODUQUIMICA DE COLOMBIA S A</v>
      </c>
      <c r="BZ61" s="82" t="str">
        <f t="shared" si="3"/>
        <v>SCHOTT</v>
      </c>
      <c r="CA61" s="82">
        <f t="shared" si="4"/>
        <v>15</v>
      </c>
      <c r="CB61" s="7"/>
      <c r="CC61" s="7"/>
      <c r="CD61" s="7"/>
      <c r="CE61" s="7"/>
      <c r="CF61" s="7"/>
      <c r="CG61" s="7"/>
      <c r="CH61" s="7" t="s">
        <v>2399</v>
      </c>
      <c r="CI61" s="7">
        <v>9412.0615384615376</v>
      </c>
      <c r="CJ61" s="7" t="s">
        <v>2400</v>
      </c>
      <c r="CK61" s="82">
        <f t="shared" si="18"/>
        <v>9412.0615384615376</v>
      </c>
      <c r="CL61" s="82" t="str">
        <f t="shared" si="19"/>
        <v xml:space="preserve">LABORATORIOS WACOL S.A </v>
      </c>
      <c r="CM61" s="82" t="str">
        <f t="shared" si="20"/>
        <v>PYREX</v>
      </c>
      <c r="CN61" s="82" t="str">
        <f t="shared" si="21"/>
        <v xml:space="preserve">INMEDIATA </v>
      </c>
      <c r="CO61" s="101">
        <f t="shared" si="5"/>
        <v>3944</v>
      </c>
      <c r="CP61" s="110" t="str">
        <f t="shared" si="6"/>
        <v>IMPORTECNICAL S.A.S</v>
      </c>
      <c r="CQ61" s="105" t="str">
        <f t="shared" si="7"/>
        <v>SIMAX</v>
      </c>
      <c r="CR61" s="105">
        <f t="shared" si="8"/>
        <v>30</v>
      </c>
    </row>
    <row r="62" spans="1:96" ht="28.8">
      <c r="A62" s="46">
        <f t="shared" si="9"/>
        <v>54</v>
      </c>
      <c r="B62" s="24" t="s">
        <v>606</v>
      </c>
      <c r="C62" s="25" t="s">
        <v>866</v>
      </c>
      <c r="D62" s="47">
        <v>1</v>
      </c>
      <c r="E62" s="7"/>
      <c r="F62" s="7"/>
      <c r="G62" s="7"/>
      <c r="H62" s="7" t="s">
        <v>2032</v>
      </c>
      <c r="I62" s="7">
        <v>9236.5</v>
      </c>
      <c r="J62" s="7" t="s">
        <v>2281</v>
      </c>
      <c r="K62" s="7"/>
      <c r="L62" s="7"/>
      <c r="M62" s="7"/>
      <c r="N62" s="7"/>
      <c r="O62" s="7"/>
      <c r="P62" s="7"/>
      <c r="Q62" s="7"/>
      <c r="R62" s="7"/>
      <c r="S62" s="7"/>
      <c r="T62" s="7" t="s">
        <v>2280</v>
      </c>
      <c r="U62" s="7">
        <v>6264</v>
      </c>
      <c r="V62" s="7">
        <v>15</v>
      </c>
      <c r="W62" s="7"/>
      <c r="X62" s="7"/>
      <c r="Y62" s="7"/>
      <c r="Z62" s="82">
        <f t="shared" si="24"/>
        <v>6264</v>
      </c>
      <c r="AA62" s="82" t="str">
        <f t="shared" si="25"/>
        <v xml:space="preserve">ELEMENTOS QUIMICOS LTDA </v>
      </c>
      <c r="AB62" s="82" t="str">
        <f t="shared" si="22"/>
        <v>BOECO</v>
      </c>
      <c r="AC62" s="82">
        <f t="shared" si="23"/>
        <v>15</v>
      </c>
      <c r="AD62" s="7" t="s">
        <v>2399</v>
      </c>
      <c r="AE62" s="7">
        <v>11057</v>
      </c>
      <c r="AF62" s="7" t="s">
        <v>2375</v>
      </c>
      <c r="AG62" s="7" t="s">
        <v>2439</v>
      </c>
      <c r="AH62" s="7">
        <v>4949</v>
      </c>
      <c r="AI62" s="7">
        <v>30</v>
      </c>
      <c r="AJ62" s="7"/>
      <c r="AK62" s="7"/>
      <c r="AL62" s="7"/>
      <c r="AM62" s="7" t="s">
        <v>920</v>
      </c>
      <c r="AN62" s="7">
        <v>8867</v>
      </c>
      <c r="AO62" s="7" t="s">
        <v>2463</v>
      </c>
      <c r="AP62" s="7"/>
      <c r="AQ62" s="7"/>
      <c r="AR62" s="7"/>
      <c r="AS62" s="7"/>
      <c r="AT62" s="7"/>
      <c r="AU62" s="7"/>
      <c r="AV62" s="7"/>
      <c r="AW62" s="7"/>
      <c r="AX62" s="7"/>
      <c r="AY62" s="82">
        <f t="shared" si="13"/>
        <v>4949</v>
      </c>
      <c r="AZ62" s="82" t="str">
        <f t="shared" si="14"/>
        <v>IMPORTECNICAL S.A.S</v>
      </c>
      <c r="BA62" s="82" t="str">
        <f t="shared" si="26"/>
        <v>SIMAX</v>
      </c>
      <c r="BB62" s="82">
        <f t="shared" si="27"/>
        <v>30</v>
      </c>
      <c r="BC62" s="7"/>
      <c r="BD62" s="7"/>
      <c r="BE62" s="7"/>
      <c r="BF62" s="7" t="s">
        <v>1345</v>
      </c>
      <c r="BG62" s="7">
        <v>7424</v>
      </c>
      <c r="BH62" s="7">
        <v>15</v>
      </c>
      <c r="BI62" s="7" t="s">
        <v>1345</v>
      </c>
      <c r="BJ62" s="7">
        <v>7815.5</v>
      </c>
      <c r="BK62" s="7" t="s">
        <v>2526</v>
      </c>
      <c r="BL62" s="7"/>
      <c r="BM62" s="7"/>
      <c r="BN62" s="7"/>
      <c r="BO62" s="7" t="s">
        <v>2280</v>
      </c>
      <c r="BP62" s="7">
        <v>6900</v>
      </c>
      <c r="BQ62" s="7" t="s">
        <v>2548</v>
      </c>
      <c r="BR62" s="7" t="s">
        <v>2578</v>
      </c>
      <c r="BS62" s="7">
        <v>11095.315580999999</v>
      </c>
      <c r="BT62" s="7" t="s">
        <v>2577</v>
      </c>
      <c r="BU62" s="1" t="s">
        <v>1345</v>
      </c>
      <c r="BV62" s="7">
        <v>7830</v>
      </c>
      <c r="BW62" s="7" t="s">
        <v>2328</v>
      </c>
      <c r="BX62" s="82">
        <f t="shared" si="2"/>
        <v>6900</v>
      </c>
      <c r="BY62" s="82" t="str">
        <f t="shared" si="10"/>
        <v>QUIMICOS FARADAY LTDA</v>
      </c>
      <c r="BZ62" s="82" t="str">
        <f t="shared" si="3"/>
        <v>BOECO</v>
      </c>
      <c r="CA62" s="82" t="str">
        <f t="shared" si="4"/>
        <v>20 DIAS</v>
      </c>
      <c r="CB62" s="7"/>
      <c r="CC62" s="7"/>
      <c r="CD62" s="7"/>
      <c r="CE62" s="7"/>
      <c r="CF62" s="7"/>
      <c r="CG62" s="7"/>
      <c r="CH62" s="7" t="s">
        <v>2399</v>
      </c>
      <c r="CI62" s="7">
        <v>7113.4769230769234</v>
      </c>
      <c r="CJ62" s="7" t="s">
        <v>2400</v>
      </c>
      <c r="CK62" s="82">
        <f t="shared" si="18"/>
        <v>7113.4769230769234</v>
      </c>
      <c r="CL62" s="82" t="str">
        <f t="shared" si="19"/>
        <v xml:space="preserve">LABORATORIOS WACOL S.A </v>
      </c>
      <c r="CM62" s="82" t="str">
        <f t="shared" si="20"/>
        <v>PYREX</v>
      </c>
      <c r="CN62" s="82" t="str">
        <f t="shared" si="21"/>
        <v xml:space="preserve">INMEDIATA </v>
      </c>
      <c r="CO62" s="101">
        <f t="shared" si="5"/>
        <v>4949</v>
      </c>
      <c r="CP62" s="110" t="str">
        <f t="shared" si="6"/>
        <v>IMPORTECNICAL S.A.S</v>
      </c>
      <c r="CQ62" s="105" t="str">
        <f t="shared" si="7"/>
        <v>SIMAX</v>
      </c>
      <c r="CR62" s="105">
        <f t="shared" si="8"/>
        <v>30</v>
      </c>
    </row>
    <row r="63" spans="1:96" ht="28.8">
      <c r="A63" s="46">
        <f t="shared" si="9"/>
        <v>55</v>
      </c>
      <c r="B63" s="24" t="s">
        <v>607</v>
      </c>
      <c r="C63" s="25" t="s">
        <v>866</v>
      </c>
      <c r="D63" s="47">
        <v>1</v>
      </c>
      <c r="E63" s="7"/>
      <c r="F63" s="7"/>
      <c r="G63" s="7"/>
      <c r="H63" s="7" t="s">
        <v>2032</v>
      </c>
      <c r="I63" s="7">
        <v>7351.5</v>
      </c>
      <c r="J63" s="7" t="s">
        <v>2281</v>
      </c>
      <c r="K63" s="7"/>
      <c r="L63" s="7"/>
      <c r="M63" s="7"/>
      <c r="N63" s="7"/>
      <c r="O63" s="7"/>
      <c r="P63" s="7"/>
      <c r="Q63" s="7"/>
      <c r="R63" s="7"/>
      <c r="S63" s="7"/>
      <c r="T63" s="7" t="s">
        <v>2280</v>
      </c>
      <c r="U63" s="7">
        <v>5533.2</v>
      </c>
      <c r="V63" s="7">
        <v>15</v>
      </c>
      <c r="W63" s="7"/>
      <c r="X63" s="7"/>
      <c r="Y63" s="7"/>
      <c r="Z63" s="82">
        <f t="shared" si="24"/>
        <v>5533.2</v>
      </c>
      <c r="AA63" s="82" t="str">
        <f t="shared" si="25"/>
        <v xml:space="preserve">ELEMENTOS QUIMICOS LTDA </v>
      </c>
      <c r="AB63" s="82" t="str">
        <f t="shared" si="22"/>
        <v>BOECO</v>
      </c>
      <c r="AC63" s="82">
        <f t="shared" si="23"/>
        <v>15</v>
      </c>
      <c r="AD63" s="7" t="s">
        <v>2399</v>
      </c>
      <c r="AE63" s="7">
        <v>9108</v>
      </c>
      <c r="AF63" s="7" t="s">
        <v>2375</v>
      </c>
      <c r="AG63" s="7" t="s">
        <v>2439</v>
      </c>
      <c r="AH63" s="7">
        <v>2369</v>
      </c>
      <c r="AI63" s="7">
        <v>30</v>
      </c>
      <c r="AJ63" s="7"/>
      <c r="AK63" s="7"/>
      <c r="AL63" s="7"/>
      <c r="AM63" s="7" t="s">
        <v>920</v>
      </c>
      <c r="AN63" s="7">
        <v>7057</v>
      </c>
      <c r="AO63" s="7" t="s">
        <v>2463</v>
      </c>
      <c r="AP63" s="7"/>
      <c r="AQ63" s="7"/>
      <c r="AR63" s="7"/>
      <c r="AS63" s="7"/>
      <c r="AT63" s="7"/>
      <c r="AU63" s="7"/>
      <c r="AV63" s="7"/>
      <c r="AW63" s="7"/>
      <c r="AX63" s="7"/>
      <c r="AY63" s="82">
        <f t="shared" si="13"/>
        <v>2369</v>
      </c>
      <c r="AZ63" s="82" t="str">
        <f t="shared" si="14"/>
        <v>IMPORTECNICAL S.A.S</v>
      </c>
      <c r="BA63" s="82" t="str">
        <f t="shared" si="26"/>
        <v>SIMAX</v>
      </c>
      <c r="BB63" s="82">
        <f t="shared" si="27"/>
        <v>30</v>
      </c>
      <c r="BC63" s="7"/>
      <c r="BD63" s="7"/>
      <c r="BE63" s="7"/>
      <c r="BF63" s="7" t="s">
        <v>1345</v>
      </c>
      <c r="BG63" s="7">
        <v>5909</v>
      </c>
      <c r="BH63" s="7">
        <v>15</v>
      </c>
      <c r="BI63" s="7" t="s">
        <v>1345</v>
      </c>
      <c r="BJ63" s="7">
        <v>6220.5</v>
      </c>
      <c r="BK63" s="7" t="s">
        <v>2526</v>
      </c>
      <c r="BL63" s="7"/>
      <c r="BM63" s="7"/>
      <c r="BN63" s="7"/>
      <c r="BO63" s="7" t="s">
        <v>2280</v>
      </c>
      <c r="BP63" s="7">
        <v>6100</v>
      </c>
      <c r="BQ63" s="7" t="s">
        <v>2548</v>
      </c>
      <c r="BR63" s="7" t="s">
        <v>2578</v>
      </c>
      <c r="BS63" s="7">
        <v>7772</v>
      </c>
      <c r="BT63" s="7" t="s">
        <v>2577</v>
      </c>
      <c r="BU63" s="1" t="s">
        <v>1345</v>
      </c>
      <c r="BV63" s="7">
        <v>6264</v>
      </c>
      <c r="BW63" s="7" t="s">
        <v>2545</v>
      </c>
      <c r="BX63" s="82">
        <f t="shared" si="2"/>
        <v>5909</v>
      </c>
      <c r="BY63" s="82" t="str">
        <f t="shared" si="10"/>
        <v>PRODUQUIMICA DE COLOMBIA S A</v>
      </c>
      <c r="BZ63" s="82" t="str">
        <f t="shared" si="3"/>
        <v>SCHOTT</v>
      </c>
      <c r="CA63" s="82">
        <f t="shared" si="4"/>
        <v>15</v>
      </c>
      <c r="CB63" s="7"/>
      <c r="CC63" s="7"/>
      <c r="CD63" s="7"/>
      <c r="CE63" s="7"/>
      <c r="CF63" s="7"/>
      <c r="CG63" s="7"/>
      <c r="CH63" s="7" t="s">
        <v>2399</v>
      </c>
      <c r="CI63" s="7">
        <v>2746.523076923077</v>
      </c>
      <c r="CJ63" s="7" t="s">
        <v>2400</v>
      </c>
      <c r="CK63" s="82">
        <f t="shared" si="18"/>
        <v>2746.523076923077</v>
      </c>
      <c r="CL63" s="82" t="str">
        <f t="shared" si="19"/>
        <v xml:space="preserve">LABORATORIOS WACOL S.A </v>
      </c>
      <c r="CM63" s="82" t="str">
        <f t="shared" si="20"/>
        <v>PYREX</v>
      </c>
      <c r="CN63" s="82" t="str">
        <f t="shared" si="21"/>
        <v xml:space="preserve">INMEDIATA </v>
      </c>
      <c r="CO63" s="101">
        <f t="shared" si="5"/>
        <v>2369</v>
      </c>
      <c r="CP63" s="110" t="str">
        <f t="shared" si="6"/>
        <v>IMPORTECNICAL S.A.S</v>
      </c>
      <c r="CQ63" s="105" t="str">
        <f t="shared" si="7"/>
        <v>SIMAX</v>
      </c>
      <c r="CR63" s="105">
        <f t="shared" si="8"/>
        <v>30</v>
      </c>
    </row>
    <row r="64" spans="1:96" ht="28.8">
      <c r="A64" s="46">
        <f t="shared" si="9"/>
        <v>56</v>
      </c>
      <c r="B64" s="24" t="s">
        <v>608</v>
      </c>
      <c r="C64" s="25" t="s">
        <v>866</v>
      </c>
      <c r="D64" s="47">
        <v>1</v>
      </c>
      <c r="E64" s="7"/>
      <c r="F64" s="7"/>
      <c r="G64" s="7"/>
      <c r="H64" s="7" t="s">
        <v>2032</v>
      </c>
      <c r="I64" s="7">
        <v>10367.5</v>
      </c>
      <c r="J64" s="7" t="s">
        <v>2281</v>
      </c>
      <c r="K64" s="7"/>
      <c r="L64" s="7"/>
      <c r="M64" s="7"/>
      <c r="N64" s="7"/>
      <c r="O64" s="7"/>
      <c r="P64" s="7"/>
      <c r="Q64" s="7"/>
      <c r="R64" s="7"/>
      <c r="S64" s="7"/>
      <c r="T64" s="7" t="s">
        <v>2280</v>
      </c>
      <c r="U64" s="7">
        <v>8038.7999999999993</v>
      </c>
      <c r="V64" s="7">
        <v>15</v>
      </c>
      <c r="W64" s="7"/>
      <c r="X64" s="7"/>
      <c r="Y64" s="7"/>
      <c r="Z64" s="82">
        <f t="shared" si="24"/>
        <v>8038.7999999999993</v>
      </c>
      <c r="AA64" s="82" t="str">
        <f t="shared" si="25"/>
        <v xml:space="preserve">ELEMENTOS QUIMICOS LTDA </v>
      </c>
      <c r="AB64" s="82" t="str">
        <f t="shared" si="22"/>
        <v>BOECO</v>
      </c>
      <c r="AC64" s="82">
        <f t="shared" si="23"/>
        <v>15</v>
      </c>
      <c r="AD64" s="7" t="s">
        <v>2399</v>
      </c>
      <c r="AE64" s="7">
        <v>15668</v>
      </c>
      <c r="AF64" s="7" t="s">
        <v>2375</v>
      </c>
      <c r="AG64" s="7" t="s">
        <v>2439</v>
      </c>
      <c r="AH64" s="7">
        <v>6786</v>
      </c>
      <c r="AI64" s="7">
        <v>30</v>
      </c>
      <c r="AJ64" s="7"/>
      <c r="AK64" s="7"/>
      <c r="AL64" s="7"/>
      <c r="AM64" s="7" t="s">
        <v>920</v>
      </c>
      <c r="AN64" s="7">
        <v>9953</v>
      </c>
      <c r="AO64" s="7" t="s">
        <v>2463</v>
      </c>
      <c r="AP64" s="7"/>
      <c r="AQ64" s="7"/>
      <c r="AR64" s="7"/>
      <c r="AS64" s="7"/>
      <c r="AT64" s="7"/>
      <c r="AU64" s="7"/>
      <c r="AV64" s="7"/>
      <c r="AW64" s="7"/>
      <c r="AX64" s="7"/>
      <c r="AY64" s="82">
        <f t="shared" si="13"/>
        <v>6786</v>
      </c>
      <c r="AZ64" s="82" t="str">
        <f t="shared" si="14"/>
        <v>IMPORTECNICAL S.A.S</v>
      </c>
      <c r="BA64" s="82" t="str">
        <f t="shared" si="26"/>
        <v>SIMAX</v>
      </c>
      <c r="BB64" s="82">
        <f t="shared" si="27"/>
        <v>30</v>
      </c>
      <c r="BC64" s="7"/>
      <c r="BD64" s="7"/>
      <c r="BE64" s="7"/>
      <c r="BF64" s="7" t="s">
        <v>1345</v>
      </c>
      <c r="BG64" s="7">
        <v>8333</v>
      </c>
      <c r="BH64" s="7">
        <v>15</v>
      </c>
      <c r="BI64" s="7" t="s">
        <v>1345</v>
      </c>
      <c r="BJ64" s="7">
        <v>8772.5</v>
      </c>
      <c r="BK64" s="7" t="s">
        <v>2526</v>
      </c>
      <c r="BL64" s="7"/>
      <c r="BM64" s="7"/>
      <c r="BN64" s="7"/>
      <c r="BO64" s="7" t="s">
        <v>2280</v>
      </c>
      <c r="BP64" s="7">
        <v>8940</v>
      </c>
      <c r="BQ64" s="7" t="s">
        <v>2548</v>
      </c>
      <c r="BR64" s="7" t="s">
        <v>2576</v>
      </c>
      <c r="BS64" s="7">
        <v>8932</v>
      </c>
      <c r="BT64" s="7" t="s">
        <v>2577</v>
      </c>
      <c r="BU64" s="1" t="s">
        <v>1345</v>
      </c>
      <c r="BV64" s="7">
        <v>8816</v>
      </c>
      <c r="BW64" s="7" t="s">
        <v>2545</v>
      </c>
      <c r="BX64" s="82">
        <f t="shared" si="2"/>
        <v>8333</v>
      </c>
      <c r="BY64" s="82" t="str">
        <f t="shared" si="10"/>
        <v>PRODUQUIMICA DE COLOMBIA S A</v>
      </c>
      <c r="BZ64" s="82" t="str">
        <f t="shared" si="3"/>
        <v>SCHOTT</v>
      </c>
      <c r="CA64" s="82">
        <f t="shared" si="4"/>
        <v>15</v>
      </c>
      <c r="CB64" s="7"/>
      <c r="CC64" s="7"/>
      <c r="CD64" s="7"/>
      <c r="CE64" s="7"/>
      <c r="CF64" s="7"/>
      <c r="CG64" s="7"/>
      <c r="CH64" s="7" t="s">
        <v>2399</v>
      </c>
      <c r="CI64" s="7">
        <v>9199.6923076923067</v>
      </c>
      <c r="CJ64" s="7" t="s">
        <v>2400</v>
      </c>
      <c r="CK64" s="82">
        <f t="shared" si="18"/>
        <v>9199.6923076923067</v>
      </c>
      <c r="CL64" s="82" t="str">
        <f t="shared" si="19"/>
        <v xml:space="preserve">LABORATORIOS WACOL S.A </v>
      </c>
      <c r="CM64" s="82" t="str">
        <f t="shared" si="20"/>
        <v>PYREX</v>
      </c>
      <c r="CN64" s="82" t="str">
        <f t="shared" si="21"/>
        <v xml:space="preserve">INMEDIATA </v>
      </c>
      <c r="CO64" s="101">
        <f t="shared" si="5"/>
        <v>6786</v>
      </c>
      <c r="CP64" s="110" t="str">
        <f t="shared" si="6"/>
        <v>IMPORTECNICAL S.A.S</v>
      </c>
      <c r="CQ64" s="105" t="str">
        <f t="shared" si="7"/>
        <v>SIMAX</v>
      </c>
      <c r="CR64" s="105">
        <f t="shared" si="8"/>
        <v>30</v>
      </c>
    </row>
    <row r="65" spans="1:96" ht="28.8">
      <c r="A65" s="46">
        <f t="shared" si="9"/>
        <v>57</v>
      </c>
      <c r="B65" s="24" t="s">
        <v>609</v>
      </c>
      <c r="C65" s="25" t="s">
        <v>867</v>
      </c>
      <c r="D65" s="47">
        <v>1</v>
      </c>
      <c r="E65" s="7"/>
      <c r="F65" s="7"/>
      <c r="G65" s="7"/>
      <c r="H65" s="7"/>
      <c r="I65" s="7"/>
      <c r="J65" s="7"/>
      <c r="K65" s="7"/>
      <c r="L65" s="7"/>
      <c r="M65" s="7"/>
      <c r="N65" s="7"/>
      <c r="O65" s="7"/>
      <c r="P65" s="7"/>
      <c r="Q65" s="7"/>
      <c r="R65" s="7"/>
      <c r="S65" s="7"/>
      <c r="T65" s="7"/>
      <c r="U65" s="7"/>
      <c r="V65" s="7"/>
      <c r="W65" s="7"/>
      <c r="X65" s="7"/>
      <c r="Y65" s="7"/>
      <c r="Z65" s="82"/>
      <c r="AA65" s="82"/>
      <c r="AB65" s="82">
        <f t="shared" si="22"/>
        <v>0</v>
      </c>
      <c r="AC65" s="82">
        <f t="shared" si="23"/>
        <v>0</v>
      </c>
      <c r="AD65" s="7"/>
      <c r="AE65" s="7"/>
      <c r="AF65" s="7"/>
      <c r="AG65" s="7"/>
      <c r="AH65" s="7"/>
      <c r="AI65" s="7"/>
      <c r="AJ65" s="7"/>
      <c r="AK65" s="7"/>
      <c r="AL65" s="7"/>
      <c r="AM65" s="7"/>
      <c r="AN65" s="7"/>
      <c r="AO65" s="7"/>
      <c r="AP65" s="7"/>
      <c r="AQ65" s="7"/>
      <c r="AR65" s="7"/>
      <c r="AS65" s="7"/>
      <c r="AT65" s="7"/>
      <c r="AU65" s="7"/>
      <c r="AV65" s="7"/>
      <c r="AW65" s="7"/>
      <c r="AX65" s="7"/>
      <c r="AY65" s="82"/>
      <c r="AZ65" s="82"/>
      <c r="BA65" s="82">
        <f t="shared" si="26"/>
        <v>0</v>
      </c>
      <c r="BB65" s="82">
        <f t="shared" si="27"/>
        <v>0</v>
      </c>
      <c r="BC65" s="7"/>
      <c r="BD65" s="7"/>
      <c r="BE65" s="7"/>
      <c r="BF65" s="7"/>
      <c r="BG65" s="7"/>
      <c r="BH65" s="7"/>
      <c r="BI65" s="7"/>
      <c r="BJ65" s="7"/>
      <c r="BK65" s="7"/>
      <c r="BL65" s="7"/>
      <c r="BM65" s="7"/>
      <c r="BN65" s="7"/>
      <c r="BO65" s="7" t="s">
        <v>2554</v>
      </c>
      <c r="BP65" s="7">
        <v>12200</v>
      </c>
      <c r="BQ65" s="7" t="s">
        <v>2548</v>
      </c>
      <c r="BR65" s="7"/>
      <c r="BS65" s="7"/>
      <c r="BT65" s="7"/>
      <c r="BU65" s="1" t="s">
        <v>2293</v>
      </c>
      <c r="BV65" s="7"/>
      <c r="BW65" s="7"/>
      <c r="BX65" s="82">
        <f t="shared" si="2"/>
        <v>12200</v>
      </c>
      <c r="BY65" s="82" t="str">
        <f t="shared" si="10"/>
        <v>QUIMICOS FARADAY LTDA</v>
      </c>
      <c r="BZ65" s="82" t="str">
        <f t="shared" si="3"/>
        <v>ZIPOLCK</v>
      </c>
      <c r="CA65" s="82" t="str">
        <f t="shared" si="4"/>
        <v>20 DIAS</v>
      </c>
      <c r="CB65" s="7"/>
      <c r="CC65" s="7"/>
      <c r="CD65" s="7"/>
      <c r="CE65" s="7"/>
      <c r="CF65" s="7"/>
      <c r="CG65" s="7"/>
      <c r="CH65" s="7"/>
      <c r="CI65" s="7"/>
      <c r="CJ65" s="7"/>
      <c r="CK65" s="82"/>
      <c r="CL65" s="82"/>
      <c r="CM65" s="82"/>
      <c r="CN65" s="82"/>
      <c r="CO65" s="101">
        <f t="shared" si="5"/>
        <v>12200</v>
      </c>
      <c r="CP65" s="110" t="str">
        <f t="shared" si="6"/>
        <v>QUIMICOS FARADAY LTDA</v>
      </c>
      <c r="CQ65" s="105" t="str">
        <f t="shared" si="7"/>
        <v>ZIPOLCK</v>
      </c>
      <c r="CR65" s="105" t="str">
        <f t="shared" si="8"/>
        <v>20 DIAS</v>
      </c>
    </row>
    <row r="66" spans="1:96" ht="21.75" customHeight="1">
      <c r="A66" s="46">
        <f t="shared" si="9"/>
        <v>58</v>
      </c>
      <c r="B66" s="24" t="s">
        <v>610</v>
      </c>
      <c r="C66" s="25" t="s">
        <v>867</v>
      </c>
      <c r="D66" s="47">
        <v>1</v>
      </c>
      <c r="E66" s="7"/>
      <c r="F66" s="7"/>
      <c r="G66" s="7"/>
      <c r="H66" s="7"/>
      <c r="I66" s="7"/>
      <c r="J66" s="7"/>
      <c r="K66" s="1"/>
      <c r="L66" s="7"/>
      <c r="M66" s="7"/>
      <c r="N66" s="7"/>
      <c r="O66" s="7"/>
      <c r="P66" s="7"/>
      <c r="Q66" s="7"/>
      <c r="R66" s="7"/>
      <c r="S66" s="7"/>
      <c r="T66" s="7"/>
      <c r="U66" s="7"/>
      <c r="V66" s="7"/>
      <c r="W66" s="7"/>
      <c r="X66" s="7"/>
      <c r="Y66" s="7"/>
      <c r="Z66" s="82"/>
      <c r="AA66" s="82"/>
      <c r="AB66" s="82">
        <f t="shared" si="22"/>
        <v>0</v>
      </c>
      <c r="AC66" s="82">
        <f t="shared" si="23"/>
        <v>0</v>
      </c>
      <c r="AD66" s="7"/>
      <c r="AE66" s="7"/>
      <c r="AF66" s="7"/>
      <c r="AG66" s="7"/>
      <c r="AH66" s="7"/>
      <c r="AI66" s="7"/>
      <c r="AJ66" s="7"/>
      <c r="AK66" s="7"/>
      <c r="AL66" s="7"/>
      <c r="AM66" s="7"/>
      <c r="AN66" s="7"/>
      <c r="AO66" s="7"/>
      <c r="AP66" s="7"/>
      <c r="AQ66" s="7"/>
      <c r="AR66" s="7"/>
      <c r="AS66" s="7"/>
      <c r="AT66" s="7"/>
      <c r="AU66" s="7"/>
      <c r="AV66" s="7"/>
      <c r="AW66" s="7"/>
      <c r="AX66" s="7"/>
      <c r="AY66" s="82"/>
      <c r="AZ66" s="82"/>
      <c r="BA66" s="82">
        <f t="shared" si="26"/>
        <v>0</v>
      </c>
      <c r="BB66" s="82">
        <f t="shared" si="27"/>
        <v>0</v>
      </c>
      <c r="BC66" s="7"/>
      <c r="BD66" s="7"/>
      <c r="BE66" s="7"/>
      <c r="BF66" s="7"/>
      <c r="BG66" s="7"/>
      <c r="BH66" s="7"/>
      <c r="BI66" s="7"/>
      <c r="BJ66" s="7"/>
      <c r="BK66" s="7"/>
      <c r="BL66" s="7"/>
      <c r="BM66" s="7"/>
      <c r="BN66" s="7"/>
      <c r="BO66" s="7" t="s">
        <v>2555</v>
      </c>
      <c r="BP66" s="7">
        <v>8100</v>
      </c>
      <c r="BQ66" s="7" t="s">
        <v>2548</v>
      </c>
      <c r="BR66" s="7"/>
      <c r="BS66" s="7"/>
      <c r="BT66" s="7"/>
      <c r="BU66" s="1"/>
      <c r="BV66" s="7"/>
      <c r="BW66" s="7"/>
      <c r="BX66" s="82">
        <f t="shared" si="2"/>
        <v>8100</v>
      </c>
      <c r="BY66" s="82" t="str">
        <f t="shared" si="10"/>
        <v>QUIMICOS FARADAY LTDA</v>
      </c>
      <c r="BZ66" s="82" t="str">
        <f t="shared" si="3"/>
        <v>ZIPLOC</v>
      </c>
      <c r="CA66" s="82" t="str">
        <f t="shared" si="4"/>
        <v>20 DIAS</v>
      </c>
      <c r="CB66" s="7"/>
      <c r="CC66" s="7"/>
      <c r="CD66" s="7"/>
      <c r="CE66" s="7"/>
      <c r="CF66" s="7"/>
      <c r="CG66" s="7"/>
      <c r="CH66" s="7"/>
      <c r="CI66" s="7"/>
      <c r="CJ66" s="7"/>
      <c r="CK66" s="82"/>
      <c r="CL66" s="82"/>
      <c r="CM66" s="82"/>
      <c r="CN66" s="82"/>
      <c r="CO66" s="101">
        <f t="shared" si="5"/>
        <v>8100</v>
      </c>
      <c r="CP66" s="110" t="str">
        <f t="shared" si="6"/>
        <v>QUIMICOS FARADAY LTDA</v>
      </c>
      <c r="CQ66" s="105" t="str">
        <f t="shared" si="7"/>
        <v>ZIPLOC</v>
      </c>
      <c r="CR66" s="105" t="str">
        <f t="shared" si="8"/>
        <v>20 DIAS</v>
      </c>
    </row>
    <row r="67" spans="1:96" ht="28.8">
      <c r="A67" s="46">
        <f t="shared" si="9"/>
        <v>59</v>
      </c>
      <c r="B67" s="24" t="s">
        <v>611</v>
      </c>
      <c r="C67" s="25" t="s">
        <v>868</v>
      </c>
      <c r="D67" s="47">
        <v>1</v>
      </c>
      <c r="E67" s="7"/>
      <c r="F67" s="7"/>
      <c r="G67" s="7"/>
      <c r="H67" s="7" t="s">
        <v>2282</v>
      </c>
      <c r="I67" s="7">
        <v>105173.33333333334</v>
      </c>
      <c r="J67" s="7" t="s">
        <v>2281</v>
      </c>
      <c r="K67" s="1"/>
      <c r="L67" s="7"/>
      <c r="M67" s="7"/>
      <c r="N67" s="7"/>
      <c r="O67" s="7"/>
      <c r="P67" s="7"/>
      <c r="Q67" s="7" t="s">
        <v>920</v>
      </c>
      <c r="R67" s="7">
        <v>228519.99999999997</v>
      </c>
      <c r="S67" s="7" t="s">
        <v>2326</v>
      </c>
      <c r="T67" s="7" t="s">
        <v>2416</v>
      </c>
      <c r="U67" s="7">
        <v>135720</v>
      </c>
      <c r="V67" s="7">
        <v>15</v>
      </c>
      <c r="W67" s="7"/>
      <c r="X67" s="7"/>
      <c r="Y67" s="7"/>
      <c r="Z67" s="82">
        <f t="shared" si="24"/>
        <v>105173.33333333334</v>
      </c>
      <c r="AA67" s="82" t="str">
        <f t="shared" si="25"/>
        <v>AVÁNTIKA COLOMBIA S.A.</v>
      </c>
      <c r="AB67" s="82" t="str">
        <f t="shared" si="22"/>
        <v>LMS</v>
      </c>
      <c r="AC67" s="82" t="str">
        <f t="shared" si="23"/>
        <v>30 DÍAS</v>
      </c>
      <c r="AD67" s="7" t="s">
        <v>2399</v>
      </c>
      <c r="AE67" s="7">
        <v>701974</v>
      </c>
      <c r="AF67" s="7" t="s">
        <v>2375</v>
      </c>
      <c r="AG67" s="7" t="s">
        <v>2440</v>
      </c>
      <c r="AH67" s="7">
        <v>86420</v>
      </c>
      <c r="AI67" s="7">
        <v>30</v>
      </c>
      <c r="AJ67" s="7"/>
      <c r="AK67" s="7"/>
      <c r="AL67" s="7"/>
      <c r="AM67" s="7"/>
      <c r="AN67" s="7"/>
      <c r="AO67" s="7"/>
      <c r="AP67" s="7"/>
      <c r="AQ67" s="7"/>
      <c r="AR67" s="7"/>
      <c r="AS67" s="7"/>
      <c r="AT67" s="7"/>
      <c r="AU67" s="7"/>
      <c r="AV67" s="7"/>
      <c r="AW67" s="7"/>
      <c r="AX67" s="7"/>
      <c r="AY67" s="82">
        <f t="shared" si="13"/>
        <v>86420</v>
      </c>
      <c r="AZ67" s="82" t="str">
        <f t="shared" si="14"/>
        <v>IMPORTECNICAL S.A.S</v>
      </c>
      <c r="BA67" s="82" t="str">
        <f t="shared" si="26"/>
        <v xml:space="preserve">LMS </v>
      </c>
      <c r="BB67" s="82">
        <f t="shared" si="27"/>
        <v>30</v>
      </c>
      <c r="BC67" s="7"/>
      <c r="BD67" s="7"/>
      <c r="BE67" s="7"/>
      <c r="BF67" s="7" t="s">
        <v>920</v>
      </c>
      <c r="BG67" s="7">
        <v>192161</v>
      </c>
      <c r="BH67" s="7">
        <v>15</v>
      </c>
      <c r="BI67" s="7" t="s">
        <v>2399</v>
      </c>
      <c r="BJ67" s="7">
        <v>128620.8</v>
      </c>
      <c r="BK67" s="7" t="s">
        <v>2527</v>
      </c>
      <c r="BL67" s="7"/>
      <c r="BM67" s="7"/>
      <c r="BN67" s="7"/>
      <c r="BO67" s="7"/>
      <c r="BP67" s="7"/>
      <c r="BQ67" s="7"/>
      <c r="BR67" s="7"/>
      <c r="BS67" s="7"/>
      <c r="BT67" s="7"/>
      <c r="BU67" s="1" t="s">
        <v>2282</v>
      </c>
      <c r="BV67" s="7">
        <v>150800</v>
      </c>
      <c r="BW67" s="7" t="s">
        <v>2545</v>
      </c>
      <c r="BX67" s="82">
        <f t="shared" si="2"/>
        <v>128620.8</v>
      </c>
      <c r="BY67" s="82" t="str">
        <f t="shared" si="10"/>
        <v>PROFINAS SAS</v>
      </c>
      <c r="BZ67" s="82" t="str">
        <f t="shared" si="3"/>
        <v>PYREX</v>
      </c>
      <c r="CA67" s="82" t="str">
        <f t="shared" si="4"/>
        <v>15-30 DIAS</v>
      </c>
      <c r="CB67" s="7"/>
      <c r="CC67" s="7"/>
      <c r="CD67" s="7"/>
      <c r="CE67" s="7" t="s">
        <v>920</v>
      </c>
      <c r="CF67" s="7">
        <v>176000</v>
      </c>
      <c r="CG67" s="7">
        <v>60</v>
      </c>
      <c r="CH67" s="7"/>
      <c r="CI67" s="7"/>
      <c r="CJ67" s="7"/>
      <c r="CK67" s="82">
        <f t="shared" si="18"/>
        <v>176000</v>
      </c>
      <c r="CL67" s="82" t="str">
        <f t="shared" si="19"/>
        <v>SCIENTIFIC PRODUCTS LTDA.</v>
      </c>
      <c r="CM67" s="82" t="str">
        <f t="shared" si="20"/>
        <v>BRAND</v>
      </c>
      <c r="CN67" s="82">
        <f t="shared" si="21"/>
        <v>60</v>
      </c>
      <c r="CO67" s="101">
        <f t="shared" si="5"/>
        <v>86420</v>
      </c>
      <c r="CP67" s="110" t="str">
        <f t="shared" si="6"/>
        <v>IMPORTECNICAL S.A.S</v>
      </c>
      <c r="CQ67" s="105" t="str">
        <f t="shared" si="7"/>
        <v xml:space="preserve">LMS </v>
      </c>
      <c r="CR67" s="105">
        <f t="shared" si="8"/>
        <v>30</v>
      </c>
    </row>
    <row r="68" spans="1:96" ht="28.8">
      <c r="A68" s="46">
        <f t="shared" si="9"/>
        <v>60</v>
      </c>
      <c r="B68" s="24" t="s">
        <v>1979</v>
      </c>
      <c r="C68" s="25" t="s">
        <v>1980</v>
      </c>
      <c r="D68" s="47">
        <v>1</v>
      </c>
      <c r="E68" s="7"/>
      <c r="F68" s="7"/>
      <c r="G68" s="7"/>
      <c r="H68" s="7"/>
      <c r="I68" s="7"/>
      <c r="J68" s="7"/>
      <c r="K68" s="1"/>
      <c r="L68" s="7"/>
      <c r="M68" s="7"/>
      <c r="N68" s="7"/>
      <c r="O68" s="7"/>
      <c r="P68" s="7"/>
      <c r="Q68" s="7"/>
      <c r="R68" s="7"/>
      <c r="S68" s="7"/>
      <c r="T68" s="7"/>
      <c r="U68" s="7"/>
      <c r="V68" s="7"/>
      <c r="W68" s="7"/>
      <c r="X68" s="7"/>
      <c r="Y68" s="7"/>
      <c r="Z68" s="82"/>
      <c r="AA68" s="82"/>
      <c r="AB68" s="82">
        <f t="shared" si="22"/>
        <v>0</v>
      </c>
      <c r="AC68" s="82">
        <f t="shared" si="23"/>
        <v>0</v>
      </c>
      <c r="AD68" s="7"/>
      <c r="AE68" s="7"/>
      <c r="AF68" s="7"/>
      <c r="AG68" s="7"/>
      <c r="AH68" s="7"/>
      <c r="AI68" s="7"/>
      <c r="AJ68" s="7"/>
      <c r="AK68" s="7"/>
      <c r="AL68" s="7"/>
      <c r="AM68" s="7"/>
      <c r="AN68" s="7"/>
      <c r="AO68" s="7"/>
      <c r="AP68" s="7"/>
      <c r="AQ68" s="7"/>
      <c r="AR68" s="7"/>
      <c r="AS68" s="7"/>
      <c r="AT68" s="7"/>
      <c r="AU68" s="7"/>
      <c r="AV68" s="7"/>
      <c r="AW68" s="7"/>
      <c r="AX68" s="7"/>
      <c r="AY68" s="82"/>
      <c r="AZ68" s="82"/>
      <c r="BA68" s="82">
        <f t="shared" si="26"/>
        <v>0</v>
      </c>
      <c r="BB68" s="82">
        <f t="shared" si="27"/>
        <v>0</v>
      </c>
      <c r="BC68" s="7"/>
      <c r="BD68" s="7"/>
      <c r="BE68" s="7"/>
      <c r="BF68" s="7"/>
      <c r="BG68" s="7"/>
      <c r="BH68" s="7"/>
      <c r="BI68" s="7" t="s">
        <v>2395</v>
      </c>
      <c r="BJ68" s="7">
        <v>25839</v>
      </c>
      <c r="BK68" s="7" t="s">
        <v>2526</v>
      </c>
      <c r="BL68" s="7"/>
      <c r="BM68" s="7"/>
      <c r="BN68" s="7"/>
      <c r="BO68" s="7"/>
      <c r="BP68" s="7"/>
      <c r="BQ68" s="7"/>
      <c r="BR68" s="7"/>
      <c r="BS68" s="7"/>
      <c r="BT68" s="7"/>
      <c r="BU68" s="1" t="s">
        <v>2592</v>
      </c>
      <c r="BV68" s="7">
        <v>39933</v>
      </c>
      <c r="BW68" s="7" t="s">
        <v>2328</v>
      </c>
      <c r="BX68" s="82">
        <f t="shared" si="2"/>
        <v>25839</v>
      </c>
      <c r="BY68" s="82" t="str">
        <f t="shared" si="10"/>
        <v>PROFINAS SAS</v>
      </c>
      <c r="BZ68" s="82" t="str">
        <f t="shared" si="3"/>
        <v>GERBER</v>
      </c>
      <c r="CA68" s="82" t="str">
        <f t="shared" si="4"/>
        <v>15-60 DIAS</v>
      </c>
      <c r="CB68" s="7"/>
      <c r="CC68" s="7"/>
      <c r="CD68" s="7"/>
      <c r="CE68" s="7" t="s">
        <v>2395</v>
      </c>
      <c r="CF68" s="7">
        <v>42600</v>
      </c>
      <c r="CG68" s="7">
        <v>30</v>
      </c>
      <c r="CH68" s="7" t="s">
        <v>2395</v>
      </c>
      <c r="CI68" s="7">
        <v>48184.615384615383</v>
      </c>
      <c r="CJ68" s="7" t="s">
        <v>2378</v>
      </c>
      <c r="CK68" s="82">
        <f t="shared" si="18"/>
        <v>42600</v>
      </c>
      <c r="CL68" s="82" t="str">
        <f t="shared" si="19"/>
        <v>SCIENTIFIC PRODUCTS LTDA.</v>
      </c>
      <c r="CM68" s="82" t="str">
        <f t="shared" si="20"/>
        <v>GERBER</v>
      </c>
      <c r="CN68" s="82">
        <f t="shared" si="21"/>
        <v>30</v>
      </c>
      <c r="CO68" s="101">
        <f t="shared" si="5"/>
        <v>25839</v>
      </c>
      <c r="CP68" s="110" t="str">
        <f t="shared" si="6"/>
        <v>PROFINAS SAS</v>
      </c>
      <c r="CQ68" s="105" t="str">
        <f t="shared" si="7"/>
        <v>GERBER</v>
      </c>
      <c r="CR68" s="105" t="str">
        <f t="shared" si="8"/>
        <v>15-60 DIAS</v>
      </c>
    </row>
    <row r="69" spans="1:96" ht="28.8">
      <c r="A69" s="46">
        <f t="shared" si="9"/>
        <v>61</v>
      </c>
      <c r="B69" s="24" t="s">
        <v>1981</v>
      </c>
      <c r="C69" s="25" t="s">
        <v>1982</v>
      </c>
      <c r="D69" s="47">
        <v>1</v>
      </c>
      <c r="E69" s="7"/>
      <c r="F69" s="7"/>
      <c r="G69" s="7"/>
      <c r="H69" s="7"/>
      <c r="I69" s="7"/>
      <c r="J69" s="7"/>
      <c r="K69" s="7"/>
      <c r="L69" s="7"/>
      <c r="M69" s="7"/>
      <c r="N69" s="7"/>
      <c r="O69" s="7"/>
      <c r="P69" s="7"/>
      <c r="Q69" s="7"/>
      <c r="R69" s="7"/>
      <c r="S69" s="7"/>
      <c r="T69" s="7"/>
      <c r="U69" s="7"/>
      <c r="V69" s="7"/>
      <c r="W69" s="7"/>
      <c r="X69" s="7"/>
      <c r="Y69" s="7"/>
      <c r="Z69" s="82"/>
      <c r="AA69" s="82"/>
      <c r="AB69" s="82">
        <f t="shared" si="22"/>
        <v>0</v>
      </c>
      <c r="AC69" s="82">
        <f t="shared" si="23"/>
        <v>0</v>
      </c>
      <c r="AD69" s="7"/>
      <c r="AE69" s="7"/>
      <c r="AF69" s="7"/>
      <c r="AG69" s="7"/>
      <c r="AH69" s="7"/>
      <c r="AI69" s="7"/>
      <c r="AJ69" s="7"/>
      <c r="AK69" s="7"/>
      <c r="AL69" s="7"/>
      <c r="AM69" s="7"/>
      <c r="AN69" s="7"/>
      <c r="AO69" s="7"/>
      <c r="AP69" s="7"/>
      <c r="AQ69" s="7"/>
      <c r="AR69" s="7"/>
      <c r="AS69" s="7"/>
      <c r="AT69" s="7"/>
      <c r="AU69" s="7"/>
      <c r="AV69" s="7"/>
      <c r="AW69" s="7"/>
      <c r="AX69" s="7"/>
      <c r="AY69" s="82"/>
      <c r="AZ69" s="82"/>
      <c r="BA69" s="82">
        <f t="shared" si="26"/>
        <v>0</v>
      </c>
      <c r="BB69" s="82">
        <f t="shared" si="27"/>
        <v>0</v>
      </c>
      <c r="BC69" s="7"/>
      <c r="BD69" s="7"/>
      <c r="BE69" s="7"/>
      <c r="BF69" s="7"/>
      <c r="BG69" s="7"/>
      <c r="BH69" s="7"/>
      <c r="BI69" s="7"/>
      <c r="BJ69" s="7"/>
      <c r="BK69" s="7"/>
      <c r="BL69" s="7"/>
      <c r="BM69" s="7"/>
      <c r="BN69" s="7"/>
      <c r="BO69" s="7"/>
      <c r="BP69" s="7"/>
      <c r="BQ69" s="7"/>
      <c r="BR69" s="7"/>
      <c r="BS69" s="7"/>
      <c r="BT69" s="7"/>
      <c r="BU69" s="1"/>
      <c r="BV69" s="7"/>
      <c r="BW69" s="7"/>
      <c r="BX69" s="82"/>
      <c r="BY69" s="82" t="str">
        <f t="shared" si="10"/>
        <v>REACTIVOS EQUIPOS Y QUIMICOS LIMITADA</v>
      </c>
      <c r="BZ69" s="82">
        <f t="shared" si="3"/>
        <v>0</v>
      </c>
      <c r="CA69" s="82">
        <f t="shared" si="4"/>
        <v>0</v>
      </c>
      <c r="CB69" s="7"/>
      <c r="CC69" s="7"/>
      <c r="CD69" s="7"/>
      <c r="CE69" s="7" t="s">
        <v>2395</v>
      </c>
      <c r="CF69" s="7">
        <v>82500</v>
      </c>
      <c r="CG69" s="7">
        <v>30</v>
      </c>
      <c r="CH69" s="7"/>
      <c r="CI69" s="7"/>
      <c r="CJ69" s="7"/>
      <c r="CK69" s="82">
        <f t="shared" si="18"/>
        <v>82500</v>
      </c>
      <c r="CL69" s="82" t="str">
        <f t="shared" si="19"/>
        <v>SCIENTIFIC PRODUCTS LTDA.</v>
      </c>
      <c r="CM69" s="82" t="str">
        <f t="shared" si="20"/>
        <v>GERBER</v>
      </c>
      <c r="CN69" s="82">
        <f t="shared" si="21"/>
        <v>30</v>
      </c>
      <c r="CO69" s="101">
        <f t="shared" si="5"/>
        <v>82500</v>
      </c>
      <c r="CP69" s="110" t="str">
        <f t="shared" si="6"/>
        <v>SCIENTIFIC PRODUCTS LTDA.</v>
      </c>
      <c r="CQ69" s="105" t="str">
        <f t="shared" si="7"/>
        <v>GERBER</v>
      </c>
      <c r="CR69" s="105">
        <f t="shared" si="8"/>
        <v>30</v>
      </c>
    </row>
    <row r="70" spans="1:96" ht="28.8">
      <c r="A70" s="46">
        <f t="shared" si="9"/>
        <v>62</v>
      </c>
      <c r="B70" s="24" t="s">
        <v>1271</v>
      </c>
      <c r="C70" s="25" t="s">
        <v>1422</v>
      </c>
      <c r="D70" s="47">
        <v>1</v>
      </c>
      <c r="E70" s="7"/>
      <c r="F70" s="7"/>
      <c r="G70" s="7"/>
      <c r="H70" s="7"/>
      <c r="I70" s="7"/>
      <c r="J70" s="7"/>
      <c r="K70" s="7"/>
      <c r="L70" s="7"/>
      <c r="M70" s="7"/>
      <c r="N70" s="7"/>
      <c r="O70" s="7"/>
      <c r="P70" s="7"/>
      <c r="Q70" s="7"/>
      <c r="R70" s="7"/>
      <c r="S70" s="7"/>
      <c r="T70" s="7"/>
      <c r="U70" s="7"/>
      <c r="V70" s="7"/>
      <c r="W70" s="7"/>
      <c r="X70" s="7"/>
      <c r="Y70" s="7"/>
      <c r="Z70" s="82"/>
      <c r="AA70" s="82"/>
      <c r="AB70" s="82">
        <f t="shared" si="22"/>
        <v>0</v>
      </c>
      <c r="AC70" s="82">
        <f t="shared" si="23"/>
        <v>0</v>
      </c>
      <c r="AD70" s="7"/>
      <c r="AE70" s="7"/>
      <c r="AF70" s="7"/>
      <c r="AG70" s="7"/>
      <c r="AH70" s="7"/>
      <c r="AI70" s="7"/>
      <c r="AJ70" s="7"/>
      <c r="AK70" s="7"/>
      <c r="AL70" s="7"/>
      <c r="AM70" s="7"/>
      <c r="AN70" s="7"/>
      <c r="AO70" s="7"/>
      <c r="AP70" s="7"/>
      <c r="AQ70" s="7"/>
      <c r="AR70" s="7"/>
      <c r="AS70" s="7"/>
      <c r="AT70" s="7"/>
      <c r="AU70" s="7"/>
      <c r="AV70" s="7"/>
      <c r="AW70" s="7"/>
      <c r="AX70" s="7"/>
      <c r="AY70" s="82"/>
      <c r="AZ70" s="82"/>
      <c r="BA70" s="82">
        <f t="shared" si="26"/>
        <v>0</v>
      </c>
      <c r="BB70" s="82">
        <f t="shared" si="27"/>
        <v>0</v>
      </c>
      <c r="BC70" s="7"/>
      <c r="BD70" s="7"/>
      <c r="BE70" s="7"/>
      <c r="BF70" s="7" t="s">
        <v>2443</v>
      </c>
      <c r="BG70" s="7">
        <v>44347</v>
      </c>
      <c r="BH70" s="7">
        <v>15</v>
      </c>
      <c r="BI70" s="7" t="s">
        <v>1801</v>
      </c>
      <c r="BJ70" s="7">
        <v>61387.199999999997</v>
      </c>
      <c r="BK70" s="7" t="s">
        <v>2527</v>
      </c>
      <c r="BL70" s="7"/>
      <c r="BM70" s="7"/>
      <c r="BN70" s="7"/>
      <c r="BO70" s="7" t="s">
        <v>2443</v>
      </c>
      <c r="BP70" s="7">
        <v>27300</v>
      </c>
      <c r="BQ70" s="7" t="s">
        <v>2548</v>
      </c>
      <c r="BR70" s="7"/>
      <c r="BS70" s="7"/>
      <c r="BT70" s="7"/>
      <c r="BU70" s="1"/>
      <c r="BV70" s="7"/>
      <c r="BW70" s="7"/>
      <c r="BX70" s="82">
        <f t="shared" si="2"/>
        <v>27300</v>
      </c>
      <c r="BY70" s="82" t="str">
        <f t="shared" si="10"/>
        <v>QUIMICOS FARADAY LTDA</v>
      </c>
      <c r="BZ70" s="82" t="str">
        <f t="shared" si="3"/>
        <v>VILAB</v>
      </c>
      <c r="CA70" s="82" t="str">
        <f t="shared" si="4"/>
        <v>20 DIAS</v>
      </c>
      <c r="CB70" s="7"/>
      <c r="CC70" s="7"/>
      <c r="CD70" s="7"/>
      <c r="CE70" s="7"/>
      <c r="CF70" s="7"/>
      <c r="CG70" s="7"/>
      <c r="CH70" s="7"/>
      <c r="CI70" s="7"/>
      <c r="CJ70" s="7"/>
      <c r="CK70" s="82"/>
      <c r="CL70" s="82"/>
      <c r="CM70" s="82"/>
      <c r="CN70" s="82"/>
      <c r="CO70" s="101">
        <f t="shared" si="5"/>
        <v>27300</v>
      </c>
      <c r="CP70" s="110" t="str">
        <f t="shared" si="6"/>
        <v>QUIMICOS FARADAY LTDA</v>
      </c>
      <c r="CQ70" s="105" t="str">
        <f t="shared" si="7"/>
        <v>VILAB</v>
      </c>
      <c r="CR70" s="105" t="str">
        <f t="shared" si="8"/>
        <v>20 DIAS</v>
      </c>
    </row>
    <row r="71" spans="1:96" ht="28.8">
      <c r="A71" s="46">
        <f t="shared" si="9"/>
        <v>63</v>
      </c>
      <c r="B71" s="24" t="s">
        <v>1270</v>
      </c>
      <c r="C71" s="25" t="s">
        <v>1422</v>
      </c>
      <c r="D71" s="47">
        <v>1</v>
      </c>
      <c r="E71" s="7"/>
      <c r="F71" s="7"/>
      <c r="G71" s="7"/>
      <c r="H71" s="7"/>
      <c r="I71" s="7"/>
      <c r="J71" s="7"/>
      <c r="K71" s="7"/>
      <c r="L71" s="7"/>
      <c r="M71" s="7"/>
      <c r="N71" s="7"/>
      <c r="O71" s="7"/>
      <c r="P71" s="7"/>
      <c r="Q71" s="7"/>
      <c r="R71" s="7"/>
      <c r="S71" s="7"/>
      <c r="T71" s="7"/>
      <c r="U71" s="7"/>
      <c r="V71" s="7"/>
      <c r="W71" s="7"/>
      <c r="X71" s="7"/>
      <c r="Y71" s="7"/>
      <c r="Z71" s="82"/>
      <c r="AA71" s="82"/>
      <c r="AB71" s="82">
        <f t="shared" si="22"/>
        <v>0</v>
      </c>
      <c r="AC71" s="82">
        <f t="shared" si="23"/>
        <v>0</v>
      </c>
      <c r="AD71" s="7"/>
      <c r="AE71" s="7"/>
      <c r="AF71" s="7"/>
      <c r="AG71" s="7"/>
      <c r="AH71" s="7"/>
      <c r="AI71" s="7"/>
      <c r="AJ71" s="7"/>
      <c r="AK71" s="7"/>
      <c r="AL71" s="7"/>
      <c r="AM71" s="7"/>
      <c r="AN71" s="7"/>
      <c r="AO71" s="7"/>
      <c r="AP71" s="7"/>
      <c r="AQ71" s="7"/>
      <c r="AR71" s="7"/>
      <c r="AS71" s="7"/>
      <c r="AT71" s="7"/>
      <c r="AU71" s="7"/>
      <c r="AV71" s="7"/>
      <c r="AW71" s="7"/>
      <c r="AX71" s="7"/>
      <c r="AY71" s="82"/>
      <c r="AZ71" s="82"/>
      <c r="BA71" s="82">
        <f t="shared" si="26"/>
        <v>0</v>
      </c>
      <c r="BB71" s="82">
        <f t="shared" si="27"/>
        <v>0</v>
      </c>
      <c r="BC71" s="7"/>
      <c r="BD71" s="7"/>
      <c r="BE71" s="7"/>
      <c r="BF71" s="7" t="s">
        <v>2443</v>
      </c>
      <c r="BG71" s="7">
        <v>35103</v>
      </c>
      <c r="BH71" s="7">
        <v>15</v>
      </c>
      <c r="BI71" s="7" t="s">
        <v>1801</v>
      </c>
      <c r="BJ71" s="7">
        <v>61387.199999999997</v>
      </c>
      <c r="BK71" s="7" t="s">
        <v>2527</v>
      </c>
      <c r="BL71" s="7"/>
      <c r="BM71" s="7"/>
      <c r="BN71" s="7"/>
      <c r="BO71" s="7" t="s">
        <v>2443</v>
      </c>
      <c r="BP71" s="7">
        <v>21900</v>
      </c>
      <c r="BQ71" s="7" t="s">
        <v>2548</v>
      </c>
      <c r="BR71" s="7"/>
      <c r="BS71" s="7"/>
      <c r="BT71" s="7"/>
      <c r="BU71" s="1" t="s">
        <v>2590</v>
      </c>
      <c r="BV71" s="7">
        <v>26100</v>
      </c>
      <c r="BW71" s="7" t="s">
        <v>2328</v>
      </c>
      <c r="BX71" s="82">
        <f t="shared" si="2"/>
        <v>21900</v>
      </c>
      <c r="BY71" s="82" t="str">
        <f t="shared" si="10"/>
        <v>QUIMICOS FARADAY LTDA</v>
      </c>
      <c r="BZ71" s="82" t="str">
        <f t="shared" si="3"/>
        <v>VILAB</v>
      </c>
      <c r="CA71" s="82" t="str">
        <f t="shared" si="4"/>
        <v>20 DIAS</v>
      </c>
      <c r="CB71" s="7"/>
      <c r="CC71" s="7"/>
      <c r="CD71" s="7"/>
      <c r="CE71" s="7"/>
      <c r="CF71" s="7"/>
      <c r="CG71" s="7"/>
      <c r="CH71" s="7"/>
      <c r="CI71" s="7"/>
      <c r="CJ71" s="7"/>
      <c r="CK71" s="82"/>
      <c r="CL71" s="82"/>
      <c r="CM71" s="82"/>
      <c r="CN71" s="82"/>
      <c r="CO71" s="101">
        <f t="shared" si="5"/>
        <v>21900</v>
      </c>
      <c r="CP71" s="110" t="str">
        <f t="shared" si="6"/>
        <v>QUIMICOS FARADAY LTDA</v>
      </c>
      <c r="CQ71" s="105" t="str">
        <f t="shared" si="7"/>
        <v>VILAB</v>
      </c>
      <c r="CR71" s="105" t="str">
        <f t="shared" si="8"/>
        <v>20 DIAS</v>
      </c>
    </row>
    <row r="72" spans="1:96" ht="43.2">
      <c r="A72" s="46">
        <f t="shared" si="9"/>
        <v>64</v>
      </c>
      <c r="B72" s="24" t="s">
        <v>612</v>
      </c>
      <c r="C72" s="25" t="s">
        <v>869</v>
      </c>
      <c r="D72" s="47">
        <v>1</v>
      </c>
      <c r="E72" s="7"/>
      <c r="F72" s="7"/>
      <c r="G72" s="7"/>
      <c r="H72" s="7"/>
      <c r="I72" s="7"/>
      <c r="J72" s="7"/>
      <c r="K72" s="7" t="s">
        <v>888</v>
      </c>
      <c r="L72" s="7">
        <v>486272</v>
      </c>
      <c r="M72" s="7">
        <v>30</v>
      </c>
      <c r="N72" s="7"/>
      <c r="O72" s="7"/>
      <c r="P72" s="7"/>
      <c r="Q72" s="7"/>
      <c r="R72" s="7"/>
      <c r="S72" s="7"/>
      <c r="T72" s="7"/>
      <c r="U72" s="7"/>
      <c r="V72" s="7"/>
      <c r="W72" s="7"/>
      <c r="X72" s="7"/>
      <c r="Y72" s="7"/>
      <c r="Z72" s="82">
        <f t="shared" si="24"/>
        <v>486272</v>
      </c>
      <c r="AA72" s="82" t="str">
        <f t="shared" si="25"/>
        <v>BIO-INSTRUMENTAL</v>
      </c>
      <c r="AB72" s="82" t="str">
        <f t="shared" si="22"/>
        <v>FISHER</v>
      </c>
      <c r="AC72" s="82">
        <f t="shared" si="23"/>
        <v>30</v>
      </c>
      <c r="AD72" s="7" t="s">
        <v>888</v>
      </c>
      <c r="AE72" s="7">
        <v>424521</v>
      </c>
      <c r="AF72" s="7" t="s">
        <v>2375</v>
      </c>
      <c r="AG72" s="7"/>
      <c r="AH72" s="7"/>
      <c r="AI72" s="7"/>
      <c r="AJ72" s="7"/>
      <c r="AK72" s="7"/>
      <c r="AL72" s="7"/>
      <c r="AM72" s="7"/>
      <c r="AN72" s="7"/>
      <c r="AO72" s="7"/>
      <c r="AP72" s="7"/>
      <c r="AQ72" s="7"/>
      <c r="AR72" s="7"/>
      <c r="AS72" s="7"/>
      <c r="AT72" s="7"/>
      <c r="AU72" s="7"/>
      <c r="AV72" s="7"/>
      <c r="AW72" s="7"/>
      <c r="AX72" s="7"/>
      <c r="AY72" s="82">
        <f t="shared" si="13"/>
        <v>424521</v>
      </c>
      <c r="AZ72" s="82" t="str">
        <f t="shared" si="14"/>
        <v>IMECTECH SOLUTIONS S.A.S.</v>
      </c>
      <c r="BA72" s="82" t="str">
        <f t="shared" si="26"/>
        <v>FISHER</v>
      </c>
      <c r="BB72" s="82" t="str">
        <f t="shared" si="27"/>
        <v>60 DIAS</v>
      </c>
      <c r="BC72" s="7"/>
      <c r="BD72" s="7"/>
      <c r="BE72" s="7"/>
      <c r="BF72" s="7"/>
      <c r="BG72" s="7"/>
      <c r="BH72" s="7"/>
      <c r="BI72" s="7" t="s">
        <v>2470</v>
      </c>
      <c r="BJ72" s="7">
        <v>185484</v>
      </c>
      <c r="BK72" s="7" t="s">
        <v>2528</v>
      </c>
      <c r="BL72" s="7"/>
      <c r="BM72" s="7"/>
      <c r="BN72" s="7"/>
      <c r="BO72" s="7" t="s">
        <v>2280</v>
      </c>
      <c r="BP72" s="7">
        <v>206000</v>
      </c>
      <c r="BQ72" s="7" t="s">
        <v>2548</v>
      </c>
      <c r="BR72" s="7"/>
      <c r="BS72" s="7"/>
      <c r="BT72" s="7"/>
      <c r="BU72" s="1" t="s">
        <v>2417</v>
      </c>
      <c r="BV72" s="7">
        <v>228375</v>
      </c>
      <c r="BW72" s="7" t="s">
        <v>2328</v>
      </c>
      <c r="BX72" s="82">
        <f t="shared" si="2"/>
        <v>185484</v>
      </c>
      <c r="BY72" s="82" t="str">
        <f t="shared" si="10"/>
        <v>PROFINAS SAS</v>
      </c>
      <c r="BZ72" s="82" t="str">
        <f t="shared" si="3"/>
        <v>HBG</v>
      </c>
      <c r="CA72" s="82" t="str">
        <f t="shared" si="4"/>
        <v>8-30 DIAS</v>
      </c>
      <c r="CB72" s="7"/>
      <c r="CC72" s="7"/>
      <c r="CD72" s="7"/>
      <c r="CE72" s="7" t="s">
        <v>888</v>
      </c>
      <c r="CF72" s="7">
        <v>232000</v>
      </c>
      <c r="CG72" s="7">
        <v>60</v>
      </c>
      <c r="CH72" s="7"/>
      <c r="CI72" s="7"/>
      <c r="CJ72" s="7"/>
      <c r="CK72" s="82">
        <f t="shared" si="18"/>
        <v>232000</v>
      </c>
      <c r="CL72" s="82" t="str">
        <f t="shared" si="19"/>
        <v>SCIENTIFIC PRODUCTS LTDA.</v>
      </c>
      <c r="CM72" s="82" t="str">
        <f t="shared" si="20"/>
        <v>FISHER</v>
      </c>
      <c r="CN72" s="82">
        <f t="shared" si="21"/>
        <v>60</v>
      </c>
      <c r="CO72" s="101">
        <f t="shared" si="5"/>
        <v>185484</v>
      </c>
      <c r="CP72" s="110" t="str">
        <f t="shared" si="6"/>
        <v>PROFINAS SAS</v>
      </c>
      <c r="CQ72" s="105" t="str">
        <f t="shared" si="7"/>
        <v>HBG</v>
      </c>
      <c r="CR72" s="105" t="str">
        <f t="shared" si="8"/>
        <v>8-30 DIAS</v>
      </c>
    </row>
    <row r="73" spans="1:96" ht="30.6">
      <c r="A73" s="46">
        <f t="shared" si="9"/>
        <v>65</v>
      </c>
      <c r="B73" s="24" t="s">
        <v>613</v>
      </c>
      <c r="C73" s="25" t="s">
        <v>870</v>
      </c>
      <c r="D73" s="47">
        <v>1</v>
      </c>
      <c r="E73" s="7"/>
      <c r="F73" s="7"/>
      <c r="G73" s="7"/>
      <c r="H73" s="7" t="s">
        <v>2280</v>
      </c>
      <c r="I73" s="7">
        <v>2474.666666666667</v>
      </c>
      <c r="J73" s="7" t="s">
        <v>2281</v>
      </c>
      <c r="K73" s="7"/>
      <c r="L73" s="7"/>
      <c r="M73" s="7"/>
      <c r="N73" s="7"/>
      <c r="O73" s="7"/>
      <c r="P73" s="7"/>
      <c r="Q73" s="7"/>
      <c r="R73" s="7"/>
      <c r="S73" s="7"/>
      <c r="T73" s="7" t="s">
        <v>2417</v>
      </c>
      <c r="U73" s="7">
        <v>2192.3999999999996</v>
      </c>
      <c r="V73" s="7">
        <v>15</v>
      </c>
      <c r="W73" s="7"/>
      <c r="X73" s="7"/>
      <c r="Y73" s="7"/>
      <c r="Z73" s="82">
        <f t="shared" si="24"/>
        <v>2192.3999999999996</v>
      </c>
      <c r="AA73" s="82" t="str">
        <f t="shared" si="25"/>
        <v xml:space="preserve">ELEMENTOS QUIMICOS LTDA </v>
      </c>
      <c r="AB73" s="82" t="str">
        <f t="shared" si="22"/>
        <v>PETRIQ</v>
      </c>
      <c r="AC73" s="82">
        <f t="shared" si="23"/>
        <v>15</v>
      </c>
      <c r="AD73" s="7" t="s">
        <v>2399</v>
      </c>
      <c r="AE73" s="7">
        <v>16237</v>
      </c>
      <c r="AF73" s="7" t="s">
        <v>2375</v>
      </c>
      <c r="AG73" s="7" t="s">
        <v>2280</v>
      </c>
      <c r="AH73" s="7">
        <v>1914</v>
      </c>
      <c r="AI73" s="7">
        <v>30</v>
      </c>
      <c r="AJ73" s="7"/>
      <c r="AK73" s="7"/>
      <c r="AL73" s="7"/>
      <c r="AM73" s="7" t="s">
        <v>920</v>
      </c>
      <c r="AN73" s="7">
        <v>2645</v>
      </c>
      <c r="AO73" s="7" t="s">
        <v>2463</v>
      </c>
      <c r="AP73" s="7"/>
      <c r="AQ73" s="7"/>
      <c r="AR73" s="7"/>
      <c r="AS73" s="7"/>
      <c r="AT73" s="7"/>
      <c r="AU73" s="7"/>
      <c r="AV73" s="7"/>
      <c r="AW73" s="7"/>
      <c r="AX73" s="7"/>
      <c r="AY73" s="82">
        <f t="shared" si="13"/>
        <v>1914</v>
      </c>
      <c r="AZ73" s="82" t="str">
        <f t="shared" si="14"/>
        <v>IMPORTECNICAL S.A.S</v>
      </c>
      <c r="BA73" s="82" t="str">
        <f t="shared" si="26"/>
        <v>BOECO</v>
      </c>
      <c r="BB73" s="82">
        <f t="shared" si="27"/>
        <v>30</v>
      </c>
      <c r="BC73" s="7"/>
      <c r="BD73" s="7"/>
      <c r="BE73" s="7"/>
      <c r="BF73" s="7"/>
      <c r="BG73" s="7"/>
      <c r="BH73" s="7"/>
      <c r="BI73" s="7" t="s">
        <v>1345</v>
      </c>
      <c r="BJ73" s="7">
        <v>2714.4</v>
      </c>
      <c r="BK73" s="7" t="s">
        <v>2526</v>
      </c>
      <c r="BL73" s="7"/>
      <c r="BM73" s="7"/>
      <c r="BN73" s="7"/>
      <c r="BO73" s="7" t="s">
        <v>2556</v>
      </c>
      <c r="BP73" s="7">
        <v>1980</v>
      </c>
      <c r="BQ73" s="7" t="s">
        <v>2548</v>
      </c>
      <c r="BR73" s="7" t="s">
        <v>2578</v>
      </c>
      <c r="BS73" s="7">
        <v>2343.1999999999998</v>
      </c>
      <c r="BT73" s="7" t="s">
        <v>2577</v>
      </c>
      <c r="BU73" s="1" t="s">
        <v>2280</v>
      </c>
      <c r="BV73" s="7">
        <v>2610</v>
      </c>
      <c r="BW73" s="7" t="s">
        <v>2545</v>
      </c>
      <c r="BX73" s="82">
        <f t="shared" si="2"/>
        <v>1980</v>
      </c>
      <c r="BY73" s="82" t="str">
        <f t="shared" si="10"/>
        <v>QUIMICOS FARADAY LTDA</v>
      </c>
      <c r="BZ73" s="82" t="str">
        <f t="shared" si="3"/>
        <v xml:space="preserve">PETRI Q </v>
      </c>
      <c r="CA73" s="82" t="str">
        <f t="shared" si="4"/>
        <v>20 DIAS</v>
      </c>
      <c r="CB73" s="7"/>
      <c r="CC73" s="7"/>
      <c r="CD73" s="7"/>
      <c r="CE73" s="7" t="s">
        <v>920</v>
      </c>
      <c r="CF73" s="7">
        <v>8050</v>
      </c>
      <c r="CG73" s="7">
        <v>30</v>
      </c>
      <c r="CH73" s="7" t="s">
        <v>920</v>
      </c>
      <c r="CI73" s="7">
        <v>2825.6410256410259</v>
      </c>
      <c r="CJ73" s="7" t="s">
        <v>2378</v>
      </c>
      <c r="CK73" s="82">
        <f t="shared" si="18"/>
        <v>2825.6410256410259</v>
      </c>
      <c r="CL73" s="82" t="str">
        <f t="shared" si="19"/>
        <v xml:space="preserve">LABORATORIOS WACOL S.A </v>
      </c>
      <c r="CM73" s="82" t="str">
        <f t="shared" si="20"/>
        <v>BRAND</v>
      </c>
      <c r="CN73" s="82" t="str">
        <f t="shared" si="21"/>
        <v>5 DIAS</v>
      </c>
      <c r="CO73" s="101">
        <f t="shared" si="5"/>
        <v>1914</v>
      </c>
      <c r="CP73" s="110" t="str">
        <f t="shared" si="6"/>
        <v>IMPORTECNICAL S.A.S</v>
      </c>
      <c r="CQ73" s="105" t="str">
        <f t="shared" si="7"/>
        <v>BOECO</v>
      </c>
      <c r="CR73" s="105">
        <f t="shared" si="8"/>
        <v>30</v>
      </c>
    </row>
    <row r="74" spans="1:96" ht="42" customHeight="1">
      <c r="A74" s="46">
        <f t="shared" si="9"/>
        <v>66</v>
      </c>
      <c r="B74" s="24" t="s">
        <v>614</v>
      </c>
      <c r="C74" s="25" t="s">
        <v>870</v>
      </c>
      <c r="D74" s="47">
        <v>1</v>
      </c>
      <c r="E74" s="7"/>
      <c r="F74" s="7"/>
      <c r="G74" s="7"/>
      <c r="H74" s="7" t="s">
        <v>2280</v>
      </c>
      <c r="I74" s="7">
        <v>1856</v>
      </c>
      <c r="J74" s="7" t="s">
        <v>2281</v>
      </c>
      <c r="K74" s="7"/>
      <c r="L74" s="7"/>
      <c r="M74" s="7"/>
      <c r="N74" s="7"/>
      <c r="O74" s="7"/>
      <c r="P74" s="7"/>
      <c r="Q74" s="7"/>
      <c r="R74" s="7"/>
      <c r="S74" s="7"/>
      <c r="T74" s="7" t="s">
        <v>2417</v>
      </c>
      <c r="U74" s="7">
        <v>1566</v>
      </c>
      <c r="V74" s="7">
        <v>15</v>
      </c>
      <c r="W74" s="7"/>
      <c r="X74" s="7"/>
      <c r="Y74" s="7"/>
      <c r="Z74" s="82">
        <f t="shared" ref="Z74:Z137" si="28">MIN(X74,U74,R74,O74,L74,I74,F74)</f>
        <v>1566</v>
      </c>
      <c r="AA74" s="82" t="str">
        <f t="shared" ref="AA74:AA137" si="29">IF(Z74=X74,$W$7,IF(Z74=U74,$T$7,IF(Z74=R74,$Q$7,IF(Z74=O74,$N$7,IF(Z74=L74,$K$7,IF(Z74=I74,$H$7,IF(Z74=F74,$E$7,"")))))))</f>
        <v xml:space="preserve">ELEMENTOS QUIMICOS LTDA </v>
      </c>
      <c r="AB74" s="82" t="str">
        <f t="shared" si="22"/>
        <v>PETRIQ</v>
      </c>
      <c r="AC74" s="82">
        <f t="shared" si="23"/>
        <v>15</v>
      </c>
      <c r="AD74" s="7" t="s">
        <v>2399</v>
      </c>
      <c r="AE74" s="7">
        <v>20378</v>
      </c>
      <c r="AF74" s="7" t="s">
        <v>2375</v>
      </c>
      <c r="AG74" s="7" t="s">
        <v>2280</v>
      </c>
      <c r="AH74" s="7">
        <v>1450</v>
      </c>
      <c r="AI74" s="7">
        <v>30</v>
      </c>
      <c r="AJ74" s="7"/>
      <c r="AK74" s="7"/>
      <c r="AL74" s="7"/>
      <c r="AM74" s="7" t="s">
        <v>920</v>
      </c>
      <c r="AN74" s="7">
        <v>1810</v>
      </c>
      <c r="AO74" s="7" t="s">
        <v>2463</v>
      </c>
      <c r="AP74" s="7"/>
      <c r="AQ74" s="7"/>
      <c r="AR74" s="7"/>
      <c r="AS74" s="7"/>
      <c r="AT74" s="7"/>
      <c r="AU74" s="7"/>
      <c r="AV74" s="7"/>
      <c r="AW74" s="7"/>
      <c r="AX74" s="7"/>
      <c r="AY74" s="82">
        <f t="shared" ref="AY74:AY137" si="30">MIN(AW74,AT74,AQ74,AN74,AK74,AH74,AE74)</f>
        <v>1450</v>
      </c>
      <c r="AZ74" s="82" t="str">
        <f t="shared" ref="AZ74:AZ137" si="31">+IF(AY74=AW74,$AV$7,IF(AY74=AT74,$AS$7,IF(AY74=AQ74,$AP$7,IF(AY74=AN74,$AM$7,IF(AY74=AK74,$AJ$7,IF(AY74=AH74,$AG$7,IF(AY74=AE74,$AD$7,"")))))))</f>
        <v>IMPORTECNICAL S.A.S</v>
      </c>
      <c r="BA74" s="82" t="str">
        <f t="shared" si="26"/>
        <v>BOECO</v>
      </c>
      <c r="BB74" s="82">
        <f t="shared" si="27"/>
        <v>30</v>
      </c>
      <c r="BC74" s="7"/>
      <c r="BD74" s="7"/>
      <c r="BE74" s="7"/>
      <c r="BF74" s="7"/>
      <c r="BG74" s="7"/>
      <c r="BH74" s="7"/>
      <c r="BI74" s="7" t="s">
        <v>2470</v>
      </c>
      <c r="BJ74" s="7">
        <v>2262</v>
      </c>
      <c r="BK74" s="7" t="s">
        <v>2526</v>
      </c>
      <c r="BL74" s="7"/>
      <c r="BM74" s="7"/>
      <c r="BN74" s="7"/>
      <c r="BO74" s="7" t="s">
        <v>2417</v>
      </c>
      <c r="BP74" s="7">
        <v>1800</v>
      </c>
      <c r="BQ74" s="7" t="s">
        <v>2548</v>
      </c>
      <c r="BR74" s="7"/>
      <c r="BS74" s="7"/>
      <c r="BT74" s="7"/>
      <c r="BU74" s="1" t="s">
        <v>2417</v>
      </c>
      <c r="BV74" s="7">
        <v>1972</v>
      </c>
      <c r="BW74" s="7" t="s">
        <v>2545</v>
      </c>
      <c r="BX74" s="82">
        <f t="shared" ref="BX74:BX137" si="32">MIN(BV74,BS74,BP74,BM74,BJ74,BG74,BD74)</f>
        <v>1800</v>
      </c>
      <c r="BY74" s="82" t="str">
        <f t="shared" si="10"/>
        <v>QUIMICOS FARADAY LTDA</v>
      </c>
      <c r="BZ74" s="82" t="str">
        <f t="shared" ref="BZ74:BZ137" si="33">IF(BX74=BV74,BU74,IF(BX74=BS74,BR74,IF(BX74=BP74,BO74,IF(BX74=BM74,BL74,IF(BX74=BJ74,BI74,IF(BX74=BG74,BF74,IF(BX74=BD74,BC74,"")))))))</f>
        <v>PETRIQ</v>
      </c>
      <c r="CA74" s="82" t="str">
        <f t="shared" ref="CA74:CA137" si="34">IF(BX74=BV74,BW74,IF(BX74=BS74,BT74,IF(BX74=BP74,BQ74,IF(BX74=BM74,BN74,IF(BX74=BJ74,BK74,IF(BX74=BG74,BH74,IF(BX74=BD74,BE74,"")))))))</f>
        <v>20 DIAS</v>
      </c>
      <c r="CB74" s="7"/>
      <c r="CC74" s="7"/>
      <c r="CD74" s="7"/>
      <c r="CE74" s="7" t="s">
        <v>920</v>
      </c>
      <c r="CF74" s="7">
        <v>6800</v>
      </c>
      <c r="CG74" s="7">
        <v>60</v>
      </c>
      <c r="CH74" s="7" t="s">
        <v>920</v>
      </c>
      <c r="CI74" s="7">
        <v>1933.333333333333</v>
      </c>
      <c r="CJ74" s="7" t="s">
        <v>2378</v>
      </c>
      <c r="CK74" s="82">
        <f t="shared" ref="CK74:CK137" si="35">MIN(CI74,CF74,CC74)</f>
        <v>1933.333333333333</v>
      </c>
      <c r="CL74" s="82" t="str">
        <f t="shared" ref="CL74:CL137" si="36">+IF(CK74=CI74,$CH$7,IF(CK74=CF74,$CE$7,IF(CK74=CC74,$CB$7,"")))</f>
        <v xml:space="preserve">LABORATORIOS WACOL S.A </v>
      </c>
      <c r="CM74" s="82" t="str">
        <f t="shared" ref="CM74:CM137" si="37">IF(CK74=CI74,CH74,IF(CK74=CF74,CE74,IF(CK74=CC74,CB74,"")))</f>
        <v>BRAND</v>
      </c>
      <c r="CN74" s="82" t="str">
        <f t="shared" ref="CN74:CN137" si="38">IF(CK74=CI74,CJ74,IF(CK74=CF74,CG74,IF(CK74=CC74,CD74,"")))</f>
        <v>5 DIAS</v>
      </c>
      <c r="CO74" s="101">
        <f t="shared" ref="CO74:CO137" si="39">MIN(BX74,AY74,Z74,CK74)</f>
        <v>1450</v>
      </c>
      <c r="CP74" s="110" t="str">
        <f t="shared" ref="CP74:CP137" si="40">IF(CO74=CK74,CL74,IF(CO74=BX74,BY74,IF(CO74=AY74,AZ74,IF(CO74=Z74,AA74,""))))</f>
        <v>IMPORTECNICAL S.A.S</v>
      </c>
      <c r="CQ74" s="105" t="str">
        <f t="shared" ref="CQ74:CQ137" si="41">IF(CO74=CK74,CM74,IF(CO74=BX74,BZ74,IF(CO74=AY74,BA74,IF(CO74=Z74,AB74,""))))</f>
        <v>BOECO</v>
      </c>
      <c r="CR74" s="105">
        <f t="shared" ref="CR74:CR137" si="42">IF(CO74=CK74,CN74,IF(CO74=BX74,CA74,IF(CO74=AY74,BB74,IF(CO74=Z74,AC74,""))))</f>
        <v>30</v>
      </c>
    </row>
    <row r="75" spans="1:96" ht="26.25" customHeight="1">
      <c r="A75" s="46">
        <f t="shared" ref="A75:A138" si="43">A74+1</f>
        <v>67</v>
      </c>
      <c r="B75" s="24" t="s">
        <v>837</v>
      </c>
      <c r="C75" s="48" t="s">
        <v>952</v>
      </c>
      <c r="D75" s="47">
        <v>1</v>
      </c>
      <c r="E75" s="7"/>
      <c r="F75" s="7"/>
      <c r="G75" s="7"/>
      <c r="H75" s="7" t="s">
        <v>2283</v>
      </c>
      <c r="I75" s="7"/>
      <c r="J75" s="7"/>
      <c r="K75" s="7" t="s">
        <v>2301</v>
      </c>
      <c r="L75" s="7">
        <v>155200</v>
      </c>
      <c r="M75" s="7">
        <v>30</v>
      </c>
      <c r="N75" s="7"/>
      <c r="O75" s="7"/>
      <c r="P75" s="7"/>
      <c r="Q75" s="7"/>
      <c r="R75" s="7"/>
      <c r="S75" s="7"/>
      <c r="T75" s="7"/>
      <c r="U75" s="7"/>
      <c r="V75" s="7"/>
      <c r="W75" s="7"/>
      <c r="X75" s="7"/>
      <c r="Y75" s="7"/>
      <c r="Z75" s="82">
        <f t="shared" si="28"/>
        <v>155200</v>
      </c>
      <c r="AA75" s="82" t="str">
        <f t="shared" si="29"/>
        <v>BIO-INSTRUMENTAL</v>
      </c>
      <c r="AB75" s="82" t="str">
        <f t="shared" si="22"/>
        <v>AXIGEN</v>
      </c>
      <c r="AC75" s="82">
        <f t="shared" si="23"/>
        <v>30</v>
      </c>
      <c r="AD75" s="7"/>
      <c r="AE75" s="7"/>
      <c r="AF75" s="7"/>
      <c r="AG75" s="7"/>
      <c r="AH75" s="7"/>
      <c r="AI75" s="7"/>
      <c r="AJ75" s="7"/>
      <c r="AK75" s="7"/>
      <c r="AL75" s="7"/>
      <c r="AM75" s="7"/>
      <c r="AN75" s="7"/>
      <c r="AO75" s="7"/>
      <c r="AP75" s="7" t="s">
        <v>2301</v>
      </c>
      <c r="AQ75" s="7">
        <v>462300</v>
      </c>
      <c r="AR75" s="7" t="s">
        <v>2475</v>
      </c>
      <c r="AS75" s="7"/>
      <c r="AT75" s="7"/>
      <c r="AU75" s="7"/>
      <c r="AV75" s="7"/>
      <c r="AW75" s="7"/>
      <c r="AX75" s="7"/>
      <c r="AY75" s="82">
        <f t="shared" si="30"/>
        <v>462300</v>
      </c>
      <c r="AZ75" s="82" t="str">
        <f t="shared" si="31"/>
        <v>LESNIAK E. U.</v>
      </c>
      <c r="BA75" s="82" t="str">
        <f t="shared" si="26"/>
        <v>AXIGEN</v>
      </c>
      <c r="BB75" s="82" t="str">
        <f t="shared" si="27"/>
        <v>30 días</v>
      </c>
      <c r="BC75" s="7"/>
      <c r="BD75" s="7"/>
      <c r="BE75" s="7"/>
      <c r="BF75" s="7"/>
      <c r="BG75" s="7"/>
      <c r="BH75" s="7"/>
      <c r="BI75" s="7"/>
      <c r="BJ75" s="7"/>
      <c r="BK75" s="7"/>
      <c r="BL75" s="7"/>
      <c r="BM75" s="7"/>
      <c r="BN75" s="7"/>
      <c r="BO75" s="7"/>
      <c r="BP75" s="7"/>
      <c r="BQ75" s="7"/>
      <c r="BR75" s="7"/>
      <c r="BS75" s="7"/>
      <c r="BT75" s="7"/>
      <c r="BU75" s="1" t="s">
        <v>2301</v>
      </c>
      <c r="BV75" s="7">
        <v>185600</v>
      </c>
      <c r="BW75" s="7" t="s">
        <v>2545</v>
      </c>
      <c r="BX75" s="82">
        <f t="shared" si="32"/>
        <v>185600</v>
      </c>
      <c r="BY75" s="82" t="str">
        <f t="shared" ref="BY75:BY138" si="44">+IF(BX75=BV75,$BU$7,IF(BX75=BS75,$BR$7,IF(BX75=BP75,$BO$7,IF(BX75=BM75,$BL$7,IF(BX75=BJ75,$BI$7,IF(BX75=BG75,$BF$7,IF(BX75=BD75,$BC$7,"")))))))</f>
        <v>REACTIVOS EQUIPOS Y QUIMICOS LIMITADA</v>
      </c>
      <c r="BZ75" s="82" t="str">
        <f t="shared" si="33"/>
        <v>AXIGEN</v>
      </c>
      <c r="CA75" s="82" t="str">
        <f t="shared" si="34"/>
        <v>120 DIAS</v>
      </c>
      <c r="CB75" s="7"/>
      <c r="CC75" s="7"/>
      <c r="CD75" s="7"/>
      <c r="CE75" s="7" t="s">
        <v>2624</v>
      </c>
      <c r="CF75" s="7">
        <v>165000</v>
      </c>
      <c r="CG75" s="7">
        <v>60</v>
      </c>
      <c r="CH75" s="7" t="s">
        <v>2624</v>
      </c>
      <c r="CI75" s="7">
        <v>81696.123076923075</v>
      </c>
      <c r="CJ75" s="7" t="s">
        <v>2400</v>
      </c>
      <c r="CK75" s="82">
        <f t="shared" si="35"/>
        <v>81696.123076923075</v>
      </c>
      <c r="CL75" s="82" t="str">
        <f t="shared" si="36"/>
        <v xml:space="preserve">LABORATORIOS WACOL S.A </v>
      </c>
      <c r="CM75" s="82" t="str">
        <f t="shared" si="37"/>
        <v xml:space="preserve">AXIGEN </v>
      </c>
      <c r="CN75" s="82" t="str">
        <f t="shared" si="38"/>
        <v xml:space="preserve">INMEDIATA </v>
      </c>
      <c r="CO75" s="101">
        <f t="shared" si="39"/>
        <v>81696.123076923075</v>
      </c>
      <c r="CP75" s="110" t="str">
        <f t="shared" si="40"/>
        <v xml:space="preserve">LABORATORIOS WACOL S.A </v>
      </c>
      <c r="CQ75" s="105" t="str">
        <f t="shared" si="41"/>
        <v xml:space="preserve">AXIGEN </v>
      </c>
      <c r="CR75" s="105" t="str">
        <f t="shared" si="42"/>
        <v xml:space="preserve">INMEDIATA </v>
      </c>
    </row>
    <row r="76" spans="1:96" ht="28.8">
      <c r="A76" s="46">
        <f t="shared" si="43"/>
        <v>68</v>
      </c>
      <c r="B76" s="24" t="s">
        <v>823</v>
      </c>
      <c r="C76" s="48" t="s">
        <v>1353</v>
      </c>
      <c r="D76" s="47">
        <v>1</v>
      </c>
      <c r="E76" s="7"/>
      <c r="F76" s="7"/>
      <c r="G76" s="7"/>
      <c r="H76" s="7"/>
      <c r="I76" s="7"/>
      <c r="J76" s="7"/>
      <c r="K76" s="7"/>
      <c r="L76" s="7"/>
      <c r="M76" s="7"/>
      <c r="N76" s="7"/>
      <c r="O76" s="7"/>
      <c r="P76" s="7"/>
      <c r="Q76" s="7"/>
      <c r="R76" s="7"/>
      <c r="S76" s="7"/>
      <c r="T76" s="7"/>
      <c r="U76" s="7"/>
      <c r="V76" s="7"/>
      <c r="W76" s="7"/>
      <c r="X76" s="7"/>
      <c r="Y76" s="7"/>
      <c r="Z76" s="82"/>
      <c r="AA76" s="82"/>
      <c r="AB76" s="82"/>
      <c r="AC76" s="82"/>
      <c r="AD76" s="7"/>
      <c r="AE76" s="7"/>
      <c r="AF76" s="7"/>
      <c r="AG76" s="7"/>
      <c r="AH76" s="7"/>
      <c r="AI76" s="7"/>
      <c r="AJ76" s="7"/>
      <c r="AK76" s="7"/>
      <c r="AL76" s="7"/>
      <c r="AM76" s="7"/>
      <c r="AN76" s="7"/>
      <c r="AO76" s="7"/>
      <c r="AP76" s="7"/>
      <c r="AQ76" s="7"/>
      <c r="AR76" s="7"/>
      <c r="AS76" s="7"/>
      <c r="AT76" s="7"/>
      <c r="AU76" s="7"/>
      <c r="AV76" s="7"/>
      <c r="AW76" s="7"/>
      <c r="AX76" s="7"/>
      <c r="AY76" s="82"/>
      <c r="AZ76" s="82"/>
      <c r="BA76" s="82">
        <f t="shared" si="26"/>
        <v>0</v>
      </c>
      <c r="BB76" s="82">
        <f t="shared" si="27"/>
        <v>0</v>
      </c>
      <c r="BC76" s="7"/>
      <c r="BD76" s="7"/>
      <c r="BE76" s="7"/>
      <c r="BF76" s="7"/>
      <c r="BG76" s="7"/>
      <c r="BH76" s="7"/>
      <c r="BI76" s="7"/>
      <c r="BJ76" s="7"/>
      <c r="BK76" s="7"/>
      <c r="BL76" s="7"/>
      <c r="BM76" s="7"/>
      <c r="BN76" s="7"/>
      <c r="BO76" s="7"/>
      <c r="BP76" s="7"/>
      <c r="BQ76" s="7"/>
      <c r="BR76" s="7"/>
      <c r="BS76" s="7"/>
      <c r="BT76" s="7"/>
      <c r="BU76" s="1"/>
      <c r="BV76" s="7"/>
      <c r="BW76" s="7"/>
      <c r="BX76" s="82"/>
      <c r="BY76" s="82" t="str">
        <f t="shared" si="44"/>
        <v>REACTIVOS EQUIPOS Y QUIMICOS LIMITADA</v>
      </c>
      <c r="BZ76" s="82">
        <f t="shared" si="33"/>
        <v>0</v>
      </c>
      <c r="CA76" s="82">
        <f t="shared" si="34"/>
        <v>0</v>
      </c>
      <c r="CB76" s="7"/>
      <c r="CC76" s="7"/>
      <c r="CD76" s="7"/>
      <c r="CE76" s="7" t="s">
        <v>1799</v>
      </c>
      <c r="CF76" s="7">
        <v>146200</v>
      </c>
      <c r="CG76" s="7">
        <v>60</v>
      </c>
      <c r="CH76" s="7"/>
      <c r="CI76" s="7"/>
      <c r="CJ76" s="7"/>
      <c r="CK76" s="82">
        <f t="shared" si="35"/>
        <v>146200</v>
      </c>
      <c r="CL76" s="82" t="str">
        <f t="shared" si="36"/>
        <v>SCIENTIFIC PRODUCTS LTDA.</v>
      </c>
      <c r="CM76" s="82" t="str">
        <f t="shared" si="37"/>
        <v>FISHERBRAND</v>
      </c>
      <c r="CN76" s="82">
        <f t="shared" si="38"/>
        <v>60</v>
      </c>
      <c r="CO76" s="101">
        <f t="shared" si="39"/>
        <v>146200</v>
      </c>
      <c r="CP76" s="110" t="str">
        <f t="shared" si="40"/>
        <v>SCIENTIFIC PRODUCTS LTDA.</v>
      </c>
      <c r="CQ76" s="105" t="str">
        <f t="shared" si="41"/>
        <v>FISHERBRAND</v>
      </c>
      <c r="CR76" s="105">
        <f t="shared" si="42"/>
        <v>60</v>
      </c>
    </row>
    <row r="77" spans="1:96" ht="43.2">
      <c r="A77" s="46">
        <f t="shared" si="43"/>
        <v>69</v>
      </c>
      <c r="B77" s="24" t="s">
        <v>822</v>
      </c>
      <c r="C77" s="48" t="s">
        <v>1353</v>
      </c>
      <c r="D77" s="47">
        <v>1</v>
      </c>
      <c r="E77" s="7"/>
      <c r="F77" s="7"/>
      <c r="G77" s="7"/>
      <c r="H77" s="7"/>
      <c r="I77" s="7"/>
      <c r="J77" s="7"/>
      <c r="K77" s="7"/>
      <c r="L77" s="7"/>
      <c r="M77" s="7"/>
      <c r="N77" s="7"/>
      <c r="O77" s="7"/>
      <c r="P77" s="7"/>
      <c r="Q77" s="7"/>
      <c r="R77" s="7"/>
      <c r="S77" s="7"/>
      <c r="T77" s="7"/>
      <c r="U77" s="7"/>
      <c r="V77" s="7"/>
      <c r="W77" s="7"/>
      <c r="X77" s="7"/>
      <c r="Y77" s="7"/>
      <c r="Z77" s="82"/>
      <c r="AA77" s="82"/>
      <c r="AB77" s="82">
        <f t="shared" ref="AB77:AB139" si="45">IF(Z77=X77,W77,IF(Z77=U77,T77,IF(Z77=R77,Q77,IF(Z77=O77,N77,IF(Z77=L77,K77,IF(Z77=I77,H77,IF(Z77=F77,E77,"")))))))</f>
        <v>0</v>
      </c>
      <c r="AC77" s="82">
        <f t="shared" ref="AC77:AC139" si="46">IF(Z77=X77,Y77,IF(Z77=U77,V77,IF(Z77=R77,S77,IF(Z77=O77,P77,IF(Z77=L77,M77,IF(Z77=I77,J77,IF(Z77=F77,G77,"")))))))</f>
        <v>0</v>
      </c>
      <c r="AD77" s="7" t="s">
        <v>888</v>
      </c>
      <c r="AE77" s="7">
        <v>4988</v>
      </c>
      <c r="AF77" s="7" t="s">
        <v>2375</v>
      </c>
      <c r="AG77" s="7"/>
      <c r="AH77" s="7"/>
      <c r="AI77" s="7"/>
      <c r="AJ77" s="7"/>
      <c r="AK77" s="7"/>
      <c r="AL77" s="7"/>
      <c r="AM77" s="7"/>
      <c r="AN77" s="7"/>
      <c r="AO77" s="7"/>
      <c r="AP77" s="7"/>
      <c r="AQ77" s="7"/>
      <c r="AR77" s="7"/>
      <c r="AS77" s="7"/>
      <c r="AT77" s="7"/>
      <c r="AU77" s="7"/>
      <c r="AV77" s="7"/>
      <c r="AW77" s="7"/>
      <c r="AX77" s="7"/>
      <c r="AY77" s="82">
        <f t="shared" si="30"/>
        <v>4988</v>
      </c>
      <c r="AZ77" s="82" t="str">
        <f t="shared" si="31"/>
        <v>IMECTECH SOLUTIONS S.A.S.</v>
      </c>
      <c r="BA77" s="82" t="str">
        <f t="shared" si="26"/>
        <v>FISHER</v>
      </c>
      <c r="BB77" s="82" t="str">
        <f t="shared" si="27"/>
        <v>60 DIAS</v>
      </c>
      <c r="BC77" s="7"/>
      <c r="BD77" s="7"/>
      <c r="BE77" s="7"/>
      <c r="BF77" s="7"/>
      <c r="BG77" s="7"/>
      <c r="BH77" s="7"/>
      <c r="BI77" s="7"/>
      <c r="BJ77" s="7"/>
      <c r="BK77" s="7"/>
      <c r="BL77" s="7"/>
      <c r="BM77" s="7"/>
      <c r="BN77" s="7"/>
      <c r="BO77" s="7"/>
      <c r="BP77" s="7"/>
      <c r="BQ77" s="7"/>
      <c r="BR77" s="7"/>
      <c r="BS77" s="7"/>
      <c r="BT77" s="7"/>
      <c r="BU77" s="1"/>
      <c r="BV77" s="7"/>
      <c r="BW77" s="7"/>
      <c r="BX77" s="82"/>
      <c r="BY77" s="82" t="str">
        <f t="shared" si="44"/>
        <v>REACTIVOS EQUIPOS Y QUIMICOS LIMITADA</v>
      </c>
      <c r="BZ77" s="82">
        <f t="shared" si="33"/>
        <v>0</v>
      </c>
      <c r="CA77" s="82">
        <f t="shared" si="34"/>
        <v>0</v>
      </c>
      <c r="CB77" s="7"/>
      <c r="CC77" s="7"/>
      <c r="CD77" s="7"/>
      <c r="CE77" s="7" t="s">
        <v>1799</v>
      </c>
      <c r="CF77" s="7">
        <v>176000</v>
      </c>
      <c r="CG77" s="7">
        <v>60</v>
      </c>
      <c r="CH77" s="7"/>
      <c r="CI77" s="7"/>
      <c r="CJ77" s="7"/>
      <c r="CK77" s="82">
        <f t="shared" si="35"/>
        <v>176000</v>
      </c>
      <c r="CL77" s="82" t="str">
        <f t="shared" si="36"/>
        <v>SCIENTIFIC PRODUCTS LTDA.</v>
      </c>
      <c r="CM77" s="82" t="str">
        <f t="shared" si="37"/>
        <v>FISHERBRAND</v>
      </c>
      <c r="CN77" s="82">
        <f t="shared" si="38"/>
        <v>60</v>
      </c>
      <c r="CO77" s="101">
        <f t="shared" si="39"/>
        <v>4988</v>
      </c>
      <c r="CP77" s="110" t="str">
        <f t="shared" si="40"/>
        <v>IMECTECH SOLUTIONS S.A.S.</v>
      </c>
      <c r="CQ77" s="105" t="str">
        <f t="shared" si="41"/>
        <v>FISHER</v>
      </c>
      <c r="CR77" s="105" t="str">
        <f t="shared" si="42"/>
        <v>60 DIAS</v>
      </c>
    </row>
    <row r="78" spans="1:96" ht="41.4" customHeight="1">
      <c r="A78" s="46">
        <f t="shared" si="43"/>
        <v>70</v>
      </c>
      <c r="B78" s="24" t="s">
        <v>835</v>
      </c>
      <c r="C78" s="48" t="s">
        <v>1983</v>
      </c>
      <c r="D78" s="47">
        <v>1</v>
      </c>
      <c r="E78" s="7"/>
      <c r="F78" s="7"/>
      <c r="G78" s="7"/>
      <c r="H78" s="7"/>
      <c r="I78" s="7"/>
      <c r="J78" s="7"/>
      <c r="K78" s="7" t="s">
        <v>2303</v>
      </c>
      <c r="L78" s="7">
        <v>181656</v>
      </c>
      <c r="M78" s="7">
        <v>30</v>
      </c>
      <c r="N78" s="7" t="s">
        <v>2325</v>
      </c>
      <c r="O78" s="7">
        <v>86115</v>
      </c>
      <c r="P78" s="7" t="s">
        <v>2326</v>
      </c>
      <c r="Q78" s="7"/>
      <c r="R78" s="7"/>
      <c r="S78" s="7"/>
      <c r="T78" s="7"/>
      <c r="U78" s="7"/>
      <c r="V78" s="7"/>
      <c r="W78" s="7"/>
      <c r="X78" s="7"/>
      <c r="Y78" s="7"/>
      <c r="Z78" s="82">
        <f t="shared" si="28"/>
        <v>86115</v>
      </c>
      <c r="AA78" s="82" t="str">
        <f t="shared" si="29"/>
        <v>BIODIAGNOSTICA LTDA</v>
      </c>
      <c r="AB78" s="82" t="str">
        <f t="shared" si="45"/>
        <v>USA SCIENTIFIC 2310-5848</v>
      </c>
      <c r="AC78" s="82" t="str">
        <f t="shared" si="46"/>
        <v>INMEDIATA</v>
      </c>
      <c r="AD78" s="7" t="s">
        <v>2303</v>
      </c>
      <c r="AE78" s="7">
        <v>100712</v>
      </c>
      <c r="AF78" s="7" t="s">
        <v>2375</v>
      </c>
      <c r="AG78" s="7"/>
      <c r="AH78" s="7"/>
      <c r="AI78" s="7"/>
      <c r="AJ78" s="7"/>
      <c r="AK78" s="7"/>
      <c r="AL78" s="7"/>
      <c r="AM78" s="7" t="s">
        <v>2303</v>
      </c>
      <c r="AN78" s="7">
        <v>111138</v>
      </c>
      <c r="AO78" s="7" t="s">
        <v>2328</v>
      </c>
      <c r="AP78" s="7" t="s">
        <v>2303</v>
      </c>
      <c r="AQ78" s="7">
        <v>142200</v>
      </c>
      <c r="AR78" s="7" t="s">
        <v>2475</v>
      </c>
      <c r="AS78" s="7"/>
      <c r="AT78" s="7"/>
      <c r="AU78" s="7"/>
      <c r="AV78" s="7" t="s">
        <v>2303</v>
      </c>
      <c r="AW78" s="7">
        <v>101630.85365853658</v>
      </c>
      <c r="AX78" s="7">
        <v>45</v>
      </c>
      <c r="AY78" s="82">
        <f t="shared" si="30"/>
        <v>100712</v>
      </c>
      <c r="AZ78" s="82" t="str">
        <f t="shared" si="31"/>
        <v>IMECTECH SOLUTIONS S.A.S.</v>
      </c>
      <c r="BA78" s="82" t="str">
        <f t="shared" si="26"/>
        <v>USA SCIENTIFIC</v>
      </c>
      <c r="BB78" s="82" t="str">
        <f t="shared" si="27"/>
        <v>60 DIAS</v>
      </c>
      <c r="BC78" s="7"/>
      <c r="BD78" s="7"/>
      <c r="BE78" s="7"/>
      <c r="BF78" s="7"/>
      <c r="BG78" s="7"/>
      <c r="BH78" s="7"/>
      <c r="BI78" s="7"/>
      <c r="BJ78" s="7"/>
      <c r="BK78" s="7"/>
      <c r="BL78" s="7"/>
      <c r="BM78" s="7"/>
      <c r="BN78" s="7"/>
      <c r="BO78" s="7"/>
      <c r="BP78" s="7"/>
      <c r="BQ78" s="7"/>
      <c r="BR78" s="7"/>
      <c r="BS78" s="7"/>
      <c r="BT78" s="7"/>
      <c r="BU78" s="1"/>
      <c r="BV78" s="7"/>
      <c r="BW78" s="7"/>
      <c r="BX78" s="82"/>
      <c r="BY78" s="82" t="str">
        <f t="shared" si="44"/>
        <v>REACTIVOS EQUIPOS Y QUIMICOS LIMITADA</v>
      </c>
      <c r="BZ78" s="82">
        <f t="shared" si="33"/>
        <v>0</v>
      </c>
      <c r="CA78" s="82">
        <f t="shared" si="34"/>
        <v>0</v>
      </c>
      <c r="CB78" s="7"/>
      <c r="CC78" s="7"/>
      <c r="CD78" s="7"/>
      <c r="CE78" s="7" t="s">
        <v>1799</v>
      </c>
      <c r="CF78" s="7">
        <v>130500</v>
      </c>
      <c r="CG78" s="7">
        <v>30</v>
      </c>
      <c r="CH78" s="7"/>
      <c r="CI78" s="7"/>
      <c r="CJ78" s="7"/>
      <c r="CK78" s="82">
        <f t="shared" si="35"/>
        <v>130500</v>
      </c>
      <c r="CL78" s="82" t="str">
        <f t="shared" si="36"/>
        <v>SCIENTIFIC PRODUCTS LTDA.</v>
      </c>
      <c r="CM78" s="82" t="str">
        <f t="shared" si="37"/>
        <v>FISHERBRAND</v>
      </c>
      <c r="CN78" s="82">
        <f t="shared" si="38"/>
        <v>30</v>
      </c>
      <c r="CO78" s="101">
        <f t="shared" si="39"/>
        <v>86115</v>
      </c>
      <c r="CP78" s="110" t="str">
        <f t="shared" si="40"/>
        <v>BIODIAGNOSTICA LTDA</v>
      </c>
      <c r="CQ78" s="105" t="str">
        <f t="shared" si="41"/>
        <v>USA SCIENTIFIC 2310-5848</v>
      </c>
      <c r="CR78" s="105" t="str">
        <f t="shared" si="42"/>
        <v>INMEDIATA</v>
      </c>
    </row>
    <row r="79" spans="1:96" ht="43.2">
      <c r="A79" s="46">
        <f t="shared" si="43"/>
        <v>71</v>
      </c>
      <c r="B79" s="24" t="s">
        <v>615</v>
      </c>
      <c r="C79" s="25" t="s">
        <v>1984</v>
      </c>
      <c r="D79" s="47">
        <v>1</v>
      </c>
      <c r="E79" s="7"/>
      <c r="F79" s="7"/>
      <c r="G79" s="7"/>
      <c r="H79" s="7"/>
      <c r="I79" s="7"/>
      <c r="J79" s="7"/>
      <c r="K79" s="7" t="s">
        <v>2303</v>
      </c>
      <c r="L79" s="7">
        <v>226664</v>
      </c>
      <c r="M79" s="7">
        <v>30</v>
      </c>
      <c r="N79" s="7" t="s">
        <v>2327</v>
      </c>
      <c r="O79" s="7">
        <v>82856</v>
      </c>
      <c r="P79" s="7" t="s">
        <v>2328</v>
      </c>
      <c r="Q79" s="7"/>
      <c r="R79" s="7"/>
      <c r="S79" s="7"/>
      <c r="T79" s="7"/>
      <c r="U79" s="7"/>
      <c r="V79" s="7"/>
      <c r="W79" s="7"/>
      <c r="X79" s="7"/>
      <c r="Y79" s="7"/>
      <c r="Z79" s="82">
        <f t="shared" si="28"/>
        <v>82856</v>
      </c>
      <c r="AA79" s="82" t="str">
        <f t="shared" si="29"/>
        <v>BIODIAGNOSTICA LTDA</v>
      </c>
      <c r="AB79" s="82" t="str">
        <f t="shared" si="45"/>
        <v>USA SCIENTIFIC 2310-5800</v>
      </c>
      <c r="AC79" s="82" t="str">
        <f t="shared" si="46"/>
        <v>30 DIAS</v>
      </c>
      <c r="AD79" s="7" t="s">
        <v>2303</v>
      </c>
      <c r="AE79" s="7">
        <v>20142</v>
      </c>
      <c r="AF79" s="7" t="s">
        <v>2375</v>
      </c>
      <c r="AG79" s="7"/>
      <c r="AH79" s="7"/>
      <c r="AI79" s="7"/>
      <c r="AJ79" s="7"/>
      <c r="AK79" s="7"/>
      <c r="AL79" s="7"/>
      <c r="AM79" s="7"/>
      <c r="AN79" s="7"/>
      <c r="AO79" s="7"/>
      <c r="AP79" s="7"/>
      <c r="AQ79" s="7"/>
      <c r="AR79" s="7"/>
      <c r="AS79" s="7"/>
      <c r="AT79" s="7"/>
      <c r="AU79" s="7"/>
      <c r="AV79" s="7"/>
      <c r="AW79" s="7"/>
      <c r="AX79" s="7"/>
      <c r="AY79" s="82">
        <f t="shared" si="30"/>
        <v>20142</v>
      </c>
      <c r="AZ79" s="82" t="str">
        <f t="shared" si="31"/>
        <v>IMECTECH SOLUTIONS S.A.S.</v>
      </c>
      <c r="BA79" s="82" t="str">
        <f t="shared" ref="BA79:BA142" si="47">IF(AY79=AW79,AV79,IF(AY79=AT79,AS79,IF(AY79=AQ79,AP79,IF(AY79=AN79,AM79,IF(AY79=AK79,AJ79,IF(AY79=AH79,AG79,IF(AY79=AE79,AD79,"")))))))</f>
        <v>USA SCIENTIFIC</v>
      </c>
      <c r="BB79" s="82" t="str">
        <f t="shared" ref="BB79:BB142" si="48">IF(AY79=AW79,AX79,IF(AY79=AT79,AU79,IF(AY79=AQ79,AR79,IF(AY79=AN79,AO79,IF(AY79=AK79,AL79,IF(AY79=AH79,AI79,IF(AY79=AE79,AF79,"")))))))</f>
        <v>60 DIAS</v>
      </c>
      <c r="BC79" s="7"/>
      <c r="BD79" s="7"/>
      <c r="BE79" s="7"/>
      <c r="BF79" s="7"/>
      <c r="BG79" s="7"/>
      <c r="BH79" s="7"/>
      <c r="BI79" s="7"/>
      <c r="BJ79" s="7"/>
      <c r="BK79" s="7"/>
      <c r="BL79" s="7"/>
      <c r="BM79" s="7"/>
      <c r="BN79" s="7"/>
      <c r="BO79" s="7"/>
      <c r="BP79" s="7"/>
      <c r="BQ79" s="7"/>
      <c r="BR79" s="7"/>
      <c r="BS79" s="7"/>
      <c r="BT79" s="7"/>
      <c r="BU79" s="1"/>
      <c r="BV79" s="7"/>
      <c r="BW79" s="7"/>
      <c r="BX79" s="82"/>
      <c r="BY79" s="82" t="str">
        <f t="shared" si="44"/>
        <v>REACTIVOS EQUIPOS Y QUIMICOS LIMITADA</v>
      </c>
      <c r="BZ79" s="82">
        <f t="shared" si="33"/>
        <v>0</v>
      </c>
      <c r="CA79" s="82">
        <f t="shared" si="34"/>
        <v>0</v>
      </c>
      <c r="CB79" s="7"/>
      <c r="CC79" s="7"/>
      <c r="CD79" s="7"/>
      <c r="CE79" s="7" t="s">
        <v>1799</v>
      </c>
      <c r="CF79" s="7">
        <v>167100</v>
      </c>
      <c r="CG79" s="7">
        <v>60</v>
      </c>
      <c r="CH79" s="7"/>
      <c r="CI79" s="7"/>
      <c r="CJ79" s="7"/>
      <c r="CK79" s="82">
        <f t="shared" si="35"/>
        <v>167100</v>
      </c>
      <c r="CL79" s="82" t="str">
        <f t="shared" si="36"/>
        <v>SCIENTIFIC PRODUCTS LTDA.</v>
      </c>
      <c r="CM79" s="82" t="str">
        <f t="shared" si="37"/>
        <v>FISHERBRAND</v>
      </c>
      <c r="CN79" s="82">
        <f t="shared" si="38"/>
        <v>60</v>
      </c>
      <c r="CO79" s="101">
        <f t="shared" si="39"/>
        <v>20142</v>
      </c>
      <c r="CP79" s="110" t="str">
        <f t="shared" si="40"/>
        <v>IMECTECH SOLUTIONS S.A.S.</v>
      </c>
      <c r="CQ79" s="105" t="str">
        <f t="shared" si="41"/>
        <v>USA SCIENTIFIC</v>
      </c>
      <c r="CR79" s="105" t="str">
        <f t="shared" si="42"/>
        <v>60 DIAS</v>
      </c>
    </row>
    <row r="80" spans="1:96" ht="43.2">
      <c r="A80" s="46">
        <f t="shared" si="43"/>
        <v>72</v>
      </c>
      <c r="B80" s="52" t="s">
        <v>616</v>
      </c>
      <c r="C80" s="53" t="s">
        <v>1985</v>
      </c>
      <c r="D80" s="47">
        <v>1</v>
      </c>
      <c r="E80" s="7"/>
      <c r="F80" s="7"/>
      <c r="G80" s="7"/>
      <c r="H80" s="7"/>
      <c r="I80" s="7"/>
      <c r="J80" s="7"/>
      <c r="K80" s="7" t="s">
        <v>2303</v>
      </c>
      <c r="L80" s="7">
        <v>20184</v>
      </c>
      <c r="M80" s="7">
        <v>30</v>
      </c>
      <c r="N80" s="7" t="s">
        <v>2329</v>
      </c>
      <c r="O80" s="7">
        <v>9848</v>
      </c>
      <c r="P80" s="7" t="s">
        <v>2326</v>
      </c>
      <c r="Q80" s="7"/>
      <c r="R80" s="7"/>
      <c r="S80" s="7"/>
      <c r="T80" s="7"/>
      <c r="U80" s="7"/>
      <c r="V80" s="7"/>
      <c r="W80" s="7"/>
      <c r="X80" s="7"/>
      <c r="Y80" s="7"/>
      <c r="Z80" s="82">
        <f t="shared" si="28"/>
        <v>9848</v>
      </c>
      <c r="AA80" s="82" t="str">
        <f t="shared" si="29"/>
        <v>BIODIAGNOSTICA LTDA</v>
      </c>
      <c r="AB80" s="82" t="str">
        <f t="shared" si="45"/>
        <v>USA SCIENTIFIC 9023-4981</v>
      </c>
      <c r="AC80" s="82" t="str">
        <f t="shared" si="46"/>
        <v>INMEDIATA</v>
      </c>
      <c r="AD80" s="7" t="s">
        <v>888</v>
      </c>
      <c r="AE80" s="7">
        <v>20362</v>
      </c>
      <c r="AF80" s="7" t="s">
        <v>2375</v>
      </c>
      <c r="AG80" s="7"/>
      <c r="AH80" s="7"/>
      <c r="AI80" s="7"/>
      <c r="AJ80" s="7"/>
      <c r="AK80" s="7"/>
      <c r="AL80" s="7"/>
      <c r="AM80" s="7" t="s">
        <v>2303</v>
      </c>
      <c r="AN80" s="7">
        <v>11600</v>
      </c>
      <c r="AO80" s="7" t="s">
        <v>2463</v>
      </c>
      <c r="AP80" s="7" t="s">
        <v>2303</v>
      </c>
      <c r="AQ80" s="7">
        <v>42800</v>
      </c>
      <c r="AR80" s="7" t="s">
        <v>2475</v>
      </c>
      <c r="AS80" s="7"/>
      <c r="AT80" s="7"/>
      <c r="AU80" s="7"/>
      <c r="AV80" s="7" t="s">
        <v>2303</v>
      </c>
      <c r="AW80" s="7">
        <v>11622.775609756098</v>
      </c>
      <c r="AX80" s="7">
        <v>45</v>
      </c>
      <c r="AY80" s="82">
        <f t="shared" si="30"/>
        <v>11600</v>
      </c>
      <c r="AZ80" s="82" t="str">
        <f t="shared" si="31"/>
        <v>SUMINISTROS CLINICOS ISLA SAS</v>
      </c>
      <c r="BA80" s="82" t="str">
        <f t="shared" si="47"/>
        <v>USA SCIENTIFIC</v>
      </c>
      <c r="BB80" s="82" t="str">
        <f t="shared" si="48"/>
        <v>5 DIAS HABILES HABILES</v>
      </c>
      <c r="BC80" s="7"/>
      <c r="BD80" s="7"/>
      <c r="BE80" s="7"/>
      <c r="BF80" s="7"/>
      <c r="BG80" s="7"/>
      <c r="BH80" s="7"/>
      <c r="BI80" s="7"/>
      <c r="BJ80" s="7"/>
      <c r="BK80" s="7"/>
      <c r="BL80" s="7"/>
      <c r="BM80" s="7"/>
      <c r="BN80" s="7"/>
      <c r="BO80" s="7"/>
      <c r="BP80" s="7"/>
      <c r="BQ80" s="7"/>
      <c r="BR80" s="7"/>
      <c r="BS80" s="7"/>
      <c r="BT80" s="7"/>
      <c r="BU80" s="1"/>
      <c r="BV80" s="7"/>
      <c r="BW80" s="7"/>
      <c r="BX80" s="82"/>
      <c r="BY80" s="82" t="str">
        <f t="shared" si="44"/>
        <v>REACTIVOS EQUIPOS Y QUIMICOS LIMITADA</v>
      </c>
      <c r="BZ80" s="82">
        <f t="shared" si="33"/>
        <v>0</v>
      </c>
      <c r="CA80" s="82">
        <f t="shared" si="34"/>
        <v>0</v>
      </c>
      <c r="CB80" s="7"/>
      <c r="CC80" s="7"/>
      <c r="CD80" s="7"/>
      <c r="CE80" s="7" t="s">
        <v>1799</v>
      </c>
      <c r="CF80" s="7">
        <v>104400</v>
      </c>
      <c r="CG80" s="7">
        <v>60</v>
      </c>
      <c r="CH80" s="7"/>
      <c r="CI80" s="7"/>
      <c r="CJ80" s="7"/>
      <c r="CK80" s="82">
        <f t="shared" si="35"/>
        <v>104400</v>
      </c>
      <c r="CL80" s="82" t="str">
        <f t="shared" si="36"/>
        <v>SCIENTIFIC PRODUCTS LTDA.</v>
      </c>
      <c r="CM80" s="82" t="str">
        <f t="shared" si="37"/>
        <v>FISHERBRAND</v>
      </c>
      <c r="CN80" s="82">
        <f t="shared" si="38"/>
        <v>60</v>
      </c>
      <c r="CO80" s="101">
        <f t="shared" si="39"/>
        <v>9848</v>
      </c>
      <c r="CP80" s="110" t="str">
        <f t="shared" si="40"/>
        <v>BIODIAGNOSTICA LTDA</v>
      </c>
      <c r="CQ80" s="105" t="str">
        <f t="shared" si="41"/>
        <v>USA SCIENTIFIC 9023-4981</v>
      </c>
      <c r="CR80" s="105" t="str">
        <f t="shared" si="42"/>
        <v>INMEDIATA</v>
      </c>
    </row>
    <row r="81" spans="1:96" ht="43.2">
      <c r="A81" s="46">
        <f t="shared" si="43"/>
        <v>73</v>
      </c>
      <c r="B81" s="54" t="s">
        <v>617</v>
      </c>
      <c r="C81" s="48" t="s">
        <v>871</v>
      </c>
      <c r="D81" s="47">
        <v>1</v>
      </c>
      <c r="E81" s="7"/>
      <c r="F81" s="7"/>
      <c r="G81" s="7"/>
      <c r="H81" s="7"/>
      <c r="I81" s="7"/>
      <c r="J81" s="7"/>
      <c r="K81" s="7"/>
      <c r="L81" s="7"/>
      <c r="M81" s="7"/>
      <c r="N81" s="7"/>
      <c r="O81" s="7"/>
      <c r="P81" s="7"/>
      <c r="Q81" s="7"/>
      <c r="R81" s="7"/>
      <c r="S81" s="7"/>
      <c r="T81" s="7"/>
      <c r="U81" s="7"/>
      <c r="V81" s="7"/>
      <c r="W81" s="7"/>
      <c r="X81" s="7"/>
      <c r="Y81" s="7"/>
      <c r="Z81" s="82"/>
      <c r="AA81" s="82"/>
      <c r="AB81" s="82">
        <f t="shared" si="45"/>
        <v>0</v>
      </c>
      <c r="AC81" s="82">
        <f t="shared" si="46"/>
        <v>0</v>
      </c>
      <c r="AD81" s="7" t="s">
        <v>888</v>
      </c>
      <c r="AE81" s="7">
        <v>555230</v>
      </c>
      <c r="AF81" s="7" t="s">
        <v>2375</v>
      </c>
      <c r="AG81" s="7"/>
      <c r="AH81" s="7"/>
      <c r="AI81" s="7"/>
      <c r="AJ81" s="7"/>
      <c r="AK81" s="7"/>
      <c r="AL81" s="7"/>
      <c r="AM81" s="7"/>
      <c r="AN81" s="7"/>
      <c r="AO81" s="7"/>
      <c r="AP81" s="7"/>
      <c r="AQ81" s="7"/>
      <c r="AR81" s="7"/>
      <c r="AS81" s="7"/>
      <c r="AT81" s="7"/>
      <c r="AU81" s="7"/>
      <c r="AV81" s="7"/>
      <c r="AW81" s="7"/>
      <c r="AX81" s="7"/>
      <c r="AY81" s="82">
        <f t="shared" si="30"/>
        <v>555230</v>
      </c>
      <c r="AZ81" s="82" t="str">
        <f t="shared" si="31"/>
        <v>IMECTECH SOLUTIONS S.A.S.</v>
      </c>
      <c r="BA81" s="82" t="str">
        <f t="shared" si="47"/>
        <v>FISHER</v>
      </c>
      <c r="BB81" s="82" t="str">
        <f t="shared" si="48"/>
        <v>60 DIAS</v>
      </c>
      <c r="BC81" s="7"/>
      <c r="BD81" s="7"/>
      <c r="BE81" s="7"/>
      <c r="BF81" s="7"/>
      <c r="BG81" s="7"/>
      <c r="BH81" s="7"/>
      <c r="BI81" s="7"/>
      <c r="BJ81" s="7"/>
      <c r="BK81" s="7"/>
      <c r="BL81" s="7" t="s">
        <v>888</v>
      </c>
      <c r="BM81" s="7">
        <v>796920</v>
      </c>
      <c r="BN81" s="7" t="s">
        <v>2375</v>
      </c>
      <c r="BO81" s="7"/>
      <c r="BP81" s="7"/>
      <c r="BQ81" s="7"/>
      <c r="BR81" s="7"/>
      <c r="BS81" s="7"/>
      <c r="BT81" s="7"/>
      <c r="BU81" s="1"/>
      <c r="BV81" s="7"/>
      <c r="BW81" s="7"/>
      <c r="BX81" s="82">
        <f t="shared" si="32"/>
        <v>796920</v>
      </c>
      <c r="BY81" s="82" t="str">
        <f t="shared" si="44"/>
        <v xml:space="preserve">QUIMICA  M.G.  S.A.S.   </v>
      </c>
      <c r="BZ81" s="82" t="str">
        <f t="shared" si="33"/>
        <v>FISHER</v>
      </c>
      <c r="CA81" s="82" t="str">
        <f t="shared" si="34"/>
        <v>60 DIAS</v>
      </c>
      <c r="CB81" s="7"/>
      <c r="CC81" s="7"/>
      <c r="CD81" s="7"/>
      <c r="CE81" s="7" t="s">
        <v>2625</v>
      </c>
      <c r="CF81" s="7">
        <v>416800</v>
      </c>
      <c r="CG81" s="7">
        <v>60</v>
      </c>
      <c r="CH81" s="7"/>
      <c r="CI81" s="7"/>
      <c r="CJ81" s="7"/>
      <c r="CK81" s="82">
        <f t="shared" si="35"/>
        <v>416800</v>
      </c>
      <c r="CL81" s="82" t="str">
        <f t="shared" si="36"/>
        <v>SCIENTIFIC PRODUCTS LTDA.</v>
      </c>
      <c r="CM81" s="82" t="str">
        <f t="shared" si="37"/>
        <v xml:space="preserve">FISHERBRAND </v>
      </c>
      <c r="CN81" s="82">
        <f t="shared" si="38"/>
        <v>60</v>
      </c>
      <c r="CO81" s="101">
        <f t="shared" si="39"/>
        <v>416800</v>
      </c>
      <c r="CP81" s="110" t="str">
        <f t="shared" si="40"/>
        <v>SCIENTIFIC PRODUCTS LTDA.</v>
      </c>
      <c r="CQ81" s="105" t="str">
        <f t="shared" si="41"/>
        <v xml:space="preserve">FISHERBRAND </v>
      </c>
      <c r="CR81" s="105">
        <f t="shared" si="42"/>
        <v>60</v>
      </c>
    </row>
    <row r="82" spans="1:96" ht="43.2">
      <c r="A82" s="46">
        <f t="shared" si="43"/>
        <v>74</v>
      </c>
      <c r="B82" s="54" t="s">
        <v>618</v>
      </c>
      <c r="C82" s="48" t="s">
        <v>872</v>
      </c>
      <c r="D82" s="47">
        <v>1</v>
      </c>
      <c r="E82" s="7"/>
      <c r="F82" s="7"/>
      <c r="G82" s="7"/>
      <c r="H82" s="7"/>
      <c r="I82" s="7"/>
      <c r="J82" s="7"/>
      <c r="K82" s="7"/>
      <c r="L82" s="7"/>
      <c r="M82" s="7"/>
      <c r="N82" s="7"/>
      <c r="O82" s="7"/>
      <c r="P82" s="7"/>
      <c r="Q82" s="7"/>
      <c r="R82" s="7"/>
      <c r="S82" s="7"/>
      <c r="T82" s="7"/>
      <c r="U82" s="7"/>
      <c r="V82" s="7"/>
      <c r="W82" s="7"/>
      <c r="X82" s="7"/>
      <c r="Y82" s="7"/>
      <c r="Z82" s="82"/>
      <c r="AA82" s="82"/>
      <c r="AB82" s="82">
        <f t="shared" si="45"/>
        <v>0</v>
      </c>
      <c r="AC82" s="82">
        <f t="shared" si="46"/>
        <v>0</v>
      </c>
      <c r="AD82" s="7" t="s">
        <v>888</v>
      </c>
      <c r="AE82" s="7">
        <v>426659</v>
      </c>
      <c r="AF82" s="7" t="s">
        <v>2375</v>
      </c>
      <c r="AG82" s="7"/>
      <c r="AH82" s="7"/>
      <c r="AI82" s="7"/>
      <c r="AJ82" s="7"/>
      <c r="AK82" s="7"/>
      <c r="AL82" s="7"/>
      <c r="AM82" s="7"/>
      <c r="AN82" s="7"/>
      <c r="AO82" s="7"/>
      <c r="AP82" s="7"/>
      <c r="AQ82" s="7"/>
      <c r="AR82" s="7"/>
      <c r="AS82" s="7"/>
      <c r="AT82" s="7"/>
      <c r="AU82" s="7"/>
      <c r="AV82" s="7"/>
      <c r="AW82" s="7"/>
      <c r="AX82" s="7"/>
      <c r="AY82" s="82">
        <f t="shared" si="30"/>
        <v>426659</v>
      </c>
      <c r="AZ82" s="82" t="str">
        <f t="shared" si="31"/>
        <v>IMECTECH SOLUTIONS S.A.S.</v>
      </c>
      <c r="BA82" s="82" t="str">
        <f t="shared" si="47"/>
        <v>FISHER</v>
      </c>
      <c r="BB82" s="82" t="str">
        <f t="shared" si="48"/>
        <v>60 DIAS</v>
      </c>
      <c r="BC82" s="7"/>
      <c r="BD82" s="7"/>
      <c r="BE82" s="7"/>
      <c r="BF82" s="7"/>
      <c r="BG82" s="7"/>
      <c r="BH82" s="7"/>
      <c r="BI82" s="7"/>
      <c r="BJ82" s="7"/>
      <c r="BK82" s="7"/>
      <c r="BL82" s="7"/>
      <c r="BM82" s="7"/>
      <c r="BN82" s="7"/>
      <c r="BO82" s="7"/>
      <c r="BP82" s="7"/>
      <c r="BQ82" s="7"/>
      <c r="BR82" s="7"/>
      <c r="BS82" s="7"/>
      <c r="BT82" s="7"/>
      <c r="BU82" s="1"/>
      <c r="BV82" s="7"/>
      <c r="BW82" s="7"/>
      <c r="BX82" s="82"/>
      <c r="BY82" s="82" t="str">
        <f t="shared" si="44"/>
        <v>REACTIVOS EQUIPOS Y QUIMICOS LIMITADA</v>
      </c>
      <c r="BZ82" s="82">
        <f t="shared" si="33"/>
        <v>0</v>
      </c>
      <c r="CA82" s="82">
        <f t="shared" si="34"/>
        <v>0</v>
      </c>
      <c r="CB82" s="7"/>
      <c r="CC82" s="7"/>
      <c r="CD82" s="7"/>
      <c r="CE82" s="7" t="s">
        <v>1799</v>
      </c>
      <c r="CF82" s="7">
        <v>227600</v>
      </c>
      <c r="CG82" s="7">
        <v>60</v>
      </c>
      <c r="CH82" s="7"/>
      <c r="CI82" s="7"/>
      <c r="CJ82" s="7"/>
      <c r="CK82" s="82">
        <f t="shared" si="35"/>
        <v>227600</v>
      </c>
      <c r="CL82" s="82" t="str">
        <f t="shared" si="36"/>
        <v>SCIENTIFIC PRODUCTS LTDA.</v>
      </c>
      <c r="CM82" s="82" t="str">
        <f t="shared" si="37"/>
        <v>FISHERBRAND</v>
      </c>
      <c r="CN82" s="82">
        <f t="shared" si="38"/>
        <v>60</v>
      </c>
      <c r="CO82" s="101">
        <f t="shared" si="39"/>
        <v>227600</v>
      </c>
      <c r="CP82" s="110" t="str">
        <f t="shared" si="40"/>
        <v>SCIENTIFIC PRODUCTS LTDA.</v>
      </c>
      <c r="CQ82" s="105" t="str">
        <f t="shared" si="41"/>
        <v>FISHERBRAND</v>
      </c>
      <c r="CR82" s="105">
        <f t="shared" si="42"/>
        <v>60</v>
      </c>
    </row>
    <row r="83" spans="1:96" ht="43.2">
      <c r="A83" s="46">
        <f t="shared" si="43"/>
        <v>75</v>
      </c>
      <c r="B83" s="24" t="s">
        <v>1986</v>
      </c>
      <c r="C83" s="25" t="s">
        <v>1987</v>
      </c>
      <c r="D83" s="47">
        <v>1</v>
      </c>
      <c r="E83" s="7"/>
      <c r="F83" s="7"/>
      <c r="G83" s="7"/>
      <c r="H83" s="7" t="s">
        <v>2280</v>
      </c>
      <c r="I83" s="7">
        <v>144768</v>
      </c>
      <c r="J83" s="7" t="s">
        <v>2281</v>
      </c>
      <c r="K83" s="7"/>
      <c r="L83" s="7"/>
      <c r="M83" s="7"/>
      <c r="N83" s="7"/>
      <c r="O83" s="7"/>
      <c r="P83" s="7"/>
      <c r="Q83" s="7" t="s">
        <v>2280</v>
      </c>
      <c r="R83" s="7">
        <v>158490.79999999999</v>
      </c>
      <c r="S83" s="7" t="s">
        <v>2326</v>
      </c>
      <c r="T83" s="7" t="s">
        <v>2280</v>
      </c>
      <c r="U83" s="7">
        <v>122147.99999999999</v>
      </c>
      <c r="V83" s="7">
        <v>15</v>
      </c>
      <c r="W83" s="7"/>
      <c r="X83" s="7"/>
      <c r="Y83" s="7"/>
      <c r="Z83" s="82">
        <f t="shared" si="28"/>
        <v>122147.99999999999</v>
      </c>
      <c r="AA83" s="82" t="str">
        <f t="shared" si="29"/>
        <v xml:space="preserve">ELEMENTOS QUIMICOS LTDA </v>
      </c>
      <c r="AB83" s="82" t="str">
        <f t="shared" si="45"/>
        <v>BOECO</v>
      </c>
      <c r="AC83" s="82">
        <f t="shared" si="46"/>
        <v>15</v>
      </c>
      <c r="AD83" s="7"/>
      <c r="AE83" s="7"/>
      <c r="AF83" s="7"/>
      <c r="AG83" s="7"/>
      <c r="AH83" s="7"/>
      <c r="AI83" s="7"/>
      <c r="AJ83" s="7"/>
      <c r="AK83" s="7"/>
      <c r="AL83" s="7"/>
      <c r="AM83" s="7" t="s">
        <v>2280</v>
      </c>
      <c r="AN83" s="7">
        <v>142458</v>
      </c>
      <c r="AO83" s="7" t="s">
        <v>2463</v>
      </c>
      <c r="AP83" s="7"/>
      <c r="AQ83" s="7"/>
      <c r="AR83" s="7"/>
      <c r="AS83" s="7"/>
      <c r="AT83" s="7"/>
      <c r="AU83" s="7"/>
      <c r="AV83" s="7"/>
      <c r="AW83" s="7"/>
      <c r="AX83" s="7"/>
      <c r="AY83" s="82">
        <f t="shared" si="30"/>
        <v>142458</v>
      </c>
      <c r="AZ83" s="82" t="str">
        <f t="shared" si="31"/>
        <v>SUMINISTROS CLINICOS ISLA SAS</v>
      </c>
      <c r="BA83" s="82" t="str">
        <f t="shared" si="47"/>
        <v>BOECO</v>
      </c>
      <c r="BB83" s="82" t="str">
        <f t="shared" si="48"/>
        <v>5 DIAS HABILES HABILES</v>
      </c>
      <c r="BC83" s="7"/>
      <c r="BD83" s="7"/>
      <c r="BE83" s="7"/>
      <c r="BF83" s="7"/>
      <c r="BG83" s="7"/>
      <c r="BH83" s="7"/>
      <c r="BI83" s="7" t="s">
        <v>2280</v>
      </c>
      <c r="BJ83" s="7">
        <v>182264.42</v>
      </c>
      <c r="BK83" s="7" t="s">
        <v>2526</v>
      </c>
      <c r="BL83" s="7"/>
      <c r="BM83" s="7"/>
      <c r="BN83" s="7"/>
      <c r="BO83" s="7" t="s">
        <v>2280</v>
      </c>
      <c r="BP83" s="7">
        <v>125900</v>
      </c>
      <c r="BQ83" s="7" t="s">
        <v>2548</v>
      </c>
      <c r="BR83" s="7"/>
      <c r="BS83" s="7"/>
      <c r="BT83" s="7"/>
      <c r="BU83" s="1" t="s">
        <v>2593</v>
      </c>
      <c r="BV83" s="7">
        <v>135720</v>
      </c>
      <c r="BW83" s="7" t="s">
        <v>2545</v>
      </c>
      <c r="BX83" s="82">
        <f t="shared" si="32"/>
        <v>125900</v>
      </c>
      <c r="BY83" s="82" t="str">
        <f t="shared" si="44"/>
        <v>QUIMICOS FARADAY LTDA</v>
      </c>
      <c r="BZ83" s="82" t="str">
        <f t="shared" si="33"/>
        <v>BOECO</v>
      </c>
      <c r="CA83" s="82" t="str">
        <f t="shared" si="34"/>
        <v>20 DIAS</v>
      </c>
      <c r="CB83" s="7"/>
      <c r="CC83" s="7"/>
      <c r="CD83" s="7"/>
      <c r="CE83" s="7" t="s">
        <v>2280</v>
      </c>
      <c r="CF83" s="7">
        <v>150800</v>
      </c>
      <c r="CG83" s="7">
        <v>30</v>
      </c>
      <c r="CH83" s="7"/>
      <c r="CI83" s="7"/>
      <c r="CJ83" s="7"/>
      <c r="CK83" s="82">
        <f t="shared" si="35"/>
        <v>150800</v>
      </c>
      <c r="CL83" s="82" t="str">
        <f t="shared" si="36"/>
        <v>SCIENTIFIC PRODUCTS LTDA.</v>
      </c>
      <c r="CM83" s="82" t="str">
        <f t="shared" si="37"/>
        <v>BOECO</v>
      </c>
      <c r="CN83" s="82">
        <f t="shared" si="38"/>
        <v>30</v>
      </c>
      <c r="CO83" s="101">
        <f t="shared" si="39"/>
        <v>122147.99999999999</v>
      </c>
      <c r="CP83" s="110" t="str">
        <f t="shared" si="40"/>
        <v xml:space="preserve">ELEMENTOS QUIMICOS LTDA </v>
      </c>
      <c r="CQ83" s="105" t="str">
        <f t="shared" si="41"/>
        <v>BOECO</v>
      </c>
      <c r="CR83" s="105">
        <f t="shared" si="42"/>
        <v>15</v>
      </c>
    </row>
    <row r="84" spans="1:96" ht="20.399999999999999">
      <c r="A84" s="46">
        <f t="shared" si="43"/>
        <v>76</v>
      </c>
      <c r="B84" s="24" t="s">
        <v>1988</v>
      </c>
      <c r="C84" s="55" t="s">
        <v>1989</v>
      </c>
      <c r="D84" s="47">
        <v>1</v>
      </c>
      <c r="E84" s="7"/>
      <c r="F84" s="7"/>
      <c r="G84" s="7"/>
      <c r="H84" s="7"/>
      <c r="I84" s="7"/>
      <c r="J84" s="7"/>
      <c r="K84" s="7"/>
      <c r="L84" s="7"/>
      <c r="M84" s="7"/>
      <c r="N84" s="7"/>
      <c r="O84" s="7"/>
      <c r="P84" s="7"/>
      <c r="Q84" s="7"/>
      <c r="R84" s="7"/>
      <c r="S84" s="7"/>
      <c r="T84" s="7"/>
      <c r="U84" s="7"/>
      <c r="V84" s="7"/>
      <c r="W84" s="7"/>
      <c r="X84" s="7"/>
      <c r="Y84" s="7"/>
      <c r="Z84" s="82"/>
      <c r="AA84" s="82"/>
      <c r="AB84" s="82">
        <f t="shared" si="45"/>
        <v>0</v>
      </c>
      <c r="AC84" s="82">
        <f t="shared" si="46"/>
        <v>0</v>
      </c>
      <c r="AD84" s="7"/>
      <c r="AE84" s="7"/>
      <c r="AF84" s="7"/>
      <c r="AG84" s="7"/>
      <c r="AH84" s="7"/>
      <c r="AI84" s="7"/>
      <c r="AJ84" s="7"/>
      <c r="AK84" s="7"/>
      <c r="AL84" s="7"/>
      <c r="AM84" s="7"/>
      <c r="AN84" s="7"/>
      <c r="AO84" s="7"/>
      <c r="AP84" s="7"/>
      <c r="AQ84" s="7"/>
      <c r="AR84" s="7"/>
      <c r="AS84" s="7"/>
      <c r="AT84" s="7"/>
      <c r="AU84" s="7"/>
      <c r="AV84" s="7"/>
      <c r="AW84" s="7"/>
      <c r="AX84" s="7"/>
      <c r="AY84" s="82"/>
      <c r="AZ84" s="82"/>
      <c r="BA84" s="82">
        <f t="shared" si="47"/>
        <v>0</v>
      </c>
      <c r="BB84" s="82">
        <f t="shared" si="48"/>
        <v>0</v>
      </c>
      <c r="BC84" s="7"/>
      <c r="BD84" s="7"/>
      <c r="BE84" s="7"/>
      <c r="BF84" s="7"/>
      <c r="BG84" s="7"/>
      <c r="BH84" s="7"/>
      <c r="BI84" s="7"/>
      <c r="BJ84" s="7"/>
      <c r="BK84" s="7"/>
      <c r="BL84" s="7"/>
      <c r="BM84" s="7"/>
      <c r="BN84" s="7"/>
      <c r="BO84" s="7"/>
      <c r="BP84" s="7"/>
      <c r="BQ84" s="7"/>
      <c r="BR84" s="7"/>
      <c r="BS84" s="7"/>
      <c r="BT84" s="7"/>
      <c r="BU84" s="1"/>
      <c r="BV84" s="7"/>
      <c r="BW84" s="7"/>
      <c r="BX84" s="82"/>
      <c r="BY84" s="82" t="str">
        <f t="shared" si="44"/>
        <v>REACTIVOS EQUIPOS Y QUIMICOS LIMITADA</v>
      </c>
      <c r="BZ84" s="82">
        <f t="shared" si="33"/>
        <v>0</v>
      </c>
      <c r="CA84" s="82">
        <f t="shared" si="34"/>
        <v>0</v>
      </c>
      <c r="CB84" s="7"/>
      <c r="CC84" s="7"/>
      <c r="CD84" s="7"/>
      <c r="CE84" s="7"/>
      <c r="CF84" s="7"/>
      <c r="CG84" s="7"/>
      <c r="CH84" s="7"/>
      <c r="CI84" s="7"/>
      <c r="CJ84" s="7"/>
      <c r="CK84" s="82"/>
      <c r="CL84" s="82"/>
      <c r="CM84" s="82"/>
      <c r="CN84" s="82"/>
      <c r="CO84" s="101">
        <f t="shared" si="39"/>
        <v>0</v>
      </c>
      <c r="CP84" s="110">
        <f t="shared" si="40"/>
        <v>0</v>
      </c>
      <c r="CQ84" s="105">
        <f t="shared" si="41"/>
        <v>0</v>
      </c>
      <c r="CR84" s="105">
        <f t="shared" si="42"/>
        <v>0</v>
      </c>
    </row>
    <row r="85" spans="1:96" ht="57.6">
      <c r="A85" s="46">
        <f t="shared" si="43"/>
        <v>77</v>
      </c>
      <c r="B85" s="24" t="s">
        <v>833</v>
      </c>
      <c r="C85" s="48" t="s">
        <v>951</v>
      </c>
      <c r="D85" s="47">
        <v>1</v>
      </c>
      <c r="E85" s="7"/>
      <c r="F85" s="7"/>
      <c r="G85" s="7"/>
      <c r="H85" s="7"/>
      <c r="I85" s="7"/>
      <c r="J85" s="7"/>
      <c r="K85" s="7"/>
      <c r="L85" s="7"/>
      <c r="M85" s="7"/>
      <c r="N85" s="7"/>
      <c r="O85" s="7"/>
      <c r="P85" s="7"/>
      <c r="Q85" s="7" t="s">
        <v>859</v>
      </c>
      <c r="R85" s="7">
        <v>58626.515999999996</v>
      </c>
      <c r="S85" s="7" t="s">
        <v>2380</v>
      </c>
      <c r="T85" s="7"/>
      <c r="U85" s="7"/>
      <c r="V85" s="7"/>
      <c r="W85" s="7"/>
      <c r="X85" s="7"/>
      <c r="Y85" s="7"/>
      <c r="Z85" s="82">
        <f t="shared" si="28"/>
        <v>58626.515999999996</v>
      </c>
      <c r="AA85" s="82" t="str">
        <f t="shared" si="29"/>
        <v>BLAMIS DOTACIONES LABORATORIO S.A.S</v>
      </c>
      <c r="AB85" s="82" t="str">
        <f t="shared" si="45"/>
        <v>BD</v>
      </c>
      <c r="AC85" s="82" t="str">
        <f t="shared" si="46"/>
        <v>10 DIAS</v>
      </c>
      <c r="AD85" s="7"/>
      <c r="AE85" s="7"/>
      <c r="AF85" s="7"/>
      <c r="AG85" s="7"/>
      <c r="AH85" s="7"/>
      <c r="AI85" s="7"/>
      <c r="AJ85" s="7"/>
      <c r="AK85" s="7"/>
      <c r="AL85" s="7"/>
      <c r="AM85" s="7" t="s">
        <v>859</v>
      </c>
      <c r="AN85" s="7">
        <v>420</v>
      </c>
      <c r="AO85" s="7" t="s">
        <v>2463</v>
      </c>
      <c r="AP85" s="7" t="s">
        <v>859</v>
      </c>
      <c r="AQ85" s="7">
        <v>1508</v>
      </c>
      <c r="AR85" s="7" t="s">
        <v>2475</v>
      </c>
      <c r="AS85" s="7"/>
      <c r="AT85" s="7"/>
      <c r="AU85" s="7"/>
      <c r="AV85" s="7"/>
      <c r="AW85" s="7"/>
      <c r="AX85" s="7"/>
      <c r="AY85" s="82">
        <f t="shared" si="30"/>
        <v>420</v>
      </c>
      <c r="AZ85" s="82" t="str">
        <f t="shared" si="31"/>
        <v>SUMINISTROS CLINICOS ISLA SAS</v>
      </c>
      <c r="BA85" s="82" t="str">
        <f t="shared" si="47"/>
        <v>BD</v>
      </c>
      <c r="BB85" s="82" t="str">
        <f t="shared" si="48"/>
        <v>5 DIAS HABILES HABILES</v>
      </c>
      <c r="BC85" s="7"/>
      <c r="BD85" s="7"/>
      <c r="BE85" s="7"/>
      <c r="BF85" s="7"/>
      <c r="BG85" s="7"/>
      <c r="BH85" s="7"/>
      <c r="BI85" s="7"/>
      <c r="BJ85" s="7"/>
      <c r="BK85" s="7"/>
      <c r="BL85" s="7"/>
      <c r="BM85" s="7"/>
      <c r="BN85" s="7"/>
      <c r="BO85" s="7" t="s">
        <v>859</v>
      </c>
      <c r="BP85" s="7">
        <v>1500</v>
      </c>
      <c r="BQ85" s="7" t="s">
        <v>2548</v>
      </c>
      <c r="BR85" s="7"/>
      <c r="BS85" s="7"/>
      <c r="BT85" s="7"/>
      <c r="BU85" s="1" t="s">
        <v>951</v>
      </c>
      <c r="BV85" s="7">
        <v>153120</v>
      </c>
      <c r="BW85" s="7" t="s">
        <v>2328</v>
      </c>
      <c r="BX85" s="82">
        <f t="shared" si="32"/>
        <v>1500</v>
      </c>
      <c r="BY85" s="82" t="str">
        <f t="shared" si="44"/>
        <v>QUIMICOS FARADAY LTDA</v>
      </c>
      <c r="BZ85" s="82" t="str">
        <f t="shared" si="33"/>
        <v>BD</v>
      </c>
      <c r="CA85" s="82" t="str">
        <f t="shared" si="34"/>
        <v>20 DIAS</v>
      </c>
      <c r="CB85" s="7"/>
      <c r="CC85" s="7"/>
      <c r="CD85" s="7"/>
      <c r="CE85" s="7"/>
      <c r="CF85" s="7"/>
      <c r="CG85" s="7"/>
      <c r="CH85" s="7"/>
      <c r="CI85" s="7"/>
      <c r="CJ85" s="7"/>
      <c r="CK85" s="82"/>
      <c r="CL85" s="82"/>
      <c r="CM85" s="82"/>
      <c r="CN85" s="82"/>
      <c r="CO85" s="101">
        <f t="shared" si="39"/>
        <v>420</v>
      </c>
      <c r="CP85" s="110" t="str">
        <f t="shared" si="40"/>
        <v>SUMINISTROS CLINICOS ISLA SAS</v>
      </c>
      <c r="CQ85" s="105" t="str">
        <f t="shared" si="41"/>
        <v>BD</v>
      </c>
      <c r="CR85" s="105" t="str">
        <f t="shared" si="42"/>
        <v>5 DIAS HABILES HABILES</v>
      </c>
    </row>
    <row r="86" spans="1:96" ht="30.6">
      <c r="A86" s="46">
        <f t="shared" si="43"/>
        <v>78</v>
      </c>
      <c r="B86" s="24" t="s">
        <v>619</v>
      </c>
      <c r="C86" s="25" t="s">
        <v>864</v>
      </c>
      <c r="D86" s="47">
        <v>1</v>
      </c>
      <c r="E86" s="7"/>
      <c r="F86" s="7"/>
      <c r="G86" s="7"/>
      <c r="H86" s="7"/>
      <c r="I86" s="7"/>
      <c r="J86" s="7"/>
      <c r="K86" s="7"/>
      <c r="L86" s="7"/>
      <c r="M86" s="7"/>
      <c r="N86" s="7"/>
      <c r="O86" s="7"/>
      <c r="P86" s="7"/>
      <c r="Q86" s="7"/>
      <c r="R86" s="7"/>
      <c r="S86" s="7"/>
      <c r="T86" s="7"/>
      <c r="U86" s="7"/>
      <c r="V86" s="7"/>
      <c r="W86" s="7"/>
      <c r="X86" s="7"/>
      <c r="Y86" s="7"/>
      <c r="Z86" s="82"/>
      <c r="AA86" s="82"/>
      <c r="AB86" s="82">
        <f t="shared" si="45"/>
        <v>0</v>
      </c>
      <c r="AC86" s="82">
        <f t="shared" si="46"/>
        <v>0</v>
      </c>
      <c r="AD86" s="7"/>
      <c r="AE86" s="7"/>
      <c r="AF86" s="7"/>
      <c r="AG86" s="7"/>
      <c r="AH86" s="7"/>
      <c r="AI86" s="7"/>
      <c r="AJ86" s="7"/>
      <c r="AK86" s="7"/>
      <c r="AL86" s="7"/>
      <c r="AM86" s="7"/>
      <c r="AN86" s="7"/>
      <c r="AO86" s="7"/>
      <c r="AP86" s="7"/>
      <c r="AQ86" s="7"/>
      <c r="AR86" s="7"/>
      <c r="AS86" s="7"/>
      <c r="AT86" s="7"/>
      <c r="AU86" s="7"/>
      <c r="AV86" s="7"/>
      <c r="AW86" s="7"/>
      <c r="AX86" s="7"/>
      <c r="AY86" s="82"/>
      <c r="AZ86" s="82"/>
      <c r="BA86" s="82">
        <f t="shared" si="47"/>
        <v>0</v>
      </c>
      <c r="BB86" s="82">
        <f t="shared" si="48"/>
        <v>0</v>
      </c>
      <c r="BC86" s="7"/>
      <c r="BD86" s="7"/>
      <c r="BE86" s="7"/>
      <c r="BF86" s="7" t="s">
        <v>2443</v>
      </c>
      <c r="BG86" s="7">
        <v>335</v>
      </c>
      <c r="BH86" s="7">
        <v>15</v>
      </c>
      <c r="BI86" s="7" t="s">
        <v>1801</v>
      </c>
      <c r="BJ86" s="7">
        <v>438.48</v>
      </c>
      <c r="BK86" s="7" t="s">
        <v>2527</v>
      </c>
      <c r="BL86" s="7"/>
      <c r="BM86" s="7"/>
      <c r="BN86" s="7"/>
      <c r="BO86" s="7" t="s">
        <v>2552</v>
      </c>
      <c r="BP86" s="7">
        <v>380</v>
      </c>
      <c r="BQ86" s="7" t="s">
        <v>2548</v>
      </c>
      <c r="BR86" s="7"/>
      <c r="BS86" s="7"/>
      <c r="BT86" s="7"/>
      <c r="BU86" s="1" t="s">
        <v>2590</v>
      </c>
      <c r="BV86" s="7">
        <v>580</v>
      </c>
      <c r="BW86" s="7" t="s">
        <v>2328</v>
      </c>
      <c r="BX86" s="82">
        <f t="shared" si="32"/>
        <v>335</v>
      </c>
      <c r="BY86" s="82" t="str">
        <f t="shared" si="44"/>
        <v>PRODUQUIMICA DE COLOMBIA S A</v>
      </c>
      <c r="BZ86" s="82" t="str">
        <f t="shared" si="33"/>
        <v>VILAB</v>
      </c>
      <c r="CA86" s="82">
        <f t="shared" si="34"/>
        <v>15</v>
      </c>
      <c r="CB86" s="7"/>
      <c r="CC86" s="7"/>
      <c r="CD86" s="7"/>
      <c r="CE86" s="7"/>
      <c r="CF86" s="7"/>
      <c r="CG86" s="7"/>
      <c r="CH86" s="7"/>
      <c r="CI86" s="7"/>
      <c r="CJ86" s="7"/>
      <c r="CK86" s="82"/>
      <c r="CL86" s="82"/>
      <c r="CM86" s="82"/>
      <c r="CN86" s="82"/>
      <c r="CO86" s="101">
        <f t="shared" si="39"/>
        <v>335</v>
      </c>
      <c r="CP86" s="110" t="str">
        <f t="shared" si="40"/>
        <v>PRODUQUIMICA DE COLOMBIA S A</v>
      </c>
      <c r="CQ86" s="105" t="str">
        <f t="shared" si="41"/>
        <v>VILAB</v>
      </c>
      <c r="CR86" s="105">
        <f t="shared" si="42"/>
        <v>15</v>
      </c>
    </row>
    <row r="87" spans="1:96" ht="57.6">
      <c r="A87" s="46">
        <f t="shared" si="43"/>
        <v>79</v>
      </c>
      <c r="B87" s="24" t="s">
        <v>620</v>
      </c>
      <c r="C87" s="25" t="s">
        <v>873</v>
      </c>
      <c r="D87" s="47">
        <v>1</v>
      </c>
      <c r="E87" s="7"/>
      <c r="F87" s="7"/>
      <c r="G87" s="7"/>
      <c r="H87" s="7"/>
      <c r="I87" s="7"/>
      <c r="J87" s="7"/>
      <c r="K87" s="7"/>
      <c r="L87" s="7"/>
      <c r="M87" s="7"/>
      <c r="N87" s="7"/>
      <c r="O87" s="7"/>
      <c r="P87" s="7"/>
      <c r="Q87" s="7"/>
      <c r="R87" s="7"/>
      <c r="S87" s="7"/>
      <c r="T87" s="7"/>
      <c r="U87" s="7"/>
      <c r="V87" s="7"/>
      <c r="W87" s="7"/>
      <c r="X87" s="7"/>
      <c r="Y87" s="7"/>
      <c r="Z87" s="82"/>
      <c r="AA87" s="82"/>
      <c r="AB87" s="82">
        <f t="shared" si="45"/>
        <v>0</v>
      </c>
      <c r="AC87" s="82">
        <f t="shared" si="46"/>
        <v>0</v>
      </c>
      <c r="AD87" s="7"/>
      <c r="AE87" s="7"/>
      <c r="AF87" s="7"/>
      <c r="AG87" s="7"/>
      <c r="AH87" s="7"/>
      <c r="AI87" s="7"/>
      <c r="AJ87" s="7"/>
      <c r="AK87" s="7"/>
      <c r="AL87" s="7"/>
      <c r="AM87" s="7"/>
      <c r="AN87" s="7"/>
      <c r="AO87" s="7"/>
      <c r="AP87" s="7"/>
      <c r="AQ87" s="7"/>
      <c r="AR87" s="7"/>
      <c r="AS87" s="7"/>
      <c r="AT87" s="7"/>
      <c r="AU87" s="7"/>
      <c r="AV87" s="7"/>
      <c r="AW87" s="7"/>
      <c r="AX87" s="7"/>
      <c r="AY87" s="82"/>
      <c r="AZ87" s="82"/>
      <c r="BA87" s="82">
        <f t="shared" si="47"/>
        <v>0</v>
      </c>
      <c r="BB87" s="82">
        <f t="shared" si="48"/>
        <v>0</v>
      </c>
      <c r="BC87" s="7"/>
      <c r="BD87" s="7"/>
      <c r="BE87" s="7"/>
      <c r="BF87" s="7"/>
      <c r="BG87" s="7"/>
      <c r="BH87" s="7"/>
      <c r="BI87" s="7"/>
      <c r="BJ87" s="7"/>
      <c r="BK87" s="7"/>
      <c r="BL87" s="7"/>
      <c r="BM87" s="7"/>
      <c r="BN87" s="7"/>
      <c r="BO87" s="7"/>
      <c r="BP87" s="7"/>
      <c r="BQ87" s="7"/>
      <c r="BR87" s="7"/>
      <c r="BS87" s="7"/>
      <c r="BT87" s="7"/>
      <c r="BU87" s="1" t="s">
        <v>2594</v>
      </c>
      <c r="BV87" s="7">
        <v>15080</v>
      </c>
      <c r="BW87" s="7" t="s">
        <v>2328</v>
      </c>
      <c r="BX87" s="82">
        <f t="shared" si="32"/>
        <v>15080</v>
      </c>
      <c r="BY87" s="82" t="str">
        <f t="shared" si="44"/>
        <v>REACTIVOS EQUIPOS Y QUIMICOS LIMITADA</v>
      </c>
      <c r="BZ87" s="82" t="str">
        <f t="shared" si="33"/>
        <v>IMUSA</v>
      </c>
      <c r="CA87" s="82" t="str">
        <f t="shared" si="34"/>
        <v>30 DIAS</v>
      </c>
      <c r="CB87" s="7"/>
      <c r="CC87" s="7"/>
      <c r="CD87" s="7"/>
      <c r="CE87" s="7"/>
      <c r="CF87" s="7"/>
      <c r="CG87" s="7"/>
      <c r="CH87" s="7"/>
      <c r="CI87" s="7"/>
      <c r="CJ87" s="7"/>
      <c r="CK87" s="82"/>
      <c r="CL87" s="82"/>
      <c r="CM87" s="82"/>
      <c r="CN87" s="82"/>
      <c r="CO87" s="101">
        <f t="shared" si="39"/>
        <v>15080</v>
      </c>
      <c r="CP87" s="110" t="str">
        <f t="shared" si="40"/>
        <v>REACTIVOS EQUIPOS Y QUIMICOS LIMITADA</v>
      </c>
      <c r="CQ87" s="105" t="str">
        <f t="shared" si="41"/>
        <v>IMUSA</v>
      </c>
      <c r="CR87" s="105" t="str">
        <f t="shared" si="42"/>
        <v>30 DIAS</v>
      </c>
    </row>
    <row r="88" spans="1:96" ht="57.6">
      <c r="A88" s="46">
        <f t="shared" si="43"/>
        <v>80</v>
      </c>
      <c r="B88" s="24" t="s">
        <v>621</v>
      </c>
      <c r="C88" s="25" t="s">
        <v>873</v>
      </c>
      <c r="D88" s="47">
        <v>1</v>
      </c>
      <c r="E88" s="7"/>
      <c r="F88" s="7"/>
      <c r="G88" s="7"/>
      <c r="H88" s="7"/>
      <c r="I88" s="7"/>
      <c r="J88" s="7"/>
      <c r="K88" s="7"/>
      <c r="L88" s="7"/>
      <c r="M88" s="7"/>
      <c r="N88" s="7"/>
      <c r="O88" s="7"/>
      <c r="P88" s="7"/>
      <c r="Q88" s="7"/>
      <c r="R88" s="7"/>
      <c r="S88" s="7"/>
      <c r="T88" s="7"/>
      <c r="U88" s="7"/>
      <c r="V88" s="7"/>
      <c r="W88" s="7"/>
      <c r="X88" s="7"/>
      <c r="Y88" s="7"/>
      <c r="Z88" s="82"/>
      <c r="AA88" s="82"/>
      <c r="AB88" s="82">
        <f t="shared" si="45"/>
        <v>0</v>
      </c>
      <c r="AC88" s="82">
        <f t="shared" si="46"/>
        <v>0</v>
      </c>
      <c r="AD88" s="7"/>
      <c r="AE88" s="7"/>
      <c r="AF88" s="7"/>
      <c r="AG88" s="7"/>
      <c r="AH88" s="7"/>
      <c r="AI88" s="7"/>
      <c r="AJ88" s="7"/>
      <c r="AK88" s="7"/>
      <c r="AL88" s="7"/>
      <c r="AM88" s="7"/>
      <c r="AN88" s="7"/>
      <c r="AO88" s="7"/>
      <c r="AP88" s="7"/>
      <c r="AQ88" s="7"/>
      <c r="AR88" s="7"/>
      <c r="AS88" s="7"/>
      <c r="AT88" s="7"/>
      <c r="AU88" s="7"/>
      <c r="AV88" s="7"/>
      <c r="AW88" s="7"/>
      <c r="AX88" s="7"/>
      <c r="AY88" s="82"/>
      <c r="AZ88" s="82"/>
      <c r="BA88" s="82">
        <f t="shared" si="47"/>
        <v>0</v>
      </c>
      <c r="BB88" s="82">
        <f t="shared" si="48"/>
        <v>0</v>
      </c>
      <c r="BC88" s="7"/>
      <c r="BD88" s="7"/>
      <c r="BE88" s="7"/>
      <c r="BF88" s="7"/>
      <c r="BG88" s="7"/>
      <c r="BH88" s="7"/>
      <c r="BI88" s="7"/>
      <c r="BJ88" s="7"/>
      <c r="BK88" s="7"/>
      <c r="BL88" s="7"/>
      <c r="BM88" s="7"/>
      <c r="BN88" s="7"/>
      <c r="BO88" s="7"/>
      <c r="BP88" s="7"/>
      <c r="BQ88" s="7"/>
      <c r="BR88" s="7"/>
      <c r="BS88" s="7"/>
      <c r="BT88" s="7"/>
      <c r="BU88" s="1" t="s">
        <v>2594</v>
      </c>
      <c r="BV88" s="7">
        <v>13920</v>
      </c>
      <c r="BW88" s="7" t="s">
        <v>2328</v>
      </c>
      <c r="BX88" s="82">
        <f t="shared" si="32"/>
        <v>13920</v>
      </c>
      <c r="BY88" s="82" t="str">
        <f t="shared" si="44"/>
        <v>REACTIVOS EQUIPOS Y QUIMICOS LIMITADA</v>
      </c>
      <c r="BZ88" s="82" t="str">
        <f t="shared" si="33"/>
        <v>IMUSA</v>
      </c>
      <c r="CA88" s="82" t="str">
        <f t="shared" si="34"/>
        <v>30 DIAS</v>
      </c>
      <c r="CB88" s="7"/>
      <c r="CC88" s="7"/>
      <c r="CD88" s="7"/>
      <c r="CE88" s="7"/>
      <c r="CF88" s="7"/>
      <c r="CG88" s="7"/>
      <c r="CH88" s="7"/>
      <c r="CI88" s="7"/>
      <c r="CJ88" s="7"/>
      <c r="CK88" s="82"/>
      <c r="CL88" s="82"/>
      <c r="CM88" s="82"/>
      <c r="CN88" s="82"/>
      <c r="CO88" s="101">
        <f t="shared" si="39"/>
        <v>13920</v>
      </c>
      <c r="CP88" s="110" t="str">
        <f t="shared" si="40"/>
        <v>REACTIVOS EQUIPOS Y QUIMICOS LIMITADA</v>
      </c>
      <c r="CQ88" s="105" t="str">
        <f t="shared" si="41"/>
        <v>IMUSA</v>
      </c>
      <c r="CR88" s="105" t="str">
        <f t="shared" si="42"/>
        <v>30 DIAS</v>
      </c>
    </row>
    <row r="89" spans="1:96" ht="28.8">
      <c r="A89" s="46">
        <f t="shared" si="43"/>
        <v>81</v>
      </c>
      <c r="B89" s="24" t="s">
        <v>1359</v>
      </c>
      <c r="C89" s="25" t="s">
        <v>1360</v>
      </c>
      <c r="D89" s="47">
        <v>1</v>
      </c>
      <c r="E89" s="7"/>
      <c r="F89" s="7"/>
      <c r="G89" s="7"/>
      <c r="H89" s="7"/>
      <c r="I89" s="7"/>
      <c r="J89" s="7"/>
      <c r="K89" s="7"/>
      <c r="L89" s="7"/>
      <c r="M89" s="7"/>
      <c r="N89" s="7"/>
      <c r="O89" s="7"/>
      <c r="P89" s="7"/>
      <c r="Q89" s="7"/>
      <c r="R89" s="7"/>
      <c r="S89" s="7"/>
      <c r="T89" s="7"/>
      <c r="U89" s="7"/>
      <c r="V89" s="7"/>
      <c r="W89" s="7"/>
      <c r="X89" s="7"/>
      <c r="Y89" s="7"/>
      <c r="Z89" s="82"/>
      <c r="AA89" s="82"/>
      <c r="AB89" s="82">
        <f t="shared" si="45"/>
        <v>0</v>
      </c>
      <c r="AC89" s="82">
        <f t="shared" si="46"/>
        <v>0</v>
      </c>
      <c r="AD89" s="7"/>
      <c r="AE89" s="7"/>
      <c r="AF89" s="7"/>
      <c r="AG89" s="7"/>
      <c r="AH89" s="7"/>
      <c r="AI89" s="7"/>
      <c r="AJ89" s="7"/>
      <c r="AK89" s="7"/>
      <c r="AL89" s="7"/>
      <c r="AM89" s="7"/>
      <c r="AN89" s="7"/>
      <c r="AO89" s="7"/>
      <c r="AP89" s="7"/>
      <c r="AQ89" s="7"/>
      <c r="AR89" s="7"/>
      <c r="AS89" s="7"/>
      <c r="AT89" s="7"/>
      <c r="AU89" s="7"/>
      <c r="AV89" s="7"/>
      <c r="AW89" s="7"/>
      <c r="AX89" s="7"/>
      <c r="AY89" s="82"/>
      <c r="AZ89" s="82"/>
      <c r="BA89" s="82">
        <f t="shared" si="47"/>
        <v>0</v>
      </c>
      <c r="BB89" s="82">
        <f t="shared" si="48"/>
        <v>0</v>
      </c>
      <c r="BC89" s="7"/>
      <c r="BD89" s="7"/>
      <c r="BE89" s="7"/>
      <c r="BF89" s="7"/>
      <c r="BG89" s="7"/>
      <c r="BH89" s="7"/>
      <c r="BI89" s="7"/>
      <c r="BJ89" s="7"/>
      <c r="BK89" s="7"/>
      <c r="BL89" s="7"/>
      <c r="BM89" s="7"/>
      <c r="BN89" s="7"/>
      <c r="BO89" s="7"/>
      <c r="BP89" s="7"/>
      <c r="BQ89" s="7"/>
      <c r="BR89" s="7"/>
      <c r="BS89" s="7"/>
      <c r="BT89" s="7"/>
      <c r="BU89" s="1"/>
      <c r="BV89" s="7"/>
      <c r="BW89" s="7"/>
      <c r="BX89" s="82"/>
      <c r="BY89" s="82" t="str">
        <f t="shared" si="44"/>
        <v>REACTIVOS EQUIPOS Y QUIMICOS LIMITADA</v>
      </c>
      <c r="BZ89" s="82">
        <f t="shared" si="33"/>
        <v>0</v>
      </c>
      <c r="CA89" s="82">
        <f t="shared" si="34"/>
        <v>0</v>
      </c>
      <c r="CB89" s="7"/>
      <c r="CC89" s="7"/>
      <c r="CD89" s="7"/>
      <c r="CE89" s="7" t="s">
        <v>888</v>
      </c>
      <c r="CF89" s="7">
        <v>2308700</v>
      </c>
      <c r="CG89" s="7">
        <v>60</v>
      </c>
      <c r="CH89" s="7"/>
      <c r="CI89" s="7"/>
      <c r="CJ89" s="7"/>
      <c r="CK89" s="82">
        <f t="shared" si="35"/>
        <v>2308700</v>
      </c>
      <c r="CL89" s="82" t="str">
        <f t="shared" si="36"/>
        <v>SCIENTIFIC PRODUCTS LTDA.</v>
      </c>
      <c r="CM89" s="82" t="str">
        <f t="shared" si="37"/>
        <v>FISHER</v>
      </c>
      <c r="CN89" s="82">
        <f t="shared" si="38"/>
        <v>60</v>
      </c>
      <c r="CO89" s="101">
        <f t="shared" si="39"/>
        <v>2308700</v>
      </c>
      <c r="CP89" s="110" t="str">
        <f t="shared" si="40"/>
        <v>SCIENTIFIC PRODUCTS LTDA.</v>
      </c>
      <c r="CQ89" s="105" t="str">
        <f t="shared" si="41"/>
        <v>FISHER</v>
      </c>
      <c r="CR89" s="105">
        <f t="shared" si="42"/>
        <v>60</v>
      </c>
    </row>
    <row r="90" spans="1:96">
      <c r="A90" s="46">
        <f t="shared" si="43"/>
        <v>82</v>
      </c>
      <c r="B90" s="56" t="s">
        <v>622</v>
      </c>
      <c r="C90" s="9" t="s">
        <v>862</v>
      </c>
      <c r="D90" s="47">
        <v>1</v>
      </c>
      <c r="E90" s="7"/>
      <c r="F90" s="7"/>
      <c r="G90" s="7"/>
      <c r="H90" s="7"/>
      <c r="I90" s="7"/>
      <c r="J90" s="7"/>
      <c r="K90" s="7"/>
      <c r="L90" s="7"/>
      <c r="M90" s="7"/>
      <c r="N90" s="7"/>
      <c r="O90" s="7"/>
      <c r="P90" s="7"/>
      <c r="Q90" s="7"/>
      <c r="R90" s="7"/>
      <c r="S90" s="7"/>
      <c r="T90" s="7"/>
      <c r="U90" s="7"/>
      <c r="V90" s="7"/>
      <c r="W90" s="7"/>
      <c r="X90" s="7"/>
      <c r="Y90" s="7"/>
      <c r="Z90" s="82"/>
      <c r="AA90" s="82"/>
      <c r="AB90" s="82">
        <f t="shared" si="45"/>
        <v>0</v>
      </c>
      <c r="AC90" s="82">
        <f t="shared" si="46"/>
        <v>0</v>
      </c>
      <c r="AD90" s="7"/>
      <c r="AE90" s="7"/>
      <c r="AF90" s="7"/>
      <c r="AG90" s="7"/>
      <c r="AH90" s="7"/>
      <c r="AI90" s="7"/>
      <c r="AJ90" s="7"/>
      <c r="AK90" s="7"/>
      <c r="AL90" s="7"/>
      <c r="AM90" s="7"/>
      <c r="AN90" s="7"/>
      <c r="AO90" s="7"/>
      <c r="AP90" s="7"/>
      <c r="AQ90" s="7"/>
      <c r="AR90" s="7"/>
      <c r="AS90" s="7"/>
      <c r="AT90" s="7"/>
      <c r="AU90" s="7"/>
      <c r="AV90" s="7"/>
      <c r="AW90" s="7"/>
      <c r="AX90" s="7"/>
      <c r="AY90" s="82"/>
      <c r="AZ90" s="82"/>
      <c r="BA90" s="82">
        <f t="shared" si="47"/>
        <v>0</v>
      </c>
      <c r="BB90" s="82">
        <f t="shared" si="48"/>
        <v>0</v>
      </c>
      <c r="BC90" s="7"/>
      <c r="BD90" s="7"/>
      <c r="BE90" s="7"/>
      <c r="BF90" s="7"/>
      <c r="BG90" s="7"/>
      <c r="BH90" s="7"/>
      <c r="BI90" s="7" t="s">
        <v>887</v>
      </c>
      <c r="BJ90" s="7">
        <v>37700</v>
      </c>
      <c r="BK90" s="7" t="s">
        <v>2528</v>
      </c>
      <c r="BL90" s="7"/>
      <c r="BM90" s="7"/>
      <c r="BN90" s="7"/>
      <c r="BO90" s="7"/>
      <c r="BP90" s="7"/>
      <c r="BQ90" s="7"/>
      <c r="BR90" s="7"/>
      <c r="BS90" s="7"/>
      <c r="BT90" s="7"/>
      <c r="BU90" s="1"/>
      <c r="BV90" s="7"/>
      <c r="BW90" s="7"/>
      <c r="BX90" s="82">
        <f t="shared" si="32"/>
        <v>37700</v>
      </c>
      <c r="BY90" s="82" t="str">
        <f t="shared" si="44"/>
        <v>PROFINAS SAS</v>
      </c>
      <c r="BZ90" s="82" t="str">
        <f t="shared" si="33"/>
        <v>NACIONAL</v>
      </c>
      <c r="CA90" s="82" t="str">
        <f t="shared" si="34"/>
        <v>8-30 DIAS</v>
      </c>
      <c r="CB90" s="7"/>
      <c r="CC90" s="7"/>
      <c r="CD90" s="7"/>
      <c r="CE90" s="7"/>
      <c r="CF90" s="7"/>
      <c r="CG90" s="7"/>
      <c r="CH90" s="7"/>
      <c r="CI90" s="7"/>
      <c r="CJ90" s="7"/>
      <c r="CK90" s="82"/>
      <c r="CL90" s="82"/>
      <c r="CM90" s="82"/>
      <c r="CN90" s="82"/>
      <c r="CO90" s="101">
        <f t="shared" si="39"/>
        <v>37700</v>
      </c>
      <c r="CP90" s="110" t="str">
        <f t="shared" si="40"/>
        <v>PROFINAS SAS</v>
      </c>
      <c r="CQ90" s="105" t="str">
        <f t="shared" si="41"/>
        <v>NACIONAL</v>
      </c>
      <c r="CR90" s="105" t="str">
        <f t="shared" si="42"/>
        <v>8-30 DIAS</v>
      </c>
    </row>
    <row r="91" spans="1:96" ht="57.6">
      <c r="A91" s="46">
        <f t="shared" si="43"/>
        <v>83</v>
      </c>
      <c r="B91" s="57" t="s">
        <v>623</v>
      </c>
      <c r="C91" s="9" t="s">
        <v>862</v>
      </c>
      <c r="D91" s="47">
        <v>1</v>
      </c>
      <c r="E91" s="7"/>
      <c r="F91" s="7"/>
      <c r="G91" s="7"/>
      <c r="H91" s="7"/>
      <c r="I91" s="7"/>
      <c r="J91" s="7"/>
      <c r="K91" s="7"/>
      <c r="L91" s="7"/>
      <c r="M91" s="7"/>
      <c r="N91" s="7"/>
      <c r="O91" s="7"/>
      <c r="P91" s="7"/>
      <c r="Q91" s="7"/>
      <c r="R91" s="7"/>
      <c r="S91" s="7"/>
      <c r="T91" s="7"/>
      <c r="U91" s="7"/>
      <c r="V91" s="7"/>
      <c r="W91" s="7"/>
      <c r="X91" s="7"/>
      <c r="Y91" s="7"/>
      <c r="Z91" s="82"/>
      <c r="AA91" s="82"/>
      <c r="AB91" s="82">
        <f t="shared" si="45"/>
        <v>0</v>
      </c>
      <c r="AC91" s="82">
        <f t="shared" si="46"/>
        <v>0</v>
      </c>
      <c r="AD91" s="7"/>
      <c r="AE91" s="7"/>
      <c r="AF91" s="7"/>
      <c r="AG91" s="7"/>
      <c r="AH91" s="7"/>
      <c r="AI91" s="7"/>
      <c r="AJ91" s="7"/>
      <c r="AK91" s="7"/>
      <c r="AL91" s="7"/>
      <c r="AM91" s="7"/>
      <c r="AN91" s="7"/>
      <c r="AO91" s="7"/>
      <c r="AP91" s="7"/>
      <c r="AQ91" s="7"/>
      <c r="AR91" s="7"/>
      <c r="AS91" s="7"/>
      <c r="AT91" s="7"/>
      <c r="AU91" s="7"/>
      <c r="AV91" s="7"/>
      <c r="AW91" s="7"/>
      <c r="AX91" s="7"/>
      <c r="AY91" s="82"/>
      <c r="AZ91" s="82"/>
      <c r="BA91" s="82">
        <f t="shared" si="47"/>
        <v>0</v>
      </c>
      <c r="BB91" s="82">
        <f t="shared" si="48"/>
        <v>0</v>
      </c>
      <c r="BC91" s="7"/>
      <c r="BD91" s="7"/>
      <c r="BE91" s="7"/>
      <c r="BF91" s="7"/>
      <c r="BG91" s="7"/>
      <c r="BH91" s="7"/>
      <c r="BI91" s="7" t="s">
        <v>887</v>
      </c>
      <c r="BJ91" s="7">
        <v>19604</v>
      </c>
      <c r="BK91" s="7" t="s">
        <v>2528</v>
      </c>
      <c r="BL91" s="7"/>
      <c r="BM91" s="7"/>
      <c r="BN91" s="7"/>
      <c r="BO91" s="7"/>
      <c r="BP91" s="7"/>
      <c r="BQ91" s="7"/>
      <c r="BR91" s="7"/>
      <c r="BS91" s="7"/>
      <c r="BT91" s="7"/>
      <c r="BU91" s="1" t="s">
        <v>2594</v>
      </c>
      <c r="BV91" s="7">
        <v>16240</v>
      </c>
      <c r="BW91" s="7" t="s">
        <v>2328</v>
      </c>
      <c r="BX91" s="82">
        <f t="shared" si="32"/>
        <v>16240</v>
      </c>
      <c r="BY91" s="82" t="str">
        <f t="shared" si="44"/>
        <v>REACTIVOS EQUIPOS Y QUIMICOS LIMITADA</v>
      </c>
      <c r="BZ91" s="82" t="str">
        <f t="shared" si="33"/>
        <v>IMUSA</v>
      </c>
      <c r="CA91" s="82" t="str">
        <f t="shared" si="34"/>
        <v>30 DIAS</v>
      </c>
      <c r="CB91" s="7"/>
      <c r="CC91" s="7"/>
      <c r="CD91" s="7"/>
      <c r="CE91" s="7"/>
      <c r="CF91" s="7"/>
      <c r="CG91" s="7"/>
      <c r="CH91" s="7"/>
      <c r="CI91" s="7"/>
      <c r="CJ91" s="7"/>
      <c r="CK91" s="82"/>
      <c r="CL91" s="82"/>
      <c r="CM91" s="82"/>
      <c r="CN91" s="82"/>
      <c r="CO91" s="101">
        <f t="shared" si="39"/>
        <v>16240</v>
      </c>
      <c r="CP91" s="110" t="str">
        <f t="shared" si="40"/>
        <v>REACTIVOS EQUIPOS Y QUIMICOS LIMITADA</v>
      </c>
      <c r="CQ91" s="105" t="str">
        <f t="shared" si="41"/>
        <v>IMUSA</v>
      </c>
      <c r="CR91" s="105" t="str">
        <f t="shared" si="42"/>
        <v>30 DIAS</v>
      </c>
    </row>
    <row r="92" spans="1:96" ht="20.399999999999999">
      <c r="A92" s="46">
        <f t="shared" si="43"/>
        <v>84</v>
      </c>
      <c r="B92" s="24" t="s">
        <v>624</v>
      </c>
      <c r="C92" s="25" t="s">
        <v>874</v>
      </c>
      <c r="D92" s="47">
        <v>1</v>
      </c>
      <c r="E92" s="7"/>
      <c r="F92" s="7"/>
      <c r="G92" s="7"/>
      <c r="H92" s="7"/>
      <c r="I92" s="7"/>
      <c r="J92" s="7"/>
      <c r="K92" s="7"/>
      <c r="L92" s="7"/>
      <c r="M92" s="7"/>
      <c r="N92" s="7"/>
      <c r="O92" s="7"/>
      <c r="P92" s="7"/>
      <c r="Q92" s="7"/>
      <c r="R92" s="7"/>
      <c r="S92" s="7"/>
      <c r="T92" s="7"/>
      <c r="U92" s="7"/>
      <c r="V92" s="7"/>
      <c r="W92" s="7"/>
      <c r="X92" s="7"/>
      <c r="Y92" s="7"/>
      <c r="Z92" s="82"/>
      <c r="AA92" s="82"/>
      <c r="AB92" s="82">
        <f t="shared" si="45"/>
        <v>0</v>
      </c>
      <c r="AC92" s="82">
        <f t="shared" si="46"/>
        <v>0</v>
      </c>
      <c r="AD92" s="7"/>
      <c r="AE92" s="7"/>
      <c r="AF92" s="7"/>
      <c r="AG92" s="7"/>
      <c r="AH92" s="7"/>
      <c r="AI92" s="7"/>
      <c r="AJ92" s="7"/>
      <c r="AK92" s="7"/>
      <c r="AL92" s="7"/>
      <c r="AM92" s="7"/>
      <c r="AN92" s="7"/>
      <c r="AO92" s="7"/>
      <c r="AP92" s="7"/>
      <c r="AQ92" s="7"/>
      <c r="AR92" s="7"/>
      <c r="AS92" s="7"/>
      <c r="AT92" s="7"/>
      <c r="AU92" s="7"/>
      <c r="AV92" s="7"/>
      <c r="AW92" s="7"/>
      <c r="AX92" s="7"/>
      <c r="AY92" s="82"/>
      <c r="AZ92" s="82"/>
      <c r="BA92" s="82">
        <f t="shared" si="47"/>
        <v>0</v>
      </c>
      <c r="BB92" s="82">
        <f t="shared" si="48"/>
        <v>0</v>
      </c>
      <c r="BC92" s="7"/>
      <c r="BD92" s="7"/>
      <c r="BE92" s="7"/>
      <c r="BF92" s="7"/>
      <c r="BG92" s="7"/>
      <c r="BH92" s="7"/>
      <c r="BI92" s="7"/>
      <c r="BJ92" s="7"/>
      <c r="BK92" s="7"/>
      <c r="BL92" s="7"/>
      <c r="BM92" s="7"/>
      <c r="BN92" s="7"/>
      <c r="BO92" s="7"/>
      <c r="BP92" s="7"/>
      <c r="BQ92" s="7"/>
      <c r="BR92" s="7"/>
      <c r="BS92" s="7"/>
      <c r="BT92" s="7"/>
      <c r="BU92" s="1"/>
      <c r="BV92" s="7"/>
      <c r="BW92" s="7"/>
      <c r="BX92" s="82"/>
      <c r="BY92" s="82" t="str">
        <f t="shared" si="44"/>
        <v>REACTIVOS EQUIPOS Y QUIMICOS LIMITADA</v>
      </c>
      <c r="BZ92" s="82">
        <f t="shared" si="33"/>
        <v>0</v>
      </c>
      <c r="CA92" s="82">
        <f t="shared" si="34"/>
        <v>0</v>
      </c>
      <c r="CB92" s="7"/>
      <c r="CC92" s="7"/>
      <c r="CD92" s="7"/>
      <c r="CE92" s="7"/>
      <c r="CF92" s="7"/>
      <c r="CG92" s="7"/>
      <c r="CH92" s="7"/>
      <c r="CI92" s="7"/>
      <c r="CJ92" s="7"/>
      <c r="CK92" s="82"/>
      <c r="CL92" s="82"/>
      <c r="CM92" s="82"/>
      <c r="CN92" s="82"/>
      <c r="CO92" s="101">
        <f t="shared" si="39"/>
        <v>0</v>
      </c>
      <c r="CP92" s="110">
        <f t="shared" si="40"/>
        <v>0</v>
      </c>
      <c r="CQ92" s="105">
        <f t="shared" si="41"/>
        <v>0</v>
      </c>
      <c r="CR92" s="105">
        <f t="shared" si="42"/>
        <v>0</v>
      </c>
    </row>
    <row r="93" spans="1:96" ht="57.6">
      <c r="A93" s="46">
        <f t="shared" si="43"/>
        <v>85</v>
      </c>
      <c r="B93" s="51" t="s">
        <v>625</v>
      </c>
      <c r="C93" s="58" t="s">
        <v>875</v>
      </c>
      <c r="D93" s="47">
        <v>1</v>
      </c>
      <c r="E93" s="7"/>
      <c r="F93" s="7"/>
      <c r="G93" s="7"/>
      <c r="H93" s="7"/>
      <c r="I93" s="7"/>
      <c r="J93" s="7"/>
      <c r="K93" s="7"/>
      <c r="L93" s="7"/>
      <c r="M93" s="7"/>
      <c r="N93" s="7"/>
      <c r="O93" s="7"/>
      <c r="P93" s="7"/>
      <c r="Q93" s="7" t="s">
        <v>2381</v>
      </c>
      <c r="R93" s="7">
        <v>4976.3999999999996</v>
      </c>
      <c r="S93" s="7" t="s">
        <v>2326</v>
      </c>
      <c r="T93" s="7"/>
      <c r="U93" s="7"/>
      <c r="V93" s="7"/>
      <c r="W93" s="7"/>
      <c r="X93" s="7"/>
      <c r="Y93" s="7"/>
      <c r="Z93" s="82">
        <f t="shared" si="28"/>
        <v>4976.3999999999996</v>
      </c>
      <c r="AA93" s="82" t="str">
        <f t="shared" si="29"/>
        <v>BLAMIS DOTACIONES LABORATORIO S.A.S</v>
      </c>
      <c r="AB93" s="82" t="str">
        <f t="shared" si="45"/>
        <v>VITREX</v>
      </c>
      <c r="AC93" s="82" t="str">
        <f t="shared" si="46"/>
        <v>INMEDIATA</v>
      </c>
      <c r="AD93" s="7"/>
      <c r="AE93" s="7"/>
      <c r="AF93" s="7"/>
      <c r="AG93" s="7"/>
      <c r="AH93" s="7"/>
      <c r="AI93" s="7"/>
      <c r="AJ93" s="7"/>
      <c r="AK93" s="7"/>
      <c r="AL93" s="7"/>
      <c r="AM93" s="7" t="s">
        <v>2469</v>
      </c>
      <c r="AN93" s="7">
        <v>4655</v>
      </c>
      <c r="AO93" s="7" t="s">
        <v>2463</v>
      </c>
      <c r="AP93" s="7"/>
      <c r="AQ93" s="7"/>
      <c r="AR93" s="7"/>
      <c r="AS93" s="7"/>
      <c r="AT93" s="7"/>
      <c r="AU93" s="7"/>
      <c r="AV93" s="7"/>
      <c r="AW93" s="7"/>
      <c r="AX93" s="7"/>
      <c r="AY93" s="82">
        <f t="shared" si="30"/>
        <v>4655</v>
      </c>
      <c r="AZ93" s="82" t="str">
        <f t="shared" si="31"/>
        <v>SUMINISTROS CLINICOS ISLA SAS</v>
      </c>
      <c r="BA93" s="82" t="str">
        <f t="shared" si="47"/>
        <v xml:space="preserve">VITREX MEDICAL </v>
      </c>
      <c r="BB93" s="82" t="str">
        <f t="shared" si="48"/>
        <v>5 DIAS HABILES HABILES</v>
      </c>
      <c r="BC93" s="7"/>
      <c r="BD93" s="7"/>
      <c r="BE93" s="7"/>
      <c r="BF93" s="7"/>
      <c r="BG93" s="7"/>
      <c r="BH93" s="7"/>
      <c r="BI93" s="7" t="s">
        <v>2381</v>
      </c>
      <c r="BJ93" s="7">
        <v>8156.25</v>
      </c>
      <c r="BK93" s="7" t="s">
        <v>2526</v>
      </c>
      <c r="BL93" s="7"/>
      <c r="BM93" s="7"/>
      <c r="BN93" s="7"/>
      <c r="BO93" s="7"/>
      <c r="BP93" s="7"/>
      <c r="BQ93" s="7"/>
      <c r="BR93" s="7"/>
      <c r="BS93" s="7"/>
      <c r="BT93" s="7"/>
      <c r="BU93" s="1" t="s">
        <v>2381</v>
      </c>
      <c r="BV93" s="7">
        <v>8700</v>
      </c>
      <c r="BW93" s="7" t="s">
        <v>2545</v>
      </c>
      <c r="BX93" s="82">
        <f t="shared" si="32"/>
        <v>8156.25</v>
      </c>
      <c r="BY93" s="82" t="str">
        <f t="shared" si="44"/>
        <v>PROFINAS SAS</v>
      </c>
      <c r="BZ93" s="82" t="str">
        <f t="shared" si="33"/>
        <v>VITREX</v>
      </c>
      <c r="CA93" s="82" t="str">
        <f t="shared" si="34"/>
        <v>15-60 DIAS</v>
      </c>
      <c r="CB93" s="7"/>
      <c r="CC93" s="7"/>
      <c r="CD93" s="7"/>
      <c r="CE93" s="7"/>
      <c r="CF93" s="7"/>
      <c r="CG93" s="7"/>
      <c r="CH93" s="7"/>
      <c r="CI93" s="7"/>
      <c r="CJ93" s="7"/>
      <c r="CK93" s="82"/>
      <c r="CL93" s="82"/>
      <c r="CM93" s="82"/>
      <c r="CN93" s="82"/>
      <c r="CO93" s="101">
        <f t="shared" si="39"/>
        <v>4655</v>
      </c>
      <c r="CP93" s="110" t="str">
        <f t="shared" si="40"/>
        <v>SUMINISTROS CLINICOS ISLA SAS</v>
      </c>
      <c r="CQ93" s="105" t="str">
        <f t="shared" si="41"/>
        <v xml:space="preserve">VITREX MEDICAL </v>
      </c>
      <c r="CR93" s="105" t="str">
        <f t="shared" si="42"/>
        <v>5 DIAS HABILES HABILES</v>
      </c>
    </row>
    <row r="94" spans="1:96" ht="28.8">
      <c r="A94" s="46">
        <f t="shared" si="43"/>
        <v>86</v>
      </c>
      <c r="B94" s="24" t="s">
        <v>626</v>
      </c>
      <c r="C94" s="25" t="s">
        <v>1990</v>
      </c>
      <c r="D94" s="47">
        <v>1</v>
      </c>
      <c r="E94" s="7"/>
      <c r="F94" s="7"/>
      <c r="G94" s="7"/>
      <c r="H94" s="7"/>
      <c r="I94" s="7"/>
      <c r="J94" s="7"/>
      <c r="K94" s="7"/>
      <c r="L94" s="7"/>
      <c r="M94" s="7"/>
      <c r="N94" s="7"/>
      <c r="O94" s="7"/>
      <c r="P94" s="7"/>
      <c r="Q94" s="7" t="s">
        <v>2382</v>
      </c>
      <c r="R94" s="7">
        <v>44080</v>
      </c>
      <c r="S94" s="7" t="s">
        <v>2326</v>
      </c>
      <c r="T94" s="7" t="s">
        <v>2418</v>
      </c>
      <c r="U94" s="7">
        <v>34243.199999999997</v>
      </c>
      <c r="V94" s="7">
        <v>15</v>
      </c>
      <c r="W94" s="7"/>
      <c r="X94" s="7"/>
      <c r="Y94" s="7"/>
      <c r="Z94" s="82">
        <f t="shared" si="28"/>
        <v>34243.199999999997</v>
      </c>
      <c r="AA94" s="82" t="str">
        <f t="shared" si="29"/>
        <v xml:space="preserve">ELEMENTOS QUIMICOS LTDA </v>
      </c>
      <c r="AB94" s="82" t="str">
        <f t="shared" si="45"/>
        <v>HLW</v>
      </c>
      <c r="AC94" s="82">
        <f t="shared" si="46"/>
        <v>15</v>
      </c>
      <c r="AD94" s="7" t="s">
        <v>888</v>
      </c>
      <c r="AE94" s="7">
        <v>46388</v>
      </c>
      <c r="AF94" s="7" t="s">
        <v>2375</v>
      </c>
      <c r="AG94" s="7" t="s">
        <v>2441</v>
      </c>
      <c r="AH94" s="7">
        <v>29015</v>
      </c>
      <c r="AI94" s="7">
        <v>30</v>
      </c>
      <c r="AJ94" s="7"/>
      <c r="AK94" s="7"/>
      <c r="AL94" s="7"/>
      <c r="AM94" s="7"/>
      <c r="AN94" s="7"/>
      <c r="AO94" s="7"/>
      <c r="AP94" s="7"/>
      <c r="AQ94" s="7"/>
      <c r="AR94" s="7"/>
      <c r="AS94" s="7"/>
      <c r="AT94" s="7"/>
      <c r="AU94" s="7"/>
      <c r="AV94" s="7"/>
      <c r="AW94" s="7"/>
      <c r="AX94" s="7"/>
      <c r="AY94" s="82">
        <f t="shared" si="30"/>
        <v>29015</v>
      </c>
      <c r="AZ94" s="82" t="str">
        <f t="shared" si="31"/>
        <v>IMPORTECNICAL S.A.S</v>
      </c>
      <c r="BA94" s="82" t="str">
        <f t="shared" si="47"/>
        <v>JIPO</v>
      </c>
      <c r="BB94" s="82">
        <f t="shared" si="48"/>
        <v>30</v>
      </c>
      <c r="BC94" s="7"/>
      <c r="BD94" s="7"/>
      <c r="BE94" s="7"/>
      <c r="BF94" s="7"/>
      <c r="BG94" s="7"/>
      <c r="BH94" s="7"/>
      <c r="BI94" s="7" t="s">
        <v>2382</v>
      </c>
      <c r="BJ94" s="7">
        <v>38048</v>
      </c>
      <c r="BK94" s="7" t="s">
        <v>2527</v>
      </c>
      <c r="BL94" s="7"/>
      <c r="BM94" s="7"/>
      <c r="BN94" s="7"/>
      <c r="BO94" s="7" t="s">
        <v>2441</v>
      </c>
      <c r="BP94" s="7">
        <v>19900</v>
      </c>
      <c r="BQ94" s="7" t="s">
        <v>2548</v>
      </c>
      <c r="BR94" s="7"/>
      <c r="BS94" s="7"/>
      <c r="BT94" s="7"/>
      <c r="BU94" s="1" t="s">
        <v>2382</v>
      </c>
      <c r="BV94" s="7">
        <v>38048</v>
      </c>
      <c r="BW94" s="7" t="s">
        <v>2545</v>
      </c>
      <c r="BX94" s="82">
        <f t="shared" si="32"/>
        <v>19900</v>
      </c>
      <c r="BY94" s="82" t="str">
        <f t="shared" si="44"/>
        <v>QUIMICOS FARADAY LTDA</v>
      </c>
      <c r="BZ94" s="82" t="str">
        <f t="shared" si="33"/>
        <v>JIPO</v>
      </c>
      <c r="CA94" s="82" t="str">
        <f t="shared" si="34"/>
        <v>20 DIAS</v>
      </c>
      <c r="CB94" s="7"/>
      <c r="CC94" s="7"/>
      <c r="CD94" s="7"/>
      <c r="CE94" s="7" t="s">
        <v>1799</v>
      </c>
      <c r="CF94" s="7">
        <v>20900</v>
      </c>
      <c r="CG94" s="7">
        <v>30</v>
      </c>
      <c r="CH94" s="7" t="s">
        <v>2658</v>
      </c>
      <c r="CI94" s="7">
        <v>47441.025641025641</v>
      </c>
      <c r="CJ94" s="7" t="s">
        <v>2378</v>
      </c>
      <c r="CK94" s="82">
        <f t="shared" si="35"/>
        <v>20900</v>
      </c>
      <c r="CL94" s="82" t="str">
        <f t="shared" si="36"/>
        <v>SCIENTIFIC PRODUCTS LTDA.</v>
      </c>
      <c r="CM94" s="82" t="str">
        <f t="shared" si="37"/>
        <v>FISHERBRAND</v>
      </c>
      <c r="CN94" s="82">
        <f t="shared" si="38"/>
        <v>30</v>
      </c>
      <c r="CO94" s="101">
        <f t="shared" si="39"/>
        <v>19900</v>
      </c>
      <c r="CP94" s="110" t="str">
        <f t="shared" si="40"/>
        <v>QUIMICOS FARADAY LTDA</v>
      </c>
      <c r="CQ94" s="105" t="str">
        <f t="shared" si="41"/>
        <v>JIPO</v>
      </c>
      <c r="CR94" s="105" t="str">
        <f t="shared" si="42"/>
        <v>20 DIAS</v>
      </c>
    </row>
    <row r="95" spans="1:96" ht="28.8">
      <c r="A95" s="46">
        <f t="shared" si="43"/>
        <v>87</v>
      </c>
      <c r="B95" s="24" t="s">
        <v>627</v>
      </c>
      <c r="C95" s="25" t="s">
        <v>1990</v>
      </c>
      <c r="D95" s="47">
        <v>1</v>
      </c>
      <c r="E95" s="7"/>
      <c r="F95" s="7"/>
      <c r="G95" s="7"/>
      <c r="H95" s="7"/>
      <c r="I95" s="7"/>
      <c r="J95" s="7"/>
      <c r="K95" s="7" t="s">
        <v>2304</v>
      </c>
      <c r="L95" s="7">
        <v>50000</v>
      </c>
      <c r="M95" s="7">
        <v>30</v>
      </c>
      <c r="N95" s="7"/>
      <c r="O95" s="7"/>
      <c r="P95" s="7"/>
      <c r="Q95" s="7" t="s">
        <v>2382</v>
      </c>
      <c r="R95" s="7">
        <v>25520</v>
      </c>
      <c r="S95" s="7" t="s">
        <v>2326</v>
      </c>
      <c r="T95" s="7" t="s">
        <v>2418</v>
      </c>
      <c r="U95" s="7">
        <v>19836</v>
      </c>
      <c r="V95" s="7">
        <v>15</v>
      </c>
      <c r="W95" s="7"/>
      <c r="X95" s="7"/>
      <c r="Y95" s="7"/>
      <c r="Z95" s="82">
        <f t="shared" si="28"/>
        <v>19836</v>
      </c>
      <c r="AA95" s="82" t="str">
        <f t="shared" si="29"/>
        <v xml:space="preserve">ELEMENTOS QUIMICOS LTDA </v>
      </c>
      <c r="AB95" s="82" t="str">
        <f t="shared" si="45"/>
        <v>HLW</v>
      </c>
      <c r="AC95" s="82">
        <f t="shared" si="46"/>
        <v>15</v>
      </c>
      <c r="AD95" s="7" t="s">
        <v>888</v>
      </c>
      <c r="AE95" s="7">
        <v>33339</v>
      </c>
      <c r="AF95" s="7" t="s">
        <v>2375</v>
      </c>
      <c r="AG95" s="7" t="s">
        <v>2442</v>
      </c>
      <c r="AH95" s="7">
        <v>23968</v>
      </c>
      <c r="AI95" s="7">
        <v>30</v>
      </c>
      <c r="AJ95" s="7"/>
      <c r="AK95" s="7"/>
      <c r="AL95" s="7"/>
      <c r="AM95" s="7"/>
      <c r="AN95" s="7"/>
      <c r="AO95" s="7"/>
      <c r="AP95" s="7"/>
      <c r="AQ95" s="7"/>
      <c r="AR95" s="7"/>
      <c r="AS95" s="7"/>
      <c r="AT95" s="7"/>
      <c r="AU95" s="7"/>
      <c r="AV95" s="7"/>
      <c r="AW95" s="7"/>
      <c r="AX95" s="7"/>
      <c r="AY95" s="82">
        <f t="shared" si="30"/>
        <v>23968</v>
      </c>
      <c r="AZ95" s="82" t="str">
        <f t="shared" si="31"/>
        <v>IMPORTECNICAL S.A.S</v>
      </c>
      <c r="BA95" s="82" t="str">
        <f t="shared" si="47"/>
        <v>Haldenwnger</v>
      </c>
      <c r="BB95" s="82">
        <f t="shared" si="48"/>
        <v>30</v>
      </c>
      <c r="BC95" s="7"/>
      <c r="BD95" s="7"/>
      <c r="BE95" s="7"/>
      <c r="BF95" s="7"/>
      <c r="BG95" s="7"/>
      <c r="BH95" s="7"/>
      <c r="BI95" s="7" t="s">
        <v>2382</v>
      </c>
      <c r="BJ95" s="7">
        <v>22040</v>
      </c>
      <c r="BK95" s="7" t="s">
        <v>2527</v>
      </c>
      <c r="BL95" s="7"/>
      <c r="BM95" s="7"/>
      <c r="BN95" s="7"/>
      <c r="BO95" s="7" t="s">
        <v>2441</v>
      </c>
      <c r="BP95" s="7">
        <v>12100</v>
      </c>
      <c r="BQ95" s="7" t="s">
        <v>2548</v>
      </c>
      <c r="BR95" s="7"/>
      <c r="BS95" s="7"/>
      <c r="BT95" s="7"/>
      <c r="BU95" s="1" t="s">
        <v>2382</v>
      </c>
      <c r="BV95" s="7">
        <v>22040</v>
      </c>
      <c r="BW95" s="7" t="s">
        <v>2545</v>
      </c>
      <c r="BX95" s="82">
        <f t="shared" si="32"/>
        <v>12100</v>
      </c>
      <c r="BY95" s="82" t="str">
        <f t="shared" si="44"/>
        <v>QUIMICOS FARADAY LTDA</v>
      </c>
      <c r="BZ95" s="82" t="str">
        <f t="shared" si="33"/>
        <v>JIPO</v>
      </c>
      <c r="CA95" s="82" t="str">
        <f t="shared" si="34"/>
        <v>20 DIAS</v>
      </c>
      <c r="CB95" s="7"/>
      <c r="CC95" s="7"/>
      <c r="CD95" s="7"/>
      <c r="CE95" s="7" t="s">
        <v>1799</v>
      </c>
      <c r="CF95" s="7">
        <v>37300</v>
      </c>
      <c r="CG95" s="7">
        <v>60</v>
      </c>
      <c r="CH95" s="7"/>
      <c r="CI95" s="7"/>
      <c r="CJ95" s="7"/>
      <c r="CK95" s="82">
        <f t="shared" si="35"/>
        <v>37300</v>
      </c>
      <c r="CL95" s="82" t="str">
        <f t="shared" si="36"/>
        <v>SCIENTIFIC PRODUCTS LTDA.</v>
      </c>
      <c r="CM95" s="82" t="str">
        <f t="shared" si="37"/>
        <v>FISHERBRAND</v>
      </c>
      <c r="CN95" s="82">
        <f t="shared" si="38"/>
        <v>60</v>
      </c>
      <c r="CO95" s="101">
        <f t="shared" si="39"/>
        <v>12100</v>
      </c>
      <c r="CP95" s="110" t="str">
        <f t="shared" si="40"/>
        <v>QUIMICOS FARADAY LTDA</v>
      </c>
      <c r="CQ95" s="105" t="str">
        <f t="shared" si="41"/>
        <v>JIPO</v>
      </c>
      <c r="CR95" s="105" t="str">
        <f t="shared" si="42"/>
        <v>20 DIAS</v>
      </c>
    </row>
    <row r="96" spans="1:96" ht="28.8">
      <c r="A96" s="46">
        <f t="shared" si="43"/>
        <v>88</v>
      </c>
      <c r="B96" s="24" t="s">
        <v>628</v>
      </c>
      <c r="C96" s="25" t="s">
        <v>1990</v>
      </c>
      <c r="D96" s="47">
        <v>1</v>
      </c>
      <c r="E96" s="7"/>
      <c r="F96" s="7"/>
      <c r="G96" s="7"/>
      <c r="H96" s="7"/>
      <c r="I96" s="7"/>
      <c r="J96" s="7"/>
      <c r="K96" s="7" t="s">
        <v>2304</v>
      </c>
      <c r="L96" s="7">
        <v>30000</v>
      </c>
      <c r="M96" s="7">
        <v>30</v>
      </c>
      <c r="N96" s="7"/>
      <c r="O96" s="7"/>
      <c r="P96" s="7"/>
      <c r="Q96" s="7" t="s">
        <v>2382</v>
      </c>
      <c r="R96" s="7">
        <v>31800</v>
      </c>
      <c r="S96" s="7" t="s">
        <v>2326</v>
      </c>
      <c r="T96" s="7" t="s">
        <v>2419</v>
      </c>
      <c r="U96" s="7">
        <v>16495.199999999997</v>
      </c>
      <c r="V96" s="7">
        <v>15</v>
      </c>
      <c r="W96" s="7"/>
      <c r="X96" s="7"/>
      <c r="Y96" s="7"/>
      <c r="Z96" s="82">
        <f t="shared" si="28"/>
        <v>16495.199999999997</v>
      </c>
      <c r="AA96" s="82" t="str">
        <f t="shared" si="29"/>
        <v xml:space="preserve">ELEMENTOS QUIMICOS LTDA </v>
      </c>
      <c r="AB96" s="82" t="str">
        <f t="shared" si="45"/>
        <v>JIPO (ALE)</v>
      </c>
      <c r="AC96" s="82">
        <f t="shared" si="46"/>
        <v>15</v>
      </c>
      <c r="AD96" s="7" t="s">
        <v>888</v>
      </c>
      <c r="AE96" s="7">
        <v>32135</v>
      </c>
      <c r="AF96" s="7" t="s">
        <v>2375</v>
      </c>
      <c r="AG96" s="7" t="s">
        <v>2441</v>
      </c>
      <c r="AH96" s="7">
        <v>19932</v>
      </c>
      <c r="AI96" s="7">
        <v>30</v>
      </c>
      <c r="AJ96" s="7"/>
      <c r="AK96" s="7"/>
      <c r="AL96" s="7"/>
      <c r="AM96" s="7"/>
      <c r="AN96" s="7"/>
      <c r="AO96" s="7"/>
      <c r="AP96" s="7"/>
      <c r="AQ96" s="7"/>
      <c r="AR96" s="7"/>
      <c r="AS96" s="7"/>
      <c r="AT96" s="7"/>
      <c r="AU96" s="7"/>
      <c r="AV96" s="7"/>
      <c r="AW96" s="7"/>
      <c r="AX96" s="7"/>
      <c r="AY96" s="82">
        <f t="shared" si="30"/>
        <v>19932</v>
      </c>
      <c r="AZ96" s="82" t="str">
        <f t="shared" si="31"/>
        <v>IMPORTECNICAL S.A.S</v>
      </c>
      <c r="BA96" s="82" t="str">
        <f t="shared" si="47"/>
        <v>JIPO</v>
      </c>
      <c r="BB96" s="82">
        <f t="shared" si="48"/>
        <v>30</v>
      </c>
      <c r="BC96" s="7"/>
      <c r="BD96" s="7"/>
      <c r="BE96" s="7"/>
      <c r="BF96" s="7"/>
      <c r="BG96" s="7"/>
      <c r="BH96" s="7"/>
      <c r="BI96" s="7" t="s">
        <v>2382</v>
      </c>
      <c r="BJ96" s="7">
        <v>30856</v>
      </c>
      <c r="BK96" s="7" t="s">
        <v>2527</v>
      </c>
      <c r="BL96" s="7"/>
      <c r="BM96" s="7"/>
      <c r="BN96" s="7"/>
      <c r="BO96" s="7" t="s">
        <v>2441</v>
      </c>
      <c r="BP96" s="7">
        <v>14650</v>
      </c>
      <c r="BQ96" s="7" t="s">
        <v>2548</v>
      </c>
      <c r="BR96" s="7"/>
      <c r="BS96" s="7"/>
      <c r="BT96" s="7"/>
      <c r="BU96" s="1" t="s">
        <v>2382</v>
      </c>
      <c r="BV96" s="7">
        <v>30856</v>
      </c>
      <c r="BW96" s="7" t="s">
        <v>2545</v>
      </c>
      <c r="BX96" s="82">
        <f t="shared" si="32"/>
        <v>14650</v>
      </c>
      <c r="BY96" s="82" t="str">
        <f t="shared" si="44"/>
        <v>QUIMICOS FARADAY LTDA</v>
      </c>
      <c r="BZ96" s="82" t="str">
        <f t="shared" si="33"/>
        <v>JIPO</v>
      </c>
      <c r="CA96" s="82" t="str">
        <f t="shared" si="34"/>
        <v>20 DIAS</v>
      </c>
      <c r="CB96" s="7"/>
      <c r="CC96" s="7"/>
      <c r="CD96" s="7"/>
      <c r="CE96" s="7" t="s">
        <v>1799</v>
      </c>
      <c r="CF96" s="7">
        <v>15000</v>
      </c>
      <c r="CG96" s="7">
        <v>60</v>
      </c>
      <c r="CH96" s="7" t="s">
        <v>2658</v>
      </c>
      <c r="CI96" s="7">
        <v>39410.256410256414</v>
      </c>
      <c r="CJ96" s="7" t="s">
        <v>2378</v>
      </c>
      <c r="CK96" s="82">
        <f t="shared" si="35"/>
        <v>15000</v>
      </c>
      <c r="CL96" s="82" t="str">
        <f t="shared" si="36"/>
        <v>SCIENTIFIC PRODUCTS LTDA.</v>
      </c>
      <c r="CM96" s="82" t="str">
        <f t="shared" si="37"/>
        <v>FISHERBRAND</v>
      </c>
      <c r="CN96" s="82">
        <f t="shared" si="38"/>
        <v>60</v>
      </c>
      <c r="CO96" s="101">
        <f t="shared" si="39"/>
        <v>14650</v>
      </c>
      <c r="CP96" s="110" t="str">
        <f t="shared" si="40"/>
        <v>QUIMICOS FARADAY LTDA</v>
      </c>
      <c r="CQ96" s="105" t="str">
        <f t="shared" si="41"/>
        <v>JIPO</v>
      </c>
      <c r="CR96" s="105" t="str">
        <f t="shared" si="42"/>
        <v>20 DIAS</v>
      </c>
    </row>
    <row r="97" spans="1:96" ht="43.2">
      <c r="A97" s="46">
        <f t="shared" si="43"/>
        <v>89</v>
      </c>
      <c r="B97" s="24" t="s">
        <v>629</v>
      </c>
      <c r="C97" s="25" t="s">
        <v>1990</v>
      </c>
      <c r="D97" s="47">
        <v>1</v>
      </c>
      <c r="E97" s="7"/>
      <c r="F97" s="7"/>
      <c r="G97" s="7"/>
      <c r="H97" s="7"/>
      <c r="I97" s="7"/>
      <c r="J97" s="7"/>
      <c r="K97" s="7"/>
      <c r="L97" s="7"/>
      <c r="M97" s="7"/>
      <c r="N97" s="7"/>
      <c r="O97" s="7"/>
      <c r="P97" s="7"/>
      <c r="Q97" s="7"/>
      <c r="R97" s="7"/>
      <c r="S97" s="7"/>
      <c r="T97" s="7"/>
      <c r="U97" s="7"/>
      <c r="V97" s="7"/>
      <c r="W97" s="7"/>
      <c r="X97" s="7"/>
      <c r="Y97" s="7"/>
      <c r="Z97" s="82"/>
      <c r="AA97" s="82"/>
      <c r="AB97" s="82">
        <f t="shared" si="45"/>
        <v>0</v>
      </c>
      <c r="AC97" s="82">
        <f t="shared" si="46"/>
        <v>0</v>
      </c>
      <c r="AD97" s="7" t="s">
        <v>888</v>
      </c>
      <c r="AE97" s="7">
        <v>44655</v>
      </c>
      <c r="AF97" s="7" t="s">
        <v>2375</v>
      </c>
      <c r="AG97" s="7"/>
      <c r="AH97" s="7"/>
      <c r="AI97" s="7"/>
      <c r="AJ97" s="7"/>
      <c r="AK97" s="7"/>
      <c r="AL97" s="7"/>
      <c r="AM97" s="7"/>
      <c r="AN97" s="7"/>
      <c r="AO97" s="7"/>
      <c r="AP97" s="7"/>
      <c r="AQ97" s="7"/>
      <c r="AR97" s="7"/>
      <c r="AS97" s="7"/>
      <c r="AT97" s="7"/>
      <c r="AU97" s="7"/>
      <c r="AV97" s="7"/>
      <c r="AW97" s="7"/>
      <c r="AX97" s="7"/>
      <c r="AY97" s="82">
        <f t="shared" si="30"/>
        <v>44655</v>
      </c>
      <c r="AZ97" s="82" t="str">
        <f t="shared" si="31"/>
        <v>IMECTECH SOLUTIONS S.A.S.</v>
      </c>
      <c r="BA97" s="82" t="str">
        <f t="shared" si="47"/>
        <v>FISHER</v>
      </c>
      <c r="BB97" s="82" t="str">
        <f t="shared" si="48"/>
        <v>60 DIAS</v>
      </c>
      <c r="BC97" s="7"/>
      <c r="BD97" s="7"/>
      <c r="BE97" s="7"/>
      <c r="BF97" s="7"/>
      <c r="BG97" s="7"/>
      <c r="BH97" s="7"/>
      <c r="BI97" s="7" t="s">
        <v>1799</v>
      </c>
      <c r="BJ97" s="7">
        <v>15471.5</v>
      </c>
      <c r="BK97" s="7" t="s">
        <v>2526</v>
      </c>
      <c r="BL97" s="7"/>
      <c r="BM97" s="7"/>
      <c r="BN97" s="7"/>
      <c r="BO97" s="7" t="s">
        <v>2441</v>
      </c>
      <c r="BP97" s="7">
        <v>16000</v>
      </c>
      <c r="BQ97" s="7" t="s">
        <v>2548</v>
      </c>
      <c r="BR97" s="7"/>
      <c r="BS97" s="7"/>
      <c r="BT97" s="7"/>
      <c r="BU97" s="1"/>
      <c r="BV97" s="7"/>
      <c r="BW97" s="7"/>
      <c r="BX97" s="82">
        <f t="shared" si="32"/>
        <v>15471.5</v>
      </c>
      <c r="BY97" s="82" t="str">
        <f t="shared" si="44"/>
        <v>PROFINAS SAS</v>
      </c>
      <c r="BZ97" s="82" t="str">
        <f t="shared" si="33"/>
        <v>FISHERBRAND</v>
      </c>
      <c r="CA97" s="82" t="str">
        <f t="shared" si="34"/>
        <v>15-60 DIAS</v>
      </c>
      <c r="CB97" s="7"/>
      <c r="CC97" s="7"/>
      <c r="CD97" s="7"/>
      <c r="CE97" s="7" t="s">
        <v>888</v>
      </c>
      <c r="CF97" s="7">
        <v>45200</v>
      </c>
      <c r="CG97" s="7">
        <v>60</v>
      </c>
      <c r="CH97" s="7"/>
      <c r="CI97" s="7"/>
      <c r="CJ97" s="7"/>
      <c r="CK97" s="82">
        <f t="shared" si="35"/>
        <v>45200</v>
      </c>
      <c r="CL97" s="82" t="str">
        <f t="shared" si="36"/>
        <v>SCIENTIFIC PRODUCTS LTDA.</v>
      </c>
      <c r="CM97" s="82" t="str">
        <f t="shared" si="37"/>
        <v>FISHER</v>
      </c>
      <c r="CN97" s="82">
        <f t="shared" si="38"/>
        <v>60</v>
      </c>
      <c r="CO97" s="101">
        <f t="shared" si="39"/>
        <v>15471.5</v>
      </c>
      <c r="CP97" s="110" t="str">
        <f t="shared" si="40"/>
        <v>PROFINAS SAS</v>
      </c>
      <c r="CQ97" s="105" t="str">
        <f t="shared" si="41"/>
        <v>FISHERBRAND</v>
      </c>
      <c r="CR97" s="105" t="str">
        <f t="shared" si="42"/>
        <v>15-60 DIAS</v>
      </c>
    </row>
    <row r="98" spans="1:96" ht="30.6">
      <c r="A98" s="46">
        <f t="shared" si="43"/>
        <v>90</v>
      </c>
      <c r="B98" s="24" t="s">
        <v>1577</v>
      </c>
      <c r="C98" s="25" t="s">
        <v>1578</v>
      </c>
      <c r="D98" s="47">
        <v>1</v>
      </c>
      <c r="E98" s="7"/>
      <c r="F98" s="7"/>
      <c r="G98" s="7"/>
      <c r="H98" s="7"/>
      <c r="I98" s="7"/>
      <c r="J98" s="7"/>
      <c r="K98" s="7"/>
      <c r="L98" s="7"/>
      <c r="M98" s="7"/>
      <c r="N98" s="7"/>
      <c r="O98" s="7"/>
      <c r="P98" s="7"/>
      <c r="Q98" s="7"/>
      <c r="R98" s="7"/>
      <c r="S98" s="7"/>
      <c r="T98" s="7" t="s">
        <v>2413</v>
      </c>
      <c r="U98" s="7">
        <v>164720</v>
      </c>
      <c r="V98" s="7">
        <v>15</v>
      </c>
      <c r="W98" s="7"/>
      <c r="X98" s="7"/>
      <c r="Y98" s="7"/>
      <c r="Z98" s="82">
        <f t="shared" si="28"/>
        <v>164720</v>
      </c>
      <c r="AA98" s="82" t="str">
        <f t="shared" si="29"/>
        <v xml:space="preserve">ELEMENTOS QUIMICOS LTDA </v>
      </c>
      <c r="AB98" s="82" t="str">
        <f t="shared" si="45"/>
        <v>M.F.S.</v>
      </c>
      <c r="AC98" s="82">
        <f t="shared" si="46"/>
        <v>15</v>
      </c>
      <c r="AD98" s="7" t="s">
        <v>2373</v>
      </c>
      <c r="AE98" s="7">
        <v>556040</v>
      </c>
      <c r="AF98" s="7" t="s">
        <v>2375</v>
      </c>
      <c r="AG98" s="7"/>
      <c r="AH98" s="7"/>
      <c r="AI98" s="7"/>
      <c r="AJ98" s="7"/>
      <c r="AK98" s="7"/>
      <c r="AL98" s="7"/>
      <c r="AM98" s="7"/>
      <c r="AN98" s="7"/>
      <c r="AO98" s="7"/>
      <c r="AP98" s="7" t="s">
        <v>2485</v>
      </c>
      <c r="AQ98" s="7">
        <v>295800</v>
      </c>
      <c r="AR98" s="7" t="s">
        <v>2475</v>
      </c>
      <c r="AS98" s="7"/>
      <c r="AT98" s="7"/>
      <c r="AU98" s="7"/>
      <c r="AV98" s="7"/>
      <c r="AW98" s="7"/>
      <c r="AX98" s="7"/>
      <c r="AY98" s="82">
        <f t="shared" si="30"/>
        <v>295800</v>
      </c>
      <c r="AZ98" s="82" t="str">
        <f t="shared" si="31"/>
        <v>LESNIAK E. U.</v>
      </c>
      <c r="BA98" s="82" t="str">
        <f t="shared" si="47"/>
        <v>MFS</v>
      </c>
      <c r="BB98" s="82" t="str">
        <f t="shared" si="48"/>
        <v>30 días</v>
      </c>
      <c r="BC98" s="7"/>
      <c r="BD98" s="7"/>
      <c r="BE98" s="7"/>
      <c r="BF98" s="7"/>
      <c r="BG98" s="7"/>
      <c r="BH98" s="7"/>
      <c r="BI98" s="7" t="s">
        <v>2485</v>
      </c>
      <c r="BJ98" s="7">
        <v>169680.16</v>
      </c>
      <c r="BK98" s="7" t="s">
        <v>2526</v>
      </c>
      <c r="BL98" s="7"/>
      <c r="BM98" s="7"/>
      <c r="BN98" s="7"/>
      <c r="BO98" s="7"/>
      <c r="BP98" s="7"/>
      <c r="BQ98" s="7"/>
      <c r="BR98" s="7"/>
      <c r="BS98" s="7"/>
      <c r="BT98" s="7"/>
      <c r="BU98" s="1" t="s">
        <v>2485</v>
      </c>
      <c r="BV98" s="7">
        <v>226200</v>
      </c>
      <c r="BW98" s="7" t="s">
        <v>2328</v>
      </c>
      <c r="BX98" s="82">
        <f t="shared" si="32"/>
        <v>169680.16</v>
      </c>
      <c r="BY98" s="82" t="str">
        <f t="shared" si="44"/>
        <v>PROFINAS SAS</v>
      </c>
      <c r="BZ98" s="82" t="str">
        <f t="shared" si="33"/>
        <v>MFS</v>
      </c>
      <c r="CA98" s="82" t="str">
        <f t="shared" si="34"/>
        <v>15-60 DIAS</v>
      </c>
      <c r="CB98" s="7"/>
      <c r="CC98" s="7"/>
      <c r="CD98" s="7"/>
      <c r="CE98" s="7"/>
      <c r="CF98" s="7"/>
      <c r="CG98" s="7"/>
      <c r="CH98" s="7"/>
      <c r="CI98" s="7"/>
      <c r="CJ98" s="7"/>
      <c r="CK98" s="82"/>
      <c r="CL98" s="82"/>
      <c r="CM98" s="82"/>
      <c r="CN98" s="82"/>
      <c r="CO98" s="101">
        <f t="shared" si="39"/>
        <v>164720</v>
      </c>
      <c r="CP98" s="110" t="str">
        <f t="shared" si="40"/>
        <v xml:space="preserve">ELEMENTOS QUIMICOS LTDA </v>
      </c>
      <c r="CQ98" s="105" t="str">
        <f t="shared" si="41"/>
        <v>M.F.S.</v>
      </c>
      <c r="CR98" s="105">
        <f t="shared" si="42"/>
        <v>15</v>
      </c>
    </row>
    <row r="99" spans="1:96" ht="57.6">
      <c r="A99" s="46">
        <f t="shared" si="43"/>
        <v>91</v>
      </c>
      <c r="B99" s="24" t="s">
        <v>630</v>
      </c>
      <c r="C99" s="25" t="s">
        <v>876</v>
      </c>
      <c r="D99" s="47">
        <v>1</v>
      </c>
      <c r="E99" s="7"/>
      <c r="F99" s="7"/>
      <c r="G99" s="7"/>
      <c r="H99" s="7"/>
      <c r="I99" s="7"/>
      <c r="J99" s="7"/>
      <c r="K99" s="1"/>
      <c r="L99" s="7"/>
      <c r="M99" s="7"/>
      <c r="N99" s="7"/>
      <c r="O99" s="7"/>
      <c r="P99" s="7"/>
      <c r="Q99" s="7" t="s">
        <v>920</v>
      </c>
      <c r="R99" s="7">
        <v>45240</v>
      </c>
      <c r="S99" s="7" t="s">
        <v>2375</v>
      </c>
      <c r="T99" s="7"/>
      <c r="U99" s="7"/>
      <c r="V99" s="7"/>
      <c r="W99" s="7"/>
      <c r="X99" s="7"/>
      <c r="Y99" s="7"/>
      <c r="Z99" s="82">
        <f t="shared" si="28"/>
        <v>45240</v>
      </c>
      <c r="AA99" s="82" t="str">
        <f t="shared" si="29"/>
        <v>BLAMIS DOTACIONES LABORATORIO S.A.S</v>
      </c>
      <c r="AB99" s="82" t="str">
        <f t="shared" si="45"/>
        <v>BRAND</v>
      </c>
      <c r="AC99" s="82" t="str">
        <f t="shared" si="46"/>
        <v>60 DIAS</v>
      </c>
      <c r="AD99" s="7" t="s">
        <v>2430</v>
      </c>
      <c r="AE99" s="7">
        <v>43829</v>
      </c>
      <c r="AF99" s="7" t="s">
        <v>2375</v>
      </c>
      <c r="AG99" s="7"/>
      <c r="AH99" s="7"/>
      <c r="AI99" s="7"/>
      <c r="AJ99" s="7"/>
      <c r="AK99" s="7"/>
      <c r="AL99" s="7"/>
      <c r="AM99" s="7"/>
      <c r="AN99" s="7"/>
      <c r="AO99" s="7"/>
      <c r="AP99" s="7"/>
      <c r="AQ99" s="7"/>
      <c r="AR99" s="7"/>
      <c r="AS99" s="7"/>
      <c r="AT99" s="7"/>
      <c r="AU99" s="7"/>
      <c r="AV99" s="7"/>
      <c r="AW99" s="7"/>
      <c r="AX99" s="7"/>
      <c r="AY99" s="82">
        <f t="shared" si="30"/>
        <v>43829</v>
      </c>
      <c r="AZ99" s="82" t="str">
        <f t="shared" si="31"/>
        <v>IMECTECH SOLUTIONS S.A.S.</v>
      </c>
      <c r="BA99" s="82" t="str">
        <f t="shared" si="47"/>
        <v>LABNET</v>
      </c>
      <c r="BB99" s="82" t="str">
        <f t="shared" si="48"/>
        <v>60 DIAS</v>
      </c>
      <c r="BC99" s="7"/>
      <c r="BD99" s="7"/>
      <c r="BE99" s="7"/>
      <c r="BF99" s="7"/>
      <c r="BG99" s="7"/>
      <c r="BH99" s="7"/>
      <c r="BI99" s="7"/>
      <c r="BJ99" s="7"/>
      <c r="BK99" s="7"/>
      <c r="BL99" s="7"/>
      <c r="BM99" s="7"/>
      <c r="BN99" s="7"/>
      <c r="BO99" s="7" t="s">
        <v>2557</v>
      </c>
      <c r="BP99" s="7">
        <v>50000</v>
      </c>
      <c r="BQ99" s="7" t="s">
        <v>2548</v>
      </c>
      <c r="BR99" s="7"/>
      <c r="BS99" s="7"/>
      <c r="BT99" s="7"/>
      <c r="BU99" s="1" t="s">
        <v>2595</v>
      </c>
      <c r="BV99" s="7">
        <v>41238</v>
      </c>
      <c r="BW99" s="7" t="s">
        <v>2328</v>
      </c>
      <c r="BX99" s="82">
        <f t="shared" si="32"/>
        <v>41238</v>
      </c>
      <c r="BY99" s="82" t="str">
        <f t="shared" si="44"/>
        <v>REACTIVOS EQUIPOS Y QUIMICOS LIMITADA</v>
      </c>
      <c r="BZ99" s="82" t="str">
        <f t="shared" si="33"/>
        <v>CAJA X 100 UNIDADES</v>
      </c>
      <c r="CA99" s="82" t="str">
        <f t="shared" si="34"/>
        <v>30 DIAS</v>
      </c>
      <c r="CB99" s="7"/>
      <c r="CC99" s="7"/>
      <c r="CD99" s="7"/>
      <c r="CE99" s="7" t="s">
        <v>920</v>
      </c>
      <c r="CF99" s="7">
        <v>34220</v>
      </c>
      <c r="CG99" s="7">
        <v>60</v>
      </c>
      <c r="CH99" s="7"/>
      <c r="CI99" s="7"/>
      <c r="CJ99" s="7"/>
      <c r="CK99" s="82">
        <f t="shared" si="35"/>
        <v>34220</v>
      </c>
      <c r="CL99" s="82" t="str">
        <f t="shared" si="36"/>
        <v>SCIENTIFIC PRODUCTS LTDA.</v>
      </c>
      <c r="CM99" s="82" t="str">
        <f t="shared" si="37"/>
        <v>BRAND</v>
      </c>
      <c r="CN99" s="82">
        <f t="shared" si="38"/>
        <v>60</v>
      </c>
      <c r="CO99" s="101">
        <f t="shared" si="39"/>
        <v>34220</v>
      </c>
      <c r="CP99" s="110" t="str">
        <f t="shared" si="40"/>
        <v>SCIENTIFIC PRODUCTS LTDA.</v>
      </c>
      <c r="CQ99" s="105" t="str">
        <f t="shared" si="41"/>
        <v>BRAND</v>
      </c>
      <c r="CR99" s="105">
        <f t="shared" si="42"/>
        <v>60</v>
      </c>
    </row>
    <row r="100" spans="1:96" ht="86.4">
      <c r="A100" s="46">
        <f t="shared" si="43"/>
        <v>92</v>
      </c>
      <c r="B100" s="24" t="s">
        <v>1332</v>
      </c>
      <c r="C100" s="25" t="s">
        <v>1445</v>
      </c>
      <c r="D100" s="47">
        <v>1</v>
      </c>
      <c r="E100" s="7"/>
      <c r="F100" s="7"/>
      <c r="G100" s="7"/>
      <c r="H100" s="7"/>
      <c r="I100" s="7"/>
      <c r="J100" s="7"/>
      <c r="K100" s="7"/>
      <c r="L100" s="7"/>
      <c r="M100" s="7"/>
      <c r="N100" s="7"/>
      <c r="O100" s="7"/>
      <c r="P100" s="7"/>
      <c r="Q100" s="7" t="s">
        <v>2383</v>
      </c>
      <c r="R100" s="7">
        <v>568516</v>
      </c>
      <c r="S100" s="7" t="s">
        <v>2328</v>
      </c>
      <c r="T100" s="7"/>
      <c r="U100" s="7"/>
      <c r="V100" s="7"/>
      <c r="W100" s="7"/>
      <c r="X100" s="7"/>
      <c r="Y100" s="7"/>
      <c r="Z100" s="82">
        <f t="shared" si="28"/>
        <v>568516</v>
      </c>
      <c r="AA100" s="82" t="str">
        <f t="shared" si="29"/>
        <v>BLAMIS DOTACIONES LABORATORIO S.A.S</v>
      </c>
      <c r="AB100" s="82" t="str">
        <f t="shared" si="45"/>
        <v>UNICO</v>
      </c>
      <c r="AC100" s="82" t="str">
        <f t="shared" si="46"/>
        <v>30 DIAS</v>
      </c>
      <c r="AD100" s="7" t="s">
        <v>2431</v>
      </c>
      <c r="AE100" s="7">
        <v>408939</v>
      </c>
      <c r="AF100" s="7" t="s">
        <v>2375</v>
      </c>
      <c r="AG100" s="7"/>
      <c r="AH100" s="7"/>
      <c r="AI100" s="7"/>
      <c r="AJ100" s="7" t="s">
        <v>2455</v>
      </c>
      <c r="AK100" s="7">
        <v>290000</v>
      </c>
      <c r="AL100" s="7" t="s">
        <v>2387</v>
      </c>
      <c r="AM100" s="7"/>
      <c r="AN100" s="7"/>
      <c r="AO100" s="7"/>
      <c r="AP100" s="7"/>
      <c r="AQ100" s="7"/>
      <c r="AR100" s="7"/>
      <c r="AS100" s="7"/>
      <c r="AT100" s="7"/>
      <c r="AU100" s="7"/>
      <c r="AV100" s="7"/>
      <c r="AW100" s="7"/>
      <c r="AX100" s="7"/>
      <c r="AY100" s="82">
        <f t="shared" si="30"/>
        <v>290000</v>
      </c>
      <c r="AZ100" s="82" t="str">
        <f t="shared" si="31"/>
        <v>INNOVACION TECNOLOGICA LTDA - INNOVATEK LTDA.</v>
      </c>
      <c r="BA100" s="82" t="str">
        <f t="shared" si="47"/>
        <v>THERMO SCIENTIFIC (ANTES THERMO ELECTRON)</v>
      </c>
      <c r="BB100" s="82" t="str">
        <f t="shared" si="48"/>
        <v>5 dias</v>
      </c>
      <c r="BC100" s="7"/>
      <c r="BD100" s="7"/>
      <c r="BE100" s="7"/>
      <c r="BF100" s="7" t="s">
        <v>2293</v>
      </c>
      <c r="BG100" s="7"/>
      <c r="BH100" s="7"/>
      <c r="BI100" s="7"/>
      <c r="BJ100" s="7"/>
      <c r="BK100" s="7"/>
      <c r="BL100" s="7"/>
      <c r="BM100" s="7"/>
      <c r="BN100" s="7"/>
      <c r="BO100" s="7"/>
      <c r="BP100" s="7"/>
      <c r="BQ100" s="7"/>
      <c r="BR100" s="7"/>
      <c r="BS100" s="7"/>
      <c r="BT100" s="7"/>
      <c r="BU100" s="1"/>
      <c r="BV100" s="7"/>
      <c r="BW100" s="7"/>
      <c r="BX100" s="82"/>
      <c r="BY100" s="82" t="str">
        <f t="shared" si="44"/>
        <v>REACTIVOS EQUIPOS Y QUIMICOS LIMITADA</v>
      </c>
      <c r="BZ100" s="82">
        <f t="shared" si="33"/>
        <v>0</v>
      </c>
      <c r="CA100" s="82">
        <f t="shared" si="34"/>
        <v>0</v>
      </c>
      <c r="CB100" s="7"/>
      <c r="CC100" s="7"/>
      <c r="CD100" s="7"/>
      <c r="CE100" s="7" t="s">
        <v>2383</v>
      </c>
      <c r="CF100" s="7">
        <v>171600</v>
      </c>
      <c r="CG100" s="7">
        <v>60</v>
      </c>
      <c r="CH100" s="7"/>
      <c r="CI100" s="7"/>
      <c r="CJ100" s="7"/>
      <c r="CK100" s="82">
        <f t="shared" si="35"/>
        <v>171600</v>
      </c>
      <c r="CL100" s="82" t="str">
        <f t="shared" si="36"/>
        <v>SCIENTIFIC PRODUCTS LTDA.</v>
      </c>
      <c r="CM100" s="82" t="str">
        <f t="shared" si="37"/>
        <v>UNICO</v>
      </c>
      <c r="CN100" s="82">
        <f t="shared" si="38"/>
        <v>60</v>
      </c>
      <c r="CO100" s="101">
        <f t="shared" si="39"/>
        <v>171600</v>
      </c>
      <c r="CP100" s="110" t="str">
        <f t="shared" si="40"/>
        <v>SCIENTIFIC PRODUCTS LTDA.</v>
      </c>
      <c r="CQ100" s="105" t="str">
        <f t="shared" si="41"/>
        <v>UNICO</v>
      </c>
      <c r="CR100" s="105">
        <f t="shared" si="42"/>
        <v>60</v>
      </c>
    </row>
    <row r="101" spans="1:96" ht="86.4">
      <c r="A101" s="46">
        <f t="shared" si="43"/>
        <v>93</v>
      </c>
      <c r="B101" s="24" t="s">
        <v>631</v>
      </c>
      <c r="C101" s="25" t="s">
        <v>1445</v>
      </c>
      <c r="D101" s="47">
        <v>1</v>
      </c>
      <c r="E101" s="7"/>
      <c r="F101" s="7"/>
      <c r="G101" s="7"/>
      <c r="H101" s="7"/>
      <c r="I101" s="7"/>
      <c r="J101" s="7"/>
      <c r="K101" s="7"/>
      <c r="L101" s="7"/>
      <c r="M101" s="7"/>
      <c r="N101" s="7"/>
      <c r="O101" s="7"/>
      <c r="P101" s="7"/>
      <c r="Q101" s="7" t="s">
        <v>2383</v>
      </c>
      <c r="R101" s="7">
        <v>221351.19999999998</v>
      </c>
      <c r="S101" s="7" t="s">
        <v>2328</v>
      </c>
      <c r="T101" s="7"/>
      <c r="U101" s="7"/>
      <c r="V101" s="7"/>
      <c r="W101" s="7"/>
      <c r="X101" s="7"/>
      <c r="Y101" s="7"/>
      <c r="Z101" s="82">
        <f t="shared" si="28"/>
        <v>221351.19999999998</v>
      </c>
      <c r="AA101" s="82" t="str">
        <f t="shared" si="29"/>
        <v>BLAMIS DOTACIONES LABORATORIO S.A.S</v>
      </c>
      <c r="AB101" s="82" t="str">
        <f t="shared" si="45"/>
        <v>UNICO</v>
      </c>
      <c r="AC101" s="82" t="str">
        <f t="shared" si="46"/>
        <v>30 DIAS</v>
      </c>
      <c r="AD101" s="7"/>
      <c r="AE101" s="7"/>
      <c r="AF101" s="7"/>
      <c r="AG101" s="7"/>
      <c r="AH101" s="7"/>
      <c r="AI101" s="7"/>
      <c r="AJ101" s="7" t="s">
        <v>2455</v>
      </c>
      <c r="AK101" s="7">
        <v>290000</v>
      </c>
      <c r="AL101" s="7" t="s">
        <v>2387</v>
      </c>
      <c r="AM101" s="7"/>
      <c r="AN101" s="7"/>
      <c r="AO101" s="7"/>
      <c r="AP101" s="7"/>
      <c r="AQ101" s="7"/>
      <c r="AR101" s="7"/>
      <c r="AS101" s="7"/>
      <c r="AT101" s="7"/>
      <c r="AU101" s="7"/>
      <c r="AV101" s="7"/>
      <c r="AW101" s="7"/>
      <c r="AX101" s="7"/>
      <c r="AY101" s="82">
        <f t="shared" si="30"/>
        <v>290000</v>
      </c>
      <c r="AZ101" s="82" t="str">
        <f t="shared" si="31"/>
        <v>INNOVACION TECNOLOGICA LTDA - INNOVATEK LTDA.</v>
      </c>
      <c r="BA101" s="82" t="str">
        <f t="shared" si="47"/>
        <v>THERMO SCIENTIFIC (ANTES THERMO ELECTRON)</v>
      </c>
      <c r="BB101" s="82" t="str">
        <f t="shared" si="48"/>
        <v>5 dias</v>
      </c>
      <c r="BC101" s="7"/>
      <c r="BD101" s="7"/>
      <c r="BE101" s="7"/>
      <c r="BF101" s="7"/>
      <c r="BG101" s="7"/>
      <c r="BH101" s="7"/>
      <c r="BI101" s="7"/>
      <c r="BJ101" s="7"/>
      <c r="BK101" s="7"/>
      <c r="BL101" s="7"/>
      <c r="BM101" s="7"/>
      <c r="BN101" s="7"/>
      <c r="BO101" s="7"/>
      <c r="BP101" s="7"/>
      <c r="BQ101" s="7"/>
      <c r="BR101" s="7"/>
      <c r="BS101" s="7"/>
      <c r="BT101" s="7"/>
      <c r="BU101" s="1"/>
      <c r="BV101" s="7"/>
      <c r="BW101" s="7"/>
      <c r="BX101" s="82"/>
      <c r="BY101" s="82" t="str">
        <f t="shared" si="44"/>
        <v>REACTIVOS EQUIPOS Y QUIMICOS LIMITADA</v>
      </c>
      <c r="BZ101" s="82">
        <f t="shared" si="33"/>
        <v>0</v>
      </c>
      <c r="CA101" s="82">
        <f t="shared" si="34"/>
        <v>0</v>
      </c>
      <c r="CB101" s="7"/>
      <c r="CC101" s="7"/>
      <c r="CD101" s="7"/>
      <c r="CE101" s="7" t="s">
        <v>2383</v>
      </c>
      <c r="CF101" s="7">
        <v>66100</v>
      </c>
      <c r="CG101" s="7">
        <v>60</v>
      </c>
      <c r="CH101" s="7"/>
      <c r="CI101" s="7"/>
      <c r="CJ101" s="7"/>
      <c r="CK101" s="82">
        <f t="shared" si="35"/>
        <v>66100</v>
      </c>
      <c r="CL101" s="82" t="str">
        <f t="shared" si="36"/>
        <v>SCIENTIFIC PRODUCTS LTDA.</v>
      </c>
      <c r="CM101" s="82" t="str">
        <f t="shared" si="37"/>
        <v>UNICO</v>
      </c>
      <c r="CN101" s="82">
        <f t="shared" si="38"/>
        <v>60</v>
      </c>
      <c r="CO101" s="101">
        <f t="shared" si="39"/>
        <v>66100</v>
      </c>
      <c r="CP101" s="110" t="str">
        <f t="shared" si="40"/>
        <v>SCIENTIFIC PRODUCTS LTDA.</v>
      </c>
      <c r="CQ101" s="105" t="str">
        <f t="shared" si="41"/>
        <v>UNICO</v>
      </c>
      <c r="CR101" s="105">
        <f t="shared" si="42"/>
        <v>60</v>
      </c>
    </row>
    <row r="102" spans="1:96" ht="57.6">
      <c r="A102" s="46">
        <f t="shared" si="43"/>
        <v>94</v>
      </c>
      <c r="B102" s="24" t="s">
        <v>1365</v>
      </c>
      <c r="C102" s="25" t="s">
        <v>1366</v>
      </c>
      <c r="D102" s="47">
        <v>1</v>
      </c>
      <c r="E102" s="7"/>
      <c r="F102" s="7"/>
      <c r="G102" s="7"/>
      <c r="H102" s="7" t="s">
        <v>1356</v>
      </c>
      <c r="I102" s="7">
        <v>149751.35999999999</v>
      </c>
      <c r="J102" s="7" t="s">
        <v>2279</v>
      </c>
      <c r="K102" s="7"/>
      <c r="L102" s="7"/>
      <c r="M102" s="7"/>
      <c r="N102" s="7"/>
      <c r="O102" s="7"/>
      <c r="P102" s="7"/>
      <c r="Q102" s="7"/>
      <c r="R102" s="7"/>
      <c r="S102" s="7"/>
      <c r="T102" s="7"/>
      <c r="U102" s="7"/>
      <c r="V102" s="7"/>
      <c r="W102" s="7"/>
      <c r="X102" s="7"/>
      <c r="Y102" s="7"/>
      <c r="Z102" s="82">
        <f t="shared" si="28"/>
        <v>149751.35999999999</v>
      </c>
      <c r="AA102" s="82" t="str">
        <f t="shared" si="29"/>
        <v>AVÁNTIKA COLOMBIA S.A.</v>
      </c>
      <c r="AB102" s="82" t="str">
        <f t="shared" si="45"/>
        <v>HACH</v>
      </c>
      <c r="AC102" s="82" t="str">
        <f t="shared" si="46"/>
        <v>60 DÍAS</v>
      </c>
      <c r="AD102" s="7"/>
      <c r="AE102" s="7"/>
      <c r="AF102" s="7"/>
      <c r="AG102" s="7"/>
      <c r="AH102" s="7"/>
      <c r="AI102" s="7"/>
      <c r="AJ102" s="7"/>
      <c r="AK102" s="7"/>
      <c r="AL102" s="7"/>
      <c r="AM102" s="7"/>
      <c r="AN102" s="7"/>
      <c r="AO102" s="7"/>
      <c r="AP102" s="7" t="s">
        <v>1356</v>
      </c>
      <c r="AQ102" s="7">
        <v>265700</v>
      </c>
      <c r="AR102" s="7" t="s">
        <v>2475</v>
      </c>
      <c r="AS102" s="7"/>
      <c r="AT102" s="7"/>
      <c r="AU102" s="7"/>
      <c r="AV102" s="7"/>
      <c r="AW102" s="7"/>
      <c r="AX102" s="7"/>
      <c r="AY102" s="82">
        <f t="shared" si="30"/>
        <v>265700</v>
      </c>
      <c r="AZ102" s="82" t="str">
        <f t="shared" si="31"/>
        <v>LESNIAK E. U.</v>
      </c>
      <c r="BA102" s="82" t="str">
        <f t="shared" si="47"/>
        <v>HACH</v>
      </c>
      <c r="BB102" s="82" t="str">
        <f t="shared" si="48"/>
        <v>30 días</v>
      </c>
      <c r="BC102" s="7"/>
      <c r="BD102" s="7"/>
      <c r="BE102" s="7"/>
      <c r="BF102" s="7"/>
      <c r="BG102" s="7"/>
      <c r="BH102" s="7"/>
      <c r="BI102" s="7" t="s">
        <v>1356</v>
      </c>
      <c r="BJ102" s="7">
        <v>173420</v>
      </c>
      <c r="BK102" s="7" t="s">
        <v>2526</v>
      </c>
      <c r="BL102" s="7"/>
      <c r="BM102" s="7"/>
      <c r="BN102" s="7"/>
      <c r="BO102" s="7"/>
      <c r="BP102" s="7"/>
      <c r="BQ102" s="7"/>
      <c r="BR102" s="7"/>
      <c r="BS102" s="7"/>
      <c r="BT102" s="7"/>
      <c r="BU102" s="1" t="s">
        <v>1356</v>
      </c>
      <c r="BV102" s="7">
        <v>172840</v>
      </c>
      <c r="BW102" s="7" t="s">
        <v>2545</v>
      </c>
      <c r="BX102" s="82">
        <f t="shared" si="32"/>
        <v>172840</v>
      </c>
      <c r="BY102" s="82" t="str">
        <f t="shared" si="44"/>
        <v>REACTIVOS EQUIPOS Y QUIMICOS LIMITADA</v>
      </c>
      <c r="BZ102" s="82" t="str">
        <f t="shared" si="33"/>
        <v>HACH</v>
      </c>
      <c r="CA102" s="82" t="str">
        <f t="shared" si="34"/>
        <v>120 DIAS</v>
      </c>
      <c r="CB102" s="7"/>
      <c r="CC102" s="7"/>
      <c r="CD102" s="7"/>
      <c r="CE102" s="7" t="s">
        <v>1356</v>
      </c>
      <c r="CF102" s="7">
        <v>190600</v>
      </c>
      <c r="CG102" s="7">
        <v>60</v>
      </c>
      <c r="CH102" s="7"/>
      <c r="CI102" s="7"/>
      <c r="CJ102" s="7"/>
      <c r="CK102" s="82">
        <f t="shared" si="35"/>
        <v>190600</v>
      </c>
      <c r="CL102" s="82" t="str">
        <f t="shared" si="36"/>
        <v>SCIENTIFIC PRODUCTS LTDA.</v>
      </c>
      <c r="CM102" s="82" t="str">
        <f t="shared" si="37"/>
        <v>HACH</v>
      </c>
      <c r="CN102" s="82">
        <f t="shared" si="38"/>
        <v>60</v>
      </c>
      <c r="CO102" s="101">
        <f t="shared" si="39"/>
        <v>149751.35999999999</v>
      </c>
      <c r="CP102" s="110" t="str">
        <f t="shared" si="40"/>
        <v>AVÁNTIKA COLOMBIA S.A.</v>
      </c>
      <c r="CQ102" s="105" t="str">
        <f t="shared" si="41"/>
        <v>HACH</v>
      </c>
      <c r="CR102" s="105" t="str">
        <f t="shared" si="42"/>
        <v>60 DÍAS</v>
      </c>
    </row>
    <row r="103" spans="1:96" ht="28.8">
      <c r="A103" s="46">
        <f t="shared" si="43"/>
        <v>95</v>
      </c>
      <c r="B103" s="24" t="s">
        <v>845</v>
      </c>
      <c r="C103" s="48"/>
      <c r="D103" s="47">
        <v>1</v>
      </c>
      <c r="E103" s="7"/>
      <c r="F103" s="7"/>
      <c r="G103" s="7"/>
      <c r="H103" s="7"/>
      <c r="I103" s="7"/>
      <c r="J103" s="7"/>
      <c r="K103" s="7"/>
      <c r="L103" s="7"/>
      <c r="M103" s="7"/>
      <c r="N103" s="7"/>
      <c r="O103" s="7"/>
      <c r="P103" s="7"/>
      <c r="Q103" s="7"/>
      <c r="R103" s="7"/>
      <c r="S103" s="7"/>
      <c r="T103" s="7"/>
      <c r="U103" s="7"/>
      <c r="V103" s="7"/>
      <c r="W103" s="7"/>
      <c r="X103" s="7"/>
      <c r="Y103" s="7"/>
      <c r="Z103" s="82"/>
      <c r="AA103" s="82"/>
      <c r="AB103" s="82">
        <f t="shared" si="45"/>
        <v>0</v>
      </c>
      <c r="AC103" s="82">
        <f t="shared" si="46"/>
        <v>0</v>
      </c>
      <c r="AD103" s="7"/>
      <c r="AE103" s="7"/>
      <c r="AF103" s="7"/>
      <c r="AG103" s="7"/>
      <c r="AH103" s="7"/>
      <c r="AI103" s="7"/>
      <c r="AJ103" s="7"/>
      <c r="AK103" s="7"/>
      <c r="AL103" s="7"/>
      <c r="AM103" s="7"/>
      <c r="AN103" s="7"/>
      <c r="AO103" s="7"/>
      <c r="AP103" s="7" t="s">
        <v>2365</v>
      </c>
      <c r="AQ103" s="7">
        <v>8352</v>
      </c>
      <c r="AR103" s="7" t="s">
        <v>2475</v>
      </c>
      <c r="AS103" s="7"/>
      <c r="AT103" s="7"/>
      <c r="AU103" s="7"/>
      <c r="AV103" s="7"/>
      <c r="AW103" s="7"/>
      <c r="AX103" s="7"/>
      <c r="AY103" s="82">
        <f t="shared" si="30"/>
        <v>8352</v>
      </c>
      <c r="AZ103" s="82" t="str">
        <f t="shared" si="31"/>
        <v>LESNIAK E. U.</v>
      </c>
      <c r="BA103" s="82" t="str">
        <f t="shared" si="47"/>
        <v>3M</v>
      </c>
      <c r="BB103" s="82" t="str">
        <f t="shared" si="48"/>
        <v>30 días</v>
      </c>
      <c r="BC103" s="7"/>
      <c r="BD103" s="7"/>
      <c r="BE103" s="7"/>
      <c r="BF103" s="7"/>
      <c r="BG103" s="7"/>
      <c r="BH103" s="7"/>
      <c r="BI103" s="7"/>
      <c r="BJ103" s="7"/>
      <c r="BK103" s="7"/>
      <c r="BL103" s="7"/>
      <c r="BM103" s="7"/>
      <c r="BN103" s="7"/>
      <c r="BO103" s="7"/>
      <c r="BP103" s="7"/>
      <c r="BQ103" s="7"/>
      <c r="BR103" s="7"/>
      <c r="BS103" s="7"/>
      <c r="BT103" s="7"/>
      <c r="BU103" s="1"/>
      <c r="BV103" s="7"/>
      <c r="BW103" s="7"/>
      <c r="BX103" s="82"/>
      <c r="BY103" s="82" t="str">
        <f t="shared" si="44"/>
        <v>REACTIVOS EQUIPOS Y QUIMICOS LIMITADA</v>
      </c>
      <c r="BZ103" s="82">
        <f t="shared" si="33"/>
        <v>0</v>
      </c>
      <c r="CA103" s="82">
        <f t="shared" si="34"/>
        <v>0</v>
      </c>
      <c r="CB103" s="7"/>
      <c r="CC103" s="7"/>
      <c r="CD103" s="7"/>
      <c r="CE103" s="7"/>
      <c r="CF103" s="7"/>
      <c r="CG103" s="7"/>
      <c r="CH103" s="7"/>
      <c r="CI103" s="7"/>
      <c r="CJ103" s="7"/>
      <c r="CK103" s="82"/>
      <c r="CL103" s="82"/>
      <c r="CM103" s="82"/>
      <c r="CN103" s="82"/>
      <c r="CO103" s="101">
        <f t="shared" si="39"/>
        <v>8352</v>
      </c>
      <c r="CP103" s="110" t="str">
        <f t="shared" si="40"/>
        <v>LESNIAK E. U.</v>
      </c>
      <c r="CQ103" s="105" t="str">
        <f t="shared" si="41"/>
        <v>3M</v>
      </c>
      <c r="CR103" s="105" t="str">
        <f t="shared" si="42"/>
        <v>30 días</v>
      </c>
    </row>
    <row r="104" spans="1:96" ht="57.6">
      <c r="A104" s="46">
        <f t="shared" si="43"/>
        <v>96</v>
      </c>
      <c r="B104" s="24" t="s">
        <v>632</v>
      </c>
      <c r="C104" s="25" t="s">
        <v>342</v>
      </c>
      <c r="D104" s="47">
        <v>1</v>
      </c>
      <c r="E104" s="7"/>
      <c r="F104" s="7"/>
      <c r="G104" s="7"/>
      <c r="H104" s="7"/>
      <c r="I104" s="7"/>
      <c r="J104" s="7"/>
      <c r="K104" s="7"/>
      <c r="L104" s="7"/>
      <c r="M104" s="7"/>
      <c r="N104" s="7"/>
      <c r="O104" s="7"/>
      <c r="P104" s="7"/>
      <c r="Q104" s="7" t="s">
        <v>2365</v>
      </c>
      <c r="R104" s="7">
        <v>23200</v>
      </c>
      <c r="S104" s="7" t="s">
        <v>2326</v>
      </c>
      <c r="T104" s="7"/>
      <c r="U104" s="7"/>
      <c r="V104" s="7"/>
      <c r="W104" s="7"/>
      <c r="X104" s="7"/>
      <c r="Y104" s="7"/>
      <c r="Z104" s="82">
        <f t="shared" si="28"/>
        <v>23200</v>
      </c>
      <c r="AA104" s="82" t="str">
        <f t="shared" si="29"/>
        <v>BLAMIS DOTACIONES LABORATORIO S.A.S</v>
      </c>
      <c r="AB104" s="82" t="str">
        <f t="shared" si="45"/>
        <v>3M</v>
      </c>
      <c r="AC104" s="82" t="str">
        <f t="shared" si="46"/>
        <v>INMEDIATA</v>
      </c>
      <c r="AD104" s="7"/>
      <c r="AE104" s="7"/>
      <c r="AF104" s="7"/>
      <c r="AG104" s="7"/>
      <c r="AH104" s="7"/>
      <c r="AI104" s="7"/>
      <c r="AJ104" s="7"/>
      <c r="AK104" s="7"/>
      <c r="AL104" s="7"/>
      <c r="AM104" s="7" t="s">
        <v>2365</v>
      </c>
      <c r="AN104" s="7">
        <v>21750</v>
      </c>
      <c r="AO104" s="7" t="s">
        <v>2463</v>
      </c>
      <c r="AP104" s="7" t="s">
        <v>2365</v>
      </c>
      <c r="AQ104" s="7">
        <v>14151.999999999998</v>
      </c>
      <c r="AR104" s="7" t="s">
        <v>2475</v>
      </c>
      <c r="AS104" s="7"/>
      <c r="AT104" s="7"/>
      <c r="AU104" s="7"/>
      <c r="AV104" s="7"/>
      <c r="AW104" s="7"/>
      <c r="AX104" s="7"/>
      <c r="AY104" s="82">
        <f t="shared" si="30"/>
        <v>14151.999999999998</v>
      </c>
      <c r="AZ104" s="82" t="str">
        <f t="shared" si="31"/>
        <v>LESNIAK E. U.</v>
      </c>
      <c r="BA104" s="82" t="str">
        <f t="shared" si="47"/>
        <v>3M</v>
      </c>
      <c r="BB104" s="82" t="str">
        <f t="shared" si="48"/>
        <v>30 días</v>
      </c>
      <c r="BC104" s="7"/>
      <c r="BD104" s="7"/>
      <c r="BE104" s="7"/>
      <c r="BF104" s="7" t="s">
        <v>2365</v>
      </c>
      <c r="BG104" s="7">
        <v>22475</v>
      </c>
      <c r="BH104" s="7">
        <v>60</v>
      </c>
      <c r="BI104" s="7" t="s">
        <v>2365</v>
      </c>
      <c r="BJ104" s="7">
        <v>20010</v>
      </c>
      <c r="BK104" s="7" t="s">
        <v>2526</v>
      </c>
      <c r="BL104" s="7"/>
      <c r="BM104" s="7"/>
      <c r="BN104" s="7"/>
      <c r="BO104" s="7" t="s">
        <v>2365</v>
      </c>
      <c r="BP104" s="7">
        <v>16600</v>
      </c>
      <c r="BQ104" s="7" t="s">
        <v>2548</v>
      </c>
      <c r="BR104" s="7"/>
      <c r="BS104" s="7"/>
      <c r="BT104" s="7"/>
      <c r="BU104" s="1" t="s">
        <v>342</v>
      </c>
      <c r="BV104" s="7">
        <v>31320</v>
      </c>
      <c r="BW104" s="7" t="s">
        <v>2328</v>
      </c>
      <c r="BX104" s="82">
        <f t="shared" si="32"/>
        <v>16600</v>
      </c>
      <c r="BY104" s="82" t="str">
        <f t="shared" si="44"/>
        <v>QUIMICOS FARADAY LTDA</v>
      </c>
      <c r="BZ104" s="82" t="str">
        <f t="shared" si="33"/>
        <v>3M</v>
      </c>
      <c r="CA104" s="82" t="str">
        <f t="shared" si="34"/>
        <v>20 DIAS</v>
      </c>
      <c r="CB104" s="7"/>
      <c r="CC104" s="7"/>
      <c r="CD104" s="7"/>
      <c r="CE104" s="7" t="s">
        <v>2365</v>
      </c>
      <c r="CF104" s="7">
        <v>22100</v>
      </c>
      <c r="CG104" s="7">
        <v>30</v>
      </c>
      <c r="CH104" s="7"/>
      <c r="CI104" s="7"/>
      <c r="CJ104" s="7"/>
      <c r="CK104" s="82">
        <f t="shared" si="35"/>
        <v>22100</v>
      </c>
      <c r="CL104" s="82" t="str">
        <f t="shared" si="36"/>
        <v>SCIENTIFIC PRODUCTS LTDA.</v>
      </c>
      <c r="CM104" s="82" t="str">
        <f t="shared" si="37"/>
        <v>3M</v>
      </c>
      <c r="CN104" s="82">
        <f t="shared" si="38"/>
        <v>30</v>
      </c>
      <c r="CO104" s="101">
        <f t="shared" si="39"/>
        <v>14151.999999999998</v>
      </c>
      <c r="CP104" s="110" t="str">
        <f t="shared" si="40"/>
        <v>LESNIAK E. U.</v>
      </c>
      <c r="CQ104" s="105" t="str">
        <f t="shared" si="41"/>
        <v>3M</v>
      </c>
      <c r="CR104" s="105" t="str">
        <f t="shared" si="42"/>
        <v>30 días</v>
      </c>
    </row>
    <row r="105" spans="1:96" ht="28.8">
      <c r="A105" s="46">
        <f t="shared" si="43"/>
        <v>97</v>
      </c>
      <c r="B105" s="24" t="s">
        <v>846</v>
      </c>
      <c r="C105" s="48"/>
      <c r="D105" s="47">
        <v>1</v>
      </c>
      <c r="E105" s="7"/>
      <c r="F105" s="7"/>
      <c r="G105" s="7"/>
      <c r="H105" s="7"/>
      <c r="I105" s="7"/>
      <c r="J105" s="7"/>
      <c r="K105" s="7"/>
      <c r="L105" s="7"/>
      <c r="M105" s="7"/>
      <c r="N105" s="7"/>
      <c r="O105" s="7"/>
      <c r="P105" s="7"/>
      <c r="Q105" s="7"/>
      <c r="R105" s="7"/>
      <c r="S105" s="7"/>
      <c r="T105" s="7"/>
      <c r="U105" s="7"/>
      <c r="V105" s="7"/>
      <c r="W105" s="7"/>
      <c r="X105" s="7"/>
      <c r="Y105" s="7"/>
      <c r="Z105" s="82"/>
      <c r="AA105" s="82"/>
      <c r="AB105" s="82">
        <f t="shared" si="45"/>
        <v>0</v>
      </c>
      <c r="AC105" s="82">
        <f t="shared" si="46"/>
        <v>0</v>
      </c>
      <c r="AD105" s="7"/>
      <c r="AE105" s="7"/>
      <c r="AF105" s="7"/>
      <c r="AG105" s="7"/>
      <c r="AH105" s="7"/>
      <c r="AI105" s="7"/>
      <c r="AJ105" s="7"/>
      <c r="AK105" s="7"/>
      <c r="AL105" s="7"/>
      <c r="AM105" s="7"/>
      <c r="AN105" s="7"/>
      <c r="AO105" s="7"/>
      <c r="AP105" s="7"/>
      <c r="AQ105" s="7"/>
      <c r="AR105" s="7"/>
      <c r="AS105" s="7"/>
      <c r="AT105" s="7"/>
      <c r="AU105" s="7"/>
      <c r="AV105" s="7"/>
      <c r="AW105" s="7"/>
      <c r="AX105" s="7"/>
      <c r="AY105" s="82"/>
      <c r="AZ105" s="82"/>
      <c r="BA105" s="82">
        <f t="shared" si="47"/>
        <v>0</v>
      </c>
      <c r="BB105" s="82">
        <f t="shared" si="48"/>
        <v>0</v>
      </c>
      <c r="BC105" s="7"/>
      <c r="BD105" s="7"/>
      <c r="BE105" s="7"/>
      <c r="BF105" s="7"/>
      <c r="BG105" s="7"/>
      <c r="BH105" s="7"/>
      <c r="BI105" s="7"/>
      <c r="BJ105" s="7"/>
      <c r="BK105" s="7"/>
      <c r="BL105" s="7"/>
      <c r="BM105" s="7"/>
      <c r="BN105" s="7"/>
      <c r="BO105" s="7"/>
      <c r="BP105" s="7"/>
      <c r="BQ105" s="7"/>
      <c r="BR105" s="7"/>
      <c r="BS105" s="7"/>
      <c r="BT105" s="7"/>
      <c r="BU105" s="1"/>
      <c r="BV105" s="7"/>
      <c r="BW105" s="7"/>
      <c r="BX105" s="82"/>
      <c r="BY105" s="82" t="str">
        <f t="shared" si="44"/>
        <v>REACTIVOS EQUIPOS Y QUIMICOS LIMITADA</v>
      </c>
      <c r="BZ105" s="82">
        <f t="shared" si="33"/>
        <v>0</v>
      </c>
      <c r="CA105" s="82">
        <f t="shared" si="34"/>
        <v>0</v>
      </c>
      <c r="CB105" s="7"/>
      <c r="CC105" s="7"/>
      <c r="CD105" s="7"/>
      <c r="CE105" s="7" t="s">
        <v>1799</v>
      </c>
      <c r="CF105" s="7">
        <v>243600</v>
      </c>
      <c r="CG105" s="7">
        <v>60</v>
      </c>
      <c r="CH105" s="7"/>
      <c r="CI105" s="7"/>
      <c r="CJ105" s="7"/>
      <c r="CK105" s="82">
        <f t="shared" si="35"/>
        <v>243600</v>
      </c>
      <c r="CL105" s="82" t="str">
        <f t="shared" si="36"/>
        <v>SCIENTIFIC PRODUCTS LTDA.</v>
      </c>
      <c r="CM105" s="82" t="str">
        <f t="shared" si="37"/>
        <v>FISHERBRAND</v>
      </c>
      <c r="CN105" s="82">
        <f t="shared" si="38"/>
        <v>60</v>
      </c>
      <c r="CO105" s="101">
        <f t="shared" si="39"/>
        <v>243600</v>
      </c>
      <c r="CP105" s="110" t="str">
        <f t="shared" si="40"/>
        <v>SCIENTIFIC PRODUCTS LTDA.</v>
      </c>
      <c r="CQ105" s="105" t="str">
        <f t="shared" si="41"/>
        <v>FISHERBRAND</v>
      </c>
      <c r="CR105" s="105">
        <f t="shared" si="42"/>
        <v>60</v>
      </c>
    </row>
    <row r="106" spans="1:96" ht="28.8">
      <c r="A106" s="46">
        <f t="shared" si="43"/>
        <v>98</v>
      </c>
      <c r="B106" s="24" t="s">
        <v>1991</v>
      </c>
      <c r="C106" s="25" t="s">
        <v>887</v>
      </c>
      <c r="D106" s="47">
        <v>1</v>
      </c>
      <c r="E106" s="7"/>
      <c r="F106" s="7"/>
      <c r="G106" s="7"/>
      <c r="H106" s="7"/>
      <c r="I106" s="7"/>
      <c r="J106" s="7"/>
      <c r="K106" s="7"/>
      <c r="L106" s="7"/>
      <c r="M106" s="7"/>
      <c r="N106" s="7"/>
      <c r="O106" s="7"/>
      <c r="P106" s="7"/>
      <c r="Q106" s="7"/>
      <c r="R106" s="7"/>
      <c r="S106" s="7"/>
      <c r="T106" s="7"/>
      <c r="U106" s="7"/>
      <c r="V106" s="7"/>
      <c r="W106" s="7"/>
      <c r="X106" s="7"/>
      <c r="Y106" s="7"/>
      <c r="Z106" s="82"/>
      <c r="AA106" s="82"/>
      <c r="AB106" s="82">
        <f t="shared" si="45"/>
        <v>0</v>
      </c>
      <c r="AC106" s="82">
        <f t="shared" si="46"/>
        <v>0</v>
      </c>
      <c r="AD106" s="7"/>
      <c r="AE106" s="7"/>
      <c r="AF106" s="7"/>
      <c r="AG106" s="7"/>
      <c r="AH106" s="7"/>
      <c r="AI106" s="7"/>
      <c r="AJ106" s="7"/>
      <c r="AK106" s="7"/>
      <c r="AL106" s="7"/>
      <c r="AM106" s="7"/>
      <c r="AN106" s="7"/>
      <c r="AO106" s="7"/>
      <c r="AP106" s="7"/>
      <c r="AQ106" s="7"/>
      <c r="AR106" s="7"/>
      <c r="AS106" s="7"/>
      <c r="AT106" s="7"/>
      <c r="AU106" s="7"/>
      <c r="AV106" s="7"/>
      <c r="AW106" s="7"/>
      <c r="AX106" s="7"/>
      <c r="AY106" s="82"/>
      <c r="AZ106" s="82"/>
      <c r="BA106" s="82">
        <f t="shared" si="47"/>
        <v>0</v>
      </c>
      <c r="BB106" s="82">
        <f t="shared" si="48"/>
        <v>0</v>
      </c>
      <c r="BC106" s="7"/>
      <c r="BD106" s="7"/>
      <c r="BE106" s="7"/>
      <c r="BF106" s="7" t="s">
        <v>887</v>
      </c>
      <c r="BG106" s="7">
        <v>25590</v>
      </c>
      <c r="BH106" s="7">
        <v>15</v>
      </c>
      <c r="BI106" s="7" t="s">
        <v>887</v>
      </c>
      <c r="BJ106" s="7">
        <v>35078.400000000001</v>
      </c>
      <c r="BK106" s="7" t="s">
        <v>2527</v>
      </c>
      <c r="BL106" s="7"/>
      <c r="BM106" s="7"/>
      <c r="BN106" s="7"/>
      <c r="BO106" s="7" t="s">
        <v>948</v>
      </c>
      <c r="BP106" s="7">
        <v>33000</v>
      </c>
      <c r="BQ106" s="7" t="s">
        <v>2548</v>
      </c>
      <c r="BR106" s="7"/>
      <c r="BS106" s="7"/>
      <c r="BT106" s="7"/>
      <c r="BU106" s="1" t="s">
        <v>887</v>
      </c>
      <c r="BV106" s="7">
        <v>31900</v>
      </c>
      <c r="BW106" s="7" t="s">
        <v>2328</v>
      </c>
      <c r="BX106" s="82">
        <f t="shared" si="32"/>
        <v>25590</v>
      </c>
      <c r="BY106" s="82" t="str">
        <f t="shared" si="44"/>
        <v>PRODUQUIMICA DE COLOMBIA S A</v>
      </c>
      <c r="BZ106" s="82" t="str">
        <f t="shared" si="33"/>
        <v>NACIONAL</v>
      </c>
      <c r="CA106" s="82">
        <f t="shared" si="34"/>
        <v>15</v>
      </c>
      <c r="CB106" s="7"/>
      <c r="CC106" s="7"/>
      <c r="CD106" s="7"/>
      <c r="CE106" s="7"/>
      <c r="CF106" s="7"/>
      <c r="CG106" s="7"/>
      <c r="CH106" s="7"/>
      <c r="CI106" s="7"/>
      <c r="CJ106" s="7"/>
      <c r="CK106" s="82"/>
      <c r="CL106" s="82"/>
      <c r="CM106" s="82"/>
      <c r="CN106" s="82"/>
      <c r="CO106" s="101">
        <f t="shared" si="39"/>
        <v>25590</v>
      </c>
      <c r="CP106" s="110" t="str">
        <f t="shared" si="40"/>
        <v>PRODUQUIMICA DE COLOMBIA S A</v>
      </c>
      <c r="CQ106" s="105" t="str">
        <f t="shared" si="41"/>
        <v>NACIONAL</v>
      </c>
      <c r="CR106" s="105">
        <f t="shared" si="42"/>
        <v>15</v>
      </c>
    </row>
    <row r="107" spans="1:96" ht="35.25" customHeight="1">
      <c r="A107" s="46">
        <f t="shared" si="43"/>
        <v>99</v>
      </c>
      <c r="B107" s="24" t="s">
        <v>1992</v>
      </c>
      <c r="C107" s="25" t="s">
        <v>864</v>
      </c>
      <c r="D107" s="47">
        <v>1</v>
      </c>
      <c r="E107" s="7"/>
      <c r="F107" s="7"/>
      <c r="G107" s="7"/>
      <c r="H107" s="7"/>
      <c r="I107" s="7"/>
      <c r="J107" s="7"/>
      <c r="K107" s="7"/>
      <c r="L107" s="7"/>
      <c r="M107" s="7"/>
      <c r="N107" s="7"/>
      <c r="O107" s="7"/>
      <c r="P107" s="7"/>
      <c r="Q107" s="7"/>
      <c r="R107" s="7"/>
      <c r="S107" s="7"/>
      <c r="T107" s="7"/>
      <c r="U107" s="7"/>
      <c r="V107" s="7"/>
      <c r="W107" s="7"/>
      <c r="X107" s="7"/>
      <c r="Y107" s="7"/>
      <c r="Z107" s="82"/>
      <c r="AA107" s="82"/>
      <c r="AB107" s="82">
        <f t="shared" si="45"/>
        <v>0</v>
      </c>
      <c r="AC107" s="82">
        <f t="shared" si="46"/>
        <v>0</v>
      </c>
      <c r="AD107" s="7"/>
      <c r="AE107" s="7"/>
      <c r="AF107" s="7"/>
      <c r="AG107" s="7"/>
      <c r="AH107" s="7"/>
      <c r="AI107" s="7"/>
      <c r="AJ107" s="7"/>
      <c r="AK107" s="7"/>
      <c r="AL107" s="7"/>
      <c r="AM107" s="7"/>
      <c r="AN107" s="7"/>
      <c r="AO107" s="7"/>
      <c r="AP107" s="7"/>
      <c r="AQ107" s="7"/>
      <c r="AR107" s="7"/>
      <c r="AS107" s="7"/>
      <c r="AT107" s="7"/>
      <c r="AU107" s="7"/>
      <c r="AV107" s="7"/>
      <c r="AW107" s="7"/>
      <c r="AX107" s="7"/>
      <c r="AY107" s="82"/>
      <c r="AZ107" s="82"/>
      <c r="BA107" s="82">
        <f t="shared" si="47"/>
        <v>0</v>
      </c>
      <c r="BB107" s="82">
        <f t="shared" si="48"/>
        <v>0</v>
      </c>
      <c r="BC107" s="7"/>
      <c r="BD107" s="7"/>
      <c r="BE107" s="7"/>
      <c r="BF107" s="7" t="s">
        <v>2443</v>
      </c>
      <c r="BG107" s="7">
        <v>21437</v>
      </c>
      <c r="BH107" s="7">
        <v>15</v>
      </c>
      <c r="BI107" s="7" t="s">
        <v>1801</v>
      </c>
      <c r="BJ107" s="7">
        <v>26308.799999999999</v>
      </c>
      <c r="BK107" s="7" t="s">
        <v>2527</v>
      </c>
      <c r="BL107" s="7"/>
      <c r="BM107" s="7"/>
      <c r="BN107" s="7"/>
      <c r="BO107" s="7" t="s">
        <v>2552</v>
      </c>
      <c r="BP107" s="7">
        <v>13200</v>
      </c>
      <c r="BQ107" s="7" t="s">
        <v>2548</v>
      </c>
      <c r="BR107" s="7"/>
      <c r="BS107" s="7"/>
      <c r="BT107" s="7"/>
      <c r="BU107" s="1" t="s">
        <v>2590</v>
      </c>
      <c r="BV107" s="7">
        <v>30450</v>
      </c>
      <c r="BW107" s="7" t="s">
        <v>2328</v>
      </c>
      <c r="BX107" s="82">
        <f t="shared" si="32"/>
        <v>13200</v>
      </c>
      <c r="BY107" s="82" t="str">
        <f t="shared" si="44"/>
        <v>QUIMICOS FARADAY LTDA</v>
      </c>
      <c r="BZ107" s="82" t="str">
        <f t="shared" si="33"/>
        <v>PHYSIS</v>
      </c>
      <c r="CA107" s="82" t="str">
        <f t="shared" si="34"/>
        <v>20 DIAS</v>
      </c>
      <c r="CB107" s="7"/>
      <c r="CC107" s="7"/>
      <c r="CD107" s="7"/>
      <c r="CE107" s="7"/>
      <c r="CF107" s="7"/>
      <c r="CG107" s="7"/>
      <c r="CH107" s="7"/>
      <c r="CI107" s="7"/>
      <c r="CJ107" s="7"/>
      <c r="CK107" s="82"/>
      <c r="CL107" s="82"/>
      <c r="CM107" s="82"/>
      <c r="CN107" s="82"/>
      <c r="CO107" s="101">
        <f t="shared" si="39"/>
        <v>13200</v>
      </c>
      <c r="CP107" s="110" t="str">
        <f t="shared" si="40"/>
        <v>QUIMICOS FARADAY LTDA</v>
      </c>
      <c r="CQ107" s="105" t="str">
        <f t="shared" si="41"/>
        <v>PHYSIS</v>
      </c>
      <c r="CR107" s="105" t="str">
        <f t="shared" si="42"/>
        <v>20 DIAS</v>
      </c>
    </row>
    <row r="108" spans="1:96" ht="28.8">
      <c r="A108" s="46">
        <f t="shared" si="43"/>
        <v>100</v>
      </c>
      <c r="B108" s="24" t="s">
        <v>1993</v>
      </c>
      <c r="C108" s="25" t="s">
        <v>887</v>
      </c>
      <c r="D108" s="47">
        <v>1</v>
      </c>
      <c r="E108" s="7"/>
      <c r="F108" s="7"/>
      <c r="G108" s="7"/>
      <c r="H108" s="7"/>
      <c r="I108" s="7"/>
      <c r="J108" s="7"/>
      <c r="K108" s="7"/>
      <c r="L108" s="7"/>
      <c r="M108" s="7"/>
      <c r="N108" s="7"/>
      <c r="O108" s="7"/>
      <c r="P108" s="7"/>
      <c r="Q108" s="7"/>
      <c r="R108" s="7"/>
      <c r="S108" s="7"/>
      <c r="T108" s="7"/>
      <c r="U108" s="7"/>
      <c r="V108" s="7"/>
      <c r="W108" s="7"/>
      <c r="X108" s="7"/>
      <c r="Y108" s="7"/>
      <c r="Z108" s="82"/>
      <c r="AA108" s="82"/>
      <c r="AB108" s="82">
        <f t="shared" si="45"/>
        <v>0</v>
      </c>
      <c r="AC108" s="82">
        <f t="shared" si="46"/>
        <v>0</v>
      </c>
      <c r="AD108" s="7"/>
      <c r="AE108" s="7"/>
      <c r="AF108" s="7"/>
      <c r="AG108" s="7"/>
      <c r="AH108" s="7"/>
      <c r="AI108" s="7"/>
      <c r="AJ108" s="7"/>
      <c r="AK108" s="7"/>
      <c r="AL108" s="7"/>
      <c r="AM108" s="7"/>
      <c r="AN108" s="7"/>
      <c r="AO108" s="7"/>
      <c r="AP108" s="7"/>
      <c r="AQ108" s="7"/>
      <c r="AR108" s="7"/>
      <c r="AS108" s="7"/>
      <c r="AT108" s="7"/>
      <c r="AU108" s="7"/>
      <c r="AV108" s="7"/>
      <c r="AW108" s="7"/>
      <c r="AX108" s="7"/>
      <c r="AY108" s="82"/>
      <c r="AZ108" s="82"/>
      <c r="BA108" s="82">
        <f t="shared" si="47"/>
        <v>0</v>
      </c>
      <c r="BB108" s="82">
        <f t="shared" si="48"/>
        <v>0</v>
      </c>
      <c r="BC108" s="7"/>
      <c r="BD108" s="7"/>
      <c r="BE108" s="7"/>
      <c r="BF108" s="7" t="s">
        <v>887</v>
      </c>
      <c r="BG108" s="7">
        <v>32959</v>
      </c>
      <c r="BH108" s="7">
        <v>15</v>
      </c>
      <c r="BI108" s="7" t="s">
        <v>887</v>
      </c>
      <c r="BJ108" s="7">
        <v>26308.799999999999</v>
      </c>
      <c r="BK108" s="7" t="s">
        <v>2527</v>
      </c>
      <c r="BL108" s="7"/>
      <c r="BM108" s="7"/>
      <c r="BN108" s="7"/>
      <c r="BO108" s="7" t="s">
        <v>948</v>
      </c>
      <c r="BP108" s="7">
        <v>14500</v>
      </c>
      <c r="BQ108" s="7" t="s">
        <v>2548</v>
      </c>
      <c r="BR108" s="7"/>
      <c r="BS108" s="7"/>
      <c r="BT108" s="7"/>
      <c r="BU108" s="1" t="s">
        <v>887</v>
      </c>
      <c r="BV108" s="7">
        <v>17400</v>
      </c>
      <c r="BW108" s="7" t="s">
        <v>2328</v>
      </c>
      <c r="BX108" s="82">
        <f t="shared" si="32"/>
        <v>14500</v>
      </c>
      <c r="BY108" s="82" t="str">
        <f t="shared" si="44"/>
        <v>QUIMICOS FARADAY LTDA</v>
      </c>
      <c r="BZ108" s="82" t="str">
        <f t="shared" si="33"/>
        <v xml:space="preserve">NACIONAL </v>
      </c>
      <c r="CA108" s="82" t="str">
        <f t="shared" si="34"/>
        <v>20 DIAS</v>
      </c>
      <c r="CB108" s="7"/>
      <c r="CC108" s="7"/>
      <c r="CD108" s="7"/>
      <c r="CE108" s="7"/>
      <c r="CF108" s="7"/>
      <c r="CG108" s="7"/>
      <c r="CH108" s="7"/>
      <c r="CI108" s="7"/>
      <c r="CJ108" s="7"/>
      <c r="CK108" s="82"/>
      <c r="CL108" s="82"/>
      <c r="CM108" s="82"/>
      <c r="CN108" s="82"/>
      <c r="CO108" s="101">
        <f t="shared" si="39"/>
        <v>14500</v>
      </c>
      <c r="CP108" s="110" t="str">
        <f t="shared" si="40"/>
        <v>QUIMICOS FARADAY LTDA</v>
      </c>
      <c r="CQ108" s="105" t="str">
        <f t="shared" si="41"/>
        <v xml:space="preserve">NACIONAL </v>
      </c>
      <c r="CR108" s="105" t="str">
        <f t="shared" si="42"/>
        <v>20 DIAS</v>
      </c>
    </row>
    <row r="109" spans="1:96" ht="21.75" customHeight="1">
      <c r="A109" s="46">
        <f t="shared" si="43"/>
        <v>101</v>
      </c>
      <c r="B109" s="24" t="s">
        <v>1994</v>
      </c>
      <c r="C109" s="25" t="s">
        <v>864</v>
      </c>
      <c r="D109" s="47">
        <v>1</v>
      </c>
      <c r="E109" s="7"/>
      <c r="F109" s="7"/>
      <c r="G109" s="7"/>
      <c r="H109" s="7"/>
      <c r="I109" s="7"/>
      <c r="J109" s="7"/>
      <c r="K109" s="7"/>
      <c r="L109" s="7"/>
      <c r="M109" s="7"/>
      <c r="N109" s="7"/>
      <c r="O109" s="7"/>
      <c r="P109" s="7"/>
      <c r="Q109" s="7"/>
      <c r="R109" s="7"/>
      <c r="S109" s="7"/>
      <c r="T109" s="7"/>
      <c r="U109" s="7"/>
      <c r="V109" s="7"/>
      <c r="W109" s="7"/>
      <c r="X109" s="7"/>
      <c r="Y109" s="7"/>
      <c r="Z109" s="82"/>
      <c r="AA109" s="82"/>
      <c r="AB109" s="82">
        <f t="shared" si="45"/>
        <v>0</v>
      </c>
      <c r="AC109" s="82">
        <f t="shared" si="46"/>
        <v>0</v>
      </c>
      <c r="AD109" s="7"/>
      <c r="AE109" s="7"/>
      <c r="AF109" s="7"/>
      <c r="AG109" s="7"/>
      <c r="AH109" s="7"/>
      <c r="AI109" s="7"/>
      <c r="AJ109" s="7"/>
      <c r="AK109" s="7"/>
      <c r="AL109" s="7"/>
      <c r="AM109" s="7"/>
      <c r="AN109" s="7"/>
      <c r="AO109" s="7"/>
      <c r="AP109" s="7"/>
      <c r="AQ109" s="7"/>
      <c r="AR109" s="7"/>
      <c r="AS109" s="7"/>
      <c r="AT109" s="7"/>
      <c r="AU109" s="7"/>
      <c r="AV109" s="7"/>
      <c r="AW109" s="7"/>
      <c r="AX109" s="7"/>
      <c r="AY109" s="82"/>
      <c r="AZ109" s="82"/>
      <c r="BA109" s="82">
        <f t="shared" si="47"/>
        <v>0</v>
      </c>
      <c r="BB109" s="82">
        <f t="shared" si="48"/>
        <v>0</v>
      </c>
      <c r="BC109" s="7"/>
      <c r="BD109" s="7"/>
      <c r="BE109" s="7"/>
      <c r="BF109" s="7" t="s">
        <v>2443</v>
      </c>
      <c r="BG109" s="7">
        <v>185600</v>
      </c>
      <c r="BH109" s="7">
        <v>15</v>
      </c>
      <c r="BI109" s="7" t="s">
        <v>1801</v>
      </c>
      <c r="BJ109" s="7">
        <v>109620</v>
      </c>
      <c r="BK109" s="7" t="s">
        <v>2527</v>
      </c>
      <c r="BL109" s="7"/>
      <c r="BM109" s="7"/>
      <c r="BN109" s="7"/>
      <c r="BO109" s="7" t="s">
        <v>2552</v>
      </c>
      <c r="BP109" s="7">
        <v>95700</v>
      </c>
      <c r="BQ109" s="7" t="s">
        <v>2548</v>
      </c>
      <c r="BR109" s="7"/>
      <c r="BS109" s="7"/>
      <c r="BT109" s="7"/>
      <c r="BU109" s="1"/>
      <c r="BV109" s="7"/>
      <c r="BW109" s="7"/>
      <c r="BX109" s="82">
        <f t="shared" si="32"/>
        <v>95700</v>
      </c>
      <c r="BY109" s="82" t="str">
        <f t="shared" si="44"/>
        <v>QUIMICOS FARADAY LTDA</v>
      </c>
      <c r="BZ109" s="82" t="str">
        <f t="shared" si="33"/>
        <v>PHYSIS</v>
      </c>
      <c r="CA109" s="82" t="str">
        <f t="shared" si="34"/>
        <v>20 DIAS</v>
      </c>
      <c r="CB109" s="7"/>
      <c r="CC109" s="7"/>
      <c r="CD109" s="7"/>
      <c r="CE109" s="7"/>
      <c r="CF109" s="7"/>
      <c r="CG109" s="7"/>
      <c r="CH109" s="7"/>
      <c r="CI109" s="7"/>
      <c r="CJ109" s="7"/>
      <c r="CK109" s="82"/>
      <c r="CL109" s="82"/>
      <c r="CM109" s="82"/>
      <c r="CN109" s="82"/>
      <c r="CO109" s="101">
        <f t="shared" si="39"/>
        <v>95700</v>
      </c>
      <c r="CP109" s="110" t="str">
        <f t="shared" si="40"/>
        <v>QUIMICOS FARADAY LTDA</v>
      </c>
      <c r="CQ109" s="105" t="str">
        <f t="shared" si="41"/>
        <v>PHYSIS</v>
      </c>
      <c r="CR109" s="105" t="str">
        <f t="shared" si="42"/>
        <v>20 DIAS</v>
      </c>
    </row>
    <row r="110" spans="1:96" ht="30.6">
      <c r="A110" s="46">
        <f t="shared" si="43"/>
        <v>102</v>
      </c>
      <c r="B110" s="24" t="s">
        <v>633</v>
      </c>
      <c r="C110" s="25" t="s">
        <v>864</v>
      </c>
      <c r="D110" s="47">
        <v>1</v>
      </c>
      <c r="E110" s="7"/>
      <c r="F110" s="7"/>
      <c r="G110" s="7"/>
      <c r="H110" s="7"/>
      <c r="I110" s="7"/>
      <c r="J110" s="7"/>
      <c r="K110" s="7"/>
      <c r="L110" s="7"/>
      <c r="M110" s="7"/>
      <c r="N110" s="7"/>
      <c r="O110" s="7"/>
      <c r="P110" s="7"/>
      <c r="Q110" s="7"/>
      <c r="R110" s="7"/>
      <c r="S110" s="7"/>
      <c r="T110" s="7"/>
      <c r="U110" s="7"/>
      <c r="V110" s="7"/>
      <c r="W110" s="7"/>
      <c r="X110" s="7"/>
      <c r="Y110" s="7"/>
      <c r="Z110" s="82"/>
      <c r="AA110" s="82"/>
      <c r="AB110" s="82">
        <f t="shared" si="45"/>
        <v>0</v>
      </c>
      <c r="AC110" s="82">
        <f t="shared" si="46"/>
        <v>0</v>
      </c>
      <c r="AD110" s="7"/>
      <c r="AE110" s="7"/>
      <c r="AF110" s="7"/>
      <c r="AG110" s="7"/>
      <c r="AH110" s="7"/>
      <c r="AI110" s="7"/>
      <c r="AJ110" s="7"/>
      <c r="AK110" s="7"/>
      <c r="AL110" s="7"/>
      <c r="AM110" s="7"/>
      <c r="AN110" s="7"/>
      <c r="AO110" s="7"/>
      <c r="AP110" s="7"/>
      <c r="AQ110" s="7"/>
      <c r="AR110" s="7"/>
      <c r="AS110" s="7"/>
      <c r="AT110" s="7"/>
      <c r="AU110" s="7"/>
      <c r="AV110" s="7"/>
      <c r="AW110" s="7"/>
      <c r="AX110" s="7"/>
      <c r="AY110" s="82"/>
      <c r="AZ110" s="82"/>
      <c r="BA110" s="82">
        <f t="shared" si="47"/>
        <v>0</v>
      </c>
      <c r="BB110" s="82">
        <f t="shared" si="48"/>
        <v>0</v>
      </c>
      <c r="BC110" s="7"/>
      <c r="BD110" s="7"/>
      <c r="BE110" s="7"/>
      <c r="BF110" s="7" t="s">
        <v>2443</v>
      </c>
      <c r="BG110" s="7">
        <v>44400</v>
      </c>
      <c r="BH110" s="7">
        <v>15</v>
      </c>
      <c r="BI110" s="7" t="s">
        <v>1801</v>
      </c>
      <c r="BJ110" s="7">
        <v>29232</v>
      </c>
      <c r="BK110" s="7" t="s">
        <v>2527</v>
      </c>
      <c r="BL110" s="7"/>
      <c r="BM110" s="7"/>
      <c r="BN110" s="7"/>
      <c r="BO110" s="7" t="s">
        <v>2552</v>
      </c>
      <c r="BP110" s="7">
        <v>21700</v>
      </c>
      <c r="BQ110" s="7" t="s">
        <v>2548</v>
      </c>
      <c r="BR110" s="7"/>
      <c r="BS110" s="7"/>
      <c r="BT110" s="7"/>
      <c r="BU110" s="1" t="s">
        <v>2590</v>
      </c>
      <c r="BV110" s="7">
        <v>31900</v>
      </c>
      <c r="BW110" s="7" t="s">
        <v>2328</v>
      </c>
      <c r="BX110" s="82">
        <f t="shared" si="32"/>
        <v>21700</v>
      </c>
      <c r="BY110" s="82" t="str">
        <f t="shared" si="44"/>
        <v>QUIMICOS FARADAY LTDA</v>
      </c>
      <c r="BZ110" s="82" t="str">
        <f t="shared" si="33"/>
        <v>PHYSIS</v>
      </c>
      <c r="CA110" s="82" t="str">
        <f t="shared" si="34"/>
        <v>20 DIAS</v>
      </c>
      <c r="CB110" s="7"/>
      <c r="CC110" s="7"/>
      <c r="CD110" s="7"/>
      <c r="CE110" s="7"/>
      <c r="CF110" s="7"/>
      <c r="CG110" s="7"/>
      <c r="CH110" s="7"/>
      <c r="CI110" s="7"/>
      <c r="CJ110" s="7"/>
      <c r="CK110" s="82"/>
      <c r="CL110" s="82"/>
      <c r="CM110" s="82"/>
      <c r="CN110" s="82"/>
      <c r="CO110" s="101">
        <f t="shared" si="39"/>
        <v>21700</v>
      </c>
      <c r="CP110" s="110" t="str">
        <f t="shared" si="40"/>
        <v>QUIMICOS FARADAY LTDA</v>
      </c>
      <c r="CQ110" s="105" t="str">
        <f t="shared" si="41"/>
        <v>PHYSIS</v>
      </c>
      <c r="CR110" s="105" t="str">
        <f t="shared" si="42"/>
        <v>20 DIAS</v>
      </c>
    </row>
    <row r="111" spans="1:96" ht="28.8">
      <c r="A111" s="46">
        <f t="shared" si="43"/>
        <v>103</v>
      </c>
      <c r="B111" s="6" t="s">
        <v>634</v>
      </c>
      <c r="C111" s="4" t="s">
        <v>1995</v>
      </c>
      <c r="D111" s="47">
        <v>1</v>
      </c>
      <c r="E111" s="7"/>
      <c r="F111" s="7"/>
      <c r="G111" s="7"/>
      <c r="H111" s="7"/>
      <c r="I111" s="7"/>
      <c r="J111" s="7"/>
      <c r="K111" s="7"/>
      <c r="L111" s="7"/>
      <c r="M111" s="7"/>
      <c r="N111" s="7"/>
      <c r="O111" s="7"/>
      <c r="P111" s="7"/>
      <c r="Q111" s="7"/>
      <c r="R111" s="7"/>
      <c r="S111" s="7"/>
      <c r="T111" s="7"/>
      <c r="U111" s="7"/>
      <c r="V111" s="7"/>
      <c r="W111" s="7"/>
      <c r="X111" s="7"/>
      <c r="Y111" s="7"/>
      <c r="Z111" s="82"/>
      <c r="AA111" s="82"/>
      <c r="AB111" s="82">
        <f t="shared" si="45"/>
        <v>0</v>
      </c>
      <c r="AC111" s="82">
        <f t="shared" si="46"/>
        <v>0</v>
      </c>
      <c r="AD111" s="7"/>
      <c r="AE111" s="7"/>
      <c r="AF111" s="7"/>
      <c r="AG111" s="7"/>
      <c r="AH111" s="7"/>
      <c r="AI111" s="7"/>
      <c r="AJ111" s="7"/>
      <c r="AK111" s="7"/>
      <c r="AL111" s="7"/>
      <c r="AM111" s="7"/>
      <c r="AN111" s="7"/>
      <c r="AO111" s="7"/>
      <c r="AP111" s="7" t="s">
        <v>2359</v>
      </c>
      <c r="AQ111" s="7">
        <v>746200</v>
      </c>
      <c r="AR111" s="7" t="s">
        <v>2475</v>
      </c>
      <c r="AS111" s="7" t="s">
        <v>2359</v>
      </c>
      <c r="AT111" s="7">
        <v>593920</v>
      </c>
      <c r="AU111" s="7">
        <v>90</v>
      </c>
      <c r="AV111" s="7"/>
      <c r="AW111" s="7"/>
      <c r="AX111" s="7"/>
      <c r="AY111" s="82">
        <f t="shared" si="30"/>
        <v>593920</v>
      </c>
      <c r="AZ111" s="82" t="str">
        <f t="shared" si="31"/>
        <v>MERCK S.A.</v>
      </c>
      <c r="BA111" s="82" t="str">
        <f t="shared" si="47"/>
        <v>EPPENDORF</v>
      </c>
      <c r="BB111" s="82">
        <f t="shared" si="48"/>
        <v>90</v>
      </c>
      <c r="BC111" s="7"/>
      <c r="BD111" s="7"/>
      <c r="BE111" s="7"/>
      <c r="BF111" s="7"/>
      <c r="BG111" s="7"/>
      <c r="BH111" s="7"/>
      <c r="BI111" s="7"/>
      <c r="BJ111" s="7"/>
      <c r="BK111" s="7"/>
      <c r="BL111" s="7" t="s">
        <v>2359</v>
      </c>
      <c r="BM111" s="7">
        <v>483720</v>
      </c>
      <c r="BN111" s="7" t="s">
        <v>2375</v>
      </c>
      <c r="BO111" s="7"/>
      <c r="BP111" s="7"/>
      <c r="BQ111" s="7"/>
      <c r="BR111" s="7"/>
      <c r="BS111" s="7"/>
      <c r="BT111" s="7"/>
      <c r="BU111" s="1"/>
      <c r="BV111" s="7"/>
      <c r="BW111" s="7"/>
      <c r="BX111" s="82">
        <f t="shared" si="32"/>
        <v>483720</v>
      </c>
      <c r="BY111" s="82" t="str">
        <f t="shared" si="44"/>
        <v xml:space="preserve">QUIMICA  M.G.  S.A.S.   </v>
      </c>
      <c r="BZ111" s="82" t="str">
        <f t="shared" si="33"/>
        <v>EPPENDORF</v>
      </c>
      <c r="CA111" s="82" t="str">
        <f t="shared" si="34"/>
        <v>60 DIAS</v>
      </c>
      <c r="CB111" s="7" t="s">
        <v>2359</v>
      </c>
      <c r="CC111" s="7">
        <v>455299.99999999994</v>
      </c>
      <c r="CD111" s="7" t="s">
        <v>2615</v>
      </c>
      <c r="CE111" s="7" t="s">
        <v>2359</v>
      </c>
      <c r="CF111" s="7">
        <v>440800</v>
      </c>
      <c r="CG111" s="7">
        <v>60</v>
      </c>
      <c r="CH111" s="7"/>
      <c r="CI111" s="7"/>
      <c r="CJ111" s="7"/>
      <c r="CK111" s="82">
        <f t="shared" si="35"/>
        <v>440800</v>
      </c>
      <c r="CL111" s="82" t="str">
        <f t="shared" si="36"/>
        <v>SCIENTIFIC PRODUCTS LTDA.</v>
      </c>
      <c r="CM111" s="82" t="str">
        <f t="shared" si="37"/>
        <v>EPPENDORF</v>
      </c>
      <c r="CN111" s="82">
        <f t="shared" si="38"/>
        <v>60</v>
      </c>
      <c r="CO111" s="101">
        <f t="shared" si="39"/>
        <v>440800</v>
      </c>
      <c r="CP111" s="110" t="str">
        <f t="shared" si="40"/>
        <v>SCIENTIFIC PRODUCTS LTDA.</v>
      </c>
      <c r="CQ111" s="105" t="str">
        <f t="shared" si="41"/>
        <v>EPPENDORF</v>
      </c>
      <c r="CR111" s="105">
        <f t="shared" si="42"/>
        <v>60</v>
      </c>
    </row>
    <row r="112" spans="1:96" ht="28.8">
      <c r="A112" s="46">
        <f t="shared" si="43"/>
        <v>104</v>
      </c>
      <c r="B112" s="24" t="s">
        <v>1996</v>
      </c>
      <c r="C112" s="25" t="s">
        <v>887</v>
      </c>
      <c r="D112" s="47">
        <v>1</v>
      </c>
      <c r="E112" s="7"/>
      <c r="F112" s="7"/>
      <c r="G112" s="7"/>
      <c r="H112" s="7"/>
      <c r="I112" s="7"/>
      <c r="J112" s="7"/>
      <c r="K112" s="7"/>
      <c r="L112" s="7"/>
      <c r="M112" s="7"/>
      <c r="N112" s="7"/>
      <c r="O112" s="7"/>
      <c r="P112" s="7"/>
      <c r="Q112" s="7"/>
      <c r="R112" s="7"/>
      <c r="S112" s="7"/>
      <c r="T112" s="7"/>
      <c r="U112" s="7"/>
      <c r="V112" s="7"/>
      <c r="W112" s="7"/>
      <c r="X112" s="7"/>
      <c r="Y112" s="7"/>
      <c r="Z112" s="82"/>
      <c r="AA112" s="82"/>
      <c r="AB112" s="82">
        <f t="shared" si="45"/>
        <v>0</v>
      </c>
      <c r="AC112" s="82">
        <f t="shared" si="46"/>
        <v>0</v>
      </c>
      <c r="AD112" s="7"/>
      <c r="AE112" s="7"/>
      <c r="AF112" s="7"/>
      <c r="AG112" s="7"/>
      <c r="AH112" s="7"/>
      <c r="AI112" s="7"/>
      <c r="AJ112" s="7"/>
      <c r="AK112" s="7"/>
      <c r="AL112" s="7"/>
      <c r="AM112" s="7"/>
      <c r="AN112" s="7"/>
      <c r="AO112" s="7"/>
      <c r="AP112" s="7"/>
      <c r="AQ112" s="7"/>
      <c r="AR112" s="7"/>
      <c r="AS112" s="7"/>
      <c r="AT112" s="7"/>
      <c r="AU112" s="7"/>
      <c r="AV112" s="7"/>
      <c r="AW112" s="7"/>
      <c r="AX112" s="7"/>
      <c r="AY112" s="82"/>
      <c r="AZ112" s="82"/>
      <c r="BA112" s="82">
        <f t="shared" si="47"/>
        <v>0</v>
      </c>
      <c r="BB112" s="82">
        <f t="shared" si="48"/>
        <v>0</v>
      </c>
      <c r="BC112" s="7"/>
      <c r="BD112" s="7"/>
      <c r="BE112" s="7"/>
      <c r="BF112" s="7" t="s">
        <v>887</v>
      </c>
      <c r="BG112" s="7">
        <v>58548</v>
      </c>
      <c r="BH112" s="7">
        <v>15</v>
      </c>
      <c r="BI112" s="7" t="s">
        <v>887</v>
      </c>
      <c r="BJ112" s="7">
        <v>80972.639999999999</v>
      </c>
      <c r="BK112" s="7" t="s">
        <v>2527</v>
      </c>
      <c r="BL112" s="7"/>
      <c r="BM112" s="7"/>
      <c r="BN112" s="7"/>
      <c r="BO112" s="7" t="s">
        <v>948</v>
      </c>
      <c r="BP112" s="7">
        <v>66000</v>
      </c>
      <c r="BQ112" s="7" t="s">
        <v>2548</v>
      </c>
      <c r="BR112" s="7"/>
      <c r="BS112" s="7"/>
      <c r="BT112" s="7"/>
      <c r="BU112" s="1" t="s">
        <v>887</v>
      </c>
      <c r="BV112" s="7">
        <v>78300</v>
      </c>
      <c r="BW112" s="7" t="s">
        <v>2328</v>
      </c>
      <c r="BX112" s="82">
        <f t="shared" si="32"/>
        <v>58548</v>
      </c>
      <c r="BY112" s="82" t="str">
        <f t="shared" si="44"/>
        <v>PRODUQUIMICA DE COLOMBIA S A</v>
      </c>
      <c r="BZ112" s="82" t="str">
        <f t="shared" si="33"/>
        <v>NACIONAL</v>
      </c>
      <c r="CA112" s="82">
        <f t="shared" si="34"/>
        <v>15</v>
      </c>
      <c r="CB112" s="7"/>
      <c r="CC112" s="7"/>
      <c r="CD112" s="7"/>
      <c r="CE112" s="7"/>
      <c r="CF112" s="7"/>
      <c r="CG112" s="7"/>
      <c r="CH112" s="7"/>
      <c r="CI112" s="7"/>
      <c r="CJ112" s="7"/>
      <c r="CK112" s="82"/>
      <c r="CL112" s="82"/>
      <c r="CM112" s="82"/>
      <c r="CN112" s="82"/>
      <c r="CO112" s="101">
        <f t="shared" si="39"/>
        <v>58548</v>
      </c>
      <c r="CP112" s="110" t="str">
        <f t="shared" si="40"/>
        <v>PRODUQUIMICA DE COLOMBIA S A</v>
      </c>
      <c r="CQ112" s="105" t="str">
        <f t="shared" si="41"/>
        <v>NACIONAL</v>
      </c>
      <c r="CR112" s="105">
        <f t="shared" si="42"/>
        <v>15</v>
      </c>
    </row>
    <row r="113" spans="1:96" ht="28.8">
      <c r="A113" s="46">
        <f t="shared" si="43"/>
        <v>105</v>
      </c>
      <c r="B113" s="24" t="s">
        <v>1997</v>
      </c>
      <c r="C113" s="25" t="s">
        <v>887</v>
      </c>
      <c r="D113" s="47">
        <v>1</v>
      </c>
      <c r="E113" s="7"/>
      <c r="F113" s="7"/>
      <c r="G113" s="7"/>
      <c r="H113" s="7"/>
      <c r="I113" s="7"/>
      <c r="J113" s="7"/>
      <c r="K113" s="7"/>
      <c r="L113" s="7"/>
      <c r="M113" s="7"/>
      <c r="N113" s="7"/>
      <c r="O113" s="7"/>
      <c r="P113" s="7"/>
      <c r="Q113" s="7"/>
      <c r="R113" s="7"/>
      <c r="S113" s="7"/>
      <c r="T113" s="7"/>
      <c r="U113" s="7"/>
      <c r="V113" s="7"/>
      <c r="W113" s="7"/>
      <c r="X113" s="7"/>
      <c r="Y113" s="7"/>
      <c r="Z113" s="82"/>
      <c r="AA113" s="82"/>
      <c r="AB113" s="82">
        <f t="shared" si="45"/>
        <v>0</v>
      </c>
      <c r="AC113" s="82">
        <f t="shared" si="46"/>
        <v>0</v>
      </c>
      <c r="AD113" s="7"/>
      <c r="AE113" s="7"/>
      <c r="AF113" s="7"/>
      <c r="AG113" s="7"/>
      <c r="AH113" s="7"/>
      <c r="AI113" s="7"/>
      <c r="AJ113" s="7"/>
      <c r="AK113" s="7"/>
      <c r="AL113" s="7"/>
      <c r="AM113" s="7"/>
      <c r="AN113" s="7"/>
      <c r="AO113" s="7"/>
      <c r="AP113" s="7"/>
      <c r="AQ113" s="7"/>
      <c r="AR113" s="7"/>
      <c r="AS113" s="7"/>
      <c r="AT113" s="7"/>
      <c r="AU113" s="7"/>
      <c r="AV113" s="7"/>
      <c r="AW113" s="7"/>
      <c r="AX113" s="7"/>
      <c r="AY113" s="82"/>
      <c r="AZ113" s="82"/>
      <c r="BA113" s="82">
        <f t="shared" si="47"/>
        <v>0</v>
      </c>
      <c r="BB113" s="82">
        <f t="shared" si="48"/>
        <v>0</v>
      </c>
      <c r="BC113" s="7"/>
      <c r="BD113" s="7"/>
      <c r="BE113" s="7"/>
      <c r="BF113" s="7" t="s">
        <v>887</v>
      </c>
      <c r="BG113" s="7">
        <v>61190</v>
      </c>
      <c r="BH113" s="7">
        <v>15</v>
      </c>
      <c r="BI113" s="7" t="s">
        <v>887</v>
      </c>
      <c r="BJ113" s="7">
        <v>99388.800000000003</v>
      </c>
      <c r="BK113" s="7" t="s">
        <v>2527</v>
      </c>
      <c r="BL113" s="7"/>
      <c r="BM113" s="7"/>
      <c r="BN113" s="7"/>
      <c r="BO113" s="7" t="s">
        <v>948</v>
      </c>
      <c r="BP113" s="7">
        <v>65900</v>
      </c>
      <c r="BQ113" s="7" t="s">
        <v>2548</v>
      </c>
      <c r="BR113" s="7"/>
      <c r="BS113" s="7"/>
      <c r="BT113" s="7"/>
      <c r="BU113" s="1" t="s">
        <v>887</v>
      </c>
      <c r="BV113" s="7">
        <v>65250</v>
      </c>
      <c r="BW113" s="7" t="s">
        <v>2328</v>
      </c>
      <c r="BX113" s="82">
        <f t="shared" si="32"/>
        <v>61190</v>
      </c>
      <c r="BY113" s="82" t="str">
        <f t="shared" si="44"/>
        <v>PRODUQUIMICA DE COLOMBIA S A</v>
      </c>
      <c r="BZ113" s="82" t="str">
        <f t="shared" si="33"/>
        <v>NACIONAL</v>
      </c>
      <c r="CA113" s="82">
        <f t="shared" si="34"/>
        <v>15</v>
      </c>
      <c r="CB113" s="7"/>
      <c r="CC113" s="7"/>
      <c r="CD113" s="7"/>
      <c r="CE113" s="7"/>
      <c r="CF113" s="7"/>
      <c r="CG113" s="7"/>
      <c r="CH113" s="7"/>
      <c r="CI113" s="7"/>
      <c r="CJ113" s="7"/>
      <c r="CK113" s="82"/>
      <c r="CL113" s="82"/>
      <c r="CM113" s="82"/>
      <c r="CN113" s="82"/>
      <c r="CO113" s="101">
        <f t="shared" si="39"/>
        <v>61190</v>
      </c>
      <c r="CP113" s="110" t="str">
        <f t="shared" si="40"/>
        <v>PRODUQUIMICA DE COLOMBIA S A</v>
      </c>
      <c r="CQ113" s="105" t="str">
        <f t="shared" si="41"/>
        <v>NACIONAL</v>
      </c>
      <c r="CR113" s="105">
        <f t="shared" si="42"/>
        <v>15</v>
      </c>
    </row>
    <row r="114" spans="1:96" ht="28.8">
      <c r="A114" s="46">
        <f t="shared" si="43"/>
        <v>106</v>
      </c>
      <c r="B114" s="24" t="s">
        <v>1998</v>
      </c>
      <c r="C114" s="25" t="s">
        <v>1422</v>
      </c>
      <c r="D114" s="47">
        <v>1</v>
      </c>
      <c r="E114" s="7"/>
      <c r="F114" s="7"/>
      <c r="G114" s="7"/>
      <c r="H114" s="7"/>
      <c r="I114" s="7"/>
      <c r="J114" s="7"/>
      <c r="K114" s="7"/>
      <c r="L114" s="7"/>
      <c r="M114" s="7"/>
      <c r="N114" s="7"/>
      <c r="O114" s="7"/>
      <c r="P114" s="7"/>
      <c r="Q114" s="7"/>
      <c r="R114" s="7"/>
      <c r="S114" s="7"/>
      <c r="T114" s="7"/>
      <c r="U114" s="7"/>
      <c r="V114" s="7"/>
      <c r="W114" s="7"/>
      <c r="X114" s="7"/>
      <c r="Y114" s="7"/>
      <c r="Z114" s="82"/>
      <c r="AA114" s="82"/>
      <c r="AB114" s="82">
        <f t="shared" si="45"/>
        <v>0</v>
      </c>
      <c r="AC114" s="82">
        <f t="shared" si="46"/>
        <v>0</v>
      </c>
      <c r="AD114" s="7"/>
      <c r="AE114" s="7"/>
      <c r="AF114" s="7"/>
      <c r="AG114" s="7"/>
      <c r="AH114" s="7"/>
      <c r="AI114" s="7"/>
      <c r="AJ114" s="7"/>
      <c r="AK114" s="7"/>
      <c r="AL114" s="7"/>
      <c r="AM114" s="7"/>
      <c r="AN114" s="7"/>
      <c r="AO114" s="7"/>
      <c r="AP114" s="7"/>
      <c r="AQ114" s="7"/>
      <c r="AR114" s="7"/>
      <c r="AS114" s="7"/>
      <c r="AT114" s="7"/>
      <c r="AU114" s="7"/>
      <c r="AV114" s="7"/>
      <c r="AW114" s="7"/>
      <c r="AX114" s="7"/>
      <c r="AY114" s="82"/>
      <c r="AZ114" s="82"/>
      <c r="BA114" s="82">
        <f t="shared" si="47"/>
        <v>0</v>
      </c>
      <c r="BB114" s="82">
        <f t="shared" si="48"/>
        <v>0</v>
      </c>
      <c r="BC114" s="7"/>
      <c r="BD114" s="7"/>
      <c r="BE114" s="7"/>
      <c r="BF114" s="7" t="s">
        <v>2443</v>
      </c>
      <c r="BG114" s="7">
        <v>48000</v>
      </c>
      <c r="BH114" s="7">
        <v>15</v>
      </c>
      <c r="BI114" s="7" t="s">
        <v>1801</v>
      </c>
      <c r="BJ114" s="7">
        <v>67233.600000000006</v>
      </c>
      <c r="BK114" s="7" t="s">
        <v>2527</v>
      </c>
      <c r="BL114" s="7"/>
      <c r="BM114" s="7"/>
      <c r="BN114" s="7"/>
      <c r="BO114" s="7" t="s">
        <v>2443</v>
      </c>
      <c r="BP114" s="7">
        <v>38900</v>
      </c>
      <c r="BQ114" s="7" t="s">
        <v>2548</v>
      </c>
      <c r="BR114" s="7"/>
      <c r="BS114" s="7"/>
      <c r="BT114" s="7"/>
      <c r="BU114" s="1" t="s">
        <v>2590</v>
      </c>
      <c r="BV114" s="7">
        <v>59015</v>
      </c>
      <c r="BW114" s="7" t="s">
        <v>2328</v>
      </c>
      <c r="BX114" s="82">
        <f t="shared" si="32"/>
        <v>38900</v>
      </c>
      <c r="BY114" s="82" t="str">
        <f t="shared" si="44"/>
        <v>QUIMICOS FARADAY LTDA</v>
      </c>
      <c r="BZ114" s="82" t="str">
        <f t="shared" si="33"/>
        <v>VILAB</v>
      </c>
      <c r="CA114" s="82" t="str">
        <f t="shared" si="34"/>
        <v>20 DIAS</v>
      </c>
      <c r="CB114" s="7"/>
      <c r="CC114" s="7"/>
      <c r="CD114" s="7"/>
      <c r="CE114" s="7"/>
      <c r="CF114" s="7"/>
      <c r="CG114" s="7"/>
      <c r="CH114" s="7"/>
      <c r="CI114" s="7"/>
      <c r="CJ114" s="7"/>
      <c r="CK114" s="82"/>
      <c r="CL114" s="82"/>
      <c r="CM114" s="82"/>
      <c r="CN114" s="82"/>
      <c r="CO114" s="101">
        <f t="shared" si="39"/>
        <v>38900</v>
      </c>
      <c r="CP114" s="110" t="str">
        <f t="shared" si="40"/>
        <v>QUIMICOS FARADAY LTDA</v>
      </c>
      <c r="CQ114" s="105" t="str">
        <f t="shared" si="41"/>
        <v>VILAB</v>
      </c>
      <c r="CR114" s="105" t="str">
        <f t="shared" si="42"/>
        <v>20 DIAS</v>
      </c>
    </row>
    <row r="115" spans="1:96" ht="30.6">
      <c r="A115" s="46">
        <f t="shared" si="43"/>
        <v>107</v>
      </c>
      <c r="B115" s="24" t="s">
        <v>635</v>
      </c>
      <c r="C115" s="25" t="s">
        <v>856</v>
      </c>
      <c r="D115" s="47">
        <v>1</v>
      </c>
      <c r="E115" s="7"/>
      <c r="F115" s="7"/>
      <c r="G115" s="7"/>
      <c r="H115" s="7"/>
      <c r="I115" s="7"/>
      <c r="J115" s="7"/>
      <c r="K115" s="7"/>
      <c r="L115" s="7"/>
      <c r="M115" s="7"/>
      <c r="N115" s="7"/>
      <c r="O115" s="7"/>
      <c r="P115" s="7"/>
      <c r="Q115" s="7"/>
      <c r="R115" s="7"/>
      <c r="S115" s="7"/>
      <c r="T115" s="7"/>
      <c r="U115" s="7"/>
      <c r="V115" s="7"/>
      <c r="W115" s="7"/>
      <c r="X115" s="7"/>
      <c r="Y115" s="7"/>
      <c r="Z115" s="82"/>
      <c r="AA115" s="82"/>
      <c r="AB115" s="82">
        <f t="shared" si="45"/>
        <v>0</v>
      </c>
      <c r="AC115" s="82">
        <f t="shared" si="46"/>
        <v>0</v>
      </c>
      <c r="AD115" s="7"/>
      <c r="AE115" s="7"/>
      <c r="AF115" s="7"/>
      <c r="AG115" s="7"/>
      <c r="AH115" s="7"/>
      <c r="AI115" s="7"/>
      <c r="AJ115" s="7"/>
      <c r="AK115" s="7"/>
      <c r="AL115" s="7"/>
      <c r="AM115" s="7"/>
      <c r="AN115" s="7"/>
      <c r="AO115" s="7"/>
      <c r="AP115" s="7"/>
      <c r="AQ115" s="7"/>
      <c r="AR115" s="7"/>
      <c r="AS115" s="7"/>
      <c r="AT115" s="7"/>
      <c r="AU115" s="7"/>
      <c r="AV115" s="7"/>
      <c r="AW115" s="7"/>
      <c r="AX115" s="7"/>
      <c r="AY115" s="82"/>
      <c r="AZ115" s="82"/>
      <c r="BA115" s="82">
        <f t="shared" si="47"/>
        <v>0</v>
      </c>
      <c r="BB115" s="82">
        <f t="shared" si="48"/>
        <v>0</v>
      </c>
      <c r="BC115" s="7"/>
      <c r="BD115" s="7"/>
      <c r="BE115" s="7"/>
      <c r="BF115" s="7" t="s">
        <v>887</v>
      </c>
      <c r="BG115" s="7">
        <v>38000</v>
      </c>
      <c r="BH115" s="7">
        <v>15</v>
      </c>
      <c r="BI115" s="7" t="s">
        <v>1801</v>
      </c>
      <c r="BJ115" s="7">
        <v>46771.199999999997</v>
      </c>
      <c r="BK115" s="7" t="s">
        <v>2527</v>
      </c>
      <c r="BL115" s="7"/>
      <c r="BM115" s="7"/>
      <c r="BN115" s="7"/>
      <c r="BO115" s="7" t="s">
        <v>2552</v>
      </c>
      <c r="BP115" s="7">
        <v>29800</v>
      </c>
      <c r="BQ115" s="7" t="s">
        <v>2548</v>
      </c>
      <c r="BR115" s="7"/>
      <c r="BS115" s="7"/>
      <c r="BT115" s="7"/>
      <c r="BU115" s="1" t="s">
        <v>2590</v>
      </c>
      <c r="BV115" s="7">
        <v>34800</v>
      </c>
      <c r="BW115" s="7" t="s">
        <v>2328</v>
      </c>
      <c r="BX115" s="82">
        <f t="shared" si="32"/>
        <v>29800</v>
      </c>
      <c r="BY115" s="82" t="str">
        <f t="shared" si="44"/>
        <v>QUIMICOS FARADAY LTDA</v>
      </c>
      <c r="BZ115" s="82" t="str">
        <f t="shared" si="33"/>
        <v>PHYSIS</v>
      </c>
      <c r="CA115" s="82" t="str">
        <f t="shared" si="34"/>
        <v>20 DIAS</v>
      </c>
      <c r="CB115" s="7"/>
      <c r="CC115" s="7"/>
      <c r="CD115" s="7"/>
      <c r="CE115" s="7"/>
      <c r="CF115" s="7"/>
      <c r="CG115" s="7"/>
      <c r="CH115" s="7"/>
      <c r="CI115" s="7"/>
      <c r="CJ115" s="7"/>
      <c r="CK115" s="82"/>
      <c r="CL115" s="82"/>
      <c r="CM115" s="82"/>
      <c r="CN115" s="82"/>
      <c r="CO115" s="101">
        <f t="shared" si="39"/>
        <v>29800</v>
      </c>
      <c r="CP115" s="110" t="str">
        <f t="shared" si="40"/>
        <v>QUIMICOS FARADAY LTDA</v>
      </c>
      <c r="CQ115" s="105" t="str">
        <f t="shared" si="41"/>
        <v>PHYSIS</v>
      </c>
      <c r="CR115" s="105" t="str">
        <f t="shared" si="42"/>
        <v>20 DIAS</v>
      </c>
    </row>
    <row r="116" spans="1:96" ht="43.2">
      <c r="A116" s="46">
        <f t="shared" si="43"/>
        <v>108</v>
      </c>
      <c r="B116" s="24" t="s">
        <v>1999</v>
      </c>
      <c r="C116" s="25"/>
      <c r="D116" s="47">
        <v>1</v>
      </c>
      <c r="E116" s="7"/>
      <c r="F116" s="7"/>
      <c r="G116" s="7"/>
      <c r="H116" s="7"/>
      <c r="I116" s="7"/>
      <c r="J116" s="7"/>
      <c r="K116" s="7" t="s">
        <v>2304</v>
      </c>
      <c r="L116" s="7">
        <v>126556</v>
      </c>
      <c r="M116" s="7">
        <v>30</v>
      </c>
      <c r="N116" s="7"/>
      <c r="O116" s="7"/>
      <c r="P116" s="7"/>
      <c r="Q116" s="7"/>
      <c r="R116" s="7"/>
      <c r="S116" s="7"/>
      <c r="T116" s="7"/>
      <c r="U116" s="7"/>
      <c r="V116" s="7"/>
      <c r="W116" s="7"/>
      <c r="X116" s="7"/>
      <c r="Y116" s="7"/>
      <c r="Z116" s="82">
        <f t="shared" si="28"/>
        <v>126556</v>
      </c>
      <c r="AA116" s="82" t="str">
        <f t="shared" si="29"/>
        <v>BIO-INSTRUMENTAL</v>
      </c>
      <c r="AB116" s="82" t="str">
        <f t="shared" si="45"/>
        <v>coorstek</v>
      </c>
      <c r="AC116" s="82">
        <f t="shared" si="46"/>
        <v>30</v>
      </c>
      <c r="AD116" s="7" t="s">
        <v>2432</v>
      </c>
      <c r="AE116" s="7">
        <v>177939</v>
      </c>
      <c r="AF116" s="7" t="s">
        <v>2375</v>
      </c>
      <c r="AG116" s="7"/>
      <c r="AH116" s="7"/>
      <c r="AI116" s="7"/>
      <c r="AJ116" s="7"/>
      <c r="AK116" s="7"/>
      <c r="AL116" s="7"/>
      <c r="AM116" s="7"/>
      <c r="AN116" s="7"/>
      <c r="AO116" s="7"/>
      <c r="AP116" s="7"/>
      <c r="AQ116" s="7"/>
      <c r="AR116" s="7"/>
      <c r="AS116" s="7"/>
      <c r="AT116" s="7"/>
      <c r="AU116" s="7"/>
      <c r="AV116" s="7"/>
      <c r="AW116" s="7"/>
      <c r="AX116" s="7"/>
      <c r="AY116" s="82">
        <f t="shared" si="30"/>
        <v>177939</v>
      </c>
      <c r="AZ116" s="82" t="str">
        <f t="shared" si="31"/>
        <v>IMECTECH SOLUTIONS S.A.S.</v>
      </c>
      <c r="BA116" s="82" t="str">
        <f t="shared" si="47"/>
        <v>COORS</v>
      </c>
      <c r="BB116" s="82" t="str">
        <f t="shared" si="48"/>
        <v>60 DIAS</v>
      </c>
      <c r="BC116" s="7"/>
      <c r="BD116" s="7"/>
      <c r="BE116" s="7"/>
      <c r="BF116" s="7"/>
      <c r="BG116" s="7"/>
      <c r="BH116" s="7"/>
      <c r="BI116" s="7"/>
      <c r="BJ116" s="7"/>
      <c r="BK116" s="7"/>
      <c r="BL116" s="7"/>
      <c r="BM116" s="7"/>
      <c r="BN116" s="7"/>
      <c r="BO116" s="7"/>
      <c r="BP116" s="7"/>
      <c r="BQ116" s="7"/>
      <c r="BR116" s="7"/>
      <c r="BS116" s="7"/>
      <c r="BT116" s="7"/>
      <c r="BU116" s="1"/>
      <c r="BV116" s="7"/>
      <c r="BW116" s="7"/>
      <c r="BX116" s="82"/>
      <c r="BY116" s="82" t="str">
        <f t="shared" si="44"/>
        <v>REACTIVOS EQUIPOS Y QUIMICOS LIMITADA</v>
      </c>
      <c r="BZ116" s="82">
        <f t="shared" si="33"/>
        <v>0</v>
      </c>
      <c r="CA116" s="82">
        <f t="shared" si="34"/>
        <v>0</v>
      </c>
      <c r="CB116" s="7"/>
      <c r="CC116" s="7"/>
      <c r="CD116" s="7"/>
      <c r="CE116" s="7" t="s">
        <v>1095</v>
      </c>
      <c r="CF116" s="7">
        <v>130900</v>
      </c>
      <c r="CG116" s="7">
        <v>60</v>
      </c>
      <c r="CH116" s="7"/>
      <c r="CI116" s="7"/>
      <c r="CJ116" s="7"/>
      <c r="CK116" s="82">
        <f t="shared" si="35"/>
        <v>130900</v>
      </c>
      <c r="CL116" s="82" t="str">
        <f t="shared" si="36"/>
        <v>SCIENTIFIC PRODUCTS LTDA.</v>
      </c>
      <c r="CM116" s="82" t="str">
        <f t="shared" si="37"/>
        <v>SIGMA</v>
      </c>
      <c r="CN116" s="82">
        <f t="shared" si="38"/>
        <v>60</v>
      </c>
      <c r="CO116" s="101">
        <f t="shared" si="39"/>
        <v>126556</v>
      </c>
      <c r="CP116" s="110" t="str">
        <f t="shared" si="40"/>
        <v>BIO-INSTRUMENTAL</v>
      </c>
      <c r="CQ116" s="105" t="str">
        <f t="shared" si="41"/>
        <v>coorstek</v>
      </c>
      <c r="CR116" s="105">
        <f t="shared" si="42"/>
        <v>30</v>
      </c>
    </row>
    <row r="117" spans="1:96" ht="43.2">
      <c r="A117" s="46">
        <f t="shared" si="43"/>
        <v>109</v>
      </c>
      <c r="B117" s="24" t="s">
        <v>636</v>
      </c>
      <c r="C117" s="25" t="s">
        <v>2000</v>
      </c>
      <c r="D117" s="47">
        <v>1</v>
      </c>
      <c r="E117" s="7"/>
      <c r="F117" s="7"/>
      <c r="G117" s="7"/>
      <c r="H117" s="7"/>
      <c r="I117" s="7"/>
      <c r="J117" s="7"/>
      <c r="K117" s="7" t="s">
        <v>2305</v>
      </c>
      <c r="L117" s="7">
        <v>158224</v>
      </c>
      <c r="M117" s="7">
        <v>30</v>
      </c>
      <c r="N117" s="7" t="s">
        <v>2325</v>
      </c>
      <c r="O117" s="7">
        <v>86115</v>
      </c>
      <c r="P117" s="7" t="s">
        <v>2326</v>
      </c>
      <c r="Q117" s="7"/>
      <c r="R117" s="7"/>
      <c r="S117" s="7"/>
      <c r="T117" s="7"/>
      <c r="U117" s="7"/>
      <c r="V117" s="7"/>
      <c r="W117" s="7"/>
      <c r="X117" s="7"/>
      <c r="Y117" s="7"/>
      <c r="Z117" s="82">
        <f t="shared" si="28"/>
        <v>86115</v>
      </c>
      <c r="AA117" s="82" t="str">
        <f t="shared" si="29"/>
        <v>BIODIAGNOSTICA LTDA</v>
      </c>
      <c r="AB117" s="82" t="str">
        <f t="shared" si="45"/>
        <v>USA SCIENTIFIC 2310-5848</v>
      </c>
      <c r="AC117" s="82" t="str">
        <f t="shared" si="46"/>
        <v>INMEDIATA</v>
      </c>
      <c r="AD117" s="7" t="s">
        <v>2303</v>
      </c>
      <c r="AE117" s="7">
        <v>100712</v>
      </c>
      <c r="AF117" s="7" t="s">
        <v>2375</v>
      </c>
      <c r="AG117" s="7"/>
      <c r="AH117" s="7"/>
      <c r="AI117" s="7"/>
      <c r="AJ117" s="7"/>
      <c r="AK117" s="7"/>
      <c r="AL117" s="7"/>
      <c r="AM117" s="7" t="s">
        <v>2303</v>
      </c>
      <c r="AN117" s="7">
        <v>111138</v>
      </c>
      <c r="AO117" s="7" t="s">
        <v>2328</v>
      </c>
      <c r="AP117" s="7" t="s">
        <v>2303</v>
      </c>
      <c r="AQ117" s="7">
        <v>142200</v>
      </c>
      <c r="AR117" s="7" t="s">
        <v>2475</v>
      </c>
      <c r="AS117" s="7"/>
      <c r="AT117" s="7"/>
      <c r="AU117" s="7"/>
      <c r="AV117" s="7" t="s">
        <v>2303</v>
      </c>
      <c r="AW117" s="7">
        <v>101630.85365853658</v>
      </c>
      <c r="AX117" s="7">
        <v>45</v>
      </c>
      <c r="AY117" s="82">
        <f t="shared" si="30"/>
        <v>100712</v>
      </c>
      <c r="AZ117" s="82" t="str">
        <f t="shared" si="31"/>
        <v>IMECTECH SOLUTIONS S.A.S.</v>
      </c>
      <c r="BA117" s="82" t="str">
        <f t="shared" si="47"/>
        <v>USA SCIENTIFIC</v>
      </c>
      <c r="BB117" s="82" t="str">
        <f t="shared" si="48"/>
        <v>60 DIAS</v>
      </c>
      <c r="BC117" s="7"/>
      <c r="BD117" s="7"/>
      <c r="BE117" s="7"/>
      <c r="BF117" s="7"/>
      <c r="BG117" s="7"/>
      <c r="BH117" s="7"/>
      <c r="BI117" s="7"/>
      <c r="BJ117" s="7"/>
      <c r="BK117" s="7"/>
      <c r="BL117" s="7"/>
      <c r="BM117" s="7"/>
      <c r="BN117" s="7"/>
      <c r="BO117" s="7"/>
      <c r="BP117" s="7"/>
      <c r="BQ117" s="7"/>
      <c r="BR117" s="7"/>
      <c r="BS117" s="7"/>
      <c r="BT117" s="7"/>
      <c r="BU117" s="1"/>
      <c r="BV117" s="7"/>
      <c r="BW117" s="7"/>
      <c r="BX117" s="82"/>
      <c r="BY117" s="82" t="str">
        <f t="shared" si="44"/>
        <v>REACTIVOS EQUIPOS Y QUIMICOS LIMITADA</v>
      </c>
      <c r="BZ117" s="82">
        <f t="shared" si="33"/>
        <v>0</v>
      </c>
      <c r="CA117" s="82">
        <f t="shared" si="34"/>
        <v>0</v>
      </c>
      <c r="CB117" s="7"/>
      <c r="CC117" s="7"/>
      <c r="CD117" s="7"/>
      <c r="CE117" s="7" t="s">
        <v>1799</v>
      </c>
      <c r="CF117" s="7">
        <v>130500</v>
      </c>
      <c r="CG117" s="7">
        <v>30</v>
      </c>
      <c r="CH117" s="7"/>
      <c r="CI117" s="7"/>
      <c r="CJ117" s="7"/>
      <c r="CK117" s="82">
        <f t="shared" si="35"/>
        <v>130500</v>
      </c>
      <c r="CL117" s="82" t="str">
        <f t="shared" si="36"/>
        <v>SCIENTIFIC PRODUCTS LTDA.</v>
      </c>
      <c r="CM117" s="82" t="str">
        <f t="shared" si="37"/>
        <v>FISHERBRAND</v>
      </c>
      <c r="CN117" s="82">
        <f t="shared" si="38"/>
        <v>30</v>
      </c>
      <c r="CO117" s="101">
        <f t="shared" si="39"/>
        <v>86115</v>
      </c>
      <c r="CP117" s="110" t="str">
        <f t="shared" si="40"/>
        <v>BIODIAGNOSTICA LTDA</v>
      </c>
      <c r="CQ117" s="105" t="str">
        <f t="shared" si="41"/>
        <v>USA SCIENTIFIC 2310-5848</v>
      </c>
      <c r="CR117" s="105" t="str">
        <f t="shared" si="42"/>
        <v>INMEDIATA</v>
      </c>
    </row>
    <row r="118" spans="1:96" ht="43.2">
      <c r="A118" s="46">
        <f t="shared" si="43"/>
        <v>110</v>
      </c>
      <c r="B118" s="24" t="s">
        <v>2001</v>
      </c>
      <c r="C118" s="25" t="s">
        <v>2002</v>
      </c>
      <c r="D118" s="47">
        <v>1</v>
      </c>
      <c r="E118" s="7"/>
      <c r="F118" s="7"/>
      <c r="G118" s="7"/>
      <c r="H118" s="7"/>
      <c r="I118" s="7"/>
      <c r="J118" s="7"/>
      <c r="K118" s="7"/>
      <c r="L118" s="7"/>
      <c r="M118" s="7"/>
      <c r="N118" s="7"/>
      <c r="O118" s="7"/>
      <c r="P118" s="7"/>
      <c r="Q118" s="7"/>
      <c r="R118" s="7"/>
      <c r="S118" s="7"/>
      <c r="T118" s="7"/>
      <c r="U118" s="7"/>
      <c r="V118" s="7"/>
      <c r="W118" s="7"/>
      <c r="X118" s="7"/>
      <c r="Y118" s="7"/>
      <c r="Z118" s="82"/>
      <c r="AA118" s="82"/>
      <c r="AB118" s="82">
        <f t="shared" si="45"/>
        <v>0</v>
      </c>
      <c r="AC118" s="82">
        <f t="shared" si="46"/>
        <v>0</v>
      </c>
      <c r="AD118" s="7"/>
      <c r="AE118" s="7"/>
      <c r="AF118" s="7"/>
      <c r="AG118" s="7"/>
      <c r="AH118" s="7"/>
      <c r="AI118" s="7"/>
      <c r="AJ118" s="7"/>
      <c r="AK118" s="7"/>
      <c r="AL118" s="7"/>
      <c r="AM118" s="7"/>
      <c r="AN118" s="7"/>
      <c r="AO118" s="7"/>
      <c r="AP118" s="7"/>
      <c r="AQ118" s="7"/>
      <c r="AR118" s="7"/>
      <c r="AS118" s="7"/>
      <c r="AT118" s="7"/>
      <c r="AU118" s="7"/>
      <c r="AV118" s="7"/>
      <c r="AW118" s="7"/>
      <c r="AX118" s="7"/>
      <c r="AY118" s="82"/>
      <c r="AZ118" s="82"/>
      <c r="BA118" s="82">
        <f t="shared" si="47"/>
        <v>0</v>
      </c>
      <c r="BB118" s="82">
        <f t="shared" si="48"/>
        <v>0</v>
      </c>
      <c r="BC118" s="7"/>
      <c r="BD118" s="7"/>
      <c r="BE118" s="7"/>
      <c r="BF118" s="7"/>
      <c r="BG118" s="7"/>
      <c r="BH118" s="7"/>
      <c r="BI118" s="7"/>
      <c r="BJ118" s="7"/>
      <c r="BK118" s="7"/>
      <c r="BL118" s="7"/>
      <c r="BM118" s="7"/>
      <c r="BN118" s="7"/>
      <c r="BO118" s="7"/>
      <c r="BP118" s="7"/>
      <c r="BQ118" s="7"/>
      <c r="BR118" s="7" t="s">
        <v>2002</v>
      </c>
      <c r="BS118" s="7">
        <v>439640</v>
      </c>
      <c r="BT118" s="7" t="s">
        <v>2577</v>
      </c>
      <c r="BU118" s="1"/>
      <c r="BV118" s="7"/>
      <c r="BW118" s="7"/>
      <c r="BX118" s="82">
        <f t="shared" si="32"/>
        <v>439640</v>
      </c>
      <c r="BY118" s="82" t="str">
        <f t="shared" si="44"/>
        <v>QUIMICOS Y REACTIVOS SAS "QUIMIREL SAS"</v>
      </c>
      <c r="BZ118" s="82" t="str">
        <f t="shared" si="33"/>
        <v>DELTALAB</v>
      </c>
      <c r="CA118" s="82" t="str">
        <f t="shared" si="34"/>
        <v>5 dias calendario</v>
      </c>
      <c r="CB118" s="7"/>
      <c r="CC118" s="7"/>
      <c r="CD118" s="7"/>
      <c r="CE118" s="7"/>
      <c r="CF118" s="7"/>
      <c r="CG118" s="7"/>
      <c r="CH118" s="7"/>
      <c r="CI118" s="7"/>
      <c r="CJ118" s="7"/>
      <c r="CK118" s="82"/>
      <c r="CL118" s="82"/>
      <c r="CM118" s="82"/>
      <c r="CN118" s="82"/>
      <c r="CO118" s="101">
        <f t="shared" si="39"/>
        <v>439640</v>
      </c>
      <c r="CP118" s="110" t="str">
        <f t="shared" si="40"/>
        <v>QUIMICOS Y REACTIVOS SAS "QUIMIREL SAS"</v>
      </c>
      <c r="CQ118" s="105" t="str">
        <f t="shared" si="41"/>
        <v>DELTALAB</v>
      </c>
      <c r="CR118" s="105" t="str">
        <f t="shared" si="42"/>
        <v>5 dias calendario</v>
      </c>
    </row>
    <row r="119" spans="1:96" ht="43.2">
      <c r="A119" s="46">
        <f t="shared" si="43"/>
        <v>111</v>
      </c>
      <c r="B119" s="24" t="s">
        <v>829</v>
      </c>
      <c r="C119" s="48" t="s">
        <v>1458</v>
      </c>
      <c r="D119" s="47">
        <v>1</v>
      </c>
      <c r="E119" s="7"/>
      <c r="F119" s="7"/>
      <c r="G119" s="7"/>
      <c r="H119" s="7"/>
      <c r="I119" s="7"/>
      <c r="J119" s="7"/>
      <c r="K119" s="7"/>
      <c r="L119" s="7"/>
      <c r="M119" s="7"/>
      <c r="N119" s="7"/>
      <c r="O119" s="7"/>
      <c r="P119" s="7"/>
      <c r="Q119" s="7"/>
      <c r="R119" s="7"/>
      <c r="S119" s="7"/>
      <c r="T119" s="7"/>
      <c r="U119" s="7"/>
      <c r="V119" s="7"/>
      <c r="W119" s="7"/>
      <c r="X119" s="7"/>
      <c r="Y119" s="7"/>
      <c r="Z119" s="82"/>
      <c r="AA119" s="82"/>
      <c r="AB119" s="82">
        <f t="shared" si="45"/>
        <v>0</v>
      </c>
      <c r="AC119" s="82">
        <f t="shared" si="46"/>
        <v>0</v>
      </c>
      <c r="AD119" s="7" t="s">
        <v>950</v>
      </c>
      <c r="AE119" s="7">
        <v>738546</v>
      </c>
      <c r="AF119" s="7" t="s">
        <v>2375</v>
      </c>
      <c r="AG119" s="7"/>
      <c r="AH119" s="7"/>
      <c r="AI119" s="7"/>
      <c r="AJ119" s="7"/>
      <c r="AK119" s="7"/>
      <c r="AL119" s="7"/>
      <c r="AM119" s="7"/>
      <c r="AN119" s="7"/>
      <c r="AO119" s="7"/>
      <c r="AP119" s="7" t="s">
        <v>888</v>
      </c>
      <c r="AQ119" s="7">
        <v>280300</v>
      </c>
      <c r="AR119" s="7" t="s">
        <v>2475</v>
      </c>
      <c r="AS119" s="7"/>
      <c r="AT119" s="7"/>
      <c r="AU119" s="7"/>
      <c r="AV119" s="7" t="s">
        <v>2313</v>
      </c>
      <c r="AW119" s="7">
        <v>763.90243902439033</v>
      </c>
      <c r="AX119" s="7">
        <v>45</v>
      </c>
      <c r="AY119" s="82">
        <f t="shared" si="30"/>
        <v>763.90243902439033</v>
      </c>
      <c r="AZ119" s="82" t="str">
        <f t="shared" si="31"/>
        <v>NELSON A. ROYERO Y CÍA. SAS.</v>
      </c>
      <c r="BA119" s="82" t="str">
        <f t="shared" si="47"/>
        <v>GREINER</v>
      </c>
      <c r="BB119" s="82">
        <f t="shared" si="48"/>
        <v>45</v>
      </c>
      <c r="BC119" s="7"/>
      <c r="BD119" s="7"/>
      <c r="BE119" s="7"/>
      <c r="BF119" s="7"/>
      <c r="BG119" s="7"/>
      <c r="BH119" s="7"/>
      <c r="BI119" s="7"/>
      <c r="BJ119" s="7"/>
      <c r="BK119" s="7"/>
      <c r="BL119" s="7"/>
      <c r="BM119" s="7"/>
      <c r="BN119" s="7"/>
      <c r="BO119" s="7"/>
      <c r="BP119" s="7"/>
      <c r="BQ119" s="7"/>
      <c r="BR119" s="7"/>
      <c r="BS119" s="7"/>
      <c r="BT119" s="7"/>
      <c r="BU119" s="1"/>
      <c r="BV119" s="7"/>
      <c r="BW119" s="7"/>
      <c r="BX119" s="82"/>
      <c r="BY119" s="82" t="str">
        <f t="shared" si="44"/>
        <v>REACTIVOS EQUIPOS Y QUIMICOS LIMITADA</v>
      </c>
      <c r="BZ119" s="82">
        <f t="shared" si="33"/>
        <v>0</v>
      </c>
      <c r="CA119" s="82">
        <f t="shared" si="34"/>
        <v>0</v>
      </c>
      <c r="CB119" s="7"/>
      <c r="CC119" s="7"/>
      <c r="CD119" s="7"/>
      <c r="CE119" s="7" t="s">
        <v>888</v>
      </c>
      <c r="CF119" s="7">
        <v>81200</v>
      </c>
      <c r="CG119" s="7">
        <v>30</v>
      </c>
      <c r="CH119" s="7" t="s">
        <v>2657</v>
      </c>
      <c r="CI119" s="7">
        <v>1039.1065846153847</v>
      </c>
      <c r="CJ119" s="7" t="s">
        <v>2400</v>
      </c>
      <c r="CK119" s="82">
        <f t="shared" si="35"/>
        <v>1039.1065846153847</v>
      </c>
      <c r="CL119" s="82" t="str">
        <f t="shared" si="36"/>
        <v xml:space="preserve">LABORATORIOS WACOL S.A </v>
      </c>
      <c r="CM119" s="82" t="str">
        <f t="shared" si="37"/>
        <v xml:space="preserve">NALGENE </v>
      </c>
      <c r="CN119" s="82" t="str">
        <f t="shared" si="38"/>
        <v xml:space="preserve">INMEDIATA </v>
      </c>
      <c r="CO119" s="101">
        <f t="shared" si="39"/>
        <v>763.90243902439033</v>
      </c>
      <c r="CP119" s="110" t="str">
        <f t="shared" si="40"/>
        <v>NELSON A. ROYERO Y CÍA. SAS.</v>
      </c>
      <c r="CQ119" s="105" t="str">
        <f t="shared" si="41"/>
        <v>GREINER</v>
      </c>
      <c r="CR119" s="105">
        <f t="shared" si="42"/>
        <v>45</v>
      </c>
    </row>
    <row r="120" spans="1:96" ht="57.6">
      <c r="A120" s="46">
        <f t="shared" si="43"/>
        <v>112</v>
      </c>
      <c r="B120" s="24" t="s">
        <v>2003</v>
      </c>
      <c r="C120" s="48"/>
      <c r="D120" s="47">
        <v>1</v>
      </c>
      <c r="E120" s="7"/>
      <c r="F120" s="7"/>
      <c r="G120" s="7"/>
      <c r="H120" s="7"/>
      <c r="I120" s="7"/>
      <c r="J120" s="7"/>
      <c r="K120" s="7"/>
      <c r="L120" s="7"/>
      <c r="M120" s="7"/>
      <c r="N120" s="7"/>
      <c r="O120" s="7"/>
      <c r="P120" s="7"/>
      <c r="Q120" s="7"/>
      <c r="R120" s="7"/>
      <c r="S120" s="7"/>
      <c r="T120" s="7"/>
      <c r="U120" s="7"/>
      <c r="V120" s="7"/>
      <c r="W120" s="7"/>
      <c r="X120" s="7"/>
      <c r="Y120" s="7"/>
      <c r="Z120" s="82"/>
      <c r="AA120" s="82"/>
      <c r="AB120" s="82">
        <f t="shared" si="45"/>
        <v>0</v>
      </c>
      <c r="AC120" s="82">
        <f t="shared" si="46"/>
        <v>0</v>
      </c>
      <c r="AD120" s="7"/>
      <c r="AE120" s="7"/>
      <c r="AF120" s="7"/>
      <c r="AG120" s="7"/>
      <c r="AH120" s="7"/>
      <c r="AI120" s="7"/>
      <c r="AJ120" s="7"/>
      <c r="AK120" s="7"/>
      <c r="AL120" s="7"/>
      <c r="AM120" s="7"/>
      <c r="AN120" s="7"/>
      <c r="AO120" s="7"/>
      <c r="AP120" s="7"/>
      <c r="AQ120" s="7"/>
      <c r="AR120" s="7"/>
      <c r="AS120" s="7"/>
      <c r="AT120" s="7"/>
      <c r="AU120" s="7"/>
      <c r="AV120" s="7"/>
      <c r="AW120" s="7"/>
      <c r="AX120" s="7"/>
      <c r="AY120" s="82"/>
      <c r="AZ120" s="82"/>
      <c r="BA120" s="82">
        <f t="shared" si="47"/>
        <v>0</v>
      </c>
      <c r="BB120" s="82">
        <f t="shared" si="48"/>
        <v>0</v>
      </c>
      <c r="BC120" s="7"/>
      <c r="BD120" s="7"/>
      <c r="BE120" s="7"/>
      <c r="BF120" s="7" t="s">
        <v>887</v>
      </c>
      <c r="BG120" s="7">
        <v>56364</v>
      </c>
      <c r="BH120" s="7">
        <v>15</v>
      </c>
      <c r="BI120" s="7" t="s">
        <v>887</v>
      </c>
      <c r="BJ120" s="7">
        <v>61387.199999999997</v>
      </c>
      <c r="BK120" s="7" t="s">
        <v>2527</v>
      </c>
      <c r="BL120" s="7"/>
      <c r="BM120" s="7"/>
      <c r="BN120" s="7"/>
      <c r="BO120" s="7"/>
      <c r="BP120" s="7"/>
      <c r="BQ120" s="7"/>
      <c r="BR120" s="7"/>
      <c r="BS120" s="7"/>
      <c r="BT120" s="7"/>
      <c r="BU120" s="1" t="s">
        <v>1345</v>
      </c>
      <c r="BV120" s="7">
        <v>40832</v>
      </c>
      <c r="BW120" s="7" t="s">
        <v>2545</v>
      </c>
      <c r="BX120" s="82">
        <f t="shared" si="32"/>
        <v>40832</v>
      </c>
      <c r="BY120" s="82" t="str">
        <f t="shared" si="44"/>
        <v>REACTIVOS EQUIPOS Y QUIMICOS LIMITADA</v>
      </c>
      <c r="BZ120" s="82" t="str">
        <f t="shared" si="33"/>
        <v>SCHOTT</v>
      </c>
      <c r="CA120" s="82" t="str">
        <f t="shared" si="34"/>
        <v>120 DIAS</v>
      </c>
      <c r="CB120" s="7"/>
      <c r="CC120" s="7"/>
      <c r="CD120" s="7"/>
      <c r="CE120" s="7" t="s">
        <v>920</v>
      </c>
      <c r="CF120" s="7">
        <v>1044000</v>
      </c>
      <c r="CG120" s="7">
        <v>60</v>
      </c>
      <c r="CH120" s="7"/>
      <c r="CI120" s="7"/>
      <c r="CJ120" s="7"/>
      <c r="CK120" s="82">
        <f t="shared" si="35"/>
        <v>1044000</v>
      </c>
      <c r="CL120" s="82" t="str">
        <f t="shared" si="36"/>
        <v>SCIENTIFIC PRODUCTS LTDA.</v>
      </c>
      <c r="CM120" s="82" t="str">
        <f t="shared" si="37"/>
        <v>BRAND</v>
      </c>
      <c r="CN120" s="82">
        <f t="shared" si="38"/>
        <v>60</v>
      </c>
      <c r="CO120" s="101">
        <f t="shared" si="39"/>
        <v>40832</v>
      </c>
      <c r="CP120" s="110" t="str">
        <f t="shared" si="40"/>
        <v>REACTIVOS EQUIPOS Y QUIMICOS LIMITADA</v>
      </c>
      <c r="CQ120" s="105" t="str">
        <f t="shared" si="41"/>
        <v>SCHOTT</v>
      </c>
      <c r="CR120" s="105" t="str">
        <f t="shared" si="42"/>
        <v>120 DIAS</v>
      </c>
    </row>
    <row r="121" spans="1:96" ht="28.8">
      <c r="A121" s="46">
        <f t="shared" si="43"/>
        <v>113</v>
      </c>
      <c r="B121" s="24" t="s">
        <v>637</v>
      </c>
      <c r="C121" s="48" t="s">
        <v>1990</v>
      </c>
      <c r="D121" s="47">
        <v>1</v>
      </c>
      <c r="E121" s="7"/>
      <c r="F121" s="7"/>
      <c r="G121" s="7"/>
      <c r="H121" s="7"/>
      <c r="I121" s="7"/>
      <c r="J121" s="7"/>
      <c r="K121" s="7"/>
      <c r="L121" s="7"/>
      <c r="M121" s="7"/>
      <c r="N121" s="7"/>
      <c r="O121" s="7"/>
      <c r="P121" s="7"/>
      <c r="Q121" s="7" t="s">
        <v>2382</v>
      </c>
      <c r="R121" s="7">
        <v>116510</v>
      </c>
      <c r="S121" s="7" t="s">
        <v>2326</v>
      </c>
      <c r="T121" s="7" t="s">
        <v>2419</v>
      </c>
      <c r="U121" s="7">
        <v>34452</v>
      </c>
      <c r="V121" s="7">
        <v>15</v>
      </c>
      <c r="W121" s="7"/>
      <c r="X121" s="7"/>
      <c r="Y121" s="7"/>
      <c r="Z121" s="82">
        <f t="shared" si="28"/>
        <v>34452</v>
      </c>
      <c r="AA121" s="82" t="str">
        <f t="shared" si="29"/>
        <v xml:space="preserve">ELEMENTOS QUIMICOS LTDA </v>
      </c>
      <c r="AB121" s="82" t="str">
        <f t="shared" si="45"/>
        <v>JIPO (ALE)</v>
      </c>
      <c r="AC121" s="82">
        <f t="shared" si="46"/>
        <v>15</v>
      </c>
      <c r="AD121" s="7"/>
      <c r="AE121" s="7"/>
      <c r="AF121" s="7"/>
      <c r="AG121" s="7" t="s">
        <v>2441</v>
      </c>
      <c r="AH121" s="7">
        <v>41629</v>
      </c>
      <c r="AI121" s="7">
        <v>30</v>
      </c>
      <c r="AJ121" s="7"/>
      <c r="AK121" s="7"/>
      <c r="AL121" s="7"/>
      <c r="AM121" s="7"/>
      <c r="AN121" s="7"/>
      <c r="AO121" s="7"/>
      <c r="AP121" s="7"/>
      <c r="AQ121" s="7"/>
      <c r="AR121" s="7"/>
      <c r="AS121" s="7"/>
      <c r="AT121" s="7"/>
      <c r="AU121" s="7"/>
      <c r="AV121" s="7"/>
      <c r="AW121" s="7"/>
      <c r="AX121" s="7"/>
      <c r="AY121" s="82">
        <f t="shared" si="30"/>
        <v>41629</v>
      </c>
      <c r="AZ121" s="82" t="str">
        <f t="shared" si="31"/>
        <v>IMPORTECNICAL S.A.S</v>
      </c>
      <c r="BA121" s="82" t="str">
        <f t="shared" si="47"/>
        <v>JIPO</v>
      </c>
      <c r="BB121" s="82">
        <f t="shared" si="48"/>
        <v>30</v>
      </c>
      <c r="BC121" s="7"/>
      <c r="BD121" s="7"/>
      <c r="BE121" s="7"/>
      <c r="BF121" s="7"/>
      <c r="BG121" s="7"/>
      <c r="BH121" s="7"/>
      <c r="BI121" s="7" t="s">
        <v>2441</v>
      </c>
      <c r="BJ121" s="7">
        <v>38280</v>
      </c>
      <c r="BK121" s="7" t="s">
        <v>2527</v>
      </c>
      <c r="BL121" s="7"/>
      <c r="BM121" s="7"/>
      <c r="BN121" s="7"/>
      <c r="BO121" s="7"/>
      <c r="BP121" s="7"/>
      <c r="BQ121" s="7"/>
      <c r="BR121" s="7"/>
      <c r="BS121" s="7"/>
      <c r="BT121" s="7"/>
      <c r="BU121" s="1" t="s">
        <v>2382</v>
      </c>
      <c r="BV121" s="7">
        <v>109272</v>
      </c>
      <c r="BW121" s="7" t="s">
        <v>2545</v>
      </c>
      <c r="BX121" s="82">
        <f t="shared" si="32"/>
        <v>38280</v>
      </c>
      <c r="BY121" s="82" t="str">
        <f t="shared" si="44"/>
        <v>PROFINAS SAS</v>
      </c>
      <c r="BZ121" s="82" t="str">
        <f t="shared" si="33"/>
        <v>JIPO</v>
      </c>
      <c r="CA121" s="82" t="str">
        <f t="shared" si="34"/>
        <v>15-30 DIAS</v>
      </c>
      <c r="CB121" s="7"/>
      <c r="CC121" s="7"/>
      <c r="CD121" s="7"/>
      <c r="CE121" s="7" t="s">
        <v>1799</v>
      </c>
      <c r="CF121" s="7">
        <v>21000</v>
      </c>
      <c r="CG121" s="7">
        <v>60</v>
      </c>
      <c r="CH121" s="7"/>
      <c r="CI121" s="7"/>
      <c r="CJ121" s="7"/>
      <c r="CK121" s="82">
        <f t="shared" si="35"/>
        <v>21000</v>
      </c>
      <c r="CL121" s="82" t="str">
        <f t="shared" si="36"/>
        <v>SCIENTIFIC PRODUCTS LTDA.</v>
      </c>
      <c r="CM121" s="82" t="str">
        <f t="shared" si="37"/>
        <v>FISHERBRAND</v>
      </c>
      <c r="CN121" s="82">
        <f t="shared" si="38"/>
        <v>60</v>
      </c>
      <c r="CO121" s="101">
        <f t="shared" si="39"/>
        <v>21000</v>
      </c>
      <c r="CP121" s="110" t="str">
        <f t="shared" si="40"/>
        <v>SCIENTIFIC PRODUCTS LTDA.</v>
      </c>
      <c r="CQ121" s="105" t="str">
        <f t="shared" si="41"/>
        <v>FISHERBRAND</v>
      </c>
      <c r="CR121" s="105">
        <f t="shared" si="42"/>
        <v>60</v>
      </c>
    </row>
    <row r="122" spans="1:96" ht="28.8">
      <c r="A122" s="46">
        <f t="shared" si="43"/>
        <v>114</v>
      </c>
      <c r="B122" s="24" t="s">
        <v>638</v>
      </c>
      <c r="C122" s="25" t="s">
        <v>1990</v>
      </c>
      <c r="D122" s="47">
        <v>1</v>
      </c>
      <c r="E122" s="7"/>
      <c r="F122" s="7"/>
      <c r="G122" s="7"/>
      <c r="H122" s="7"/>
      <c r="I122" s="7"/>
      <c r="J122" s="7"/>
      <c r="K122" s="7" t="s">
        <v>2304</v>
      </c>
      <c r="L122" s="7">
        <v>63400</v>
      </c>
      <c r="M122" s="7">
        <v>30</v>
      </c>
      <c r="N122" s="7"/>
      <c r="O122" s="7"/>
      <c r="P122" s="7"/>
      <c r="Q122" s="7"/>
      <c r="R122" s="7"/>
      <c r="S122" s="7"/>
      <c r="T122" s="7" t="s">
        <v>2419</v>
      </c>
      <c r="U122" s="7">
        <v>38280</v>
      </c>
      <c r="V122" s="7">
        <v>15</v>
      </c>
      <c r="W122" s="7"/>
      <c r="X122" s="7"/>
      <c r="Y122" s="7"/>
      <c r="Z122" s="82">
        <f t="shared" si="28"/>
        <v>38280</v>
      </c>
      <c r="AA122" s="82" t="str">
        <f t="shared" si="29"/>
        <v xml:space="preserve">ELEMENTOS QUIMICOS LTDA </v>
      </c>
      <c r="AB122" s="82" t="str">
        <f t="shared" si="45"/>
        <v>JIPO (ALE)</v>
      </c>
      <c r="AC122" s="82">
        <f t="shared" si="46"/>
        <v>15</v>
      </c>
      <c r="AD122" s="7"/>
      <c r="AE122" s="7"/>
      <c r="AF122" s="7"/>
      <c r="AG122" s="7"/>
      <c r="AH122" s="7"/>
      <c r="AI122" s="7"/>
      <c r="AJ122" s="7"/>
      <c r="AK122" s="7"/>
      <c r="AL122" s="7"/>
      <c r="AM122" s="7"/>
      <c r="AN122" s="7"/>
      <c r="AO122" s="7"/>
      <c r="AP122" s="7"/>
      <c r="AQ122" s="7"/>
      <c r="AR122" s="7"/>
      <c r="AS122" s="7"/>
      <c r="AT122" s="7"/>
      <c r="AU122" s="7"/>
      <c r="AV122" s="7"/>
      <c r="AW122" s="7"/>
      <c r="AX122" s="7"/>
      <c r="AY122" s="82"/>
      <c r="AZ122" s="82"/>
      <c r="BA122" s="82">
        <f t="shared" si="47"/>
        <v>0</v>
      </c>
      <c r="BB122" s="82">
        <f t="shared" si="48"/>
        <v>0</v>
      </c>
      <c r="BC122" s="7"/>
      <c r="BD122" s="7"/>
      <c r="BE122" s="7"/>
      <c r="BF122" s="7" t="s">
        <v>2520</v>
      </c>
      <c r="BG122" s="7">
        <v>47700</v>
      </c>
      <c r="BH122" s="7">
        <v>15</v>
      </c>
      <c r="BI122" s="7"/>
      <c r="BJ122" s="7"/>
      <c r="BK122" s="7"/>
      <c r="BL122" s="7"/>
      <c r="BM122" s="7"/>
      <c r="BN122" s="7"/>
      <c r="BO122" s="7" t="s">
        <v>2441</v>
      </c>
      <c r="BP122" s="7">
        <v>7500</v>
      </c>
      <c r="BQ122" s="7" t="s">
        <v>2548</v>
      </c>
      <c r="BR122" s="7"/>
      <c r="BS122" s="7"/>
      <c r="BT122" s="7"/>
      <c r="BU122" s="1" t="s">
        <v>2382</v>
      </c>
      <c r="BV122" s="7">
        <v>24273</v>
      </c>
      <c r="BW122" s="7" t="s">
        <v>2328</v>
      </c>
      <c r="BX122" s="82">
        <f t="shared" si="32"/>
        <v>7500</v>
      </c>
      <c r="BY122" s="82" t="str">
        <f t="shared" si="44"/>
        <v>QUIMICOS FARADAY LTDA</v>
      </c>
      <c r="BZ122" s="82" t="str">
        <f t="shared" si="33"/>
        <v>JIPO</v>
      </c>
      <c r="CA122" s="82" t="str">
        <f t="shared" si="34"/>
        <v>20 DIAS</v>
      </c>
      <c r="CB122" s="7"/>
      <c r="CC122" s="7"/>
      <c r="CD122" s="7"/>
      <c r="CE122" s="7"/>
      <c r="CF122" s="7"/>
      <c r="CG122" s="7"/>
      <c r="CH122" s="7"/>
      <c r="CI122" s="7"/>
      <c r="CJ122" s="7"/>
      <c r="CK122" s="82"/>
      <c r="CL122" s="82"/>
      <c r="CM122" s="82"/>
      <c r="CN122" s="82"/>
      <c r="CO122" s="101">
        <f t="shared" si="39"/>
        <v>7500</v>
      </c>
      <c r="CP122" s="110" t="str">
        <f t="shared" si="40"/>
        <v>QUIMICOS FARADAY LTDA</v>
      </c>
      <c r="CQ122" s="105" t="str">
        <f t="shared" si="41"/>
        <v>JIPO</v>
      </c>
      <c r="CR122" s="105" t="str">
        <f t="shared" si="42"/>
        <v>20 DIAS</v>
      </c>
    </row>
    <row r="123" spans="1:96" ht="57.6">
      <c r="A123" s="46">
        <f t="shared" si="43"/>
        <v>115</v>
      </c>
      <c r="B123" s="24" t="s">
        <v>639</v>
      </c>
      <c r="C123" s="25" t="s">
        <v>1990</v>
      </c>
      <c r="D123" s="47">
        <v>1</v>
      </c>
      <c r="E123" s="7"/>
      <c r="F123" s="7"/>
      <c r="G123" s="7"/>
      <c r="H123" s="7"/>
      <c r="I123" s="7"/>
      <c r="J123" s="7"/>
      <c r="K123" s="99" t="s">
        <v>2304</v>
      </c>
      <c r="L123" s="100">
        <v>38700</v>
      </c>
      <c r="M123" s="99">
        <v>30</v>
      </c>
      <c r="N123" s="7"/>
      <c r="O123" s="7"/>
      <c r="P123" s="7"/>
      <c r="Q123" s="7"/>
      <c r="R123" s="7"/>
      <c r="S123" s="7"/>
      <c r="T123" s="7"/>
      <c r="U123" s="7"/>
      <c r="V123" s="7"/>
      <c r="W123" s="7"/>
      <c r="X123" s="7"/>
      <c r="Y123" s="7"/>
      <c r="Z123" s="82">
        <f t="shared" si="28"/>
        <v>38700</v>
      </c>
      <c r="AA123" s="82" t="str">
        <f t="shared" si="29"/>
        <v>BIO-INSTRUMENTAL</v>
      </c>
      <c r="AB123" s="82" t="str">
        <f t="shared" si="45"/>
        <v>coorstek</v>
      </c>
      <c r="AC123" s="82">
        <f t="shared" si="46"/>
        <v>30</v>
      </c>
      <c r="AD123" s="7" t="s">
        <v>888</v>
      </c>
      <c r="AE123" s="7">
        <v>32394</v>
      </c>
      <c r="AF123" s="7" t="s">
        <v>2375</v>
      </c>
      <c r="AG123" s="7" t="s">
        <v>2432</v>
      </c>
      <c r="AH123" s="7">
        <v>63075</v>
      </c>
      <c r="AI123" s="7">
        <v>30</v>
      </c>
      <c r="AJ123" s="7"/>
      <c r="AK123" s="7"/>
      <c r="AL123" s="7"/>
      <c r="AM123" s="7"/>
      <c r="AN123" s="7"/>
      <c r="AO123" s="7"/>
      <c r="AP123" s="7"/>
      <c r="AQ123" s="7"/>
      <c r="AR123" s="7"/>
      <c r="AS123" s="7"/>
      <c r="AT123" s="7"/>
      <c r="AU123" s="7"/>
      <c r="AV123" s="7"/>
      <c r="AW123" s="7"/>
      <c r="AX123" s="7"/>
      <c r="AY123" s="82">
        <f t="shared" si="30"/>
        <v>32394</v>
      </c>
      <c r="AZ123" s="82" t="str">
        <f t="shared" si="31"/>
        <v>IMECTECH SOLUTIONS S.A.S.</v>
      </c>
      <c r="BA123" s="82" t="str">
        <f t="shared" si="47"/>
        <v>FISHER</v>
      </c>
      <c r="BB123" s="82" t="str">
        <f t="shared" si="48"/>
        <v>60 DIAS</v>
      </c>
      <c r="BC123" s="7"/>
      <c r="BD123" s="7"/>
      <c r="BE123" s="7"/>
      <c r="BF123" s="7"/>
      <c r="BG123" s="7"/>
      <c r="BH123" s="7"/>
      <c r="BI123" s="7" t="s">
        <v>2432</v>
      </c>
      <c r="BJ123" s="7">
        <v>58000</v>
      </c>
      <c r="BK123" s="7" t="s">
        <v>2527</v>
      </c>
      <c r="BL123" s="7"/>
      <c r="BM123" s="7"/>
      <c r="BN123" s="7"/>
      <c r="BO123" s="7" t="s">
        <v>2441</v>
      </c>
      <c r="BP123" s="7">
        <v>50000</v>
      </c>
      <c r="BQ123" s="7" t="s">
        <v>2548</v>
      </c>
      <c r="BR123" s="7"/>
      <c r="BS123" s="7"/>
      <c r="BT123" s="7"/>
      <c r="BU123" s="1" t="s">
        <v>2382</v>
      </c>
      <c r="BV123" s="7">
        <v>24273</v>
      </c>
      <c r="BW123" s="7" t="s">
        <v>2328</v>
      </c>
      <c r="BX123" s="82">
        <f t="shared" si="32"/>
        <v>24273</v>
      </c>
      <c r="BY123" s="82" t="str">
        <f t="shared" si="44"/>
        <v>REACTIVOS EQUIPOS Y QUIMICOS LIMITADA</v>
      </c>
      <c r="BZ123" s="82" t="str">
        <f t="shared" si="33"/>
        <v>HALDENWANGER</v>
      </c>
      <c r="CA123" s="82" t="str">
        <f t="shared" si="34"/>
        <v>30 DIAS</v>
      </c>
      <c r="CB123" s="7"/>
      <c r="CC123" s="7"/>
      <c r="CD123" s="7"/>
      <c r="CE123" s="7" t="s">
        <v>1799</v>
      </c>
      <c r="CF123" s="7">
        <v>21000</v>
      </c>
      <c r="CG123" s="7">
        <v>60</v>
      </c>
      <c r="CH123" s="7"/>
      <c r="CI123" s="7"/>
      <c r="CJ123" s="7"/>
      <c r="CK123" s="82">
        <f t="shared" si="35"/>
        <v>21000</v>
      </c>
      <c r="CL123" s="82" t="str">
        <f t="shared" si="36"/>
        <v>SCIENTIFIC PRODUCTS LTDA.</v>
      </c>
      <c r="CM123" s="82" t="str">
        <f t="shared" si="37"/>
        <v>FISHERBRAND</v>
      </c>
      <c r="CN123" s="82">
        <f t="shared" si="38"/>
        <v>60</v>
      </c>
      <c r="CO123" s="101">
        <f t="shared" si="39"/>
        <v>21000</v>
      </c>
      <c r="CP123" s="110" t="str">
        <f t="shared" si="40"/>
        <v>SCIENTIFIC PRODUCTS LTDA.</v>
      </c>
      <c r="CQ123" s="105" t="str">
        <f t="shared" si="41"/>
        <v>FISHERBRAND</v>
      </c>
      <c r="CR123" s="105">
        <f t="shared" si="42"/>
        <v>60</v>
      </c>
    </row>
    <row r="124" spans="1:96" ht="57.6">
      <c r="A124" s="46">
        <f t="shared" si="43"/>
        <v>116</v>
      </c>
      <c r="B124" s="24" t="s">
        <v>640</v>
      </c>
      <c r="C124" s="25" t="s">
        <v>877</v>
      </c>
      <c r="D124" s="47">
        <v>1</v>
      </c>
      <c r="E124" s="7"/>
      <c r="F124" s="7"/>
      <c r="G124" s="7"/>
      <c r="H124" s="7"/>
      <c r="I124" s="7"/>
      <c r="J124" s="7"/>
      <c r="K124" s="7"/>
      <c r="L124" s="7"/>
      <c r="M124" s="7"/>
      <c r="N124" s="7"/>
      <c r="O124" s="7"/>
      <c r="P124" s="7"/>
      <c r="Q124" s="7"/>
      <c r="R124" s="7"/>
      <c r="S124" s="7"/>
      <c r="T124" s="7"/>
      <c r="U124" s="7"/>
      <c r="V124" s="7"/>
      <c r="W124" s="7"/>
      <c r="X124" s="7"/>
      <c r="Y124" s="7"/>
      <c r="Z124" s="82"/>
      <c r="AA124" s="82"/>
      <c r="AB124" s="82"/>
      <c r="AC124" s="82"/>
      <c r="AD124" s="7"/>
      <c r="AE124" s="7"/>
      <c r="AF124" s="7"/>
      <c r="AG124" s="7"/>
      <c r="AH124" s="7"/>
      <c r="AI124" s="7"/>
      <c r="AJ124" s="7"/>
      <c r="AK124" s="7"/>
      <c r="AL124" s="7"/>
      <c r="AM124" s="7"/>
      <c r="AN124" s="7"/>
      <c r="AO124" s="7"/>
      <c r="AP124" s="7"/>
      <c r="AQ124" s="7"/>
      <c r="AR124" s="7"/>
      <c r="AS124" s="7"/>
      <c r="AT124" s="7"/>
      <c r="AU124" s="7"/>
      <c r="AV124" s="7"/>
      <c r="AW124" s="7"/>
      <c r="AX124" s="7"/>
      <c r="AY124" s="82"/>
      <c r="AZ124" s="82"/>
      <c r="BA124" s="82">
        <f t="shared" si="47"/>
        <v>0</v>
      </c>
      <c r="BB124" s="82">
        <f t="shared" si="48"/>
        <v>0</v>
      </c>
      <c r="BC124" s="7"/>
      <c r="BD124" s="7"/>
      <c r="BE124" s="7"/>
      <c r="BF124" s="7" t="s">
        <v>1345</v>
      </c>
      <c r="BG124" s="7">
        <v>742400</v>
      </c>
      <c r="BH124" s="7">
        <v>60</v>
      </c>
      <c r="BI124" s="7" t="s">
        <v>1345</v>
      </c>
      <c r="BJ124" s="7">
        <v>414700</v>
      </c>
      <c r="BK124" s="7" t="s">
        <v>2526</v>
      </c>
      <c r="BL124" s="7"/>
      <c r="BM124" s="7"/>
      <c r="BN124" s="7"/>
      <c r="BO124" s="7"/>
      <c r="BP124" s="7"/>
      <c r="BQ124" s="7"/>
      <c r="BR124" s="7"/>
      <c r="BS124" s="7"/>
      <c r="BT124" s="7"/>
      <c r="BU124" s="1" t="s">
        <v>1345</v>
      </c>
      <c r="BV124" s="7">
        <v>408320</v>
      </c>
      <c r="BW124" s="7" t="s">
        <v>2328</v>
      </c>
      <c r="BX124" s="82">
        <f t="shared" si="32"/>
        <v>408320</v>
      </c>
      <c r="BY124" s="82" t="str">
        <f t="shared" si="44"/>
        <v>REACTIVOS EQUIPOS Y QUIMICOS LIMITADA</v>
      </c>
      <c r="BZ124" s="82" t="str">
        <f t="shared" si="33"/>
        <v>SCHOTT</v>
      </c>
      <c r="CA124" s="82" t="str">
        <f t="shared" si="34"/>
        <v>30 DIAS</v>
      </c>
      <c r="CB124" s="7"/>
      <c r="CC124" s="7"/>
      <c r="CD124" s="7"/>
      <c r="CE124" s="7"/>
      <c r="CF124" s="7"/>
      <c r="CG124" s="7"/>
      <c r="CH124" s="7"/>
      <c r="CI124" s="7"/>
      <c r="CJ124" s="7"/>
      <c r="CK124" s="82"/>
      <c r="CL124" s="82"/>
      <c r="CM124" s="82"/>
      <c r="CN124" s="82"/>
      <c r="CO124" s="101">
        <f t="shared" si="39"/>
        <v>408320</v>
      </c>
      <c r="CP124" s="110" t="str">
        <f t="shared" si="40"/>
        <v>REACTIVOS EQUIPOS Y QUIMICOS LIMITADA</v>
      </c>
      <c r="CQ124" s="105" t="str">
        <f t="shared" si="41"/>
        <v>SCHOTT</v>
      </c>
      <c r="CR124" s="105" t="str">
        <f t="shared" si="42"/>
        <v>30 DIAS</v>
      </c>
    </row>
    <row r="125" spans="1:96" ht="57.6">
      <c r="A125" s="46">
        <f t="shared" si="43"/>
        <v>117</v>
      </c>
      <c r="B125" s="24" t="s">
        <v>2004</v>
      </c>
      <c r="C125" s="25" t="s">
        <v>2005</v>
      </c>
      <c r="D125" s="47">
        <v>1</v>
      </c>
      <c r="E125" s="7"/>
      <c r="F125" s="7"/>
      <c r="G125" s="7"/>
      <c r="H125" s="7"/>
      <c r="I125" s="7"/>
      <c r="J125" s="7"/>
      <c r="K125" s="7"/>
      <c r="L125" s="7"/>
      <c r="M125" s="7"/>
      <c r="N125" s="7"/>
      <c r="O125" s="7"/>
      <c r="P125" s="7"/>
      <c r="Q125" s="7" t="s">
        <v>2377</v>
      </c>
      <c r="R125" s="7">
        <v>545200</v>
      </c>
      <c r="S125" s="7" t="s">
        <v>2363</v>
      </c>
      <c r="T125" s="7"/>
      <c r="U125" s="7"/>
      <c r="V125" s="7"/>
      <c r="W125" s="7"/>
      <c r="X125" s="7"/>
      <c r="Y125" s="7"/>
      <c r="Z125" s="82">
        <f t="shared" si="28"/>
        <v>545200</v>
      </c>
      <c r="AA125" s="82" t="str">
        <f t="shared" si="29"/>
        <v>BLAMIS DOTACIONES LABORATORIO S.A.S</v>
      </c>
      <c r="AB125" s="82" t="str">
        <f t="shared" si="45"/>
        <v>DURAN</v>
      </c>
      <c r="AC125" s="82" t="str">
        <f t="shared" si="46"/>
        <v>90 DIAS</v>
      </c>
      <c r="AD125" s="7"/>
      <c r="AE125" s="7"/>
      <c r="AF125" s="7"/>
      <c r="AG125" s="7"/>
      <c r="AH125" s="7"/>
      <c r="AI125" s="7"/>
      <c r="AJ125" s="7"/>
      <c r="AK125" s="7"/>
      <c r="AL125" s="7"/>
      <c r="AM125" s="7"/>
      <c r="AN125" s="7"/>
      <c r="AO125" s="7"/>
      <c r="AP125" s="7"/>
      <c r="AQ125" s="7"/>
      <c r="AR125" s="7"/>
      <c r="AS125" s="7"/>
      <c r="AT125" s="7"/>
      <c r="AU125" s="7"/>
      <c r="AV125" s="7"/>
      <c r="AW125" s="7"/>
      <c r="AX125" s="7"/>
      <c r="AY125" s="82"/>
      <c r="AZ125" s="82"/>
      <c r="BA125" s="82">
        <f t="shared" si="47"/>
        <v>0</v>
      </c>
      <c r="BB125" s="82">
        <f t="shared" si="48"/>
        <v>0</v>
      </c>
      <c r="BC125" s="7"/>
      <c r="BD125" s="7"/>
      <c r="BE125" s="7"/>
      <c r="BF125" s="7" t="s">
        <v>2377</v>
      </c>
      <c r="BG125" s="7">
        <v>194300</v>
      </c>
      <c r="BH125" s="7">
        <v>15</v>
      </c>
      <c r="BI125" s="7" t="s">
        <v>1345</v>
      </c>
      <c r="BJ125" s="7">
        <v>312620</v>
      </c>
      <c r="BK125" s="7" t="s">
        <v>2526</v>
      </c>
      <c r="BL125" s="7"/>
      <c r="BM125" s="7"/>
      <c r="BN125" s="7"/>
      <c r="BO125" s="7"/>
      <c r="BP125" s="7"/>
      <c r="BQ125" s="7"/>
      <c r="BR125" s="7"/>
      <c r="BS125" s="7"/>
      <c r="BT125" s="7"/>
      <c r="BU125" s="1" t="s">
        <v>2005</v>
      </c>
      <c r="BV125" s="7">
        <v>312620</v>
      </c>
      <c r="BW125" s="7" t="s">
        <v>2545</v>
      </c>
      <c r="BX125" s="82">
        <f t="shared" si="32"/>
        <v>194300</v>
      </c>
      <c r="BY125" s="82" t="str">
        <f t="shared" si="44"/>
        <v>PRODUQUIMICA DE COLOMBIA S A</v>
      </c>
      <c r="BZ125" s="82" t="str">
        <f t="shared" si="33"/>
        <v>DURAN</v>
      </c>
      <c r="CA125" s="82">
        <f t="shared" si="34"/>
        <v>15</v>
      </c>
      <c r="CB125" s="7"/>
      <c r="CC125" s="7"/>
      <c r="CD125" s="7"/>
      <c r="CE125" s="7"/>
      <c r="CF125" s="7"/>
      <c r="CG125" s="7"/>
      <c r="CH125" s="7" t="s">
        <v>2659</v>
      </c>
      <c r="CI125" s="7">
        <v>320635.8974358975</v>
      </c>
      <c r="CJ125" s="7" t="s">
        <v>2660</v>
      </c>
      <c r="CK125" s="82">
        <f t="shared" si="35"/>
        <v>320635.8974358975</v>
      </c>
      <c r="CL125" s="82" t="str">
        <f t="shared" si="36"/>
        <v xml:space="preserve">LABORATORIOS WACOL S.A </v>
      </c>
      <c r="CM125" s="82" t="str">
        <f t="shared" si="37"/>
        <v>DURAND</v>
      </c>
      <c r="CN125" s="82" t="str">
        <f t="shared" si="38"/>
        <v>90 IDAS</v>
      </c>
      <c r="CO125" s="101">
        <f t="shared" si="39"/>
        <v>194300</v>
      </c>
      <c r="CP125" s="110" t="str">
        <f t="shared" si="40"/>
        <v>PRODUQUIMICA DE COLOMBIA S A</v>
      </c>
      <c r="CQ125" s="105" t="str">
        <f t="shared" si="41"/>
        <v>DURAN</v>
      </c>
      <c r="CR125" s="105">
        <f t="shared" si="42"/>
        <v>15</v>
      </c>
    </row>
    <row r="126" spans="1:96" ht="57.6">
      <c r="A126" s="46">
        <f t="shared" si="43"/>
        <v>118</v>
      </c>
      <c r="B126" s="24" t="s">
        <v>641</v>
      </c>
      <c r="C126" s="25" t="s">
        <v>878</v>
      </c>
      <c r="D126" s="47">
        <v>1</v>
      </c>
      <c r="E126" s="7"/>
      <c r="F126" s="7"/>
      <c r="G126" s="7"/>
      <c r="H126" s="7"/>
      <c r="I126" s="7"/>
      <c r="J126" s="7"/>
      <c r="K126" s="7"/>
      <c r="L126" s="7"/>
      <c r="M126" s="7"/>
      <c r="N126" s="7"/>
      <c r="O126" s="7"/>
      <c r="P126" s="7"/>
      <c r="Q126" s="7"/>
      <c r="R126" s="7"/>
      <c r="S126" s="7"/>
      <c r="T126" s="7"/>
      <c r="U126" s="7"/>
      <c r="V126" s="7"/>
      <c r="W126" s="7"/>
      <c r="X126" s="7"/>
      <c r="Y126" s="7"/>
      <c r="Z126" s="82"/>
      <c r="AA126" s="82"/>
      <c r="AB126" s="82">
        <f t="shared" si="45"/>
        <v>0</v>
      </c>
      <c r="AC126" s="82">
        <f t="shared" si="46"/>
        <v>0</v>
      </c>
      <c r="AD126" s="7"/>
      <c r="AE126" s="7"/>
      <c r="AF126" s="7"/>
      <c r="AG126" s="7"/>
      <c r="AH126" s="7"/>
      <c r="AI126" s="7"/>
      <c r="AJ126" s="7"/>
      <c r="AK126" s="7"/>
      <c r="AL126" s="7"/>
      <c r="AM126" s="7" t="s">
        <v>878</v>
      </c>
      <c r="AN126" s="7">
        <v>515000</v>
      </c>
      <c r="AO126" s="7" t="s">
        <v>2463</v>
      </c>
      <c r="AP126" s="7"/>
      <c r="AQ126" s="7"/>
      <c r="AR126" s="7"/>
      <c r="AS126" s="7"/>
      <c r="AT126" s="7"/>
      <c r="AU126" s="7"/>
      <c r="AV126" s="7"/>
      <c r="AW126" s="7"/>
      <c r="AX126" s="7"/>
      <c r="AY126" s="82">
        <f t="shared" si="30"/>
        <v>515000</v>
      </c>
      <c r="AZ126" s="82" t="str">
        <f t="shared" si="31"/>
        <v>SUMINISTROS CLINICOS ISLA SAS</v>
      </c>
      <c r="BA126" s="82" t="str">
        <f t="shared" si="47"/>
        <v>COPAN</v>
      </c>
      <c r="BB126" s="82" t="str">
        <f t="shared" si="48"/>
        <v>5 DIAS HABILES HABILES</v>
      </c>
      <c r="BC126" s="7"/>
      <c r="BD126" s="7"/>
      <c r="BE126" s="7"/>
      <c r="BF126" s="7"/>
      <c r="BG126" s="7"/>
      <c r="BH126" s="7"/>
      <c r="BI126" s="7"/>
      <c r="BJ126" s="7"/>
      <c r="BK126" s="7"/>
      <c r="BL126" s="7"/>
      <c r="BM126" s="7"/>
      <c r="BN126" s="7"/>
      <c r="BO126" s="7"/>
      <c r="BP126" s="7"/>
      <c r="BQ126" s="7"/>
      <c r="BR126" s="7"/>
      <c r="BS126" s="7"/>
      <c r="BT126" s="7"/>
      <c r="BU126" s="1" t="s">
        <v>878</v>
      </c>
      <c r="BV126" s="7">
        <v>597400</v>
      </c>
      <c r="BW126" s="7" t="s">
        <v>2545</v>
      </c>
      <c r="BX126" s="82">
        <f t="shared" si="32"/>
        <v>597400</v>
      </c>
      <c r="BY126" s="82" t="str">
        <f t="shared" si="44"/>
        <v>REACTIVOS EQUIPOS Y QUIMICOS LIMITADA</v>
      </c>
      <c r="BZ126" s="82" t="str">
        <f t="shared" si="33"/>
        <v>COPAN</v>
      </c>
      <c r="CA126" s="82" t="str">
        <f t="shared" si="34"/>
        <v>120 DIAS</v>
      </c>
      <c r="CB126" s="7"/>
      <c r="CC126" s="7"/>
      <c r="CD126" s="7"/>
      <c r="CE126" s="7" t="s">
        <v>878</v>
      </c>
      <c r="CF126" s="7">
        <v>582400</v>
      </c>
      <c r="CG126" s="7">
        <v>60</v>
      </c>
      <c r="CH126" s="7"/>
      <c r="CI126" s="7"/>
      <c r="CJ126" s="7"/>
      <c r="CK126" s="82">
        <f t="shared" si="35"/>
        <v>582400</v>
      </c>
      <c r="CL126" s="82" t="str">
        <f t="shared" si="36"/>
        <v>SCIENTIFIC PRODUCTS LTDA.</v>
      </c>
      <c r="CM126" s="82" t="str">
        <f t="shared" si="37"/>
        <v>COPAN</v>
      </c>
      <c r="CN126" s="82">
        <f t="shared" si="38"/>
        <v>60</v>
      </c>
      <c r="CO126" s="101">
        <f t="shared" si="39"/>
        <v>515000</v>
      </c>
      <c r="CP126" s="110" t="str">
        <f t="shared" si="40"/>
        <v>SUMINISTROS CLINICOS ISLA SAS</v>
      </c>
      <c r="CQ126" s="105" t="str">
        <f t="shared" si="41"/>
        <v>COPAN</v>
      </c>
      <c r="CR126" s="105" t="str">
        <f t="shared" si="42"/>
        <v>5 DIAS HABILES HABILES</v>
      </c>
    </row>
    <row r="127" spans="1:96" ht="43.2">
      <c r="A127" s="46">
        <f t="shared" si="43"/>
        <v>119</v>
      </c>
      <c r="B127" s="26" t="s">
        <v>642</v>
      </c>
      <c r="C127" s="59" t="s">
        <v>879</v>
      </c>
      <c r="D127" s="47">
        <v>1</v>
      </c>
      <c r="E127" s="7"/>
      <c r="F127" s="7"/>
      <c r="G127" s="7"/>
      <c r="H127" s="7"/>
      <c r="I127" s="7"/>
      <c r="J127" s="7"/>
      <c r="K127" s="7" t="s">
        <v>2306</v>
      </c>
      <c r="L127" s="7">
        <v>762700</v>
      </c>
      <c r="M127" s="7">
        <v>30</v>
      </c>
      <c r="N127" s="7"/>
      <c r="O127" s="7"/>
      <c r="P127" s="7"/>
      <c r="Q127" s="7"/>
      <c r="R127" s="7"/>
      <c r="S127" s="7"/>
      <c r="T127" s="7"/>
      <c r="U127" s="7"/>
      <c r="V127" s="7"/>
      <c r="W127" s="7"/>
      <c r="X127" s="7"/>
      <c r="Y127" s="7"/>
      <c r="Z127" s="82">
        <f t="shared" si="28"/>
        <v>762700</v>
      </c>
      <c r="AA127" s="82" t="str">
        <f t="shared" si="29"/>
        <v>BIO-INSTRUMENTAL</v>
      </c>
      <c r="AB127" s="82" t="str">
        <f t="shared" si="45"/>
        <v xml:space="preserve">FISHER </v>
      </c>
      <c r="AC127" s="82">
        <f t="shared" si="46"/>
        <v>30</v>
      </c>
      <c r="AD127" s="7" t="s">
        <v>888</v>
      </c>
      <c r="AE127" s="7">
        <v>273663</v>
      </c>
      <c r="AF127" s="7" t="s">
        <v>2375</v>
      </c>
      <c r="AG127" s="7"/>
      <c r="AH127" s="7"/>
      <c r="AI127" s="7"/>
      <c r="AJ127" s="7"/>
      <c r="AK127" s="7"/>
      <c r="AL127" s="7"/>
      <c r="AM127" s="7"/>
      <c r="AN127" s="7"/>
      <c r="AO127" s="7"/>
      <c r="AP127" s="7" t="s">
        <v>2306</v>
      </c>
      <c r="AQ127" s="7">
        <v>882800</v>
      </c>
      <c r="AR127" s="7" t="s">
        <v>2475</v>
      </c>
      <c r="AS127" s="7"/>
      <c r="AT127" s="7"/>
      <c r="AU127" s="7"/>
      <c r="AV127" s="7"/>
      <c r="AW127" s="7"/>
      <c r="AX127" s="7"/>
      <c r="AY127" s="82">
        <f t="shared" si="30"/>
        <v>273663</v>
      </c>
      <c r="AZ127" s="82" t="str">
        <f t="shared" si="31"/>
        <v>IMECTECH SOLUTIONS S.A.S.</v>
      </c>
      <c r="BA127" s="82" t="str">
        <f t="shared" si="47"/>
        <v>FISHER</v>
      </c>
      <c r="BB127" s="82" t="str">
        <f t="shared" si="48"/>
        <v>60 DIAS</v>
      </c>
      <c r="BC127" s="7"/>
      <c r="BD127" s="7"/>
      <c r="BE127" s="7"/>
      <c r="BF127" s="7" t="s">
        <v>888</v>
      </c>
      <c r="BG127" s="7">
        <v>862750</v>
      </c>
      <c r="BH127" s="7">
        <v>60</v>
      </c>
      <c r="BI127" s="7"/>
      <c r="BJ127" s="7"/>
      <c r="BK127" s="7"/>
      <c r="BL127" s="7" t="s">
        <v>888</v>
      </c>
      <c r="BM127" s="7">
        <v>143840</v>
      </c>
      <c r="BN127" s="7" t="s">
        <v>2375</v>
      </c>
      <c r="BO127" s="7"/>
      <c r="BP127" s="7"/>
      <c r="BQ127" s="7"/>
      <c r="BR127" s="7"/>
      <c r="BS127" s="7"/>
      <c r="BT127" s="7"/>
      <c r="BU127" s="1"/>
      <c r="BV127" s="7"/>
      <c r="BW127" s="7"/>
      <c r="BX127" s="82">
        <f t="shared" si="32"/>
        <v>143840</v>
      </c>
      <c r="BY127" s="82" t="str">
        <f t="shared" si="44"/>
        <v xml:space="preserve">QUIMICA  M.G.  S.A.S.   </v>
      </c>
      <c r="BZ127" s="82" t="str">
        <f t="shared" si="33"/>
        <v>FISHER</v>
      </c>
      <c r="CA127" s="82" t="str">
        <f t="shared" si="34"/>
        <v>60 DIAS</v>
      </c>
      <c r="CB127" s="7"/>
      <c r="CC127" s="7"/>
      <c r="CD127" s="7"/>
      <c r="CE127" s="7" t="s">
        <v>888</v>
      </c>
      <c r="CF127" s="7">
        <v>144800</v>
      </c>
      <c r="CG127" s="7">
        <v>60</v>
      </c>
      <c r="CH127" s="7"/>
      <c r="CI127" s="7"/>
      <c r="CJ127" s="7"/>
      <c r="CK127" s="82">
        <f t="shared" si="35"/>
        <v>144800</v>
      </c>
      <c r="CL127" s="82" t="str">
        <f t="shared" si="36"/>
        <v>SCIENTIFIC PRODUCTS LTDA.</v>
      </c>
      <c r="CM127" s="82" t="str">
        <f t="shared" si="37"/>
        <v>FISHER</v>
      </c>
      <c r="CN127" s="82">
        <f t="shared" si="38"/>
        <v>60</v>
      </c>
      <c r="CO127" s="101">
        <f t="shared" si="39"/>
        <v>143840</v>
      </c>
      <c r="CP127" s="110" t="str">
        <f t="shared" si="40"/>
        <v xml:space="preserve">QUIMICA  M.G.  S.A.S.   </v>
      </c>
      <c r="CQ127" s="105" t="str">
        <f t="shared" si="41"/>
        <v>FISHER</v>
      </c>
      <c r="CR127" s="105" t="str">
        <f t="shared" si="42"/>
        <v>60 DIAS</v>
      </c>
    </row>
    <row r="128" spans="1:96" ht="57.6">
      <c r="A128" s="46">
        <f t="shared" si="43"/>
        <v>120</v>
      </c>
      <c r="B128" s="24" t="s">
        <v>1437</v>
      </c>
      <c r="C128" s="25" t="s">
        <v>1459</v>
      </c>
      <c r="D128" s="47">
        <v>1</v>
      </c>
      <c r="E128" s="7"/>
      <c r="F128" s="7"/>
      <c r="G128" s="7"/>
      <c r="H128" s="7"/>
      <c r="I128" s="7"/>
      <c r="J128" s="7"/>
      <c r="K128" s="7"/>
      <c r="L128" s="7"/>
      <c r="M128" s="7"/>
      <c r="N128" s="7"/>
      <c r="O128" s="7"/>
      <c r="P128" s="7"/>
      <c r="Q128" s="7" t="s">
        <v>2384</v>
      </c>
      <c r="R128" s="7">
        <v>4958.3040000000001</v>
      </c>
      <c r="S128" s="7" t="s">
        <v>2378</v>
      </c>
      <c r="T128" s="7"/>
      <c r="U128" s="7"/>
      <c r="V128" s="7"/>
      <c r="W128" s="7"/>
      <c r="X128" s="7"/>
      <c r="Y128" s="7"/>
      <c r="Z128" s="82">
        <f t="shared" si="28"/>
        <v>4958.3040000000001</v>
      </c>
      <c r="AA128" s="82" t="str">
        <f t="shared" si="29"/>
        <v>BLAMIS DOTACIONES LABORATORIO S.A.S</v>
      </c>
      <c r="AB128" s="82" t="str">
        <f t="shared" si="45"/>
        <v>KNITELL</v>
      </c>
      <c r="AC128" s="82" t="str">
        <f t="shared" si="46"/>
        <v>5 DIAS</v>
      </c>
      <c r="AD128" s="7"/>
      <c r="AE128" s="7"/>
      <c r="AF128" s="7"/>
      <c r="AG128" s="7"/>
      <c r="AH128" s="7"/>
      <c r="AI128" s="7"/>
      <c r="AJ128" s="7"/>
      <c r="AK128" s="7"/>
      <c r="AL128" s="7"/>
      <c r="AM128" s="7" t="s">
        <v>2384</v>
      </c>
      <c r="AN128" s="7">
        <v>3850</v>
      </c>
      <c r="AO128" s="7" t="s">
        <v>2463</v>
      </c>
      <c r="AP128" s="7"/>
      <c r="AQ128" s="7"/>
      <c r="AR128" s="7"/>
      <c r="AS128" s="7"/>
      <c r="AT128" s="7"/>
      <c r="AU128" s="7"/>
      <c r="AV128" s="7" t="s">
        <v>2384</v>
      </c>
      <c r="AW128" s="7">
        <v>4896.1232349165593</v>
      </c>
      <c r="AX128" s="7">
        <v>10</v>
      </c>
      <c r="AY128" s="82">
        <f t="shared" si="30"/>
        <v>3850</v>
      </c>
      <c r="AZ128" s="82" t="str">
        <f t="shared" si="31"/>
        <v>SUMINISTROS CLINICOS ISLA SAS</v>
      </c>
      <c r="BA128" s="82" t="str">
        <f t="shared" si="47"/>
        <v>KNITELL</v>
      </c>
      <c r="BB128" s="82" t="str">
        <f t="shared" si="48"/>
        <v>5 DIAS HABILES HABILES</v>
      </c>
      <c r="BC128" s="7"/>
      <c r="BD128" s="7"/>
      <c r="BE128" s="7"/>
      <c r="BF128" s="7"/>
      <c r="BG128" s="7"/>
      <c r="BH128" s="7"/>
      <c r="BI128" s="7"/>
      <c r="BJ128" s="7"/>
      <c r="BK128" s="7"/>
      <c r="BL128" s="7"/>
      <c r="BM128" s="7"/>
      <c r="BN128" s="7"/>
      <c r="BO128" s="7" t="s">
        <v>2558</v>
      </c>
      <c r="BP128" s="7">
        <v>950</v>
      </c>
      <c r="BQ128" s="7" t="s">
        <v>2548</v>
      </c>
      <c r="BR128" s="7"/>
      <c r="BS128" s="7"/>
      <c r="BT128" s="7"/>
      <c r="BU128" s="1" t="s">
        <v>2384</v>
      </c>
      <c r="BV128" s="7">
        <v>5336</v>
      </c>
      <c r="BW128" s="7" t="s">
        <v>2545</v>
      </c>
      <c r="BX128" s="82">
        <f t="shared" si="32"/>
        <v>950</v>
      </c>
      <c r="BY128" s="82" t="str">
        <f t="shared" si="44"/>
        <v>QUIMICOS FARADAY LTDA</v>
      </c>
      <c r="BZ128" s="82" t="str">
        <f t="shared" si="33"/>
        <v>MRCA ALEMANA</v>
      </c>
      <c r="CA128" s="82" t="str">
        <f t="shared" si="34"/>
        <v>20 DIAS</v>
      </c>
      <c r="CB128" s="7"/>
      <c r="CC128" s="7"/>
      <c r="CD128" s="7"/>
      <c r="CE128" s="7" t="s">
        <v>2384</v>
      </c>
      <c r="CF128" s="7">
        <v>5000</v>
      </c>
      <c r="CG128" s="7">
        <v>30</v>
      </c>
      <c r="CH128" s="7"/>
      <c r="CI128" s="7"/>
      <c r="CJ128" s="7"/>
      <c r="CK128" s="82">
        <f t="shared" si="35"/>
        <v>5000</v>
      </c>
      <c r="CL128" s="82" t="str">
        <f t="shared" si="36"/>
        <v>SCIENTIFIC PRODUCTS LTDA.</v>
      </c>
      <c r="CM128" s="82" t="str">
        <f t="shared" si="37"/>
        <v>KNITELL</v>
      </c>
      <c r="CN128" s="82">
        <f t="shared" si="38"/>
        <v>30</v>
      </c>
      <c r="CO128" s="101">
        <f t="shared" si="39"/>
        <v>950</v>
      </c>
      <c r="CP128" s="110" t="str">
        <f t="shared" si="40"/>
        <v>QUIMICOS FARADAY LTDA</v>
      </c>
      <c r="CQ128" s="105" t="str">
        <f t="shared" si="41"/>
        <v>MRCA ALEMANA</v>
      </c>
      <c r="CR128" s="105" t="str">
        <f t="shared" si="42"/>
        <v>20 DIAS</v>
      </c>
    </row>
    <row r="129" spans="1:96" ht="57.6">
      <c r="A129" s="46">
        <f t="shared" si="43"/>
        <v>121</v>
      </c>
      <c r="B129" s="24" t="s">
        <v>643</v>
      </c>
      <c r="C129" s="25" t="s">
        <v>1460</v>
      </c>
      <c r="D129" s="47">
        <v>1</v>
      </c>
      <c r="E129" s="7"/>
      <c r="F129" s="7"/>
      <c r="G129" s="7"/>
      <c r="H129" s="7"/>
      <c r="I129" s="7"/>
      <c r="J129" s="7"/>
      <c r="K129" s="7"/>
      <c r="L129" s="7"/>
      <c r="M129" s="7"/>
      <c r="N129" s="7"/>
      <c r="O129" s="7"/>
      <c r="P129" s="7"/>
      <c r="Q129" s="7" t="s">
        <v>2384</v>
      </c>
      <c r="R129" s="7">
        <v>8916.8040000000001</v>
      </c>
      <c r="S129" s="7" t="s">
        <v>2378</v>
      </c>
      <c r="T129" s="7"/>
      <c r="U129" s="7"/>
      <c r="V129" s="7"/>
      <c r="W129" s="7"/>
      <c r="X129" s="7"/>
      <c r="Y129" s="7"/>
      <c r="Z129" s="82">
        <f t="shared" si="28"/>
        <v>8916.8040000000001</v>
      </c>
      <c r="AA129" s="82" t="str">
        <f t="shared" si="29"/>
        <v>BLAMIS DOTACIONES LABORATORIO S.A.S</v>
      </c>
      <c r="AB129" s="82" t="str">
        <f t="shared" si="45"/>
        <v>KNITELL</v>
      </c>
      <c r="AC129" s="82" t="str">
        <f t="shared" si="46"/>
        <v>5 DIAS</v>
      </c>
      <c r="AD129" s="7"/>
      <c r="AE129" s="7"/>
      <c r="AF129" s="7"/>
      <c r="AG129" s="7"/>
      <c r="AH129" s="7"/>
      <c r="AI129" s="7"/>
      <c r="AJ129" s="7"/>
      <c r="AK129" s="7"/>
      <c r="AL129" s="7"/>
      <c r="AM129" s="7"/>
      <c r="AN129" s="7"/>
      <c r="AO129" s="7"/>
      <c r="AP129" s="7"/>
      <c r="AQ129" s="7"/>
      <c r="AR129" s="7"/>
      <c r="AS129" s="7"/>
      <c r="AT129" s="7"/>
      <c r="AU129" s="7"/>
      <c r="AV129" s="7" t="s">
        <v>2384</v>
      </c>
      <c r="AW129" s="7">
        <v>8804.9807445442875</v>
      </c>
      <c r="AX129" s="7">
        <v>10</v>
      </c>
      <c r="AY129" s="82">
        <f t="shared" si="30"/>
        <v>8804.9807445442875</v>
      </c>
      <c r="AZ129" s="82" t="str">
        <f t="shared" si="31"/>
        <v>NELSON A. ROYERO Y CÍA. SAS.</v>
      </c>
      <c r="BA129" s="82" t="str">
        <f t="shared" si="47"/>
        <v>KNITELL</v>
      </c>
      <c r="BB129" s="82">
        <f t="shared" si="48"/>
        <v>10</v>
      </c>
      <c r="BC129" s="7"/>
      <c r="BD129" s="7"/>
      <c r="BE129" s="7"/>
      <c r="BF129" s="7"/>
      <c r="BG129" s="7"/>
      <c r="BH129" s="7"/>
      <c r="BI129" s="7"/>
      <c r="BJ129" s="7"/>
      <c r="BK129" s="7"/>
      <c r="BL129" s="7"/>
      <c r="BM129" s="7"/>
      <c r="BN129" s="7"/>
      <c r="BO129" s="7" t="s">
        <v>2559</v>
      </c>
      <c r="BP129" s="7">
        <v>1950</v>
      </c>
      <c r="BQ129" s="7" t="s">
        <v>2548</v>
      </c>
      <c r="BR129" s="7"/>
      <c r="BS129" s="7"/>
      <c r="BT129" s="7"/>
      <c r="BU129" s="1" t="s">
        <v>2384</v>
      </c>
      <c r="BV129" s="7">
        <v>8120</v>
      </c>
      <c r="BW129" s="7" t="s">
        <v>2545</v>
      </c>
      <c r="BX129" s="82">
        <f t="shared" si="32"/>
        <v>1950</v>
      </c>
      <c r="BY129" s="82" t="str">
        <f t="shared" si="44"/>
        <v>QUIMICOS FARADAY LTDA</v>
      </c>
      <c r="BZ129" s="82" t="str">
        <f t="shared" si="33"/>
        <v>MARCA ALEMANA</v>
      </c>
      <c r="CA129" s="82" t="str">
        <f t="shared" si="34"/>
        <v>20 DIAS</v>
      </c>
      <c r="CB129" s="7"/>
      <c r="CC129" s="7"/>
      <c r="CD129" s="7"/>
      <c r="CE129" s="7" t="s">
        <v>2384</v>
      </c>
      <c r="CF129" s="7">
        <v>9000</v>
      </c>
      <c r="CG129" s="7">
        <v>30</v>
      </c>
      <c r="CH129" s="7"/>
      <c r="CI129" s="7"/>
      <c r="CJ129" s="7"/>
      <c r="CK129" s="82">
        <f t="shared" si="35"/>
        <v>9000</v>
      </c>
      <c r="CL129" s="82" t="str">
        <f t="shared" si="36"/>
        <v>SCIENTIFIC PRODUCTS LTDA.</v>
      </c>
      <c r="CM129" s="82" t="str">
        <f t="shared" si="37"/>
        <v>KNITELL</v>
      </c>
      <c r="CN129" s="82">
        <f t="shared" si="38"/>
        <v>30</v>
      </c>
      <c r="CO129" s="101">
        <f t="shared" si="39"/>
        <v>1950</v>
      </c>
      <c r="CP129" s="110" t="str">
        <f t="shared" si="40"/>
        <v>QUIMICOS FARADAY LTDA</v>
      </c>
      <c r="CQ129" s="105" t="str">
        <f t="shared" si="41"/>
        <v>MARCA ALEMANA</v>
      </c>
      <c r="CR129" s="105" t="str">
        <f t="shared" si="42"/>
        <v>20 DIAS</v>
      </c>
    </row>
    <row r="130" spans="1:96" ht="43.2">
      <c r="A130" s="46">
        <f t="shared" si="43"/>
        <v>122</v>
      </c>
      <c r="B130" s="24" t="s">
        <v>644</v>
      </c>
      <c r="C130" s="25" t="s">
        <v>880</v>
      </c>
      <c r="D130" s="47">
        <v>1</v>
      </c>
      <c r="E130" s="7"/>
      <c r="F130" s="7"/>
      <c r="G130" s="7"/>
      <c r="H130" s="7"/>
      <c r="I130" s="7"/>
      <c r="J130" s="7"/>
      <c r="K130" s="7"/>
      <c r="L130" s="7"/>
      <c r="M130" s="7"/>
      <c r="N130" s="7"/>
      <c r="O130" s="7"/>
      <c r="P130" s="7"/>
      <c r="Q130" s="7"/>
      <c r="R130" s="7"/>
      <c r="S130" s="7"/>
      <c r="T130" s="7"/>
      <c r="U130" s="7"/>
      <c r="V130" s="7"/>
      <c r="W130" s="7"/>
      <c r="X130" s="7"/>
      <c r="Y130" s="7"/>
      <c r="Z130" s="82"/>
      <c r="AA130" s="82"/>
      <c r="AB130" s="82">
        <f t="shared" si="45"/>
        <v>0</v>
      </c>
      <c r="AC130" s="82">
        <f t="shared" si="46"/>
        <v>0</v>
      </c>
      <c r="AD130" s="7"/>
      <c r="AE130" s="7"/>
      <c r="AF130" s="7"/>
      <c r="AG130" s="7"/>
      <c r="AH130" s="7"/>
      <c r="AI130" s="7"/>
      <c r="AJ130" s="7"/>
      <c r="AK130" s="7"/>
      <c r="AL130" s="7"/>
      <c r="AM130" s="7"/>
      <c r="AN130" s="7"/>
      <c r="AO130" s="7"/>
      <c r="AP130" s="7"/>
      <c r="AQ130" s="7"/>
      <c r="AR130" s="7"/>
      <c r="AS130" s="7"/>
      <c r="AT130" s="7"/>
      <c r="AU130" s="7"/>
      <c r="AV130" s="7"/>
      <c r="AW130" s="7"/>
      <c r="AX130" s="7"/>
      <c r="AY130" s="82"/>
      <c r="AZ130" s="82"/>
      <c r="BA130" s="82">
        <f t="shared" si="47"/>
        <v>0</v>
      </c>
      <c r="BB130" s="82">
        <f t="shared" si="48"/>
        <v>0</v>
      </c>
      <c r="BC130" s="7"/>
      <c r="BD130" s="7"/>
      <c r="BE130" s="7"/>
      <c r="BF130" s="7"/>
      <c r="BG130" s="7"/>
      <c r="BH130" s="7"/>
      <c r="BI130" s="7"/>
      <c r="BJ130" s="7"/>
      <c r="BK130" s="7"/>
      <c r="BL130" s="7"/>
      <c r="BM130" s="7"/>
      <c r="BN130" s="7"/>
      <c r="BO130" s="7" t="s">
        <v>2560</v>
      </c>
      <c r="BP130" s="7">
        <v>4600</v>
      </c>
      <c r="BQ130" s="7" t="s">
        <v>2548</v>
      </c>
      <c r="BR130" s="7"/>
      <c r="BS130" s="7"/>
      <c r="BT130" s="7"/>
      <c r="BU130" s="1" t="s">
        <v>887</v>
      </c>
      <c r="BV130" s="7">
        <v>8120</v>
      </c>
      <c r="BW130" s="7" t="s">
        <v>2328</v>
      </c>
      <c r="BX130" s="82">
        <f t="shared" si="32"/>
        <v>4600</v>
      </c>
      <c r="BY130" s="82" t="str">
        <f t="shared" si="44"/>
        <v>QUIMICOS FARADAY LTDA</v>
      </c>
      <c r="BZ130" s="82" t="str">
        <f t="shared" si="33"/>
        <v>FABRICACION NACIONAL</v>
      </c>
      <c r="CA130" s="82" t="str">
        <f t="shared" si="34"/>
        <v>20 DIAS</v>
      </c>
      <c r="CB130" s="7"/>
      <c r="CC130" s="7"/>
      <c r="CD130" s="7"/>
      <c r="CE130" s="7"/>
      <c r="CF130" s="7"/>
      <c r="CG130" s="7"/>
      <c r="CH130" s="7"/>
      <c r="CI130" s="7"/>
      <c r="CJ130" s="7"/>
      <c r="CK130" s="82"/>
      <c r="CL130" s="82"/>
      <c r="CM130" s="82"/>
      <c r="CN130" s="82"/>
      <c r="CO130" s="101">
        <f t="shared" si="39"/>
        <v>4600</v>
      </c>
      <c r="CP130" s="110" t="str">
        <f t="shared" si="40"/>
        <v>QUIMICOS FARADAY LTDA</v>
      </c>
      <c r="CQ130" s="105" t="str">
        <f t="shared" si="41"/>
        <v>FABRICACION NACIONAL</v>
      </c>
      <c r="CR130" s="105" t="str">
        <f t="shared" si="42"/>
        <v>20 DIAS</v>
      </c>
    </row>
    <row r="131" spans="1:96" ht="43.2">
      <c r="A131" s="46">
        <f t="shared" si="43"/>
        <v>123</v>
      </c>
      <c r="B131" s="24" t="s">
        <v>2006</v>
      </c>
      <c r="C131" s="25" t="s">
        <v>896</v>
      </c>
      <c r="D131" s="47">
        <v>1</v>
      </c>
      <c r="E131" s="7"/>
      <c r="F131" s="7"/>
      <c r="G131" s="7"/>
      <c r="H131" s="7"/>
      <c r="I131" s="7"/>
      <c r="J131" s="7"/>
      <c r="K131" s="7"/>
      <c r="L131" s="7"/>
      <c r="M131" s="7"/>
      <c r="N131" s="7"/>
      <c r="O131" s="7"/>
      <c r="P131" s="7"/>
      <c r="Q131" s="7"/>
      <c r="R131" s="7"/>
      <c r="S131" s="7"/>
      <c r="T131" s="7"/>
      <c r="U131" s="7"/>
      <c r="V131" s="7"/>
      <c r="W131" s="7"/>
      <c r="X131" s="7"/>
      <c r="Y131" s="7"/>
      <c r="Z131" s="82"/>
      <c r="AA131" s="82"/>
      <c r="AB131" s="82">
        <f t="shared" si="45"/>
        <v>0</v>
      </c>
      <c r="AC131" s="82">
        <f t="shared" si="46"/>
        <v>0</v>
      </c>
      <c r="AD131" s="7" t="s">
        <v>888</v>
      </c>
      <c r="AE131" s="7">
        <v>7148</v>
      </c>
      <c r="AF131" s="7" t="s">
        <v>2375</v>
      </c>
      <c r="AG131" s="7"/>
      <c r="AH131" s="7"/>
      <c r="AI131" s="7"/>
      <c r="AJ131" s="7"/>
      <c r="AK131" s="7"/>
      <c r="AL131" s="7"/>
      <c r="AM131" s="7"/>
      <c r="AN131" s="7"/>
      <c r="AO131" s="7"/>
      <c r="AP131" s="7" t="s">
        <v>888</v>
      </c>
      <c r="AQ131" s="7">
        <v>80500</v>
      </c>
      <c r="AR131" s="7" t="s">
        <v>2475</v>
      </c>
      <c r="AS131" s="7"/>
      <c r="AT131" s="7"/>
      <c r="AU131" s="7"/>
      <c r="AV131" s="7"/>
      <c r="AW131" s="7"/>
      <c r="AX131" s="7"/>
      <c r="AY131" s="82">
        <f t="shared" si="30"/>
        <v>7148</v>
      </c>
      <c r="AZ131" s="82" t="str">
        <f t="shared" si="31"/>
        <v>IMECTECH SOLUTIONS S.A.S.</v>
      </c>
      <c r="BA131" s="82" t="str">
        <f t="shared" si="47"/>
        <v>FISHER</v>
      </c>
      <c r="BB131" s="82" t="str">
        <f t="shared" si="48"/>
        <v>60 DIAS</v>
      </c>
      <c r="BC131" s="7"/>
      <c r="BD131" s="7"/>
      <c r="BE131" s="7"/>
      <c r="BF131" s="7"/>
      <c r="BG131" s="7"/>
      <c r="BH131" s="7"/>
      <c r="BI131" s="7"/>
      <c r="BJ131" s="7"/>
      <c r="BK131" s="7"/>
      <c r="BL131" s="7" t="s">
        <v>888</v>
      </c>
      <c r="BM131" s="7">
        <v>90480</v>
      </c>
      <c r="BN131" s="7" t="s">
        <v>2375</v>
      </c>
      <c r="BO131" s="7"/>
      <c r="BP131" s="7"/>
      <c r="BQ131" s="7"/>
      <c r="BR131" s="7"/>
      <c r="BS131" s="7"/>
      <c r="BT131" s="7"/>
      <c r="BU131" s="1"/>
      <c r="BV131" s="7"/>
      <c r="BW131" s="7"/>
      <c r="BX131" s="82">
        <f t="shared" si="32"/>
        <v>90480</v>
      </c>
      <c r="BY131" s="82" t="str">
        <f t="shared" si="44"/>
        <v xml:space="preserve">QUIMICA  M.G.  S.A.S.   </v>
      </c>
      <c r="BZ131" s="82" t="str">
        <f t="shared" si="33"/>
        <v>FISHER</v>
      </c>
      <c r="CA131" s="82" t="str">
        <f t="shared" si="34"/>
        <v>60 DIAS</v>
      </c>
      <c r="CB131" s="7"/>
      <c r="CC131" s="7"/>
      <c r="CD131" s="7"/>
      <c r="CE131" s="7" t="s">
        <v>888</v>
      </c>
      <c r="CF131" s="7">
        <v>87500</v>
      </c>
      <c r="CG131" s="7">
        <v>60</v>
      </c>
      <c r="CH131" s="7"/>
      <c r="CI131" s="7"/>
      <c r="CJ131" s="7"/>
      <c r="CK131" s="82">
        <f t="shared" si="35"/>
        <v>87500</v>
      </c>
      <c r="CL131" s="82" t="str">
        <f t="shared" si="36"/>
        <v>SCIENTIFIC PRODUCTS LTDA.</v>
      </c>
      <c r="CM131" s="82" t="str">
        <f t="shared" si="37"/>
        <v>FISHER</v>
      </c>
      <c r="CN131" s="82">
        <f t="shared" si="38"/>
        <v>60</v>
      </c>
      <c r="CO131" s="101">
        <f t="shared" si="39"/>
        <v>7148</v>
      </c>
      <c r="CP131" s="110" t="str">
        <f t="shared" si="40"/>
        <v>IMECTECH SOLUTIONS S.A.S.</v>
      </c>
      <c r="CQ131" s="105" t="str">
        <f t="shared" si="41"/>
        <v>FISHER</v>
      </c>
      <c r="CR131" s="105" t="str">
        <f t="shared" si="42"/>
        <v>60 DIAS</v>
      </c>
    </row>
    <row r="132" spans="1:96" ht="28.8">
      <c r="A132" s="46">
        <f t="shared" si="43"/>
        <v>124</v>
      </c>
      <c r="B132" s="24" t="s">
        <v>841</v>
      </c>
      <c r="C132" s="48" t="s">
        <v>953</v>
      </c>
      <c r="D132" s="47">
        <v>1</v>
      </c>
      <c r="E132" s="7"/>
      <c r="F132" s="7"/>
      <c r="G132" s="7"/>
      <c r="H132" s="7"/>
      <c r="I132" s="7"/>
      <c r="J132" s="7"/>
      <c r="K132" s="7"/>
      <c r="L132" s="7"/>
      <c r="M132" s="7"/>
      <c r="N132" s="7"/>
      <c r="O132" s="7"/>
      <c r="P132" s="7"/>
      <c r="Q132" s="7"/>
      <c r="R132" s="7"/>
      <c r="S132" s="7"/>
      <c r="T132" s="7"/>
      <c r="U132" s="7"/>
      <c r="V132" s="7"/>
      <c r="W132" s="7"/>
      <c r="X132" s="7"/>
      <c r="Y132" s="7"/>
      <c r="Z132" s="82"/>
      <c r="AA132" s="82"/>
      <c r="AB132" s="82"/>
      <c r="AC132" s="82"/>
      <c r="AD132" s="7"/>
      <c r="AE132" s="7"/>
      <c r="AF132" s="7"/>
      <c r="AG132" s="7"/>
      <c r="AH132" s="7"/>
      <c r="AI132" s="7"/>
      <c r="AJ132" s="7"/>
      <c r="AK132" s="7"/>
      <c r="AL132" s="7"/>
      <c r="AM132" s="7"/>
      <c r="AN132" s="7"/>
      <c r="AO132" s="7"/>
      <c r="AP132" s="7"/>
      <c r="AQ132" s="7"/>
      <c r="AR132" s="7"/>
      <c r="AS132" s="7"/>
      <c r="AT132" s="7"/>
      <c r="AU132" s="7"/>
      <c r="AV132" s="7"/>
      <c r="AW132" s="7"/>
      <c r="AX132" s="7"/>
      <c r="AY132" s="82"/>
      <c r="AZ132" s="82"/>
      <c r="BA132" s="82">
        <f t="shared" si="47"/>
        <v>0</v>
      </c>
      <c r="BB132" s="82">
        <f t="shared" si="48"/>
        <v>0</v>
      </c>
      <c r="BC132" s="7"/>
      <c r="BD132" s="7"/>
      <c r="BE132" s="7"/>
      <c r="BF132" s="7"/>
      <c r="BG132" s="7"/>
      <c r="BH132" s="7"/>
      <c r="BI132" s="7" t="s">
        <v>1798</v>
      </c>
      <c r="BJ132" s="7">
        <v>22620</v>
      </c>
      <c r="BK132" s="7" t="s">
        <v>2526</v>
      </c>
      <c r="BL132" s="7"/>
      <c r="BM132" s="7"/>
      <c r="BN132" s="7"/>
      <c r="BO132" s="7" t="s">
        <v>953</v>
      </c>
      <c r="BP132" s="7">
        <v>17500</v>
      </c>
      <c r="BQ132" s="7" t="s">
        <v>2548</v>
      </c>
      <c r="BR132" s="7"/>
      <c r="BS132" s="7"/>
      <c r="BT132" s="7"/>
      <c r="BU132" s="1" t="s">
        <v>953</v>
      </c>
      <c r="BV132" s="7">
        <v>22040</v>
      </c>
      <c r="BW132" s="7" t="s">
        <v>2328</v>
      </c>
      <c r="BX132" s="82">
        <f t="shared" si="32"/>
        <v>17500</v>
      </c>
      <c r="BY132" s="82" t="str">
        <f t="shared" si="44"/>
        <v>QUIMICOS FARADAY LTDA</v>
      </c>
      <c r="BZ132" s="82" t="str">
        <f t="shared" si="33"/>
        <v>ABC - 490106</v>
      </c>
      <c r="CA132" s="82" t="str">
        <f t="shared" si="34"/>
        <v>20 DIAS</v>
      </c>
      <c r="CB132" s="7"/>
      <c r="CC132" s="7"/>
      <c r="CD132" s="7"/>
      <c r="CE132" s="7"/>
      <c r="CF132" s="7"/>
      <c r="CG132" s="7"/>
      <c r="CH132" s="7"/>
      <c r="CI132" s="7"/>
      <c r="CJ132" s="7"/>
      <c r="CK132" s="82"/>
      <c r="CL132" s="82"/>
      <c r="CM132" s="82"/>
      <c r="CN132" s="82"/>
      <c r="CO132" s="101">
        <f t="shared" si="39"/>
        <v>17500</v>
      </c>
      <c r="CP132" s="110" t="str">
        <f t="shared" si="40"/>
        <v>QUIMICOS FARADAY LTDA</v>
      </c>
      <c r="CQ132" s="105" t="str">
        <f t="shared" si="41"/>
        <v>ABC - 490106</v>
      </c>
      <c r="CR132" s="105" t="str">
        <f t="shared" si="42"/>
        <v>20 DIAS</v>
      </c>
    </row>
    <row r="133" spans="1:96" ht="28.8">
      <c r="A133" s="46">
        <f t="shared" si="43"/>
        <v>125</v>
      </c>
      <c r="B133" s="57" t="s">
        <v>645</v>
      </c>
      <c r="C133" s="9" t="s">
        <v>881</v>
      </c>
      <c r="D133" s="47">
        <v>1</v>
      </c>
      <c r="E133" s="7"/>
      <c r="F133" s="7"/>
      <c r="G133" s="7"/>
      <c r="H133" s="7"/>
      <c r="I133" s="7"/>
      <c r="J133" s="7"/>
      <c r="K133" s="7"/>
      <c r="L133" s="7"/>
      <c r="M133" s="7"/>
      <c r="N133" s="7"/>
      <c r="O133" s="7"/>
      <c r="P133" s="7"/>
      <c r="Q133" s="7"/>
      <c r="R133" s="7"/>
      <c r="S133" s="7"/>
      <c r="T133" s="7"/>
      <c r="U133" s="7"/>
      <c r="V133" s="7"/>
      <c r="W133" s="7"/>
      <c r="X133" s="7"/>
      <c r="Y133" s="7"/>
      <c r="Z133" s="82"/>
      <c r="AA133" s="82"/>
      <c r="AB133" s="82">
        <f t="shared" si="45"/>
        <v>0</v>
      </c>
      <c r="AC133" s="82">
        <f t="shared" si="46"/>
        <v>0</v>
      </c>
      <c r="AD133" s="7" t="s">
        <v>1095</v>
      </c>
      <c r="AE133" s="7">
        <v>811141</v>
      </c>
      <c r="AF133" s="7" t="s">
        <v>2375</v>
      </c>
      <c r="AG133" s="7"/>
      <c r="AH133" s="7"/>
      <c r="AI133" s="7"/>
      <c r="AJ133" s="7"/>
      <c r="AK133" s="7"/>
      <c r="AL133" s="7"/>
      <c r="AM133" s="7"/>
      <c r="AN133" s="7"/>
      <c r="AO133" s="7"/>
      <c r="AP133" s="7" t="s">
        <v>1095</v>
      </c>
      <c r="AQ133" s="7">
        <v>774900</v>
      </c>
      <c r="AR133" s="7" t="s">
        <v>2475</v>
      </c>
      <c r="AS133" s="7"/>
      <c r="AT133" s="7"/>
      <c r="AU133" s="7"/>
      <c r="AV133" s="7"/>
      <c r="AW133" s="7"/>
      <c r="AX133" s="7"/>
      <c r="AY133" s="82">
        <f t="shared" si="30"/>
        <v>774900</v>
      </c>
      <c r="AZ133" s="82" t="str">
        <f t="shared" si="31"/>
        <v>LESNIAK E. U.</v>
      </c>
      <c r="BA133" s="82" t="str">
        <f t="shared" si="47"/>
        <v>SIGMA</v>
      </c>
      <c r="BB133" s="82" t="str">
        <f t="shared" si="48"/>
        <v>30 días</v>
      </c>
      <c r="BC133" s="7"/>
      <c r="BD133" s="7"/>
      <c r="BE133" s="7"/>
      <c r="BF133" s="7"/>
      <c r="BG133" s="7"/>
      <c r="BH133" s="7"/>
      <c r="BI133" s="7"/>
      <c r="BJ133" s="7"/>
      <c r="BK133" s="7"/>
      <c r="BL133" s="7" t="s">
        <v>1095</v>
      </c>
      <c r="BM133" s="7">
        <v>624080</v>
      </c>
      <c r="BN133" s="7" t="s">
        <v>2375</v>
      </c>
      <c r="BO133" s="7"/>
      <c r="BP133" s="7"/>
      <c r="BQ133" s="7"/>
      <c r="BR133" s="7"/>
      <c r="BS133" s="7"/>
      <c r="BT133" s="7"/>
      <c r="BU133" s="1"/>
      <c r="BV133" s="7"/>
      <c r="BW133" s="7"/>
      <c r="BX133" s="82">
        <f t="shared" si="32"/>
        <v>624080</v>
      </c>
      <c r="BY133" s="82" t="str">
        <f t="shared" si="44"/>
        <v xml:space="preserve">QUIMICA  M.G.  S.A.S.   </v>
      </c>
      <c r="BZ133" s="82" t="str">
        <f t="shared" si="33"/>
        <v>SIGMA</v>
      </c>
      <c r="CA133" s="82" t="str">
        <f t="shared" si="34"/>
        <v>60 DIAS</v>
      </c>
      <c r="CB133" s="7"/>
      <c r="CC133" s="7"/>
      <c r="CD133" s="7"/>
      <c r="CE133" s="7" t="s">
        <v>1095</v>
      </c>
      <c r="CF133" s="7">
        <v>661200</v>
      </c>
      <c r="CG133" s="7">
        <v>60</v>
      </c>
      <c r="CH133" s="7"/>
      <c r="CI133" s="7"/>
      <c r="CJ133" s="7"/>
      <c r="CK133" s="82">
        <f t="shared" si="35"/>
        <v>661200</v>
      </c>
      <c r="CL133" s="82" t="str">
        <f t="shared" si="36"/>
        <v>SCIENTIFIC PRODUCTS LTDA.</v>
      </c>
      <c r="CM133" s="82" t="str">
        <f t="shared" si="37"/>
        <v>SIGMA</v>
      </c>
      <c r="CN133" s="82">
        <f t="shared" si="38"/>
        <v>60</v>
      </c>
      <c r="CO133" s="101">
        <f t="shared" si="39"/>
        <v>624080</v>
      </c>
      <c r="CP133" s="110" t="str">
        <f t="shared" si="40"/>
        <v xml:space="preserve">QUIMICA  M.G.  S.A.S.   </v>
      </c>
      <c r="CQ133" s="105" t="str">
        <f t="shared" si="41"/>
        <v>SIGMA</v>
      </c>
      <c r="CR133" s="105" t="str">
        <f t="shared" si="42"/>
        <v>60 DIAS</v>
      </c>
    </row>
    <row r="134" spans="1:96" ht="28.8">
      <c r="A134" s="46">
        <f t="shared" si="43"/>
        <v>126</v>
      </c>
      <c r="B134" s="24" t="s">
        <v>2007</v>
      </c>
      <c r="C134" s="25" t="s">
        <v>1552</v>
      </c>
      <c r="D134" s="47">
        <v>1</v>
      </c>
      <c r="E134" s="7"/>
      <c r="F134" s="7"/>
      <c r="G134" s="7"/>
      <c r="H134" s="7"/>
      <c r="I134" s="7"/>
      <c r="J134" s="7"/>
      <c r="K134" s="7"/>
      <c r="L134" s="7"/>
      <c r="M134" s="7"/>
      <c r="N134" s="7"/>
      <c r="O134" s="7"/>
      <c r="P134" s="7"/>
      <c r="Q134" s="7"/>
      <c r="R134" s="7"/>
      <c r="S134" s="7"/>
      <c r="T134" s="7"/>
      <c r="U134" s="7"/>
      <c r="V134" s="7"/>
      <c r="W134" s="7"/>
      <c r="X134" s="7"/>
      <c r="Y134" s="7"/>
      <c r="Z134" s="82"/>
      <c r="AA134" s="82"/>
      <c r="AB134" s="82">
        <f t="shared" si="45"/>
        <v>0</v>
      </c>
      <c r="AC134" s="82">
        <f t="shared" si="46"/>
        <v>0</v>
      </c>
      <c r="AD134" s="7"/>
      <c r="AE134" s="7"/>
      <c r="AF134" s="7"/>
      <c r="AG134" s="7"/>
      <c r="AH134" s="7"/>
      <c r="AI134" s="7"/>
      <c r="AJ134" s="7"/>
      <c r="AK134" s="7"/>
      <c r="AL134" s="7"/>
      <c r="AM134" s="7"/>
      <c r="AN134" s="7"/>
      <c r="AO134" s="7"/>
      <c r="AP134" s="7"/>
      <c r="AQ134" s="7"/>
      <c r="AR134" s="7"/>
      <c r="AS134" s="7"/>
      <c r="AT134" s="7"/>
      <c r="AU134" s="7"/>
      <c r="AV134" s="7"/>
      <c r="AW134" s="7"/>
      <c r="AX134" s="7"/>
      <c r="AY134" s="82"/>
      <c r="AZ134" s="82"/>
      <c r="BA134" s="82">
        <f t="shared" si="47"/>
        <v>0</v>
      </c>
      <c r="BB134" s="82">
        <f t="shared" si="48"/>
        <v>0</v>
      </c>
      <c r="BC134" s="7"/>
      <c r="BD134" s="7"/>
      <c r="BE134" s="7"/>
      <c r="BF134" s="7" t="s">
        <v>2519</v>
      </c>
      <c r="BG134" s="7">
        <v>48000</v>
      </c>
      <c r="BH134" s="7">
        <v>15</v>
      </c>
      <c r="BI134" s="7" t="s">
        <v>1801</v>
      </c>
      <c r="BJ134" s="7">
        <v>76003.199999999997</v>
      </c>
      <c r="BK134" s="7" t="s">
        <v>2527</v>
      </c>
      <c r="BL134" s="7"/>
      <c r="BM134" s="7"/>
      <c r="BN134" s="7"/>
      <c r="BO134" s="7"/>
      <c r="BP134" s="7"/>
      <c r="BQ134" s="7"/>
      <c r="BR134" s="7"/>
      <c r="BS134" s="7"/>
      <c r="BT134" s="7"/>
      <c r="BU134" s="1"/>
      <c r="BV134" s="7"/>
      <c r="BW134" s="7"/>
      <c r="BX134" s="82">
        <f t="shared" si="32"/>
        <v>48000</v>
      </c>
      <c r="BY134" s="82" t="str">
        <f t="shared" si="44"/>
        <v>PRODUQUIMICA DE COLOMBIA S A</v>
      </c>
      <c r="BZ134" s="82" t="str">
        <f t="shared" si="33"/>
        <v>W VELASCO</v>
      </c>
      <c r="CA134" s="82">
        <f t="shared" si="34"/>
        <v>15</v>
      </c>
      <c r="CB134" s="7"/>
      <c r="CC134" s="7"/>
      <c r="CD134" s="7"/>
      <c r="CE134" s="7"/>
      <c r="CF134" s="7"/>
      <c r="CG134" s="7"/>
      <c r="CH134" s="7"/>
      <c r="CI134" s="7"/>
      <c r="CJ134" s="7"/>
      <c r="CK134" s="82"/>
      <c r="CL134" s="82"/>
      <c r="CM134" s="82"/>
      <c r="CN134" s="82"/>
      <c r="CO134" s="101">
        <f t="shared" si="39"/>
        <v>48000</v>
      </c>
      <c r="CP134" s="110" t="str">
        <f t="shared" si="40"/>
        <v>PRODUQUIMICA DE COLOMBIA S A</v>
      </c>
      <c r="CQ134" s="105" t="str">
        <f t="shared" si="41"/>
        <v>W VELASCO</v>
      </c>
      <c r="CR134" s="105">
        <f t="shared" si="42"/>
        <v>15</v>
      </c>
    </row>
    <row r="135" spans="1:96" ht="28.8">
      <c r="A135" s="46">
        <f t="shared" si="43"/>
        <v>127</v>
      </c>
      <c r="B135" s="24" t="s">
        <v>2008</v>
      </c>
      <c r="C135" s="25"/>
      <c r="D135" s="47">
        <v>1</v>
      </c>
      <c r="E135" s="7"/>
      <c r="F135" s="7"/>
      <c r="G135" s="7"/>
      <c r="H135" s="7"/>
      <c r="I135" s="7"/>
      <c r="J135" s="7"/>
      <c r="K135" s="7"/>
      <c r="L135" s="7"/>
      <c r="M135" s="7"/>
      <c r="N135" s="7"/>
      <c r="O135" s="7"/>
      <c r="P135" s="7"/>
      <c r="Q135" s="7"/>
      <c r="R135" s="7"/>
      <c r="S135" s="7"/>
      <c r="T135" s="7"/>
      <c r="U135" s="7"/>
      <c r="V135" s="7"/>
      <c r="W135" s="7"/>
      <c r="X135" s="7"/>
      <c r="Y135" s="7"/>
      <c r="Z135" s="82"/>
      <c r="AA135" s="82"/>
      <c r="AB135" s="82">
        <f t="shared" si="45"/>
        <v>0</v>
      </c>
      <c r="AC135" s="82">
        <f t="shared" si="46"/>
        <v>0</v>
      </c>
      <c r="AD135" s="7"/>
      <c r="AE135" s="7"/>
      <c r="AF135" s="7"/>
      <c r="AG135" s="7"/>
      <c r="AH135" s="7"/>
      <c r="AI135" s="7"/>
      <c r="AJ135" s="7"/>
      <c r="AK135" s="7"/>
      <c r="AL135" s="7"/>
      <c r="AM135" s="7"/>
      <c r="AN135" s="7"/>
      <c r="AO135" s="7"/>
      <c r="AP135" s="7"/>
      <c r="AQ135" s="7"/>
      <c r="AR135" s="7"/>
      <c r="AS135" s="7"/>
      <c r="AT135" s="7"/>
      <c r="AU135" s="7"/>
      <c r="AV135" s="7"/>
      <c r="AW135" s="7"/>
      <c r="AX135" s="7"/>
      <c r="AY135" s="82"/>
      <c r="AZ135" s="82"/>
      <c r="BA135" s="82">
        <f t="shared" si="47"/>
        <v>0</v>
      </c>
      <c r="BB135" s="82">
        <f t="shared" si="48"/>
        <v>0</v>
      </c>
      <c r="BC135" s="7"/>
      <c r="BD135" s="7"/>
      <c r="BE135" s="7"/>
      <c r="BF135" s="7" t="s">
        <v>2521</v>
      </c>
      <c r="BG135" s="7">
        <v>2054000</v>
      </c>
      <c r="BH135" s="7">
        <v>15</v>
      </c>
      <c r="BI135" s="7"/>
      <c r="BJ135" s="7"/>
      <c r="BK135" s="7"/>
      <c r="BL135" s="7"/>
      <c r="BM135" s="7"/>
      <c r="BN135" s="7"/>
      <c r="BO135" s="7"/>
      <c r="BP135" s="7"/>
      <c r="BQ135" s="7"/>
      <c r="BR135" s="7"/>
      <c r="BS135" s="7"/>
      <c r="BT135" s="7"/>
      <c r="BU135" s="1"/>
      <c r="BV135" s="7"/>
      <c r="BW135" s="7"/>
      <c r="BX135" s="82">
        <f t="shared" si="32"/>
        <v>2054000</v>
      </c>
      <c r="BY135" s="82" t="str">
        <f t="shared" si="44"/>
        <v>PRODUQUIMICA DE COLOMBIA S A</v>
      </c>
      <c r="BZ135" s="82" t="str">
        <f t="shared" si="33"/>
        <v>MOBILEX DURAN</v>
      </c>
      <c r="CA135" s="82">
        <f t="shared" si="34"/>
        <v>15</v>
      </c>
      <c r="CB135" s="7"/>
      <c r="CC135" s="7"/>
      <c r="CD135" s="7"/>
      <c r="CE135" s="7" t="s">
        <v>888</v>
      </c>
      <c r="CF135" s="7">
        <v>2200000</v>
      </c>
      <c r="CG135" s="7">
        <v>60</v>
      </c>
      <c r="CH135" s="7"/>
      <c r="CI135" s="7"/>
      <c r="CJ135" s="7"/>
      <c r="CK135" s="82">
        <f t="shared" si="35"/>
        <v>2200000</v>
      </c>
      <c r="CL135" s="82" t="str">
        <f t="shared" si="36"/>
        <v>SCIENTIFIC PRODUCTS LTDA.</v>
      </c>
      <c r="CM135" s="82" t="str">
        <f t="shared" si="37"/>
        <v>FISHER</v>
      </c>
      <c r="CN135" s="82">
        <f t="shared" si="38"/>
        <v>60</v>
      </c>
      <c r="CO135" s="101">
        <f t="shared" si="39"/>
        <v>2054000</v>
      </c>
      <c r="CP135" s="110" t="str">
        <f t="shared" si="40"/>
        <v>PRODUQUIMICA DE COLOMBIA S A</v>
      </c>
      <c r="CQ135" s="105" t="str">
        <f t="shared" si="41"/>
        <v>MOBILEX DURAN</v>
      </c>
      <c r="CR135" s="105">
        <f t="shared" si="42"/>
        <v>15</v>
      </c>
    </row>
    <row r="136" spans="1:96" ht="57.6">
      <c r="A136" s="46">
        <f t="shared" si="43"/>
        <v>128</v>
      </c>
      <c r="B136" s="24" t="s">
        <v>646</v>
      </c>
      <c r="C136" s="25" t="s">
        <v>882</v>
      </c>
      <c r="D136" s="47">
        <v>1</v>
      </c>
      <c r="E136" s="7"/>
      <c r="F136" s="7"/>
      <c r="G136" s="7"/>
      <c r="H136" s="7"/>
      <c r="I136" s="7"/>
      <c r="J136" s="7"/>
      <c r="K136" s="7"/>
      <c r="L136" s="7"/>
      <c r="M136" s="7"/>
      <c r="N136" s="7"/>
      <c r="O136" s="7"/>
      <c r="P136" s="7"/>
      <c r="Q136" s="7" t="s">
        <v>2280</v>
      </c>
      <c r="R136" s="7">
        <v>1061400</v>
      </c>
      <c r="S136" s="7" t="s">
        <v>2378</v>
      </c>
      <c r="T136" s="7"/>
      <c r="U136" s="7"/>
      <c r="V136" s="7"/>
      <c r="W136" s="7"/>
      <c r="X136" s="7"/>
      <c r="Y136" s="7"/>
      <c r="Z136" s="82">
        <f t="shared" si="28"/>
        <v>1061400</v>
      </c>
      <c r="AA136" s="82" t="str">
        <f t="shared" si="29"/>
        <v>BLAMIS DOTACIONES LABORATORIO S.A.S</v>
      </c>
      <c r="AB136" s="82" t="str">
        <f t="shared" si="45"/>
        <v>BOECO</v>
      </c>
      <c r="AC136" s="82" t="str">
        <f t="shared" si="46"/>
        <v>5 DIAS</v>
      </c>
      <c r="AD136" s="7" t="s">
        <v>888</v>
      </c>
      <c r="AE136" s="7">
        <v>896175</v>
      </c>
      <c r="AF136" s="7" t="s">
        <v>2375</v>
      </c>
      <c r="AG136" s="7" t="s">
        <v>2280</v>
      </c>
      <c r="AH136" s="7">
        <v>638000</v>
      </c>
      <c r="AI136" s="7">
        <v>30</v>
      </c>
      <c r="AJ136" s="7"/>
      <c r="AK136" s="7"/>
      <c r="AL136" s="7"/>
      <c r="AM136" s="7"/>
      <c r="AN136" s="7"/>
      <c r="AO136" s="7"/>
      <c r="AP136" s="7"/>
      <c r="AQ136" s="7"/>
      <c r="AR136" s="7"/>
      <c r="AS136" s="7"/>
      <c r="AT136" s="7"/>
      <c r="AU136" s="7"/>
      <c r="AV136" s="7"/>
      <c r="AW136" s="7"/>
      <c r="AX136" s="7"/>
      <c r="AY136" s="82">
        <f t="shared" si="30"/>
        <v>638000</v>
      </c>
      <c r="AZ136" s="82" t="str">
        <f t="shared" si="31"/>
        <v>IMPORTECNICAL S.A.S</v>
      </c>
      <c r="BA136" s="82" t="str">
        <f t="shared" si="47"/>
        <v>BOECO</v>
      </c>
      <c r="BB136" s="82">
        <f t="shared" si="48"/>
        <v>30</v>
      </c>
      <c r="BC136" s="7"/>
      <c r="BD136" s="7"/>
      <c r="BE136" s="7"/>
      <c r="BF136" s="7" t="s">
        <v>2377</v>
      </c>
      <c r="BG136" s="7">
        <v>2054000</v>
      </c>
      <c r="BH136" s="7">
        <v>15</v>
      </c>
      <c r="BI136" s="7" t="s">
        <v>2377</v>
      </c>
      <c r="BJ136" s="7">
        <v>919645.1</v>
      </c>
      <c r="BK136" s="7" t="s">
        <v>2526</v>
      </c>
      <c r="BL136" s="7"/>
      <c r="BM136" s="7"/>
      <c r="BN136" s="7"/>
      <c r="BO136" s="7"/>
      <c r="BP136" s="7"/>
      <c r="BQ136" s="7"/>
      <c r="BR136" s="7"/>
      <c r="BS136" s="7"/>
      <c r="BT136" s="7"/>
      <c r="BU136" s="1" t="s">
        <v>2596</v>
      </c>
      <c r="BV136" s="7">
        <v>883920</v>
      </c>
      <c r="BW136" s="7" t="s">
        <v>2545</v>
      </c>
      <c r="BX136" s="82">
        <f t="shared" si="32"/>
        <v>883920</v>
      </c>
      <c r="BY136" s="82" t="str">
        <f t="shared" si="44"/>
        <v>REACTIVOS EQUIPOS Y QUIMICOS LIMITADA</v>
      </c>
      <c r="BZ136" s="82" t="str">
        <f t="shared" si="33"/>
        <v xml:space="preserve">DURAN  </v>
      </c>
      <c r="CA136" s="82" t="str">
        <f t="shared" si="34"/>
        <v>120 DIAS</v>
      </c>
      <c r="CB136" s="7"/>
      <c r="CC136" s="7"/>
      <c r="CD136" s="7"/>
      <c r="CE136" s="7"/>
      <c r="CF136" s="7"/>
      <c r="CG136" s="7"/>
      <c r="CH136" s="7" t="s">
        <v>1345</v>
      </c>
      <c r="CI136" s="7">
        <v>1366643.5897435895</v>
      </c>
      <c r="CJ136" s="7" t="s">
        <v>2378</v>
      </c>
      <c r="CK136" s="82">
        <f t="shared" si="35"/>
        <v>1366643.5897435895</v>
      </c>
      <c r="CL136" s="82" t="str">
        <f t="shared" si="36"/>
        <v xml:space="preserve">LABORATORIOS WACOL S.A </v>
      </c>
      <c r="CM136" s="82" t="str">
        <f t="shared" si="37"/>
        <v>SCHOTT</v>
      </c>
      <c r="CN136" s="82" t="str">
        <f t="shared" si="38"/>
        <v>5 DIAS</v>
      </c>
      <c r="CO136" s="101">
        <f t="shared" si="39"/>
        <v>638000</v>
      </c>
      <c r="CP136" s="110" t="str">
        <f t="shared" si="40"/>
        <v>IMPORTECNICAL S.A.S</v>
      </c>
      <c r="CQ136" s="105" t="str">
        <f t="shared" si="41"/>
        <v>BOECO</v>
      </c>
      <c r="CR136" s="105">
        <f t="shared" si="42"/>
        <v>30</v>
      </c>
    </row>
    <row r="137" spans="1:96" ht="57.6">
      <c r="A137" s="46">
        <f t="shared" si="43"/>
        <v>129</v>
      </c>
      <c r="B137" s="24" t="s">
        <v>647</v>
      </c>
      <c r="C137" s="25" t="s">
        <v>883</v>
      </c>
      <c r="D137" s="47">
        <v>1</v>
      </c>
      <c r="E137" s="7"/>
      <c r="F137" s="7"/>
      <c r="G137" s="7"/>
      <c r="H137" s="7"/>
      <c r="I137" s="7"/>
      <c r="J137" s="7"/>
      <c r="K137" s="7"/>
      <c r="L137" s="7"/>
      <c r="M137" s="7"/>
      <c r="N137" s="7"/>
      <c r="O137" s="7"/>
      <c r="P137" s="7"/>
      <c r="Q137" s="7" t="s">
        <v>920</v>
      </c>
      <c r="R137" s="7">
        <v>1498140</v>
      </c>
      <c r="S137" s="7" t="s">
        <v>2375</v>
      </c>
      <c r="T137" s="7"/>
      <c r="U137" s="7"/>
      <c r="V137" s="7"/>
      <c r="W137" s="7"/>
      <c r="X137" s="7"/>
      <c r="Y137" s="7"/>
      <c r="Z137" s="82">
        <f t="shared" si="28"/>
        <v>1498140</v>
      </c>
      <c r="AA137" s="82" t="str">
        <f t="shared" si="29"/>
        <v>BLAMIS DOTACIONES LABORATORIO S.A.S</v>
      </c>
      <c r="AB137" s="82" t="str">
        <f t="shared" si="45"/>
        <v>BRAND</v>
      </c>
      <c r="AC137" s="82" t="str">
        <f t="shared" si="46"/>
        <v>60 DIAS</v>
      </c>
      <c r="AD137" s="7" t="s">
        <v>920</v>
      </c>
      <c r="AE137" s="7">
        <v>1801452</v>
      </c>
      <c r="AF137" s="7" t="s">
        <v>2375</v>
      </c>
      <c r="AG137" s="7"/>
      <c r="AH137" s="7"/>
      <c r="AI137" s="7"/>
      <c r="AJ137" s="7"/>
      <c r="AK137" s="7"/>
      <c r="AL137" s="7"/>
      <c r="AM137" s="7"/>
      <c r="AN137" s="7"/>
      <c r="AO137" s="7"/>
      <c r="AP137" s="7" t="s">
        <v>920</v>
      </c>
      <c r="AQ137" s="7">
        <v>3103100</v>
      </c>
      <c r="AR137" s="7" t="s">
        <v>2475</v>
      </c>
      <c r="AS137" s="7"/>
      <c r="AT137" s="7"/>
      <c r="AU137" s="7"/>
      <c r="AV137" s="7"/>
      <c r="AW137" s="7"/>
      <c r="AX137" s="7"/>
      <c r="AY137" s="82">
        <f t="shared" si="30"/>
        <v>1801452</v>
      </c>
      <c r="AZ137" s="82" t="str">
        <f t="shared" si="31"/>
        <v>IMECTECH SOLUTIONS S.A.S.</v>
      </c>
      <c r="BA137" s="82" t="str">
        <f t="shared" si="47"/>
        <v>BRAND</v>
      </c>
      <c r="BB137" s="82" t="str">
        <f t="shared" si="48"/>
        <v>60 DIAS</v>
      </c>
      <c r="BC137" s="7"/>
      <c r="BD137" s="7"/>
      <c r="BE137" s="7"/>
      <c r="BF137" s="7" t="s">
        <v>920</v>
      </c>
      <c r="BG137" s="7">
        <v>2447600</v>
      </c>
      <c r="BH137" s="7">
        <v>15</v>
      </c>
      <c r="BI137" s="7" t="s">
        <v>920</v>
      </c>
      <c r="BJ137" s="7">
        <v>1560562.5</v>
      </c>
      <c r="BK137" s="7" t="s">
        <v>2526</v>
      </c>
      <c r="BL137" s="7"/>
      <c r="BM137" s="7"/>
      <c r="BN137" s="7"/>
      <c r="BO137" s="7"/>
      <c r="BP137" s="7"/>
      <c r="BQ137" s="7"/>
      <c r="BR137" s="7"/>
      <c r="BS137" s="7"/>
      <c r="BT137" s="7"/>
      <c r="BU137" s="1" t="s">
        <v>2597</v>
      </c>
      <c r="BV137" s="7">
        <v>1560780</v>
      </c>
      <c r="BW137" s="7" t="s">
        <v>2545</v>
      </c>
      <c r="BX137" s="82">
        <f t="shared" si="32"/>
        <v>1560562.5</v>
      </c>
      <c r="BY137" s="82" t="str">
        <f t="shared" si="44"/>
        <v>PROFINAS SAS</v>
      </c>
      <c r="BZ137" s="82" t="str">
        <f t="shared" si="33"/>
        <v>BRAND</v>
      </c>
      <c r="CA137" s="82" t="str">
        <f t="shared" si="34"/>
        <v>15-60 DIAS</v>
      </c>
      <c r="CB137" s="7"/>
      <c r="CC137" s="7"/>
      <c r="CD137" s="7"/>
      <c r="CE137" s="7" t="s">
        <v>920</v>
      </c>
      <c r="CF137" s="7">
        <v>1325900</v>
      </c>
      <c r="CG137" s="7">
        <v>30</v>
      </c>
      <c r="CH137" s="7" t="s">
        <v>920</v>
      </c>
      <c r="CI137" s="7">
        <v>2353461.5384615385</v>
      </c>
      <c r="CJ137" s="7" t="s">
        <v>2363</v>
      </c>
      <c r="CK137" s="82">
        <f t="shared" si="35"/>
        <v>1325900</v>
      </c>
      <c r="CL137" s="82" t="str">
        <f t="shared" si="36"/>
        <v>SCIENTIFIC PRODUCTS LTDA.</v>
      </c>
      <c r="CM137" s="82" t="str">
        <f t="shared" si="37"/>
        <v>BRAND</v>
      </c>
      <c r="CN137" s="82">
        <f t="shared" si="38"/>
        <v>30</v>
      </c>
      <c r="CO137" s="101">
        <f t="shared" si="39"/>
        <v>1325900</v>
      </c>
      <c r="CP137" s="110" t="str">
        <f t="shared" si="40"/>
        <v>SCIENTIFIC PRODUCTS LTDA.</v>
      </c>
      <c r="CQ137" s="105" t="str">
        <f t="shared" si="41"/>
        <v>BRAND</v>
      </c>
      <c r="CR137" s="105">
        <f t="shared" si="42"/>
        <v>30</v>
      </c>
    </row>
    <row r="138" spans="1:96" ht="28.8">
      <c r="A138" s="46">
        <f t="shared" si="43"/>
        <v>130</v>
      </c>
      <c r="B138" s="24" t="s">
        <v>648</v>
      </c>
      <c r="C138" s="25" t="s">
        <v>884</v>
      </c>
      <c r="D138" s="47">
        <v>1</v>
      </c>
      <c r="E138" s="7"/>
      <c r="F138" s="7"/>
      <c r="G138" s="7"/>
      <c r="H138" s="7"/>
      <c r="I138" s="7"/>
      <c r="J138" s="7"/>
      <c r="K138" s="7" t="s">
        <v>2304</v>
      </c>
      <c r="L138" s="7">
        <v>28000</v>
      </c>
      <c r="M138" s="7">
        <v>30</v>
      </c>
      <c r="N138" s="7"/>
      <c r="O138" s="7"/>
      <c r="P138" s="7"/>
      <c r="Q138" s="7"/>
      <c r="R138" s="7"/>
      <c r="S138" s="7"/>
      <c r="T138" s="7"/>
      <c r="U138" s="7"/>
      <c r="V138" s="7"/>
      <c r="W138" s="7"/>
      <c r="X138" s="7"/>
      <c r="Y138" s="7"/>
      <c r="Z138" s="82">
        <f t="shared" ref="Z138:Z200" si="49">MIN(X138,U138,R138,O138,L138,I138,F138)</f>
        <v>28000</v>
      </c>
      <c r="AA138" s="82" t="str">
        <f t="shared" ref="AA138:AA200" si="50">IF(Z138=X138,$W$7,IF(Z138=U138,$T$7,IF(Z138=R138,$Q$7,IF(Z138=O138,$N$7,IF(Z138=L138,$K$7,IF(Z138=I138,$H$7,IF(Z138=F138,$E$7,"")))))))</f>
        <v>BIO-INSTRUMENTAL</v>
      </c>
      <c r="AB138" s="82" t="str">
        <f t="shared" si="45"/>
        <v>coorstek</v>
      </c>
      <c r="AC138" s="82">
        <f t="shared" si="46"/>
        <v>30</v>
      </c>
      <c r="AD138" s="7"/>
      <c r="AE138" s="7"/>
      <c r="AF138" s="7"/>
      <c r="AG138" s="7"/>
      <c r="AH138" s="7"/>
      <c r="AI138" s="7"/>
      <c r="AJ138" s="7"/>
      <c r="AK138" s="7"/>
      <c r="AL138" s="7"/>
      <c r="AM138" s="7"/>
      <c r="AN138" s="7"/>
      <c r="AO138" s="7"/>
      <c r="AP138" s="7"/>
      <c r="AQ138" s="7"/>
      <c r="AR138" s="7"/>
      <c r="AS138" s="7"/>
      <c r="AT138" s="7"/>
      <c r="AU138" s="7"/>
      <c r="AV138" s="7"/>
      <c r="AW138" s="7"/>
      <c r="AX138" s="7"/>
      <c r="AY138" s="82"/>
      <c r="AZ138" s="82"/>
      <c r="BA138" s="82">
        <f t="shared" si="47"/>
        <v>0</v>
      </c>
      <c r="BB138" s="82">
        <f t="shared" si="48"/>
        <v>0</v>
      </c>
      <c r="BC138" s="7"/>
      <c r="BD138" s="7"/>
      <c r="BE138" s="7"/>
      <c r="BF138" s="7"/>
      <c r="BG138" s="7"/>
      <c r="BH138" s="7"/>
      <c r="BI138" s="7"/>
      <c r="BJ138" s="7"/>
      <c r="BK138" s="7"/>
      <c r="BL138" s="7"/>
      <c r="BM138" s="7"/>
      <c r="BN138" s="7"/>
      <c r="BO138" s="7" t="s">
        <v>2432</v>
      </c>
      <c r="BP138" s="7">
        <v>78800</v>
      </c>
      <c r="BQ138" s="7" t="s">
        <v>2548</v>
      </c>
      <c r="BR138" s="7"/>
      <c r="BS138" s="7"/>
      <c r="BT138" s="7"/>
      <c r="BU138" s="1"/>
      <c r="BV138" s="7"/>
      <c r="BW138" s="7"/>
      <c r="BX138" s="82">
        <f t="shared" ref="BX138:BX201" si="51">MIN(BV138,BS138,BP138,BM138,BJ138,BG138,BD138)</f>
        <v>78800</v>
      </c>
      <c r="BY138" s="82" t="str">
        <f t="shared" si="44"/>
        <v>QUIMICOS FARADAY LTDA</v>
      </c>
      <c r="BZ138" s="82" t="str">
        <f t="shared" ref="BZ138:BZ201" si="52">IF(BX138=BV138,BU138,IF(BX138=BS138,BR138,IF(BX138=BP138,BO138,IF(BX138=BM138,BL138,IF(BX138=BJ138,BI138,IF(BX138=BG138,BF138,IF(BX138=BD138,BC138,"")))))))</f>
        <v>COORS</v>
      </c>
      <c r="CA138" s="82" t="str">
        <f t="shared" ref="CA138:CA201" si="53">IF(BX138=BV138,BW138,IF(BX138=BS138,BT138,IF(BX138=BP138,BQ138,IF(BX138=BM138,BN138,IF(BX138=BJ138,BK138,IF(BX138=BG138,BH138,IF(BX138=BD138,BE138,"")))))))</f>
        <v>20 DIAS</v>
      </c>
      <c r="CB138" s="7"/>
      <c r="CC138" s="7"/>
      <c r="CD138" s="7"/>
      <c r="CE138" s="7"/>
      <c r="CF138" s="7"/>
      <c r="CG138" s="7"/>
      <c r="CH138" s="7"/>
      <c r="CI138" s="7"/>
      <c r="CJ138" s="7"/>
      <c r="CK138" s="82"/>
      <c r="CL138" s="82"/>
      <c r="CM138" s="82"/>
      <c r="CN138" s="82"/>
      <c r="CO138" s="101">
        <f t="shared" ref="CO138:CO201" si="54">MIN(BX138,AY138,Z138,CK138)</f>
        <v>28000</v>
      </c>
      <c r="CP138" s="110" t="str">
        <f t="shared" ref="CP138:CP201" si="55">IF(CO138=CK138,CL138,IF(CO138=BX138,BY138,IF(CO138=AY138,AZ138,IF(CO138=Z138,AA138,""))))</f>
        <v>BIO-INSTRUMENTAL</v>
      </c>
      <c r="CQ138" s="105" t="str">
        <f t="shared" ref="CQ138:CQ201" si="56">IF(CO138=CK138,CM138,IF(CO138=BX138,BZ138,IF(CO138=AY138,BA138,IF(CO138=Z138,AB138,""))))</f>
        <v>coorstek</v>
      </c>
      <c r="CR138" s="105">
        <f t="shared" ref="CR138:CR201" si="57">IF(CO138=CK138,CN138,IF(CO138=BX138,CA138,IF(CO138=AY138,BB138,IF(CO138=Z138,AC138,""))))</f>
        <v>30</v>
      </c>
    </row>
    <row r="139" spans="1:96" ht="28.8">
      <c r="A139" s="46">
        <f t="shared" ref="A139:A202" si="58">A138+1</f>
        <v>131</v>
      </c>
      <c r="B139" s="24" t="s">
        <v>649</v>
      </c>
      <c r="C139" s="25" t="s">
        <v>884</v>
      </c>
      <c r="D139" s="47">
        <v>1</v>
      </c>
      <c r="E139" s="7"/>
      <c r="F139" s="7"/>
      <c r="G139" s="7"/>
      <c r="H139" s="7"/>
      <c r="I139" s="7"/>
      <c r="J139" s="7"/>
      <c r="K139" s="7" t="s">
        <v>2304</v>
      </c>
      <c r="L139" s="7">
        <v>191000</v>
      </c>
      <c r="M139" s="7">
        <v>30</v>
      </c>
      <c r="N139" s="7"/>
      <c r="O139" s="7"/>
      <c r="P139" s="7"/>
      <c r="Q139" s="7"/>
      <c r="R139" s="7"/>
      <c r="S139" s="7"/>
      <c r="T139" s="7"/>
      <c r="U139" s="7"/>
      <c r="V139" s="7"/>
      <c r="W139" s="7"/>
      <c r="X139" s="7"/>
      <c r="Y139" s="7"/>
      <c r="Z139" s="82">
        <f t="shared" si="49"/>
        <v>191000</v>
      </c>
      <c r="AA139" s="82" t="str">
        <f t="shared" si="50"/>
        <v>BIO-INSTRUMENTAL</v>
      </c>
      <c r="AB139" s="82" t="str">
        <f t="shared" si="45"/>
        <v>coorstek</v>
      </c>
      <c r="AC139" s="82">
        <f t="shared" si="46"/>
        <v>30</v>
      </c>
      <c r="AD139" s="7"/>
      <c r="AE139" s="7"/>
      <c r="AF139" s="7"/>
      <c r="AG139" s="7"/>
      <c r="AH139" s="7"/>
      <c r="AI139" s="7"/>
      <c r="AJ139" s="7"/>
      <c r="AK139" s="7"/>
      <c r="AL139" s="7"/>
      <c r="AM139" s="7"/>
      <c r="AN139" s="7"/>
      <c r="AO139" s="7"/>
      <c r="AP139" s="7"/>
      <c r="AQ139" s="7"/>
      <c r="AR139" s="7"/>
      <c r="AS139" s="7"/>
      <c r="AT139" s="7"/>
      <c r="AU139" s="7"/>
      <c r="AV139" s="7"/>
      <c r="AW139" s="7"/>
      <c r="AX139" s="7"/>
      <c r="AY139" s="82"/>
      <c r="AZ139" s="82"/>
      <c r="BA139" s="82">
        <f t="shared" si="47"/>
        <v>0</v>
      </c>
      <c r="BB139" s="82">
        <f t="shared" si="48"/>
        <v>0</v>
      </c>
      <c r="BC139" s="7"/>
      <c r="BD139" s="7"/>
      <c r="BE139" s="7"/>
      <c r="BF139" s="7"/>
      <c r="BG139" s="7"/>
      <c r="BH139" s="7"/>
      <c r="BI139" s="7"/>
      <c r="BJ139" s="7"/>
      <c r="BK139" s="7"/>
      <c r="BL139" s="7"/>
      <c r="BM139" s="7"/>
      <c r="BN139" s="7"/>
      <c r="BO139" s="7" t="s">
        <v>2432</v>
      </c>
      <c r="BP139" s="7">
        <v>64300</v>
      </c>
      <c r="BQ139" s="7" t="s">
        <v>2548</v>
      </c>
      <c r="BR139" s="7"/>
      <c r="BS139" s="7"/>
      <c r="BT139" s="7"/>
      <c r="BU139" s="1"/>
      <c r="BV139" s="7"/>
      <c r="BW139" s="7"/>
      <c r="BX139" s="82">
        <f t="shared" si="51"/>
        <v>64300</v>
      </c>
      <c r="BY139" s="82" t="str">
        <f t="shared" ref="BY139:BY202" si="59">+IF(BX139=BV139,$BU$7,IF(BX139=BS139,$BR$7,IF(BX139=BP139,$BO$7,IF(BX139=BM139,$BL$7,IF(BX139=BJ139,$BI$7,IF(BX139=BG139,$BF$7,IF(BX139=BD139,$BC$7,"")))))))</f>
        <v>QUIMICOS FARADAY LTDA</v>
      </c>
      <c r="BZ139" s="82" t="str">
        <f t="shared" si="52"/>
        <v>COORS</v>
      </c>
      <c r="CA139" s="82" t="str">
        <f t="shared" si="53"/>
        <v>20 DIAS</v>
      </c>
      <c r="CB139" s="7"/>
      <c r="CC139" s="7"/>
      <c r="CD139" s="7"/>
      <c r="CE139" s="7"/>
      <c r="CF139" s="7"/>
      <c r="CG139" s="7"/>
      <c r="CH139" s="7"/>
      <c r="CI139" s="7"/>
      <c r="CJ139" s="7"/>
      <c r="CK139" s="82"/>
      <c r="CL139" s="82"/>
      <c r="CM139" s="82"/>
      <c r="CN139" s="82"/>
      <c r="CO139" s="101">
        <f t="shared" si="54"/>
        <v>64300</v>
      </c>
      <c r="CP139" s="110" t="str">
        <f t="shared" si="55"/>
        <v>QUIMICOS FARADAY LTDA</v>
      </c>
      <c r="CQ139" s="105" t="str">
        <f t="shared" si="56"/>
        <v>COORS</v>
      </c>
      <c r="CR139" s="105" t="str">
        <f t="shared" si="57"/>
        <v>20 DIAS</v>
      </c>
    </row>
    <row r="140" spans="1:96" ht="30.6">
      <c r="A140" s="46">
        <f t="shared" si="58"/>
        <v>132</v>
      </c>
      <c r="B140" s="24" t="s">
        <v>2009</v>
      </c>
      <c r="C140" s="25" t="s">
        <v>856</v>
      </c>
      <c r="D140" s="47">
        <v>1</v>
      </c>
      <c r="E140" s="7"/>
      <c r="F140" s="7"/>
      <c r="G140" s="7"/>
      <c r="H140" s="7"/>
      <c r="I140" s="7"/>
      <c r="J140" s="7"/>
      <c r="K140" s="7"/>
      <c r="L140" s="7"/>
      <c r="M140" s="7"/>
      <c r="N140" s="7"/>
      <c r="O140" s="7"/>
      <c r="P140" s="7"/>
      <c r="Q140" s="7"/>
      <c r="R140" s="7"/>
      <c r="S140" s="7"/>
      <c r="T140" s="7"/>
      <c r="U140" s="7"/>
      <c r="V140" s="7"/>
      <c r="W140" s="7"/>
      <c r="X140" s="7"/>
      <c r="Y140" s="7"/>
      <c r="Z140" s="82"/>
      <c r="AA140" s="82"/>
      <c r="AB140" s="82"/>
      <c r="AC140" s="82"/>
      <c r="AD140" s="7"/>
      <c r="AE140" s="7"/>
      <c r="AF140" s="7"/>
      <c r="AG140" s="7"/>
      <c r="AH140" s="7"/>
      <c r="AI140" s="7"/>
      <c r="AJ140" s="7"/>
      <c r="AK140" s="7"/>
      <c r="AL140" s="7"/>
      <c r="AM140" s="7"/>
      <c r="AN140" s="7"/>
      <c r="AO140" s="7"/>
      <c r="AP140" s="7"/>
      <c r="AQ140" s="7"/>
      <c r="AR140" s="7"/>
      <c r="AS140" s="7"/>
      <c r="AT140" s="7"/>
      <c r="AU140" s="7"/>
      <c r="AV140" s="7"/>
      <c r="AW140" s="7"/>
      <c r="AX140" s="7"/>
      <c r="AY140" s="82"/>
      <c r="AZ140" s="82"/>
      <c r="BA140" s="82">
        <f t="shared" si="47"/>
        <v>0</v>
      </c>
      <c r="BB140" s="82">
        <f t="shared" si="48"/>
        <v>0</v>
      </c>
      <c r="BC140" s="7"/>
      <c r="BD140" s="7"/>
      <c r="BE140" s="7"/>
      <c r="BF140" s="7" t="s">
        <v>2443</v>
      </c>
      <c r="BG140" s="7">
        <v>16078</v>
      </c>
      <c r="BH140" s="7">
        <v>15</v>
      </c>
      <c r="BI140" s="7" t="s">
        <v>1801</v>
      </c>
      <c r="BJ140" s="7">
        <v>43848</v>
      </c>
      <c r="BK140" s="7" t="s">
        <v>2527</v>
      </c>
      <c r="BL140" s="7"/>
      <c r="BM140" s="7"/>
      <c r="BN140" s="7"/>
      <c r="BO140" s="7" t="s">
        <v>2552</v>
      </c>
      <c r="BP140" s="7"/>
      <c r="BQ140" s="7"/>
      <c r="BR140" s="7"/>
      <c r="BS140" s="7"/>
      <c r="BT140" s="7"/>
      <c r="BU140" s="1" t="s">
        <v>2590</v>
      </c>
      <c r="BV140" s="7">
        <v>26100</v>
      </c>
      <c r="BW140" s="7" t="s">
        <v>2328</v>
      </c>
      <c r="BX140" s="82">
        <f t="shared" si="51"/>
        <v>16078</v>
      </c>
      <c r="BY140" s="82" t="str">
        <f t="shared" si="59"/>
        <v>PRODUQUIMICA DE COLOMBIA S A</v>
      </c>
      <c r="BZ140" s="82" t="str">
        <f t="shared" si="52"/>
        <v>VILAB</v>
      </c>
      <c r="CA140" s="82">
        <f t="shared" si="53"/>
        <v>15</v>
      </c>
      <c r="CB140" s="7"/>
      <c r="CC140" s="7"/>
      <c r="CD140" s="7"/>
      <c r="CE140" s="7"/>
      <c r="CF140" s="7"/>
      <c r="CG140" s="7"/>
      <c r="CH140" s="7"/>
      <c r="CI140" s="7"/>
      <c r="CJ140" s="7"/>
      <c r="CK140" s="82"/>
      <c r="CL140" s="82"/>
      <c r="CM140" s="82"/>
      <c r="CN140" s="82"/>
      <c r="CO140" s="101">
        <f t="shared" si="54"/>
        <v>16078</v>
      </c>
      <c r="CP140" s="110" t="str">
        <f t="shared" si="55"/>
        <v>PRODUQUIMICA DE COLOMBIA S A</v>
      </c>
      <c r="CQ140" s="105" t="str">
        <f t="shared" si="56"/>
        <v>VILAB</v>
      </c>
      <c r="CR140" s="105">
        <f t="shared" si="57"/>
        <v>15</v>
      </c>
    </row>
    <row r="141" spans="1:96" ht="30.6">
      <c r="A141" s="46">
        <f t="shared" si="58"/>
        <v>133</v>
      </c>
      <c r="B141" s="24" t="s">
        <v>650</v>
      </c>
      <c r="C141" s="25" t="s">
        <v>885</v>
      </c>
      <c r="D141" s="47">
        <v>1</v>
      </c>
      <c r="E141" s="7"/>
      <c r="F141" s="7"/>
      <c r="G141" s="7"/>
      <c r="H141" s="7" t="s">
        <v>2032</v>
      </c>
      <c r="I141" s="7">
        <v>295945</v>
      </c>
      <c r="J141" s="7" t="s">
        <v>2281</v>
      </c>
      <c r="K141" s="7"/>
      <c r="L141" s="7"/>
      <c r="M141" s="7"/>
      <c r="N141" s="7"/>
      <c r="O141" s="7"/>
      <c r="P141" s="7"/>
      <c r="Q141" s="7"/>
      <c r="R141" s="7"/>
      <c r="S141" s="7"/>
      <c r="T141" s="7"/>
      <c r="U141" s="7"/>
      <c r="V141" s="7"/>
      <c r="W141" s="7"/>
      <c r="X141" s="7"/>
      <c r="Y141" s="7"/>
      <c r="Z141" s="82">
        <f t="shared" si="49"/>
        <v>295945</v>
      </c>
      <c r="AA141" s="82" t="str">
        <f t="shared" si="50"/>
        <v>AVÁNTIKA COLOMBIA S.A.</v>
      </c>
      <c r="AB141" s="82" t="str">
        <f t="shared" ref="AB141:AB204" si="60">IF(Z141=X141,W141,IF(Z141=U141,T141,IF(Z141=R141,Q141,IF(Z141=O141,N141,IF(Z141=L141,K141,IF(Z141=I141,H141,IF(Z141=F141,E141,"")))))))</f>
        <v>SCHOTT DURAN</v>
      </c>
      <c r="AC141" s="82" t="str">
        <f t="shared" ref="AC141:AC204" si="61">IF(Z141=X141,Y141,IF(Z141=U141,V141,IF(Z141=R141,S141,IF(Z141=O141,P141,IF(Z141=L141,M141,IF(Z141=I141,J141,IF(Z141=F141,G141,"")))))))</f>
        <v>30 DÍAS</v>
      </c>
      <c r="AD141" s="7"/>
      <c r="AE141" s="7"/>
      <c r="AF141" s="7"/>
      <c r="AG141" s="7"/>
      <c r="AH141" s="7"/>
      <c r="AI141" s="7"/>
      <c r="AJ141" s="7"/>
      <c r="AK141" s="7"/>
      <c r="AL141" s="7"/>
      <c r="AM141" s="7"/>
      <c r="AN141" s="7"/>
      <c r="AO141" s="7"/>
      <c r="AP141" s="7"/>
      <c r="AQ141" s="7"/>
      <c r="AR141" s="7"/>
      <c r="AS141" s="7"/>
      <c r="AT141" s="7"/>
      <c r="AU141" s="7"/>
      <c r="AV141" s="7"/>
      <c r="AW141" s="7"/>
      <c r="AX141" s="7"/>
      <c r="AY141" s="82"/>
      <c r="AZ141" s="82"/>
      <c r="BA141" s="82">
        <f t="shared" si="47"/>
        <v>0</v>
      </c>
      <c r="BB141" s="82">
        <f t="shared" si="48"/>
        <v>0</v>
      </c>
      <c r="BC141" s="7"/>
      <c r="BD141" s="7"/>
      <c r="BE141" s="7"/>
      <c r="BF141" s="7" t="s">
        <v>1345</v>
      </c>
      <c r="BG141" s="7">
        <v>237894</v>
      </c>
      <c r="BH141" s="7">
        <v>15</v>
      </c>
      <c r="BI141" s="7" t="s">
        <v>1801</v>
      </c>
      <c r="BJ141" s="7">
        <v>263088</v>
      </c>
      <c r="BK141" s="7" t="s">
        <v>2527</v>
      </c>
      <c r="BL141" s="7"/>
      <c r="BM141" s="7"/>
      <c r="BN141" s="7"/>
      <c r="BO141" s="7"/>
      <c r="BP141" s="7"/>
      <c r="BQ141" s="7"/>
      <c r="BR141" s="7"/>
      <c r="BS141" s="7"/>
      <c r="BT141" s="7"/>
      <c r="BU141" s="1" t="s">
        <v>1345</v>
      </c>
      <c r="BV141" s="7">
        <v>250560</v>
      </c>
      <c r="BW141" s="7" t="s">
        <v>2545</v>
      </c>
      <c r="BX141" s="82">
        <f t="shared" si="51"/>
        <v>237894</v>
      </c>
      <c r="BY141" s="82" t="str">
        <f t="shared" si="59"/>
        <v>PRODUQUIMICA DE COLOMBIA S A</v>
      </c>
      <c r="BZ141" s="82" t="str">
        <f t="shared" si="52"/>
        <v>SCHOTT</v>
      </c>
      <c r="CA141" s="82">
        <f t="shared" si="53"/>
        <v>15</v>
      </c>
      <c r="CB141" s="7"/>
      <c r="CC141" s="7"/>
      <c r="CD141" s="7"/>
      <c r="CE141" s="7"/>
      <c r="CF141" s="7"/>
      <c r="CG141" s="7"/>
      <c r="CH141" s="7"/>
      <c r="CI141" s="7"/>
      <c r="CJ141" s="7"/>
      <c r="CK141" s="82"/>
      <c r="CL141" s="82"/>
      <c r="CM141" s="82"/>
      <c r="CN141" s="82"/>
      <c r="CO141" s="101">
        <f t="shared" si="54"/>
        <v>237894</v>
      </c>
      <c r="CP141" s="110" t="str">
        <f t="shared" si="55"/>
        <v>PRODUQUIMICA DE COLOMBIA S A</v>
      </c>
      <c r="CQ141" s="105" t="str">
        <f t="shared" si="56"/>
        <v>SCHOTT</v>
      </c>
      <c r="CR141" s="105">
        <f t="shared" si="57"/>
        <v>15</v>
      </c>
    </row>
    <row r="142" spans="1:96" ht="30.6">
      <c r="A142" s="46">
        <f t="shared" si="58"/>
        <v>134</v>
      </c>
      <c r="B142" s="24" t="s">
        <v>651</v>
      </c>
      <c r="C142" s="25" t="s">
        <v>885</v>
      </c>
      <c r="D142" s="47">
        <v>1</v>
      </c>
      <c r="E142" s="7"/>
      <c r="F142" s="7"/>
      <c r="G142" s="7"/>
      <c r="H142" s="7" t="s">
        <v>2032</v>
      </c>
      <c r="I142" s="7">
        <v>175305</v>
      </c>
      <c r="J142" s="7" t="s">
        <v>2281</v>
      </c>
      <c r="K142" s="7"/>
      <c r="L142" s="7"/>
      <c r="M142" s="7"/>
      <c r="N142" s="7"/>
      <c r="O142" s="7"/>
      <c r="P142" s="7"/>
      <c r="Q142" s="7"/>
      <c r="R142" s="7"/>
      <c r="S142" s="7"/>
      <c r="T142" s="7"/>
      <c r="U142" s="7"/>
      <c r="V142" s="7"/>
      <c r="W142" s="7"/>
      <c r="X142" s="7"/>
      <c r="Y142" s="7"/>
      <c r="Z142" s="82">
        <f t="shared" si="49"/>
        <v>175305</v>
      </c>
      <c r="AA142" s="82" t="str">
        <f t="shared" si="50"/>
        <v>AVÁNTIKA COLOMBIA S.A.</v>
      </c>
      <c r="AB142" s="82" t="str">
        <f t="shared" si="60"/>
        <v>SCHOTT DURAN</v>
      </c>
      <c r="AC142" s="82" t="str">
        <f t="shared" si="61"/>
        <v>30 DÍAS</v>
      </c>
      <c r="AD142" s="7"/>
      <c r="AE142" s="7"/>
      <c r="AF142" s="7"/>
      <c r="AG142" s="7"/>
      <c r="AH142" s="7"/>
      <c r="AI142" s="7"/>
      <c r="AJ142" s="7"/>
      <c r="AK142" s="7"/>
      <c r="AL142" s="7"/>
      <c r="AM142" s="7"/>
      <c r="AN142" s="7"/>
      <c r="AO142" s="7"/>
      <c r="AP142" s="7"/>
      <c r="AQ142" s="7"/>
      <c r="AR142" s="7"/>
      <c r="AS142" s="7"/>
      <c r="AT142" s="7"/>
      <c r="AU142" s="7"/>
      <c r="AV142" s="7"/>
      <c r="AW142" s="7"/>
      <c r="AX142" s="7"/>
      <c r="AY142" s="82"/>
      <c r="AZ142" s="82"/>
      <c r="BA142" s="82">
        <f t="shared" si="47"/>
        <v>0</v>
      </c>
      <c r="BB142" s="82">
        <f t="shared" si="48"/>
        <v>0</v>
      </c>
      <c r="BC142" s="7"/>
      <c r="BD142" s="7"/>
      <c r="BE142" s="7"/>
      <c r="BF142" s="7" t="s">
        <v>1345</v>
      </c>
      <c r="BG142" s="7">
        <v>140918</v>
      </c>
      <c r="BH142" s="7">
        <v>15</v>
      </c>
      <c r="BI142" s="7" t="s">
        <v>1801</v>
      </c>
      <c r="BJ142" s="7">
        <v>131544</v>
      </c>
      <c r="BK142" s="7" t="s">
        <v>2527</v>
      </c>
      <c r="BL142" s="7"/>
      <c r="BM142" s="7"/>
      <c r="BN142" s="7"/>
      <c r="BO142" s="7"/>
      <c r="BP142" s="7"/>
      <c r="BQ142" s="7"/>
      <c r="BR142" s="7"/>
      <c r="BS142" s="7"/>
      <c r="BT142" s="7"/>
      <c r="BU142" s="1" t="s">
        <v>1345</v>
      </c>
      <c r="BV142" s="7">
        <v>148480</v>
      </c>
      <c r="BW142" s="7" t="s">
        <v>2545</v>
      </c>
      <c r="BX142" s="82">
        <f t="shared" si="51"/>
        <v>131544</v>
      </c>
      <c r="BY142" s="82" t="str">
        <f t="shared" si="59"/>
        <v>PROFINAS SAS</v>
      </c>
      <c r="BZ142" s="82" t="str">
        <f t="shared" si="52"/>
        <v>WALTER VELASCO</v>
      </c>
      <c r="CA142" s="82" t="str">
        <f t="shared" si="53"/>
        <v>15-30 DIAS</v>
      </c>
      <c r="CB142" s="7"/>
      <c r="CC142" s="7"/>
      <c r="CD142" s="7"/>
      <c r="CE142" s="7"/>
      <c r="CF142" s="7"/>
      <c r="CG142" s="7"/>
      <c r="CH142" s="7"/>
      <c r="CI142" s="7"/>
      <c r="CJ142" s="7"/>
      <c r="CK142" s="82"/>
      <c r="CL142" s="82"/>
      <c r="CM142" s="82"/>
      <c r="CN142" s="82"/>
      <c r="CO142" s="101">
        <f t="shared" si="54"/>
        <v>131544</v>
      </c>
      <c r="CP142" s="110" t="str">
        <f t="shared" si="55"/>
        <v>PROFINAS SAS</v>
      </c>
      <c r="CQ142" s="105" t="str">
        <f t="shared" si="56"/>
        <v>WALTER VELASCO</v>
      </c>
      <c r="CR142" s="105" t="str">
        <f t="shared" si="57"/>
        <v>15-30 DIAS</v>
      </c>
    </row>
    <row r="143" spans="1:96" ht="30.6">
      <c r="A143" s="46">
        <f t="shared" si="58"/>
        <v>135</v>
      </c>
      <c r="B143" s="24" t="s">
        <v>652</v>
      </c>
      <c r="C143" s="25" t="s">
        <v>885</v>
      </c>
      <c r="D143" s="47">
        <v>1</v>
      </c>
      <c r="E143" s="7"/>
      <c r="F143" s="7"/>
      <c r="G143" s="7"/>
      <c r="H143" s="7" t="s">
        <v>2032</v>
      </c>
      <c r="I143" s="7">
        <v>196040</v>
      </c>
      <c r="J143" s="7" t="s">
        <v>2281</v>
      </c>
      <c r="K143" s="7"/>
      <c r="L143" s="7"/>
      <c r="M143" s="7"/>
      <c r="N143" s="7"/>
      <c r="O143" s="7"/>
      <c r="P143" s="7"/>
      <c r="Q143" s="7"/>
      <c r="R143" s="7"/>
      <c r="S143" s="7"/>
      <c r="T143" s="7"/>
      <c r="U143" s="7"/>
      <c r="V143" s="7"/>
      <c r="W143" s="7"/>
      <c r="X143" s="7"/>
      <c r="Y143" s="7"/>
      <c r="Z143" s="82">
        <f t="shared" si="49"/>
        <v>196040</v>
      </c>
      <c r="AA143" s="82" t="str">
        <f t="shared" si="50"/>
        <v>AVÁNTIKA COLOMBIA S.A.</v>
      </c>
      <c r="AB143" s="82" t="str">
        <f t="shared" si="60"/>
        <v>SCHOTT DURAN</v>
      </c>
      <c r="AC143" s="82" t="str">
        <f t="shared" si="61"/>
        <v>30 DÍAS</v>
      </c>
      <c r="AD143" s="7"/>
      <c r="AE143" s="7"/>
      <c r="AF143" s="7"/>
      <c r="AG143" s="7"/>
      <c r="AH143" s="7"/>
      <c r="AI143" s="7"/>
      <c r="AJ143" s="7"/>
      <c r="AK143" s="7"/>
      <c r="AL143" s="7"/>
      <c r="AM143" s="7"/>
      <c r="AN143" s="7"/>
      <c r="AO143" s="7"/>
      <c r="AP143" s="7"/>
      <c r="AQ143" s="7"/>
      <c r="AR143" s="7"/>
      <c r="AS143" s="7"/>
      <c r="AT143" s="7"/>
      <c r="AU143" s="7"/>
      <c r="AV143" s="7"/>
      <c r="AW143" s="7"/>
      <c r="AX143" s="7"/>
      <c r="AY143" s="82"/>
      <c r="AZ143" s="82"/>
      <c r="BA143" s="82">
        <f t="shared" ref="BA143:BA206" si="62">IF(AY143=AW143,AV143,IF(AY143=AT143,AS143,IF(AY143=AQ143,AP143,IF(AY143=AN143,AM143,IF(AY143=AK143,AJ143,IF(AY143=AH143,AG143,IF(AY143=AE143,AD143,"")))))))</f>
        <v>0</v>
      </c>
      <c r="BB143" s="82">
        <f t="shared" ref="BB143:BB206" si="63">IF(AY143=AW143,AX143,IF(AY143=AT143,AU143,IF(AY143=AQ143,AR143,IF(AY143=AN143,AO143,IF(AY143=AK143,AL143,IF(AY143=AH143,AI143,IF(AY143=AE143,AF143,"")))))))</f>
        <v>0</v>
      </c>
      <c r="BC143" s="7"/>
      <c r="BD143" s="7"/>
      <c r="BE143" s="7"/>
      <c r="BF143" s="7" t="s">
        <v>1345</v>
      </c>
      <c r="BG143" s="7">
        <v>157586</v>
      </c>
      <c r="BH143" s="7">
        <v>15</v>
      </c>
      <c r="BI143" s="7" t="s">
        <v>1801</v>
      </c>
      <c r="BJ143" s="7">
        <v>138852</v>
      </c>
      <c r="BK143" s="7" t="s">
        <v>2527</v>
      </c>
      <c r="BL143" s="7"/>
      <c r="BM143" s="7"/>
      <c r="BN143" s="7"/>
      <c r="BO143" s="7"/>
      <c r="BP143" s="7"/>
      <c r="BQ143" s="7"/>
      <c r="BR143" s="7"/>
      <c r="BS143" s="7"/>
      <c r="BT143" s="7"/>
      <c r="BU143" s="1" t="s">
        <v>1345</v>
      </c>
      <c r="BV143" s="7">
        <v>168200</v>
      </c>
      <c r="BW143" s="7" t="s">
        <v>2545</v>
      </c>
      <c r="BX143" s="82">
        <f t="shared" si="51"/>
        <v>138852</v>
      </c>
      <c r="BY143" s="82" t="str">
        <f t="shared" si="59"/>
        <v>PROFINAS SAS</v>
      </c>
      <c r="BZ143" s="82" t="str">
        <f t="shared" si="52"/>
        <v>WALTER VELASCO</v>
      </c>
      <c r="CA143" s="82" t="str">
        <f t="shared" si="53"/>
        <v>15-30 DIAS</v>
      </c>
      <c r="CB143" s="7"/>
      <c r="CC143" s="7"/>
      <c r="CD143" s="7"/>
      <c r="CE143" s="7"/>
      <c r="CF143" s="7"/>
      <c r="CG143" s="7"/>
      <c r="CH143" s="7" t="s">
        <v>1345</v>
      </c>
      <c r="CI143" s="7">
        <v>170133.33333333337</v>
      </c>
      <c r="CJ143" s="7" t="s">
        <v>2378</v>
      </c>
      <c r="CK143" s="82">
        <f t="shared" ref="CK143:CK200" si="64">MIN(CI143,CF143,CC143)</f>
        <v>170133.33333333337</v>
      </c>
      <c r="CL143" s="82" t="str">
        <f t="shared" ref="CL143:CL200" si="65">+IF(CK143=CI143,$CH$7,IF(CK143=CF143,$CE$7,IF(CK143=CC143,$CB$7,"")))</f>
        <v xml:space="preserve">LABORATORIOS WACOL S.A </v>
      </c>
      <c r="CM143" s="82" t="str">
        <f t="shared" ref="CM143:CM200" si="66">IF(CK143=CI143,CH143,IF(CK143=CF143,CE143,IF(CK143=CC143,CB143,"")))</f>
        <v>SCHOTT</v>
      </c>
      <c r="CN143" s="82" t="str">
        <f t="shared" ref="CN143:CN200" si="67">IF(CK143=CI143,CJ143,IF(CK143=CF143,CG143,IF(CK143=CC143,CD143,"")))</f>
        <v>5 DIAS</v>
      </c>
      <c r="CO143" s="101">
        <f t="shared" si="54"/>
        <v>138852</v>
      </c>
      <c r="CP143" s="110" t="str">
        <f t="shared" si="55"/>
        <v>PROFINAS SAS</v>
      </c>
      <c r="CQ143" s="105" t="str">
        <f t="shared" si="56"/>
        <v>WALTER VELASCO</v>
      </c>
      <c r="CR143" s="105" t="str">
        <f t="shared" si="57"/>
        <v>15-30 DIAS</v>
      </c>
    </row>
    <row r="144" spans="1:96" ht="30.6">
      <c r="A144" s="46">
        <f t="shared" si="58"/>
        <v>136</v>
      </c>
      <c r="B144" s="24" t="s">
        <v>653</v>
      </c>
      <c r="C144" s="25" t="s">
        <v>885</v>
      </c>
      <c r="D144" s="47">
        <v>1</v>
      </c>
      <c r="E144" s="7"/>
      <c r="F144" s="7"/>
      <c r="G144" s="7"/>
      <c r="H144" s="7" t="s">
        <v>2032</v>
      </c>
      <c r="I144" s="7"/>
      <c r="J144" s="7"/>
      <c r="K144" s="7"/>
      <c r="L144" s="7"/>
      <c r="M144" s="7"/>
      <c r="N144" s="7"/>
      <c r="O144" s="7"/>
      <c r="P144" s="7"/>
      <c r="Q144" s="7"/>
      <c r="R144" s="7"/>
      <c r="S144" s="7"/>
      <c r="T144" s="7"/>
      <c r="U144" s="7"/>
      <c r="V144" s="7"/>
      <c r="W144" s="7"/>
      <c r="X144" s="7"/>
      <c r="Y144" s="7"/>
      <c r="Z144" s="82"/>
      <c r="AA144" s="82"/>
      <c r="AB144" s="82">
        <f t="shared" si="60"/>
        <v>0</v>
      </c>
      <c r="AC144" s="82">
        <f t="shared" si="61"/>
        <v>0</v>
      </c>
      <c r="AD144" s="7"/>
      <c r="AE144" s="7"/>
      <c r="AF144" s="7"/>
      <c r="AG144" s="7"/>
      <c r="AH144" s="7"/>
      <c r="AI144" s="7"/>
      <c r="AJ144" s="7"/>
      <c r="AK144" s="7"/>
      <c r="AL144" s="7"/>
      <c r="AM144" s="7"/>
      <c r="AN144" s="7"/>
      <c r="AO144" s="7"/>
      <c r="AP144" s="7"/>
      <c r="AQ144" s="7"/>
      <c r="AR144" s="7"/>
      <c r="AS144" s="7"/>
      <c r="AT144" s="7"/>
      <c r="AU144" s="7"/>
      <c r="AV144" s="7"/>
      <c r="AW144" s="7"/>
      <c r="AX144" s="7"/>
      <c r="AY144" s="82"/>
      <c r="AZ144" s="82"/>
      <c r="BA144" s="82">
        <f t="shared" si="62"/>
        <v>0</v>
      </c>
      <c r="BB144" s="82">
        <f t="shared" si="63"/>
        <v>0</v>
      </c>
      <c r="BC144" s="7"/>
      <c r="BD144" s="7"/>
      <c r="BE144" s="7"/>
      <c r="BF144" s="7" t="s">
        <v>1345</v>
      </c>
      <c r="BG144" s="7">
        <v>102080</v>
      </c>
      <c r="BH144" s="7">
        <v>15</v>
      </c>
      <c r="BI144" s="7" t="s">
        <v>1801</v>
      </c>
      <c r="BJ144" s="7">
        <v>131544</v>
      </c>
      <c r="BK144" s="7" t="s">
        <v>2527</v>
      </c>
      <c r="BL144" s="7"/>
      <c r="BM144" s="7"/>
      <c r="BN144" s="7"/>
      <c r="BO144" s="7" t="s">
        <v>2280</v>
      </c>
      <c r="BP144" s="7">
        <v>68700</v>
      </c>
      <c r="BQ144" s="7" t="s">
        <v>2548</v>
      </c>
      <c r="BR144" s="7"/>
      <c r="BS144" s="7"/>
      <c r="BT144" s="7"/>
      <c r="BU144" s="1"/>
      <c r="BV144" s="7"/>
      <c r="BW144" s="7"/>
      <c r="BX144" s="82">
        <f t="shared" si="51"/>
        <v>68700</v>
      </c>
      <c r="BY144" s="82" t="str">
        <f t="shared" si="59"/>
        <v>QUIMICOS FARADAY LTDA</v>
      </c>
      <c r="BZ144" s="82" t="str">
        <f t="shared" si="52"/>
        <v>BOECO</v>
      </c>
      <c r="CA144" s="82" t="str">
        <f t="shared" si="53"/>
        <v>20 DIAS</v>
      </c>
      <c r="CB144" s="7"/>
      <c r="CC144" s="7"/>
      <c r="CD144" s="7"/>
      <c r="CE144" s="7"/>
      <c r="CF144" s="7"/>
      <c r="CG144" s="7"/>
      <c r="CH144" s="7"/>
      <c r="CI144" s="7"/>
      <c r="CJ144" s="7"/>
      <c r="CK144" s="82"/>
      <c r="CL144" s="82"/>
      <c r="CM144" s="82"/>
      <c r="CN144" s="82"/>
      <c r="CO144" s="101">
        <f t="shared" si="54"/>
        <v>68700</v>
      </c>
      <c r="CP144" s="110" t="str">
        <f t="shared" si="55"/>
        <v>QUIMICOS FARADAY LTDA</v>
      </c>
      <c r="CQ144" s="105" t="str">
        <f t="shared" si="56"/>
        <v>BOECO</v>
      </c>
      <c r="CR144" s="105" t="str">
        <f t="shared" si="57"/>
        <v>20 DIAS</v>
      </c>
    </row>
    <row r="145" spans="1:96" ht="30.6">
      <c r="A145" s="46">
        <f t="shared" si="58"/>
        <v>137</v>
      </c>
      <c r="B145" s="24" t="s">
        <v>2010</v>
      </c>
      <c r="C145" s="25" t="s">
        <v>856</v>
      </c>
      <c r="D145" s="47">
        <v>1</v>
      </c>
      <c r="E145" s="7"/>
      <c r="F145" s="7"/>
      <c r="G145" s="7"/>
      <c r="H145" s="7" t="s">
        <v>2032</v>
      </c>
      <c r="I145" s="7"/>
      <c r="J145" s="7"/>
      <c r="K145" s="7"/>
      <c r="L145" s="7"/>
      <c r="M145" s="7"/>
      <c r="N145" s="7"/>
      <c r="O145" s="7"/>
      <c r="P145" s="7"/>
      <c r="Q145" s="7"/>
      <c r="R145" s="7"/>
      <c r="S145" s="7"/>
      <c r="T145" s="7"/>
      <c r="U145" s="7"/>
      <c r="V145" s="7"/>
      <c r="W145" s="7"/>
      <c r="X145" s="7"/>
      <c r="Y145" s="7"/>
      <c r="Z145" s="82"/>
      <c r="AA145" s="82"/>
      <c r="AB145" s="82">
        <f t="shared" si="60"/>
        <v>0</v>
      </c>
      <c r="AC145" s="82">
        <f t="shared" si="61"/>
        <v>0</v>
      </c>
      <c r="AD145" s="7"/>
      <c r="AE145" s="7"/>
      <c r="AF145" s="7"/>
      <c r="AG145" s="7"/>
      <c r="AH145" s="7"/>
      <c r="AI145" s="7"/>
      <c r="AJ145" s="7"/>
      <c r="AK145" s="7"/>
      <c r="AL145" s="7"/>
      <c r="AM145" s="7"/>
      <c r="AN145" s="7"/>
      <c r="AO145" s="7"/>
      <c r="AP145" s="7"/>
      <c r="AQ145" s="7"/>
      <c r="AR145" s="7"/>
      <c r="AS145" s="7"/>
      <c r="AT145" s="7"/>
      <c r="AU145" s="7"/>
      <c r="AV145" s="7"/>
      <c r="AW145" s="7"/>
      <c r="AX145" s="7"/>
      <c r="AY145" s="82"/>
      <c r="AZ145" s="82"/>
      <c r="BA145" s="82">
        <f t="shared" si="62"/>
        <v>0</v>
      </c>
      <c r="BB145" s="82">
        <f t="shared" si="63"/>
        <v>0</v>
      </c>
      <c r="BC145" s="7"/>
      <c r="BD145" s="7"/>
      <c r="BE145" s="7"/>
      <c r="BF145" s="7" t="s">
        <v>2443</v>
      </c>
      <c r="BG145" s="7">
        <v>12728</v>
      </c>
      <c r="BH145" s="7">
        <v>15</v>
      </c>
      <c r="BI145" s="7" t="s">
        <v>1801</v>
      </c>
      <c r="BJ145" s="7">
        <v>11692.8</v>
      </c>
      <c r="BK145" s="7" t="s">
        <v>2527</v>
      </c>
      <c r="BL145" s="7"/>
      <c r="BM145" s="7"/>
      <c r="BN145" s="7"/>
      <c r="BO145" s="7" t="s">
        <v>2552</v>
      </c>
      <c r="BP145" s="7"/>
      <c r="BQ145" s="7" t="s">
        <v>2548</v>
      </c>
      <c r="BR145" s="7"/>
      <c r="BS145" s="7"/>
      <c r="BT145" s="7"/>
      <c r="BU145" s="1" t="s">
        <v>2590</v>
      </c>
      <c r="BV145" s="7">
        <v>14616</v>
      </c>
      <c r="BW145" s="7" t="s">
        <v>2328</v>
      </c>
      <c r="BX145" s="82">
        <f t="shared" si="51"/>
        <v>11692.8</v>
      </c>
      <c r="BY145" s="82" t="str">
        <f t="shared" si="59"/>
        <v>PROFINAS SAS</v>
      </c>
      <c r="BZ145" s="82" t="str">
        <f t="shared" si="52"/>
        <v>WALTER VELASCO</v>
      </c>
      <c r="CA145" s="82" t="str">
        <f t="shared" si="53"/>
        <v>15-30 DIAS</v>
      </c>
      <c r="CB145" s="7"/>
      <c r="CC145" s="7"/>
      <c r="CD145" s="7"/>
      <c r="CE145" s="7"/>
      <c r="CF145" s="7"/>
      <c r="CG145" s="7"/>
      <c r="CH145" s="7"/>
      <c r="CI145" s="7"/>
      <c r="CJ145" s="7"/>
      <c r="CK145" s="82"/>
      <c r="CL145" s="82"/>
      <c r="CM145" s="82"/>
      <c r="CN145" s="82"/>
      <c r="CO145" s="101">
        <f t="shared" si="54"/>
        <v>11692.8</v>
      </c>
      <c r="CP145" s="110" t="str">
        <f t="shared" si="55"/>
        <v>PROFINAS SAS</v>
      </c>
      <c r="CQ145" s="105" t="str">
        <f t="shared" si="56"/>
        <v>WALTER VELASCO</v>
      </c>
      <c r="CR145" s="105" t="str">
        <f t="shared" si="57"/>
        <v>15-30 DIAS</v>
      </c>
    </row>
    <row r="146" spans="1:96" ht="28.8">
      <c r="A146" s="46">
        <f t="shared" si="58"/>
        <v>138</v>
      </c>
      <c r="B146" s="24" t="s">
        <v>2011</v>
      </c>
      <c r="C146" s="25" t="s">
        <v>887</v>
      </c>
      <c r="D146" s="47">
        <v>1</v>
      </c>
      <c r="E146" s="7"/>
      <c r="F146" s="7"/>
      <c r="G146" s="7"/>
      <c r="H146" s="7" t="s">
        <v>2032</v>
      </c>
      <c r="I146" s="7"/>
      <c r="J146" s="7"/>
      <c r="K146" s="7"/>
      <c r="L146" s="7"/>
      <c r="M146" s="7"/>
      <c r="N146" s="7"/>
      <c r="O146" s="7"/>
      <c r="P146" s="7"/>
      <c r="Q146" s="7"/>
      <c r="R146" s="7"/>
      <c r="S146" s="7"/>
      <c r="T146" s="7"/>
      <c r="U146" s="7"/>
      <c r="V146" s="7"/>
      <c r="W146" s="7"/>
      <c r="X146" s="7"/>
      <c r="Y146" s="7"/>
      <c r="Z146" s="82"/>
      <c r="AA146" s="82"/>
      <c r="AB146" s="82">
        <f t="shared" si="60"/>
        <v>0</v>
      </c>
      <c r="AC146" s="82">
        <f t="shared" si="61"/>
        <v>0</v>
      </c>
      <c r="AD146" s="7"/>
      <c r="AE146" s="7"/>
      <c r="AF146" s="7"/>
      <c r="AG146" s="7"/>
      <c r="AH146" s="7"/>
      <c r="AI146" s="7"/>
      <c r="AJ146" s="7"/>
      <c r="AK146" s="7"/>
      <c r="AL146" s="7"/>
      <c r="AM146" s="7"/>
      <c r="AN146" s="7"/>
      <c r="AO146" s="7"/>
      <c r="AP146" s="7"/>
      <c r="AQ146" s="7"/>
      <c r="AR146" s="7"/>
      <c r="AS146" s="7"/>
      <c r="AT146" s="7"/>
      <c r="AU146" s="7"/>
      <c r="AV146" s="7"/>
      <c r="AW146" s="7"/>
      <c r="AX146" s="7"/>
      <c r="AY146" s="82"/>
      <c r="AZ146" s="82"/>
      <c r="BA146" s="82">
        <f t="shared" si="62"/>
        <v>0</v>
      </c>
      <c r="BB146" s="82">
        <f t="shared" si="63"/>
        <v>0</v>
      </c>
      <c r="BC146" s="7"/>
      <c r="BD146" s="7"/>
      <c r="BE146" s="7"/>
      <c r="BF146" s="7" t="s">
        <v>887</v>
      </c>
      <c r="BG146" s="7">
        <v>6330</v>
      </c>
      <c r="BH146" s="7">
        <v>15</v>
      </c>
      <c r="BI146" s="7" t="s">
        <v>887</v>
      </c>
      <c r="BJ146" s="7">
        <v>6723.36</v>
      </c>
      <c r="BK146" s="7" t="s">
        <v>2527</v>
      </c>
      <c r="BL146" s="7"/>
      <c r="BM146" s="7"/>
      <c r="BN146" s="7"/>
      <c r="BO146" s="7" t="s">
        <v>948</v>
      </c>
      <c r="BP146" s="7">
        <v>6300</v>
      </c>
      <c r="BQ146" s="7" t="s">
        <v>2548</v>
      </c>
      <c r="BR146" s="7"/>
      <c r="BS146" s="7"/>
      <c r="BT146" s="7"/>
      <c r="BU146" s="1" t="s">
        <v>887</v>
      </c>
      <c r="BV146" s="7">
        <v>8990</v>
      </c>
      <c r="BW146" s="7" t="s">
        <v>2328</v>
      </c>
      <c r="BX146" s="82">
        <f t="shared" si="51"/>
        <v>6300</v>
      </c>
      <c r="BY146" s="82" t="str">
        <f t="shared" si="59"/>
        <v>QUIMICOS FARADAY LTDA</v>
      </c>
      <c r="BZ146" s="82" t="str">
        <f t="shared" si="52"/>
        <v xml:space="preserve">NACIONAL </v>
      </c>
      <c r="CA146" s="82" t="str">
        <f t="shared" si="53"/>
        <v>20 DIAS</v>
      </c>
      <c r="CB146" s="7"/>
      <c r="CC146" s="7"/>
      <c r="CD146" s="7"/>
      <c r="CE146" s="7"/>
      <c r="CF146" s="7"/>
      <c r="CG146" s="7"/>
      <c r="CH146" s="7"/>
      <c r="CI146" s="7"/>
      <c r="CJ146" s="7"/>
      <c r="CK146" s="82"/>
      <c r="CL146" s="82"/>
      <c r="CM146" s="82"/>
      <c r="CN146" s="82"/>
      <c r="CO146" s="101">
        <f t="shared" si="54"/>
        <v>6300</v>
      </c>
      <c r="CP146" s="110" t="str">
        <f t="shared" si="55"/>
        <v>QUIMICOS FARADAY LTDA</v>
      </c>
      <c r="CQ146" s="105" t="str">
        <f t="shared" si="56"/>
        <v xml:space="preserve">NACIONAL </v>
      </c>
      <c r="CR146" s="105" t="str">
        <f t="shared" si="57"/>
        <v>20 DIAS</v>
      </c>
    </row>
    <row r="147" spans="1:96" ht="28.8">
      <c r="A147" s="46">
        <f t="shared" si="58"/>
        <v>139</v>
      </c>
      <c r="B147" s="24" t="s">
        <v>2012</v>
      </c>
      <c r="C147" s="25" t="s">
        <v>887</v>
      </c>
      <c r="D147" s="47">
        <v>1</v>
      </c>
      <c r="E147" s="7"/>
      <c r="F147" s="7"/>
      <c r="G147" s="7"/>
      <c r="H147" s="7" t="s">
        <v>2032</v>
      </c>
      <c r="I147" s="7"/>
      <c r="J147" s="7"/>
      <c r="K147" s="7"/>
      <c r="L147" s="7"/>
      <c r="M147" s="7"/>
      <c r="N147" s="7"/>
      <c r="O147" s="7"/>
      <c r="P147" s="7"/>
      <c r="Q147" s="7" t="s">
        <v>2282</v>
      </c>
      <c r="R147" s="7">
        <v>11136</v>
      </c>
      <c r="S147" s="7" t="s">
        <v>2378</v>
      </c>
      <c r="T147" s="7" t="s">
        <v>2416</v>
      </c>
      <c r="U147" s="7">
        <v>8352</v>
      </c>
      <c r="V147" s="7">
        <v>15</v>
      </c>
      <c r="W147" s="7"/>
      <c r="X147" s="7"/>
      <c r="Y147" s="7"/>
      <c r="Z147" s="82">
        <f t="shared" si="49"/>
        <v>8352</v>
      </c>
      <c r="AA147" s="82" t="str">
        <f t="shared" si="50"/>
        <v xml:space="preserve">ELEMENTOS QUIMICOS LTDA </v>
      </c>
      <c r="AB147" s="82" t="str">
        <f t="shared" si="60"/>
        <v>LMS (ALE)</v>
      </c>
      <c r="AC147" s="82">
        <f t="shared" si="61"/>
        <v>15</v>
      </c>
      <c r="AD147" s="7"/>
      <c r="AE147" s="7"/>
      <c r="AF147" s="7"/>
      <c r="AG147" s="7" t="s">
        <v>887</v>
      </c>
      <c r="AH147" s="7">
        <v>10092</v>
      </c>
      <c r="AI147" s="7">
        <v>30</v>
      </c>
      <c r="AJ147" s="7"/>
      <c r="AK147" s="7"/>
      <c r="AL147" s="7"/>
      <c r="AM147" s="7"/>
      <c r="AN147" s="7"/>
      <c r="AO147" s="7"/>
      <c r="AP147" s="7"/>
      <c r="AQ147" s="7"/>
      <c r="AR147" s="7"/>
      <c r="AS147" s="7"/>
      <c r="AT147" s="7"/>
      <c r="AU147" s="7"/>
      <c r="AV147" s="7"/>
      <c r="AW147" s="7"/>
      <c r="AX147" s="7"/>
      <c r="AY147" s="82">
        <f t="shared" ref="AY147:AY200" si="68">MIN(AW147,AT147,AQ147,AN147,AK147,AH147,AE147)</f>
        <v>10092</v>
      </c>
      <c r="AZ147" s="82" t="str">
        <f t="shared" ref="AZ147:AZ200" si="69">+IF(AY147=AW147,$AV$7,IF(AY147=AT147,$AS$7,IF(AY147=AQ147,$AP$7,IF(AY147=AN147,$AM$7,IF(AY147=AK147,$AJ$7,IF(AY147=AH147,$AG$7,IF(AY147=AE147,$AD$7,"")))))))</f>
        <v>IMPORTECNICAL S.A.S</v>
      </c>
      <c r="BA147" s="82" t="str">
        <f t="shared" si="62"/>
        <v>NACIONAL</v>
      </c>
      <c r="BB147" s="82">
        <f t="shared" si="63"/>
        <v>30</v>
      </c>
      <c r="BC147" s="7"/>
      <c r="BD147" s="7"/>
      <c r="BE147" s="7"/>
      <c r="BF147" s="7" t="s">
        <v>887</v>
      </c>
      <c r="BG147" s="7">
        <v>10518</v>
      </c>
      <c r="BH147" s="7">
        <v>15</v>
      </c>
      <c r="BI147" s="7" t="s">
        <v>887</v>
      </c>
      <c r="BJ147" s="7">
        <v>11692.8</v>
      </c>
      <c r="BK147" s="7" t="s">
        <v>2527</v>
      </c>
      <c r="BL147" s="7"/>
      <c r="BM147" s="7"/>
      <c r="BN147" s="7"/>
      <c r="BO147" s="7" t="s">
        <v>948</v>
      </c>
      <c r="BP147" s="7">
        <v>10200</v>
      </c>
      <c r="BQ147" s="7" t="s">
        <v>2548</v>
      </c>
      <c r="BR147" s="7"/>
      <c r="BS147" s="7"/>
      <c r="BT147" s="7"/>
      <c r="BU147" s="1" t="s">
        <v>887</v>
      </c>
      <c r="BV147" s="7">
        <v>11455</v>
      </c>
      <c r="BW147" s="7" t="s">
        <v>2328</v>
      </c>
      <c r="BX147" s="82">
        <f t="shared" si="51"/>
        <v>10200</v>
      </c>
      <c r="BY147" s="82" t="str">
        <f t="shared" si="59"/>
        <v>QUIMICOS FARADAY LTDA</v>
      </c>
      <c r="BZ147" s="82" t="str">
        <f t="shared" si="52"/>
        <v xml:space="preserve">NACIONAL </v>
      </c>
      <c r="CA147" s="82" t="str">
        <f t="shared" si="53"/>
        <v>20 DIAS</v>
      </c>
      <c r="CB147" s="7"/>
      <c r="CC147" s="7"/>
      <c r="CD147" s="7"/>
      <c r="CE147" s="7"/>
      <c r="CF147" s="7"/>
      <c r="CG147" s="7"/>
      <c r="CH147" s="7"/>
      <c r="CI147" s="7"/>
      <c r="CJ147" s="7"/>
      <c r="CK147" s="82"/>
      <c r="CL147" s="82"/>
      <c r="CM147" s="82"/>
      <c r="CN147" s="82"/>
      <c r="CO147" s="101">
        <f t="shared" si="54"/>
        <v>8352</v>
      </c>
      <c r="CP147" s="110" t="str">
        <f t="shared" si="55"/>
        <v xml:space="preserve">ELEMENTOS QUIMICOS LTDA </v>
      </c>
      <c r="CQ147" s="105" t="str">
        <f t="shared" si="56"/>
        <v>LMS (ALE)</v>
      </c>
      <c r="CR147" s="105">
        <f t="shared" si="57"/>
        <v>15</v>
      </c>
    </row>
    <row r="148" spans="1:96" ht="57.6">
      <c r="A148" s="46">
        <f t="shared" si="58"/>
        <v>140</v>
      </c>
      <c r="B148" s="24" t="s">
        <v>825</v>
      </c>
      <c r="C148" s="60" t="s">
        <v>899</v>
      </c>
      <c r="D148" s="47">
        <v>1</v>
      </c>
      <c r="E148" s="7"/>
      <c r="F148" s="7"/>
      <c r="G148" s="7"/>
      <c r="H148" s="7"/>
      <c r="I148" s="7"/>
      <c r="J148" s="7"/>
      <c r="K148" s="7"/>
      <c r="L148" s="7"/>
      <c r="M148" s="7"/>
      <c r="N148" s="7"/>
      <c r="O148" s="7"/>
      <c r="P148" s="7"/>
      <c r="Q148" s="7" t="s">
        <v>887</v>
      </c>
      <c r="R148" s="7">
        <v>11020</v>
      </c>
      <c r="S148" s="7" t="s">
        <v>2326</v>
      </c>
      <c r="T148" s="7"/>
      <c r="U148" s="7"/>
      <c r="V148" s="7"/>
      <c r="W148" s="7"/>
      <c r="X148" s="7"/>
      <c r="Y148" s="7"/>
      <c r="Z148" s="82">
        <f t="shared" si="49"/>
        <v>11020</v>
      </c>
      <c r="AA148" s="82" t="str">
        <f t="shared" si="50"/>
        <v>BLAMIS DOTACIONES LABORATORIO S.A.S</v>
      </c>
      <c r="AB148" s="82" t="str">
        <f t="shared" si="60"/>
        <v>NACIONAL</v>
      </c>
      <c r="AC148" s="82" t="str">
        <f t="shared" si="61"/>
        <v>INMEDIATA</v>
      </c>
      <c r="AD148" s="7"/>
      <c r="AE148" s="7"/>
      <c r="AF148" s="7"/>
      <c r="AG148" s="7"/>
      <c r="AH148" s="7"/>
      <c r="AI148" s="7"/>
      <c r="AJ148" s="7"/>
      <c r="AK148" s="7"/>
      <c r="AL148" s="7"/>
      <c r="AM148" s="7" t="s">
        <v>887</v>
      </c>
      <c r="AN148" s="7">
        <v>134</v>
      </c>
      <c r="AO148" s="7" t="s">
        <v>2463</v>
      </c>
      <c r="AP148" s="7"/>
      <c r="AQ148" s="7"/>
      <c r="AR148" s="7"/>
      <c r="AS148" s="7"/>
      <c r="AT148" s="7"/>
      <c r="AU148" s="7"/>
      <c r="AV148" s="7"/>
      <c r="AW148" s="7"/>
      <c r="AX148" s="7"/>
      <c r="AY148" s="82">
        <f t="shared" si="68"/>
        <v>134</v>
      </c>
      <c r="AZ148" s="82" t="str">
        <f t="shared" si="69"/>
        <v>SUMINISTROS CLINICOS ISLA SAS</v>
      </c>
      <c r="BA148" s="82" t="str">
        <f t="shared" si="62"/>
        <v>NACIONAL</v>
      </c>
      <c r="BB148" s="82" t="str">
        <f t="shared" si="63"/>
        <v>5 DIAS HABILES HABILES</v>
      </c>
      <c r="BC148" s="7"/>
      <c r="BD148" s="7"/>
      <c r="BE148" s="7"/>
      <c r="BF148" s="7"/>
      <c r="BG148" s="7"/>
      <c r="BH148" s="7"/>
      <c r="BI148" s="7" t="s">
        <v>887</v>
      </c>
      <c r="BJ148" s="7">
        <v>226.2</v>
      </c>
      <c r="BK148" s="7" t="s">
        <v>2526</v>
      </c>
      <c r="BL148" s="7"/>
      <c r="BM148" s="7"/>
      <c r="BN148" s="7"/>
      <c r="BO148" s="7" t="s">
        <v>948</v>
      </c>
      <c r="BP148" s="7">
        <v>130</v>
      </c>
      <c r="BQ148" s="7" t="s">
        <v>2548</v>
      </c>
      <c r="BR148" s="7"/>
      <c r="BS148" s="7"/>
      <c r="BT148" s="7"/>
      <c r="BU148" s="1" t="s">
        <v>887</v>
      </c>
      <c r="BV148" s="7">
        <v>290</v>
      </c>
      <c r="BW148" s="7" t="s">
        <v>2328</v>
      </c>
      <c r="BX148" s="82">
        <f t="shared" si="51"/>
        <v>130</v>
      </c>
      <c r="BY148" s="82" t="str">
        <f t="shared" si="59"/>
        <v>QUIMICOS FARADAY LTDA</v>
      </c>
      <c r="BZ148" s="82" t="str">
        <f t="shared" si="52"/>
        <v xml:space="preserve">NACIONAL </v>
      </c>
      <c r="CA148" s="82" t="str">
        <f t="shared" si="53"/>
        <v>20 DIAS</v>
      </c>
      <c r="CB148" s="7"/>
      <c r="CC148" s="7"/>
      <c r="CD148" s="7"/>
      <c r="CE148" s="7"/>
      <c r="CF148" s="7"/>
      <c r="CG148" s="7"/>
      <c r="CH148" s="7"/>
      <c r="CI148" s="7"/>
      <c r="CJ148" s="7"/>
      <c r="CK148" s="82"/>
      <c r="CL148" s="82"/>
      <c r="CM148" s="82"/>
      <c r="CN148" s="82"/>
      <c r="CO148" s="101">
        <f t="shared" si="54"/>
        <v>130</v>
      </c>
      <c r="CP148" s="110" t="str">
        <f t="shared" si="55"/>
        <v>QUIMICOS FARADAY LTDA</v>
      </c>
      <c r="CQ148" s="105" t="str">
        <f t="shared" si="56"/>
        <v xml:space="preserve">NACIONAL </v>
      </c>
      <c r="CR148" s="105" t="str">
        <f t="shared" si="57"/>
        <v>20 DIAS</v>
      </c>
    </row>
    <row r="149" spans="1:96" ht="57.6">
      <c r="A149" s="46">
        <f t="shared" si="58"/>
        <v>141</v>
      </c>
      <c r="B149" s="24" t="s">
        <v>824</v>
      </c>
      <c r="C149" s="48" t="s">
        <v>899</v>
      </c>
      <c r="D149" s="47">
        <v>1</v>
      </c>
      <c r="E149" s="7"/>
      <c r="F149" s="7"/>
      <c r="G149" s="7"/>
      <c r="H149" s="7"/>
      <c r="I149" s="7"/>
      <c r="J149" s="7"/>
      <c r="K149" s="7"/>
      <c r="L149" s="7"/>
      <c r="M149" s="7"/>
      <c r="N149" s="7"/>
      <c r="O149" s="7"/>
      <c r="P149" s="7"/>
      <c r="Q149" s="7" t="s">
        <v>887</v>
      </c>
      <c r="R149" s="7">
        <v>13919.999999999998</v>
      </c>
      <c r="S149" s="7" t="s">
        <v>2326</v>
      </c>
      <c r="T149" s="7"/>
      <c r="U149" s="7"/>
      <c r="V149" s="7"/>
      <c r="W149" s="7"/>
      <c r="X149" s="7"/>
      <c r="Y149" s="7"/>
      <c r="Z149" s="82">
        <f t="shared" si="49"/>
        <v>13919.999999999998</v>
      </c>
      <c r="AA149" s="82" t="str">
        <f t="shared" si="50"/>
        <v>BLAMIS DOTACIONES LABORATORIO S.A.S</v>
      </c>
      <c r="AB149" s="82" t="str">
        <f t="shared" si="60"/>
        <v>NACIONAL</v>
      </c>
      <c r="AC149" s="82" t="str">
        <f t="shared" si="61"/>
        <v>INMEDIATA</v>
      </c>
      <c r="AD149" s="7"/>
      <c r="AE149" s="7"/>
      <c r="AF149" s="7"/>
      <c r="AG149" s="7"/>
      <c r="AH149" s="7"/>
      <c r="AI149" s="7"/>
      <c r="AJ149" s="7"/>
      <c r="AK149" s="7"/>
      <c r="AL149" s="7"/>
      <c r="AM149" s="7" t="s">
        <v>887</v>
      </c>
      <c r="AN149" s="7">
        <v>107</v>
      </c>
      <c r="AO149" s="7" t="s">
        <v>2463</v>
      </c>
      <c r="AP149" s="7"/>
      <c r="AQ149" s="7"/>
      <c r="AR149" s="7"/>
      <c r="AS149" s="7"/>
      <c r="AT149" s="7"/>
      <c r="AU149" s="7"/>
      <c r="AV149" s="7"/>
      <c r="AW149" s="7"/>
      <c r="AX149" s="7"/>
      <c r="AY149" s="82">
        <f t="shared" si="68"/>
        <v>107</v>
      </c>
      <c r="AZ149" s="82" t="str">
        <f t="shared" si="69"/>
        <v>SUMINISTROS CLINICOS ISLA SAS</v>
      </c>
      <c r="BA149" s="82" t="str">
        <f t="shared" si="62"/>
        <v>NACIONAL</v>
      </c>
      <c r="BB149" s="82" t="str">
        <f t="shared" si="63"/>
        <v>5 DIAS HABILES HABILES</v>
      </c>
      <c r="BC149" s="7"/>
      <c r="BD149" s="7"/>
      <c r="BE149" s="7"/>
      <c r="BF149" s="7"/>
      <c r="BG149" s="7"/>
      <c r="BH149" s="7"/>
      <c r="BI149" s="7" t="s">
        <v>887</v>
      </c>
      <c r="BJ149" s="7">
        <v>174</v>
      </c>
      <c r="BK149" s="7" t="s">
        <v>2526</v>
      </c>
      <c r="BL149" s="7"/>
      <c r="BM149" s="7"/>
      <c r="BN149" s="7"/>
      <c r="BO149" s="7" t="s">
        <v>948</v>
      </c>
      <c r="BP149" s="7">
        <v>115</v>
      </c>
      <c r="BQ149" s="7" t="s">
        <v>2548</v>
      </c>
      <c r="BR149" s="7"/>
      <c r="BS149" s="7"/>
      <c r="BT149" s="7"/>
      <c r="BU149" s="1" t="s">
        <v>887</v>
      </c>
      <c r="BV149" s="7">
        <v>290</v>
      </c>
      <c r="BW149" s="7" t="s">
        <v>2328</v>
      </c>
      <c r="BX149" s="82">
        <f t="shared" si="51"/>
        <v>115</v>
      </c>
      <c r="BY149" s="82" t="str">
        <f t="shared" si="59"/>
        <v>QUIMICOS FARADAY LTDA</v>
      </c>
      <c r="BZ149" s="82" t="str">
        <f t="shared" si="52"/>
        <v xml:space="preserve">NACIONAL </v>
      </c>
      <c r="CA149" s="82" t="str">
        <f t="shared" si="53"/>
        <v>20 DIAS</v>
      </c>
      <c r="CB149" s="7"/>
      <c r="CC149" s="7"/>
      <c r="CD149" s="7"/>
      <c r="CE149" s="7"/>
      <c r="CF149" s="7"/>
      <c r="CG149" s="7"/>
      <c r="CH149" s="7"/>
      <c r="CI149" s="7"/>
      <c r="CJ149" s="7"/>
      <c r="CK149" s="82"/>
      <c r="CL149" s="82"/>
      <c r="CM149" s="82"/>
      <c r="CN149" s="82"/>
      <c r="CO149" s="101">
        <f t="shared" si="54"/>
        <v>107</v>
      </c>
      <c r="CP149" s="110" t="str">
        <f t="shared" si="55"/>
        <v>SUMINISTROS CLINICOS ISLA SAS</v>
      </c>
      <c r="CQ149" s="105" t="str">
        <f t="shared" si="56"/>
        <v>NACIONAL</v>
      </c>
      <c r="CR149" s="105" t="str">
        <f t="shared" si="57"/>
        <v>5 DIAS HABILES HABILES</v>
      </c>
    </row>
    <row r="150" spans="1:96" ht="28.8">
      <c r="A150" s="46">
        <f t="shared" si="58"/>
        <v>142</v>
      </c>
      <c r="B150" s="24" t="s">
        <v>2013</v>
      </c>
      <c r="C150" s="25" t="s">
        <v>877</v>
      </c>
      <c r="D150" s="47">
        <v>1</v>
      </c>
      <c r="E150" s="7"/>
      <c r="F150" s="7"/>
      <c r="G150" s="7"/>
      <c r="H150" s="7" t="s">
        <v>2032</v>
      </c>
      <c r="I150" s="7">
        <v>8765.25</v>
      </c>
      <c r="J150" s="7" t="s">
        <v>2281</v>
      </c>
      <c r="K150" s="7"/>
      <c r="L150" s="7"/>
      <c r="M150" s="7"/>
      <c r="N150" s="7"/>
      <c r="O150" s="7"/>
      <c r="P150" s="7"/>
      <c r="Q150" s="7" t="s">
        <v>2379</v>
      </c>
      <c r="R150" s="7">
        <v>9709</v>
      </c>
      <c r="S150" s="7" t="s">
        <v>2326</v>
      </c>
      <c r="T150" s="7"/>
      <c r="U150" s="7"/>
      <c r="V150" s="7"/>
      <c r="W150" s="7"/>
      <c r="X150" s="7"/>
      <c r="Y150" s="7"/>
      <c r="Z150" s="82">
        <f t="shared" si="49"/>
        <v>8765.25</v>
      </c>
      <c r="AA150" s="82" t="str">
        <f t="shared" si="50"/>
        <v>AVÁNTIKA COLOMBIA S.A.</v>
      </c>
      <c r="AB150" s="82" t="str">
        <f t="shared" si="60"/>
        <v>SCHOTT DURAN</v>
      </c>
      <c r="AC150" s="82" t="str">
        <f t="shared" si="61"/>
        <v>30 DÍAS</v>
      </c>
      <c r="AD150" s="7"/>
      <c r="AE150" s="7"/>
      <c r="AF150" s="7"/>
      <c r="AG150" s="7"/>
      <c r="AH150" s="7"/>
      <c r="AI150" s="7"/>
      <c r="AJ150" s="7"/>
      <c r="AK150" s="7"/>
      <c r="AL150" s="7"/>
      <c r="AM150" s="7"/>
      <c r="AN150" s="7"/>
      <c r="AO150" s="7"/>
      <c r="AP150" s="7"/>
      <c r="AQ150" s="7"/>
      <c r="AR150" s="7"/>
      <c r="AS150" s="7"/>
      <c r="AT150" s="7"/>
      <c r="AU150" s="7"/>
      <c r="AV150" s="7"/>
      <c r="AW150" s="7"/>
      <c r="AX150" s="7"/>
      <c r="AY150" s="82"/>
      <c r="AZ150" s="82"/>
      <c r="BA150" s="82">
        <f t="shared" si="62"/>
        <v>0</v>
      </c>
      <c r="BB150" s="82">
        <f t="shared" si="63"/>
        <v>0</v>
      </c>
      <c r="BC150" s="7"/>
      <c r="BD150" s="7"/>
      <c r="BE150" s="7"/>
      <c r="BF150" s="7" t="s">
        <v>1345</v>
      </c>
      <c r="BG150" s="7">
        <v>7045</v>
      </c>
      <c r="BH150" s="7">
        <v>15</v>
      </c>
      <c r="BI150" s="7" t="s">
        <v>1345</v>
      </c>
      <c r="BJ150" s="7">
        <v>7416.75</v>
      </c>
      <c r="BK150" s="7" t="s">
        <v>2526</v>
      </c>
      <c r="BL150" s="7"/>
      <c r="BM150" s="7"/>
      <c r="BN150" s="7"/>
      <c r="BO150" s="7"/>
      <c r="BP150" s="7"/>
      <c r="BQ150" s="7"/>
      <c r="BR150" s="7"/>
      <c r="BS150" s="7"/>
      <c r="BT150" s="7"/>
      <c r="BU150" s="1" t="s">
        <v>1345</v>
      </c>
      <c r="BV150" s="7">
        <v>7424</v>
      </c>
      <c r="BW150" s="7" t="s">
        <v>2545</v>
      </c>
      <c r="BX150" s="82">
        <f t="shared" si="51"/>
        <v>7045</v>
      </c>
      <c r="BY150" s="82" t="str">
        <f t="shared" si="59"/>
        <v>PRODUQUIMICA DE COLOMBIA S A</v>
      </c>
      <c r="BZ150" s="82" t="str">
        <f t="shared" si="52"/>
        <v>SCHOTT</v>
      </c>
      <c r="CA150" s="82">
        <f t="shared" si="53"/>
        <v>15</v>
      </c>
      <c r="CB150" s="7"/>
      <c r="CC150" s="7"/>
      <c r="CD150" s="7"/>
      <c r="CE150" s="7"/>
      <c r="CF150" s="7"/>
      <c r="CG150" s="7"/>
      <c r="CH150" s="7"/>
      <c r="CI150" s="7"/>
      <c r="CJ150" s="7"/>
      <c r="CK150" s="82"/>
      <c r="CL150" s="82"/>
      <c r="CM150" s="82"/>
      <c r="CN150" s="82"/>
      <c r="CO150" s="101">
        <f t="shared" si="54"/>
        <v>7045</v>
      </c>
      <c r="CP150" s="110" t="str">
        <f t="shared" si="55"/>
        <v>PRODUQUIMICA DE COLOMBIA S A</v>
      </c>
      <c r="CQ150" s="105" t="str">
        <f t="shared" si="56"/>
        <v>SCHOTT</v>
      </c>
      <c r="CR150" s="105">
        <f t="shared" si="57"/>
        <v>15</v>
      </c>
    </row>
    <row r="151" spans="1:96" ht="30.6">
      <c r="A151" s="46">
        <f t="shared" si="58"/>
        <v>143</v>
      </c>
      <c r="B151" s="24" t="s">
        <v>847</v>
      </c>
      <c r="C151" s="50" t="s">
        <v>856</v>
      </c>
      <c r="D151" s="47">
        <v>1</v>
      </c>
      <c r="E151" s="7"/>
      <c r="F151" s="7"/>
      <c r="G151" s="7"/>
      <c r="H151" s="7" t="s">
        <v>2032</v>
      </c>
      <c r="I151" s="7"/>
      <c r="J151" s="7"/>
      <c r="K151" s="7"/>
      <c r="L151" s="7"/>
      <c r="M151" s="7"/>
      <c r="N151" s="7"/>
      <c r="O151" s="7"/>
      <c r="P151" s="7"/>
      <c r="Q151" s="7"/>
      <c r="R151" s="7"/>
      <c r="S151" s="7"/>
      <c r="T151" s="7"/>
      <c r="U151" s="7"/>
      <c r="V151" s="7"/>
      <c r="W151" s="7"/>
      <c r="X151" s="7"/>
      <c r="Y151" s="7"/>
      <c r="Z151" s="82"/>
      <c r="AA151" s="82"/>
      <c r="AB151" s="82"/>
      <c r="AC151" s="82"/>
      <c r="AD151" s="7"/>
      <c r="AE151" s="7"/>
      <c r="AF151" s="7"/>
      <c r="AG151" s="7" t="s">
        <v>2443</v>
      </c>
      <c r="AH151" s="7">
        <v>23211</v>
      </c>
      <c r="AI151" s="7">
        <v>30</v>
      </c>
      <c r="AJ151" s="7"/>
      <c r="AK151" s="7"/>
      <c r="AL151" s="7"/>
      <c r="AM151" s="7"/>
      <c r="AN151" s="7"/>
      <c r="AO151" s="7"/>
      <c r="AP151" s="7"/>
      <c r="AQ151" s="7"/>
      <c r="AR151" s="7"/>
      <c r="AS151" s="7"/>
      <c r="AT151" s="7"/>
      <c r="AU151" s="7"/>
      <c r="AV151" s="7"/>
      <c r="AW151" s="7"/>
      <c r="AX151" s="7"/>
      <c r="AY151" s="82">
        <f t="shared" si="68"/>
        <v>23211</v>
      </c>
      <c r="AZ151" s="82" t="str">
        <f t="shared" si="69"/>
        <v>IMPORTECNICAL S.A.S</v>
      </c>
      <c r="BA151" s="82" t="str">
        <f t="shared" si="62"/>
        <v>VILAB</v>
      </c>
      <c r="BB151" s="82">
        <f t="shared" si="63"/>
        <v>30</v>
      </c>
      <c r="BC151" s="7"/>
      <c r="BD151" s="7"/>
      <c r="BE151" s="7"/>
      <c r="BF151" s="7" t="s">
        <v>2443</v>
      </c>
      <c r="BG151" s="7">
        <v>30808</v>
      </c>
      <c r="BH151" s="7">
        <v>15</v>
      </c>
      <c r="BI151" s="7" t="s">
        <v>1801</v>
      </c>
      <c r="BJ151" s="7">
        <v>35078.400000000001</v>
      </c>
      <c r="BK151" s="7" t="s">
        <v>2527</v>
      </c>
      <c r="BL151" s="7"/>
      <c r="BM151" s="7"/>
      <c r="BN151" s="7"/>
      <c r="BO151" s="7" t="s">
        <v>2552</v>
      </c>
      <c r="BP151" s="7">
        <v>23200</v>
      </c>
      <c r="BQ151" s="7" t="s">
        <v>2548</v>
      </c>
      <c r="BR151" s="7"/>
      <c r="BS151" s="7"/>
      <c r="BT151" s="7"/>
      <c r="BU151" s="1" t="s">
        <v>2590</v>
      </c>
      <c r="BV151" s="7">
        <v>28652</v>
      </c>
      <c r="BW151" s="7" t="s">
        <v>2328</v>
      </c>
      <c r="BX151" s="82">
        <f t="shared" si="51"/>
        <v>23200</v>
      </c>
      <c r="BY151" s="82" t="str">
        <f t="shared" si="59"/>
        <v>QUIMICOS FARADAY LTDA</v>
      </c>
      <c r="BZ151" s="82" t="str">
        <f t="shared" si="52"/>
        <v>PHYSIS</v>
      </c>
      <c r="CA151" s="82" t="str">
        <f t="shared" si="53"/>
        <v>20 DIAS</v>
      </c>
      <c r="CB151" s="7"/>
      <c r="CC151" s="7"/>
      <c r="CD151" s="7"/>
      <c r="CE151" s="7"/>
      <c r="CF151" s="7"/>
      <c r="CG151" s="7"/>
      <c r="CH151" s="7"/>
      <c r="CI151" s="7"/>
      <c r="CJ151" s="7"/>
      <c r="CK151" s="82"/>
      <c r="CL151" s="82"/>
      <c r="CM151" s="82"/>
      <c r="CN151" s="82"/>
      <c r="CO151" s="101">
        <f t="shared" si="54"/>
        <v>23200</v>
      </c>
      <c r="CP151" s="110" t="str">
        <f t="shared" si="55"/>
        <v>QUIMICOS FARADAY LTDA</v>
      </c>
      <c r="CQ151" s="105" t="str">
        <f t="shared" si="56"/>
        <v>PHYSIS</v>
      </c>
      <c r="CR151" s="105" t="str">
        <f t="shared" si="57"/>
        <v>20 DIAS</v>
      </c>
    </row>
    <row r="152" spans="1:96" ht="28.8">
      <c r="A152" s="46">
        <f t="shared" si="58"/>
        <v>144</v>
      </c>
      <c r="B152" s="24" t="s">
        <v>654</v>
      </c>
      <c r="C152" s="25" t="s">
        <v>2014</v>
      </c>
      <c r="D152" s="47">
        <v>1</v>
      </c>
      <c r="E152" s="7"/>
      <c r="F152" s="7"/>
      <c r="G152" s="7"/>
      <c r="H152" s="7" t="s">
        <v>2032</v>
      </c>
      <c r="I152" s="7">
        <v>236567.5</v>
      </c>
      <c r="J152" s="7" t="s">
        <v>2281</v>
      </c>
      <c r="K152" s="7"/>
      <c r="L152" s="7"/>
      <c r="M152" s="7"/>
      <c r="N152" s="7"/>
      <c r="O152" s="7"/>
      <c r="P152" s="7"/>
      <c r="Q152" s="7" t="s">
        <v>2379</v>
      </c>
      <c r="R152" s="7">
        <v>276602</v>
      </c>
      <c r="S152" s="7" t="s">
        <v>2326</v>
      </c>
      <c r="T152" s="7" t="s">
        <v>2415</v>
      </c>
      <c r="U152" s="7">
        <v>119015.99999999999</v>
      </c>
      <c r="V152" s="7">
        <v>15</v>
      </c>
      <c r="W152" s="7"/>
      <c r="X152" s="7"/>
      <c r="Y152" s="7"/>
      <c r="Z152" s="82">
        <f t="shared" si="49"/>
        <v>119015.99999999999</v>
      </c>
      <c r="AA152" s="82" t="str">
        <f t="shared" si="50"/>
        <v xml:space="preserve">ELEMENTOS QUIMICOS LTDA </v>
      </c>
      <c r="AB152" s="82" t="str">
        <f t="shared" si="60"/>
        <v>SIMAX (ALE)</v>
      </c>
      <c r="AC152" s="82">
        <f t="shared" si="61"/>
        <v>15</v>
      </c>
      <c r="AD152" s="7"/>
      <c r="AE152" s="7"/>
      <c r="AF152" s="7"/>
      <c r="AG152" s="7" t="s">
        <v>2439</v>
      </c>
      <c r="AH152" s="7">
        <v>78880</v>
      </c>
      <c r="AI152" s="7">
        <v>30</v>
      </c>
      <c r="AJ152" s="7"/>
      <c r="AK152" s="7"/>
      <c r="AL152" s="7"/>
      <c r="AM152" s="7"/>
      <c r="AN152" s="7"/>
      <c r="AO152" s="7"/>
      <c r="AP152" s="7"/>
      <c r="AQ152" s="7"/>
      <c r="AR152" s="7"/>
      <c r="AS152" s="7"/>
      <c r="AT152" s="7"/>
      <c r="AU152" s="7"/>
      <c r="AV152" s="7"/>
      <c r="AW152" s="7"/>
      <c r="AX152" s="7"/>
      <c r="AY152" s="82">
        <f t="shared" si="68"/>
        <v>78880</v>
      </c>
      <c r="AZ152" s="82" t="str">
        <f t="shared" si="69"/>
        <v>IMPORTECNICAL S.A.S</v>
      </c>
      <c r="BA152" s="82" t="str">
        <f t="shared" si="62"/>
        <v>SIMAX</v>
      </c>
      <c r="BB152" s="82">
        <f t="shared" si="63"/>
        <v>30</v>
      </c>
      <c r="BC152" s="7"/>
      <c r="BD152" s="7"/>
      <c r="BE152" s="7"/>
      <c r="BF152" s="7" t="s">
        <v>2377</v>
      </c>
      <c r="BG152" s="7">
        <v>182557</v>
      </c>
      <c r="BH152" s="7">
        <v>15</v>
      </c>
      <c r="BI152" s="7" t="s">
        <v>2377</v>
      </c>
      <c r="BJ152" s="7">
        <v>203375.26</v>
      </c>
      <c r="BK152" s="7" t="s">
        <v>2526</v>
      </c>
      <c r="BL152" s="7"/>
      <c r="BM152" s="7"/>
      <c r="BN152" s="7"/>
      <c r="BO152" s="7" t="s">
        <v>2439</v>
      </c>
      <c r="BP152" s="7">
        <v>68000</v>
      </c>
      <c r="BQ152" s="7" t="s">
        <v>2548</v>
      </c>
      <c r="BR152" s="7"/>
      <c r="BS152" s="7"/>
      <c r="BT152" s="7"/>
      <c r="BU152" s="1" t="s">
        <v>2377</v>
      </c>
      <c r="BV152" s="7">
        <v>200216</v>
      </c>
      <c r="BW152" s="7" t="s">
        <v>2545</v>
      </c>
      <c r="BX152" s="82">
        <f t="shared" si="51"/>
        <v>68000</v>
      </c>
      <c r="BY152" s="82" t="str">
        <f t="shared" si="59"/>
        <v>QUIMICOS FARADAY LTDA</v>
      </c>
      <c r="BZ152" s="82" t="str">
        <f t="shared" si="52"/>
        <v>SIMAX</v>
      </c>
      <c r="CA152" s="82" t="str">
        <f t="shared" si="53"/>
        <v>20 DIAS</v>
      </c>
      <c r="CB152" s="7"/>
      <c r="CC152" s="7"/>
      <c r="CD152" s="7"/>
      <c r="CE152" s="7"/>
      <c r="CF152" s="7"/>
      <c r="CG152" s="7"/>
      <c r="CH152" s="7" t="s">
        <v>2399</v>
      </c>
      <c r="CI152" s="7">
        <v>398974.82584615378</v>
      </c>
      <c r="CJ152" s="7" t="s">
        <v>2363</v>
      </c>
      <c r="CK152" s="82">
        <f t="shared" si="64"/>
        <v>398974.82584615378</v>
      </c>
      <c r="CL152" s="82" t="str">
        <f t="shared" si="65"/>
        <v xml:space="preserve">LABORATORIOS WACOL S.A </v>
      </c>
      <c r="CM152" s="82" t="str">
        <f t="shared" si="66"/>
        <v>PYREX</v>
      </c>
      <c r="CN152" s="82" t="str">
        <f t="shared" si="67"/>
        <v>90 DIAS</v>
      </c>
      <c r="CO152" s="101">
        <f t="shared" si="54"/>
        <v>68000</v>
      </c>
      <c r="CP152" s="110" t="str">
        <f t="shared" si="55"/>
        <v>QUIMICOS FARADAY LTDA</v>
      </c>
      <c r="CQ152" s="105" t="str">
        <f t="shared" si="56"/>
        <v>SIMAX</v>
      </c>
      <c r="CR152" s="105" t="str">
        <f t="shared" si="57"/>
        <v>20 DIAS</v>
      </c>
    </row>
    <row r="153" spans="1:96" ht="28.8">
      <c r="A153" s="46">
        <f t="shared" si="58"/>
        <v>145</v>
      </c>
      <c r="B153" s="24" t="s">
        <v>655</v>
      </c>
      <c r="C153" s="25" t="s">
        <v>2014</v>
      </c>
      <c r="D153" s="47">
        <v>1</v>
      </c>
      <c r="E153" s="7"/>
      <c r="F153" s="7"/>
      <c r="G153" s="7"/>
      <c r="H153" s="7" t="s">
        <v>2032</v>
      </c>
      <c r="I153" s="7">
        <v>63336</v>
      </c>
      <c r="J153" s="7" t="s">
        <v>2281</v>
      </c>
      <c r="K153" s="7"/>
      <c r="L153" s="7"/>
      <c r="M153" s="7"/>
      <c r="N153" s="7"/>
      <c r="O153" s="7"/>
      <c r="P153" s="7"/>
      <c r="Q153" s="7" t="s">
        <v>2379</v>
      </c>
      <c r="R153" s="7">
        <v>74054.399999999994</v>
      </c>
      <c r="S153" s="7" t="s">
        <v>2326</v>
      </c>
      <c r="T153" s="7" t="s">
        <v>2415</v>
      </c>
      <c r="U153" s="7">
        <v>35809.199999999997</v>
      </c>
      <c r="V153" s="7">
        <v>15</v>
      </c>
      <c r="W153" s="7"/>
      <c r="X153" s="7"/>
      <c r="Y153" s="7"/>
      <c r="Z153" s="82">
        <f t="shared" si="49"/>
        <v>35809.199999999997</v>
      </c>
      <c r="AA153" s="82" t="str">
        <f t="shared" si="50"/>
        <v xml:space="preserve">ELEMENTOS QUIMICOS LTDA </v>
      </c>
      <c r="AB153" s="82" t="str">
        <f t="shared" si="60"/>
        <v>SIMAX (ALE)</v>
      </c>
      <c r="AC153" s="82">
        <f t="shared" si="61"/>
        <v>15</v>
      </c>
      <c r="AD153" s="7"/>
      <c r="AE153" s="7"/>
      <c r="AF153" s="7"/>
      <c r="AG153" s="7" t="s">
        <v>2439</v>
      </c>
      <c r="AH153" s="7">
        <v>35380</v>
      </c>
      <c r="AI153" s="7">
        <v>30</v>
      </c>
      <c r="AJ153" s="7"/>
      <c r="AK153" s="7"/>
      <c r="AL153" s="7"/>
      <c r="AM153" s="7"/>
      <c r="AN153" s="7"/>
      <c r="AO153" s="7"/>
      <c r="AP153" s="7"/>
      <c r="AQ153" s="7"/>
      <c r="AR153" s="7"/>
      <c r="AS153" s="7"/>
      <c r="AT153" s="7"/>
      <c r="AU153" s="7"/>
      <c r="AV153" s="7"/>
      <c r="AW153" s="7"/>
      <c r="AX153" s="7"/>
      <c r="AY153" s="82">
        <f t="shared" si="68"/>
        <v>35380</v>
      </c>
      <c r="AZ153" s="82" t="str">
        <f t="shared" si="69"/>
        <v>IMPORTECNICAL S.A.S</v>
      </c>
      <c r="BA153" s="82" t="str">
        <f t="shared" si="62"/>
        <v>SIMAX</v>
      </c>
      <c r="BB153" s="82">
        <f t="shared" si="63"/>
        <v>30</v>
      </c>
      <c r="BC153" s="7"/>
      <c r="BD153" s="7"/>
      <c r="BE153" s="7"/>
      <c r="BF153" s="7" t="s">
        <v>2377</v>
      </c>
      <c r="BG153" s="7">
        <v>43997</v>
      </c>
      <c r="BH153" s="7">
        <v>15</v>
      </c>
      <c r="BI153" s="7" t="s">
        <v>2377</v>
      </c>
      <c r="BJ153" s="7">
        <v>54449.471999999994</v>
      </c>
      <c r="BK153" s="7" t="s">
        <v>2526</v>
      </c>
      <c r="BL153" s="7"/>
      <c r="BM153" s="7"/>
      <c r="BN153" s="7"/>
      <c r="BO153" s="7" t="s">
        <v>2439</v>
      </c>
      <c r="BP153" s="7">
        <v>33950</v>
      </c>
      <c r="BQ153" s="7" t="s">
        <v>2548</v>
      </c>
      <c r="BR153" s="7" t="s">
        <v>2377</v>
      </c>
      <c r="BS153" s="7">
        <v>71125.322845499992</v>
      </c>
      <c r="BT153" s="7" t="s">
        <v>2577</v>
      </c>
      <c r="BU153" s="1" t="s">
        <v>2377</v>
      </c>
      <c r="BV153" s="7">
        <v>53592</v>
      </c>
      <c r="BW153" s="7" t="s">
        <v>2328</v>
      </c>
      <c r="BX153" s="82">
        <f t="shared" si="51"/>
        <v>33950</v>
      </c>
      <c r="BY153" s="82" t="str">
        <f t="shared" si="59"/>
        <v>QUIMICOS FARADAY LTDA</v>
      </c>
      <c r="BZ153" s="82" t="str">
        <f t="shared" si="52"/>
        <v>SIMAX</v>
      </c>
      <c r="CA153" s="82" t="str">
        <f t="shared" si="53"/>
        <v>20 DIAS</v>
      </c>
      <c r="CB153" s="7"/>
      <c r="CC153" s="7"/>
      <c r="CD153" s="7"/>
      <c r="CE153" s="7"/>
      <c r="CF153" s="7"/>
      <c r="CG153" s="7"/>
      <c r="CH153" s="7" t="s">
        <v>2399</v>
      </c>
      <c r="CI153" s="7">
        <v>42630</v>
      </c>
      <c r="CJ153" s="7" t="s">
        <v>2363</v>
      </c>
      <c r="CK153" s="82">
        <f t="shared" si="64"/>
        <v>42630</v>
      </c>
      <c r="CL153" s="82" t="str">
        <f t="shared" si="65"/>
        <v xml:space="preserve">LABORATORIOS WACOL S.A </v>
      </c>
      <c r="CM153" s="82" t="str">
        <f t="shared" si="66"/>
        <v>PYREX</v>
      </c>
      <c r="CN153" s="82" t="str">
        <f t="shared" si="67"/>
        <v>90 DIAS</v>
      </c>
      <c r="CO153" s="101">
        <f t="shared" si="54"/>
        <v>33950</v>
      </c>
      <c r="CP153" s="110" t="str">
        <f t="shared" si="55"/>
        <v>QUIMICOS FARADAY LTDA</v>
      </c>
      <c r="CQ153" s="105" t="str">
        <f t="shared" si="56"/>
        <v>SIMAX</v>
      </c>
      <c r="CR153" s="105" t="str">
        <f t="shared" si="57"/>
        <v>20 DIAS</v>
      </c>
    </row>
    <row r="154" spans="1:96" ht="28.8">
      <c r="A154" s="46">
        <f t="shared" si="58"/>
        <v>146</v>
      </c>
      <c r="B154" s="24" t="s">
        <v>656</v>
      </c>
      <c r="C154" s="25" t="s">
        <v>2014</v>
      </c>
      <c r="D154" s="47">
        <v>1</v>
      </c>
      <c r="E154" s="7"/>
      <c r="F154" s="7"/>
      <c r="G154" s="7"/>
      <c r="H154" s="7" t="s">
        <v>2032</v>
      </c>
      <c r="I154" s="7">
        <v>70499</v>
      </c>
      <c r="J154" s="7" t="s">
        <v>2281</v>
      </c>
      <c r="K154" s="7"/>
      <c r="L154" s="7"/>
      <c r="M154" s="7"/>
      <c r="N154" s="7"/>
      <c r="O154" s="7"/>
      <c r="P154" s="7"/>
      <c r="Q154" s="7" t="s">
        <v>2379</v>
      </c>
      <c r="R154" s="7">
        <v>82429.599999999991</v>
      </c>
      <c r="S154" s="7" t="s">
        <v>2326</v>
      </c>
      <c r="T154" s="7" t="s">
        <v>2415</v>
      </c>
      <c r="U154" s="7">
        <v>44578.799999999996</v>
      </c>
      <c r="V154" s="7">
        <v>15</v>
      </c>
      <c r="W154" s="7"/>
      <c r="X154" s="7"/>
      <c r="Y154" s="7"/>
      <c r="Z154" s="82">
        <f t="shared" si="49"/>
        <v>44578.799999999996</v>
      </c>
      <c r="AA154" s="82" t="str">
        <f t="shared" si="50"/>
        <v xml:space="preserve">ELEMENTOS QUIMICOS LTDA </v>
      </c>
      <c r="AB154" s="82" t="str">
        <f t="shared" si="60"/>
        <v>SIMAX (ALE)</v>
      </c>
      <c r="AC154" s="82">
        <f t="shared" si="61"/>
        <v>15</v>
      </c>
      <c r="AD154" s="7"/>
      <c r="AE154" s="7"/>
      <c r="AF154" s="7"/>
      <c r="AG154" s="7" t="s">
        <v>2439</v>
      </c>
      <c r="AH154" s="7">
        <v>44660</v>
      </c>
      <c r="AI154" s="7">
        <v>30</v>
      </c>
      <c r="AJ154" s="7"/>
      <c r="AK154" s="7"/>
      <c r="AL154" s="7"/>
      <c r="AM154" s="7"/>
      <c r="AN154" s="7"/>
      <c r="AO154" s="7"/>
      <c r="AP154" s="7"/>
      <c r="AQ154" s="7"/>
      <c r="AR154" s="7"/>
      <c r="AS154" s="7"/>
      <c r="AT154" s="7"/>
      <c r="AU154" s="7"/>
      <c r="AV154" s="7"/>
      <c r="AW154" s="7"/>
      <c r="AX154" s="7"/>
      <c r="AY154" s="82">
        <f t="shared" si="68"/>
        <v>44660</v>
      </c>
      <c r="AZ154" s="82" t="str">
        <f t="shared" si="69"/>
        <v>IMPORTECNICAL S.A.S</v>
      </c>
      <c r="BA154" s="82" t="str">
        <f t="shared" si="62"/>
        <v>SIMAX</v>
      </c>
      <c r="BB154" s="82">
        <f t="shared" si="63"/>
        <v>30</v>
      </c>
      <c r="BC154" s="7"/>
      <c r="BD154" s="7"/>
      <c r="BE154" s="7"/>
      <c r="BF154" s="7" t="s">
        <v>2377</v>
      </c>
      <c r="BG154" s="7">
        <v>55014</v>
      </c>
      <c r="BH154" s="7">
        <v>15</v>
      </c>
      <c r="BI154" s="7" t="s">
        <v>2377</v>
      </c>
      <c r="BJ154" s="7">
        <v>60607.448000000004</v>
      </c>
      <c r="BK154" s="7" t="s">
        <v>2526</v>
      </c>
      <c r="BL154" s="7"/>
      <c r="BM154" s="7"/>
      <c r="BN154" s="7"/>
      <c r="BO154" s="7" t="s">
        <v>2439</v>
      </c>
      <c r="BP154" s="7">
        <v>42950</v>
      </c>
      <c r="BQ154" s="7" t="s">
        <v>2548</v>
      </c>
      <c r="BR154" s="7"/>
      <c r="BS154" s="7"/>
      <c r="BT154" s="7"/>
      <c r="BU154" s="1" t="s">
        <v>2377</v>
      </c>
      <c r="BV154" s="7">
        <v>59653</v>
      </c>
      <c r="BW154" s="7" t="s">
        <v>2328</v>
      </c>
      <c r="BX154" s="82">
        <f t="shared" si="51"/>
        <v>42950</v>
      </c>
      <c r="BY154" s="82" t="str">
        <f t="shared" si="59"/>
        <v>QUIMICOS FARADAY LTDA</v>
      </c>
      <c r="BZ154" s="82" t="str">
        <f t="shared" si="52"/>
        <v>SIMAX</v>
      </c>
      <c r="CA154" s="82" t="str">
        <f t="shared" si="53"/>
        <v>20 DIAS</v>
      </c>
      <c r="CB154" s="7"/>
      <c r="CC154" s="7"/>
      <c r="CD154" s="7"/>
      <c r="CE154" s="7"/>
      <c r="CF154" s="7"/>
      <c r="CG154" s="7"/>
      <c r="CH154" s="7" t="s">
        <v>2399</v>
      </c>
      <c r="CI154" s="7">
        <v>71051.748923076928</v>
      </c>
      <c r="CJ154" s="7" t="s">
        <v>2363</v>
      </c>
      <c r="CK154" s="82">
        <f t="shared" si="64"/>
        <v>71051.748923076928</v>
      </c>
      <c r="CL154" s="82" t="str">
        <f t="shared" si="65"/>
        <v xml:space="preserve">LABORATORIOS WACOL S.A </v>
      </c>
      <c r="CM154" s="82" t="str">
        <f t="shared" si="66"/>
        <v>PYREX</v>
      </c>
      <c r="CN154" s="82" t="str">
        <f t="shared" si="67"/>
        <v>90 DIAS</v>
      </c>
      <c r="CO154" s="101">
        <f t="shared" si="54"/>
        <v>42950</v>
      </c>
      <c r="CP154" s="110" t="str">
        <f t="shared" si="55"/>
        <v>QUIMICOS FARADAY LTDA</v>
      </c>
      <c r="CQ154" s="105" t="str">
        <f t="shared" si="56"/>
        <v>SIMAX</v>
      </c>
      <c r="CR154" s="105" t="str">
        <f t="shared" si="57"/>
        <v>20 DIAS</v>
      </c>
    </row>
    <row r="155" spans="1:96" ht="28.8">
      <c r="A155" s="46">
        <f t="shared" si="58"/>
        <v>147</v>
      </c>
      <c r="B155" s="24" t="s">
        <v>657</v>
      </c>
      <c r="C155" s="25" t="s">
        <v>2014</v>
      </c>
      <c r="D155" s="47">
        <v>1</v>
      </c>
      <c r="E155" s="7"/>
      <c r="F155" s="7"/>
      <c r="G155" s="7"/>
      <c r="H155" s="7" t="s">
        <v>2280</v>
      </c>
      <c r="I155" s="7">
        <v>7918.9333333333334</v>
      </c>
      <c r="J155" s="7" t="s">
        <v>2281</v>
      </c>
      <c r="K155" s="7"/>
      <c r="L155" s="7"/>
      <c r="M155" s="7"/>
      <c r="N155" s="7"/>
      <c r="O155" s="7"/>
      <c r="P155" s="7"/>
      <c r="Q155" s="7"/>
      <c r="R155" s="7"/>
      <c r="S155" s="7"/>
      <c r="T155" s="7" t="s">
        <v>2390</v>
      </c>
      <c r="U155" s="7">
        <v>11484</v>
      </c>
      <c r="V155" s="7">
        <v>15</v>
      </c>
      <c r="W155" s="7"/>
      <c r="X155" s="7"/>
      <c r="Y155" s="7"/>
      <c r="Z155" s="82">
        <f t="shared" si="49"/>
        <v>7918.9333333333334</v>
      </c>
      <c r="AA155" s="82" t="str">
        <f t="shared" si="50"/>
        <v>AVÁNTIKA COLOMBIA S.A.</v>
      </c>
      <c r="AB155" s="82" t="str">
        <f t="shared" si="60"/>
        <v>BOECO</v>
      </c>
      <c r="AC155" s="82" t="str">
        <f t="shared" si="61"/>
        <v>30 DÍAS</v>
      </c>
      <c r="AD155" s="7"/>
      <c r="AE155" s="7"/>
      <c r="AF155" s="7"/>
      <c r="AG155" s="7"/>
      <c r="AH155" s="7"/>
      <c r="AI155" s="7"/>
      <c r="AJ155" s="7"/>
      <c r="AK155" s="7"/>
      <c r="AL155" s="7"/>
      <c r="AM155" s="7"/>
      <c r="AN155" s="7"/>
      <c r="AO155" s="7"/>
      <c r="AP155" s="7"/>
      <c r="AQ155" s="7"/>
      <c r="AR155" s="7"/>
      <c r="AS155" s="7"/>
      <c r="AT155" s="7"/>
      <c r="AU155" s="7"/>
      <c r="AV155" s="7"/>
      <c r="AW155" s="7"/>
      <c r="AX155" s="7"/>
      <c r="AY155" s="82"/>
      <c r="AZ155" s="82"/>
      <c r="BA155" s="82">
        <f t="shared" si="62"/>
        <v>0</v>
      </c>
      <c r="BB155" s="82">
        <f t="shared" si="63"/>
        <v>0</v>
      </c>
      <c r="BC155" s="7"/>
      <c r="BD155" s="7"/>
      <c r="BE155" s="7"/>
      <c r="BF155" s="7" t="s">
        <v>2377</v>
      </c>
      <c r="BG155" s="7">
        <v>7025</v>
      </c>
      <c r="BH155" s="7">
        <v>15</v>
      </c>
      <c r="BI155" s="7"/>
      <c r="BJ155" s="7"/>
      <c r="BK155" s="7"/>
      <c r="BL155" s="7"/>
      <c r="BM155" s="7"/>
      <c r="BN155" s="7"/>
      <c r="BO155" s="7"/>
      <c r="BP155" s="7"/>
      <c r="BQ155" s="7"/>
      <c r="BR155" s="7"/>
      <c r="BS155" s="7"/>
      <c r="BT155" s="7"/>
      <c r="BU155" s="1" t="s">
        <v>2293</v>
      </c>
      <c r="BV155" s="7"/>
      <c r="BW155" s="7"/>
      <c r="BX155" s="82">
        <f t="shared" si="51"/>
        <v>7025</v>
      </c>
      <c r="BY155" s="82" t="str">
        <f t="shared" si="59"/>
        <v>PRODUQUIMICA DE COLOMBIA S A</v>
      </c>
      <c r="BZ155" s="82" t="str">
        <f t="shared" si="52"/>
        <v>DURAN</v>
      </c>
      <c r="CA155" s="82">
        <f t="shared" si="53"/>
        <v>15</v>
      </c>
      <c r="CB155" s="7"/>
      <c r="CC155" s="7"/>
      <c r="CD155" s="7"/>
      <c r="CE155" s="7"/>
      <c r="CF155" s="7"/>
      <c r="CG155" s="7"/>
      <c r="CH155" s="7"/>
      <c r="CI155" s="7"/>
      <c r="CJ155" s="7"/>
      <c r="CK155" s="82"/>
      <c r="CL155" s="82"/>
      <c r="CM155" s="82"/>
      <c r="CN155" s="82"/>
      <c r="CO155" s="101">
        <f t="shared" si="54"/>
        <v>7025</v>
      </c>
      <c r="CP155" s="110" t="str">
        <f t="shared" si="55"/>
        <v>PRODUQUIMICA DE COLOMBIA S A</v>
      </c>
      <c r="CQ155" s="105" t="str">
        <f t="shared" si="56"/>
        <v>DURAN</v>
      </c>
      <c r="CR155" s="105">
        <f t="shared" si="57"/>
        <v>15</v>
      </c>
    </row>
    <row r="156" spans="1:96" ht="43.2">
      <c r="A156" s="46">
        <f t="shared" si="58"/>
        <v>148</v>
      </c>
      <c r="B156" s="24" t="s">
        <v>658</v>
      </c>
      <c r="C156" s="25" t="s">
        <v>2014</v>
      </c>
      <c r="D156" s="47">
        <v>1</v>
      </c>
      <c r="E156" s="7"/>
      <c r="F156" s="7"/>
      <c r="G156" s="7"/>
      <c r="H156" s="7" t="s">
        <v>2280</v>
      </c>
      <c r="I156" s="7">
        <v>9280</v>
      </c>
      <c r="J156" s="7" t="s">
        <v>2281</v>
      </c>
      <c r="K156" s="7"/>
      <c r="L156" s="7"/>
      <c r="M156" s="7"/>
      <c r="N156" s="7"/>
      <c r="O156" s="7"/>
      <c r="P156" s="7"/>
      <c r="Q156" s="7" t="s">
        <v>2379</v>
      </c>
      <c r="R156" s="7">
        <v>9396</v>
      </c>
      <c r="S156" s="7" t="s">
        <v>2326</v>
      </c>
      <c r="T156" s="7" t="s">
        <v>2280</v>
      </c>
      <c r="U156" s="7">
        <v>6264</v>
      </c>
      <c r="V156" s="7">
        <v>15</v>
      </c>
      <c r="W156" s="7"/>
      <c r="X156" s="7"/>
      <c r="Y156" s="7"/>
      <c r="Z156" s="82">
        <f t="shared" si="49"/>
        <v>6264</v>
      </c>
      <c r="AA156" s="82" t="str">
        <f t="shared" si="50"/>
        <v xml:space="preserve">ELEMENTOS QUIMICOS LTDA </v>
      </c>
      <c r="AB156" s="82" t="str">
        <f t="shared" si="60"/>
        <v>BOECO</v>
      </c>
      <c r="AC156" s="82">
        <f t="shared" si="61"/>
        <v>15</v>
      </c>
      <c r="AD156" s="7"/>
      <c r="AE156" s="7"/>
      <c r="AF156" s="7"/>
      <c r="AG156" s="7" t="s">
        <v>2439</v>
      </c>
      <c r="AH156" s="7">
        <v>5220</v>
      </c>
      <c r="AI156" s="7">
        <v>30</v>
      </c>
      <c r="AJ156" s="7"/>
      <c r="AK156" s="7"/>
      <c r="AL156" s="7"/>
      <c r="AM156" s="7" t="s">
        <v>2377</v>
      </c>
      <c r="AN156" s="7">
        <v>8150</v>
      </c>
      <c r="AO156" s="7" t="s">
        <v>2328</v>
      </c>
      <c r="AP156" s="7"/>
      <c r="AQ156" s="7"/>
      <c r="AR156" s="7"/>
      <c r="AS156" s="7"/>
      <c r="AT156" s="7"/>
      <c r="AU156" s="7"/>
      <c r="AV156" s="7"/>
      <c r="AW156" s="7"/>
      <c r="AX156" s="7"/>
      <c r="AY156" s="82">
        <f t="shared" si="68"/>
        <v>5220</v>
      </c>
      <c r="AZ156" s="82" t="str">
        <f t="shared" si="69"/>
        <v>IMPORTECNICAL S.A.S</v>
      </c>
      <c r="BA156" s="82" t="str">
        <f t="shared" si="62"/>
        <v>SIMAX</v>
      </c>
      <c r="BB156" s="82">
        <f t="shared" si="63"/>
        <v>30</v>
      </c>
      <c r="BC156" s="7"/>
      <c r="BD156" s="7"/>
      <c r="BE156" s="7"/>
      <c r="BF156" s="7" t="s">
        <v>2377</v>
      </c>
      <c r="BG156" s="7">
        <v>6655</v>
      </c>
      <c r="BH156" s="7">
        <v>15</v>
      </c>
      <c r="BI156" s="7" t="s">
        <v>2377</v>
      </c>
      <c r="BJ156" s="7">
        <v>7292.34</v>
      </c>
      <c r="BK156" s="7" t="s">
        <v>2526</v>
      </c>
      <c r="BL156" s="7"/>
      <c r="BM156" s="7"/>
      <c r="BN156" s="7"/>
      <c r="BO156" s="7"/>
      <c r="BP156" s="7"/>
      <c r="BQ156" s="7"/>
      <c r="BR156" s="7" t="s">
        <v>2576</v>
      </c>
      <c r="BS156" s="7">
        <v>6264</v>
      </c>
      <c r="BT156" s="7" t="s">
        <v>2577</v>
      </c>
      <c r="BU156" s="1" t="s">
        <v>2377</v>
      </c>
      <c r="BV156" s="7">
        <v>7192</v>
      </c>
      <c r="BW156" s="7" t="s">
        <v>2328</v>
      </c>
      <c r="BX156" s="82">
        <f t="shared" si="51"/>
        <v>6264</v>
      </c>
      <c r="BY156" s="82" t="str">
        <f t="shared" si="59"/>
        <v>QUIMICOS Y REACTIVOS SAS "QUIMIREL SAS"</v>
      </c>
      <c r="BZ156" s="82" t="str">
        <f t="shared" si="52"/>
        <v xml:space="preserve">SIMAX </v>
      </c>
      <c r="CA156" s="82" t="str">
        <f t="shared" si="53"/>
        <v>5 dias calendario</v>
      </c>
      <c r="CB156" s="7"/>
      <c r="CC156" s="7"/>
      <c r="CD156" s="7"/>
      <c r="CE156" s="7"/>
      <c r="CF156" s="7"/>
      <c r="CG156" s="7"/>
      <c r="CH156" s="7" t="s">
        <v>2659</v>
      </c>
      <c r="CI156" s="7">
        <v>73615.384615384624</v>
      </c>
      <c r="CJ156" s="7" t="s">
        <v>2378</v>
      </c>
      <c r="CK156" s="82">
        <f t="shared" si="64"/>
        <v>73615.384615384624</v>
      </c>
      <c r="CL156" s="82" t="str">
        <f t="shared" si="65"/>
        <v xml:space="preserve">LABORATORIOS WACOL S.A </v>
      </c>
      <c r="CM156" s="82" t="str">
        <f t="shared" si="66"/>
        <v>DURAND</v>
      </c>
      <c r="CN156" s="82" t="str">
        <f t="shared" si="67"/>
        <v>5 DIAS</v>
      </c>
      <c r="CO156" s="101">
        <f t="shared" si="54"/>
        <v>5220</v>
      </c>
      <c r="CP156" s="110" t="str">
        <f t="shared" si="55"/>
        <v>IMPORTECNICAL S.A.S</v>
      </c>
      <c r="CQ156" s="105" t="str">
        <f t="shared" si="56"/>
        <v>SIMAX</v>
      </c>
      <c r="CR156" s="105">
        <f t="shared" si="57"/>
        <v>30</v>
      </c>
    </row>
    <row r="157" spans="1:96" ht="43.2">
      <c r="A157" s="46">
        <f t="shared" si="58"/>
        <v>149</v>
      </c>
      <c r="B157" s="24" t="s">
        <v>659</v>
      </c>
      <c r="C157" s="25" t="s">
        <v>2014</v>
      </c>
      <c r="D157" s="47">
        <v>1</v>
      </c>
      <c r="E157" s="7"/>
      <c r="F157" s="7"/>
      <c r="G157" s="7"/>
      <c r="H157" s="7" t="s">
        <v>2280</v>
      </c>
      <c r="I157" s="7">
        <v>14229.333333333332</v>
      </c>
      <c r="J157" s="7" t="s">
        <v>2281</v>
      </c>
      <c r="K157" s="7"/>
      <c r="L157" s="7"/>
      <c r="M157" s="7"/>
      <c r="N157" s="7"/>
      <c r="O157" s="7"/>
      <c r="P157" s="7"/>
      <c r="Q157" s="7" t="s">
        <v>2379</v>
      </c>
      <c r="R157" s="7">
        <v>19105</v>
      </c>
      <c r="S157" s="7" t="s">
        <v>2326</v>
      </c>
      <c r="T157" s="7" t="s">
        <v>2415</v>
      </c>
      <c r="U157" s="7">
        <v>11275.199999999999</v>
      </c>
      <c r="V157" s="7">
        <v>15</v>
      </c>
      <c r="W157" s="7"/>
      <c r="X157" s="7"/>
      <c r="Y157" s="7"/>
      <c r="Z157" s="82">
        <f t="shared" si="49"/>
        <v>11275.199999999999</v>
      </c>
      <c r="AA157" s="82" t="str">
        <f t="shared" si="50"/>
        <v xml:space="preserve">ELEMENTOS QUIMICOS LTDA </v>
      </c>
      <c r="AB157" s="82" t="str">
        <f t="shared" si="60"/>
        <v>SIMAX (ALE)</v>
      </c>
      <c r="AC157" s="82">
        <f t="shared" si="61"/>
        <v>15</v>
      </c>
      <c r="AD157" s="7" t="s">
        <v>2420</v>
      </c>
      <c r="AE157" s="7">
        <v>41918</v>
      </c>
      <c r="AF157" s="7" t="s">
        <v>2375</v>
      </c>
      <c r="AG157" s="7" t="s">
        <v>2439</v>
      </c>
      <c r="AH157" s="7">
        <v>10150</v>
      </c>
      <c r="AI157" s="7">
        <v>30</v>
      </c>
      <c r="AJ157" s="7"/>
      <c r="AK157" s="7"/>
      <c r="AL157" s="7"/>
      <c r="AM157" s="7" t="s">
        <v>2377</v>
      </c>
      <c r="AN157" s="7">
        <v>16558</v>
      </c>
      <c r="AO157" s="7" t="s">
        <v>2328</v>
      </c>
      <c r="AP157" s="7"/>
      <c r="AQ157" s="7"/>
      <c r="AR157" s="7"/>
      <c r="AS157" s="7"/>
      <c r="AT157" s="7"/>
      <c r="AU157" s="7"/>
      <c r="AV157" s="7"/>
      <c r="AW157" s="7"/>
      <c r="AX157" s="7"/>
      <c r="AY157" s="82">
        <f t="shared" si="68"/>
        <v>10150</v>
      </c>
      <c r="AZ157" s="82" t="str">
        <f t="shared" si="69"/>
        <v>IMPORTECNICAL S.A.S</v>
      </c>
      <c r="BA157" s="82" t="str">
        <f t="shared" si="62"/>
        <v>SIMAX</v>
      </c>
      <c r="BB157" s="82">
        <f t="shared" si="63"/>
        <v>30</v>
      </c>
      <c r="BC157" s="7"/>
      <c r="BD157" s="7"/>
      <c r="BE157" s="7"/>
      <c r="BF157" s="7" t="s">
        <v>2377</v>
      </c>
      <c r="BG157" s="7">
        <v>13532</v>
      </c>
      <c r="BH157" s="7">
        <v>15</v>
      </c>
      <c r="BI157" s="7" t="s">
        <v>2377</v>
      </c>
      <c r="BJ157" s="7">
        <v>14827.758</v>
      </c>
      <c r="BK157" s="7" t="s">
        <v>2526</v>
      </c>
      <c r="BL157" s="7"/>
      <c r="BM157" s="7"/>
      <c r="BN157" s="7"/>
      <c r="BO157" s="7"/>
      <c r="BP157" s="7"/>
      <c r="BQ157" s="7"/>
      <c r="BR157" s="7" t="s">
        <v>2576</v>
      </c>
      <c r="BS157" s="7">
        <v>12180</v>
      </c>
      <c r="BT157" s="7" t="s">
        <v>2577</v>
      </c>
      <c r="BU157" s="1" t="s">
        <v>2377</v>
      </c>
      <c r="BV157" s="7">
        <v>14616</v>
      </c>
      <c r="BW157" s="7" t="s">
        <v>2328</v>
      </c>
      <c r="BX157" s="82">
        <f t="shared" si="51"/>
        <v>12180</v>
      </c>
      <c r="BY157" s="82" t="str">
        <f t="shared" si="59"/>
        <v>QUIMICOS Y REACTIVOS SAS "QUIMIREL SAS"</v>
      </c>
      <c r="BZ157" s="82" t="str">
        <f t="shared" si="52"/>
        <v xml:space="preserve">SIMAX </v>
      </c>
      <c r="CA157" s="82" t="str">
        <f t="shared" si="53"/>
        <v>5 dias calendario</v>
      </c>
      <c r="CB157" s="7"/>
      <c r="CC157" s="7"/>
      <c r="CD157" s="7"/>
      <c r="CE157" s="7"/>
      <c r="CF157" s="7"/>
      <c r="CG157" s="7"/>
      <c r="CH157" s="7" t="s">
        <v>2399</v>
      </c>
      <c r="CI157" s="7">
        <v>30221.390769230769</v>
      </c>
      <c r="CJ157" s="7" t="s">
        <v>2363</v>
      </c>
      <c r="CK157" s="82">
        <f t="shared" si="64"/>
        <v>30221.390769230769</v>
      </c>
      <c r="CL157" s="82" t="str">
        <f t="shared" si="65"/>
        <v xml:space="preserve">LABORATORIOS WACOL S.A </v>
      </c>
      <c r="CM157" s="82" t="str">
        <f t="shared" si="66"/>
        <v>PYREX</v>
      </c>
      <c r="CN157" s="82" t="str">
        <f t="shared" si="67"/>
        <v>90 DIAS</v>
      </c>
      <c r="CO157" s="101">
        <f t="shared" si="54"/>
        <v>10150</v>
      </c>
      <c r="CP157" s="110" t="str">
        <f t="shared" si="55"/>
        <v>IMPORTECNICAL S.A.S</v>
      </c>
      <c r="CQ157" s="105" t="str">
        <f t="shared" si="56"/>
        <v>SIMAX</v>
      </c>
      <c r="CR157" s="105">
        <f t="shared" si="57"/>
        <v>30</v>
      </c>
    </row>
    <row r="158" spans="1:96" ht="43.2">
      <c r="A158" s="46">
        <f t="shared" si="58"/>
        <v>150</v>
      </c>
      <c r="B158" s="24" t="s">
        <v>660</v>
      </c>
      <c r="C158" s="25" t="s">
        <v>2014</v>
      </c>
      <c r="D158" s="47">
        <v>1</v>
      </c>
      <c r="E158" s="7"/>
      <c r="F158" s="7"/>
      <c r="G158" s="7"/>
      <c r="H158" s="7" t="s">
        <v>2285</v>
      </c>
      <c r="I158" s="7">
        <v>10556</v>
      </c>
      <c r="J158" s="7" t="s">
        <v>2281</v>
      </c>
      <c r="K158" s="7"/>
      <c r="L158" s="7"/>
      <c r="M158" s="7"/>
      <c r="N158" s="7"/>
      <c r="O158" s="7"/>
      <c r="P158" s="7"/>
      <c r="Q158" s="7" t="s">
        <v>2388</v>
      </c>
      <c r="R158" s="7">
        <v>18560</v>
      </c>
      <c r="S158" s="7" t="s">
        <v>2326</v>
      </c>
      <c r="T158" s="7" t="s">
        <v>2420</v>
      </c>
      <c r="U158" s="7">
        <v>16704</v>
      </c>
      <c r="V158" s="7">
        <v>15</v>
      </c>
      <c r="W158" s="7"/>
      <c r="X158" s="7"/>
      <c r="Y158" s="7"/>
      <c r="Z158" s="82">
        <f t="shared" si="49"/>
        <v>10556</v>
      </c>
      <c r="AA158" s="82" t="str">
        <f t="shared" si="50"/>
        <v>AVÁNTIKA COLOMBIA S.A.</v>
      </c>
      <c r="AB158" s="82" t="str">
        <f t="shared" si="60"/>
        <v>SCHOT DURAN</v>
      </c>
      <c r="AC158" s="82" t="str">
        <f t="shared" si="61"/>
        <v>30 DÍAS</v>
      </c>
      <c r="AD158" s="7" t="s">
        <v>2420</v>
      </c>
      <c r="AE158" s="7">
        <v>17595</v>
      </c>
      <c r="AF158" s="7" t="s">
        <v>2375</v>
      </c>
      <c r="AG158" s="7" t="s">
        <v>2444</v>
      </c>
      <c r="AH158" s="7">
        <v>21700</v>
      </c>
      <c r="AI158" s="7">
        <v>30</v>
      </c>
      <c r="AJ158" s="7"/>
      <c r="AK158" s="7"/>
      <c r="AL158" s="7"/>
      <c r="AM158" s="7" t="s">
        <v>2377</v>
      </c>
      <c r="AN158" s="7">
        <v>10133</v>
      </c>
      <c r="AO158" s="7" t="s">
        <v>2328</v>
      </c>
      <c r="AP158" s="7"/>
      <c r="AQ158" s="7"/>
      <c r="AR158" s="7"/>
      <c r="AS158" s="7"/>
      <c r="AT158" s="7"/>
      <c r="AU158" s="7"/>
      <c r="AV158" s="7"/>
      <c r="AW158" s="7"/>
      <c r="AX158" s="7"/>
      <c r="AY158" s="82">
        <f t="shared" si="68"/>
        <v>10133</v>
      </c>
      <c r="AZ158" s="82" t="str">
        <f t="shared" si="69"/>
        <v>SUMINISTROS CLINICOS ISLA SAS</v>
      </c>
      <c r="BA158" s="82" t="str">
        <f t="shared" si="62"/>
        <v>DURAN</v>
      </c>
      <c r="BB158" s="82" t="str">
        <f t="shared" si="63"/>
        <v>30 DIAS</v>
      </c>
      <c r="BC158" s="7"/>
      <c r="BD158" s="7"/>
      <c r="BE158" s="7"/>
      <c r="BF158" s="7" t="s">
        <v>2377</v>
      </c>
      <c r="BG158" s="7">
        <v>8282</v>
      </c>
      <c r="BH158" s="7">
        <v>15</v>
      </c>
      <c r="BI158" s="7" t="s">
        <v>2377</v>
      </c>
      <c r="BJ158" s="7">
        <v>9074.9120000000003</v>
      </c>
      <c r="BK158" s="7" t="s">
        <v>2526</v>
      </c>
      <c r="BL158" s="7"/>
      <c r="BM158" s="7"/>
      <c r="BN158" s="7"/>
      <c r="BO158" s="7"/>
      <c r="BP158" s="7"/>
      <c r="BQ158" s="7"/>
      <c r="BR158" s="7"/>
      <c r="BS158" s="7"/>
      <c r="BT158" s="7"/>
      <c r="BU158" s="1" t="s">
        <v>2377</v>
      </c>
      <c r="BV158" s="7">
        <v>8932</v>
      </c>
      <c r="BW158" s="7" t="s">
        <v>2328</v>
      </c>
      <c r="BX158" s="82">
        <f t="shared" si="51"/>
        <v>8282</v>
      </c>
      <c r="BY158" s="82" t="str">
        <f t="shared" si="59"/>
        <v>PRODUQUIMICA DE COLOMBIA S A</v>
      </c>
      <c r="BZ158" s="82" t="str">
        <f t="shared" si="52"/>
        <v>DURAN</v>
      </c>
      <c r="CA158" s="82">
        <f t="shared" si="53"/>
        <v>15</v>
      </c>
      <c r="CB158" s="7"/>
      <c r="CC158" s="7"/>
      <c r="CD158" s="7"/>
      <c r="CE158" s="7"/>
      <c r="CF158" s="7"/>
      <c r="CG158" s="7"/>
      <c r="CH158" s="7" t="s">
        <v>2399</v>
      </c>
      <c r="CI158" s="7">
        <v>11796.307692307693</v>
      </c>
      <c r="CJ158" s="7" t="s">
        <v>2400</v>
      </c>
      <c r="CK158" s="82">
        <f t="shared" si="64"/>
        <v>11796.307692307693</v>
      </c>
      <c r="CL158" s="82" t="str">
        <f t="shared" si="65"/>
        <v xml:space="preserve">LABORATORIOS WACOL S.A </v>
      </c>
      <c r="CM158" s="82" t="str">
        <f t="shared" si="66"/>
        <v>PYREX</v>
      </c>
      <c r="CN158" s="82" t="str">
        <f t="shared" si="67"/>
        <v xml:space="preserve">INMEDIATA </v>
      </c>
      <c r="CO158" s="101">
        <f t="shared" si="54"/>
        <v>8282</v>
      </c>
      <c r="CP158" s="110" t="str">
        <f t="shared" si="55"/>
        <v>PRODUQUIMICA DE COLOMBIA S A</v>
      </c>
      <c r="CQ158" s="105" t="str">
        <f t="shared" si="56"/>
        <v>DURAN</v>
      </c>
      <c r="CR158" s="105">
        <f t="shared" si="57"/>
        <v>15</v>
      </c>
    </row>
    <row r="159" spans="1:96" ht="28.8">
      <c r="A159" s="46">
        <f t="shared" si="58"/>
        <v>151</v>
      </c>
      <c r="B159" s="24" t="s">
        <v>661</v>
      </c>
      <c r="C159" s="25" t="s">
        <v>2014</v>
      </c>
      <c r="D159" s="47">
        <v>1</v>
      </c>
      <c r="E159" s="7"/>
      <c r="F159" s="7"/>
      <c r="G159" s="7"/>
      <c r="H159" s="7" t="s">
        <v>2280</v>
      </c>
      <c r="I159" s="7">
        <v>7918.9333333333334</v>
      </c>
      <c r="J159" s="7" t="s">
        <v>2281</v>
      </c>
      <c r="K159" s="7"/>
      <c r="L159" s="7"/>
      <c r="M159" s="7"/>
      <c r="N159" s="7"/>
      <c r="O159" s="7"/>
      <c r="P159" s="7"/>
      <c r="Q159" s="7" t="s">
        <v>2379</v>
      </c>
      <c r="R159" s="7">
        <v>9910</v>
      </c>
      <c r="S159" s="7" t="s">
        <v>2326</v>
      </c>
      <c r="T159" s="7" t="s">
        <v>2415</v>
      </c>
      <c r="U159" s="7">
        <v>5950.7999999999993</v>
      </c>
      <c r="V159" s="7">
        <v>15</v>
      </c>
      <c r="W159" s="7"/>
      <c r="X159" s="7"/>
      <c r="Y159" s="7"/>
      <c r="Z159" s="82">
        <f t="shared" si="49"/>
        <v>5950.7999999999993</v>
      </c>
      <c r="AA159" s="82" t="str">
        <f t="shared" si="50"/>
        <v xml:space="preserve">ELEMENTOS QUIMICOS LTDA </v>
      </c>
      <c r="AB159" s="82" t="str">
        <f t="shared" si="60"/>
        <v>SIMAX (ALE)</v>
      </c>
      <c r="AC159" s="82">
        <f t="shared" si="61"/>
        <v>15</v>
      </c>
      <c r="AD159" s="7" t="s">
        <v>2420</v>
      </c>
      <c r="AE159" s="7">
        <v>18003</v>
      </c>
      <c r="AF159" s="7" t="s">
        <v>2375</v>
      </c>
      <c r="AG159" s="7" t="s">
        <v>2439</v>
      </c>
      <c r="AH159" s="7">
        <v>5162</v>
      </c>
      <c r="AI159" s="7">
        <v>30</v>
      </c>
      <c r="AJ159" s="7"/>
      <c r="AK159" s="7"/>
      <c r="AL159" s="7"/>
      <c r="AM159" s="7" t="s">
        <v>2377</v>
      </c>
      <c r="AN159" s="7">
        <v>8600</v>
      </c>
      <c r="AO159" s="7" t="s">
        <v>2328</v>
      </c>
      <c r="AP159" s="7"/>
      <c r="AQ159" s="7"/>
      <c r="AR159" s="7"/>
      <c r="AS159" s="7"/>
      <c r="AT159" s="7"/>
      <c r="AU159" s="7"/>
      <c r="AV159" s="7"/>
      <c r="AW159" s="7"/>
      <c r="AX159" s="7"/>
      <c r="AY159" s="82">
        <f t="shared" si="68"/>
        <v>5162</v>
      </c>
      <c r="AZ159" s="82" t="str">
        <f t="shared" si="69"/>
        <v>IMPORTECNICAL S.A.S</v>
      </c>
      <c r="BA159" s="82" t="str">
        <f t="shared" si="62"/>
        <v>SIMAX</v>
      </c>
      <c r="BB159" s="82">
        <f t="shared" si="63"/>
        <v>30</v>
      </c>
      <c r="BC159" s="7"/>
      <c r="BD159" s="7"/>
      <c r="BE159" s="7"/>
      <c r="BF159" s="7" t="s">
        <v>2377</v>
      </c>
      <c r="BG159" s="7">
        <v>7025</v>
      </c>
      <c r="BH159" s="7">
        <v>15</v>
      </c>
      <c r="BI159" s="7" t="s">
        <v>2377</v>
      </c>
      <c r="BJ159" s="7">
        <v>7697.47</v>
      </c>
      <c r="BK159" s="7" t="s">
        <v>2526</v>
      </c>
      <c r="BL159" s="7"/>
      <c r="BM159" s="7"/>
      <c r="BN159" s="7"/>
      <c r="BO159" s="7"/>
      <c r="BP159" s="7"/>
      <c r="BQ159" s="7"/>
      <c r="BR159" s="7" t="s">
        <v>2578</v>
      </c>
      <c r="BS159" s="7">
        <v>8468</v>
      </c>
      <c r="BT159" s="7" t="s">
        <v>2577</v>
      </c>
      <c r="BU159" s="1" t="s">
        <v>2377</v>
      </c>
      <c r="BV159" s="7">
        <v>7598</v>
      </c>
      <c r="BW159" s="7" t="s">
        <v>2328</v>
      </c>
      <c r="BX159" s="82">
        <f t="shared" si="51"/>
        <v>7025</v>
      </c>
      <c r="BY159" s="82" t="str">
        <f t="shared" si="59"/>
        <v>PRODUQUIMICA DE COLOMBIA S A</v>
      </c>
      <c r="BZ159" s="82" t="str">
        <f t="shared" si="52"/>
        <v>DURAN</v>
      </c>
      <c r="CA159" s="82">
        <f t="shared" si="53"/>
        <v>15</v>
      </c>
      <c r="CB159" s="7"/>
      <c r="CC159" s="7"/>
      <c r="CD159" s="7"/>
      <c r="CE159" s="7"/>
      <c r="CF159" s="7"/>
      <c r="CG159" s="7"/>
      <c r="CH159" s="7" t="s">
        <v>2399</v>
      </c>
      <c r="CI159" s="7">
        <v>14208.251076923076</v>
      </c>
      <c r="CJ159" s="7" t="s">
        <v>2363</v>
      </c>
      <c r="CK159" s="82">
        <f t="shared" si="64"/>
        <v>14208.251076923076</v>
      </c>
      <c r="CL159" s="82" t="str">
        <f t="shared" si="65"/>
        <v xml:space="preserve">LABORATORIOS WACOL S.A </v>
      </c>
      <c r="CM159" s="82" t="str">
        <f t="shared" si="66"/>
        <v>PYREX</v>
      </c>
      <c r="CN159" s="82" t="str">
        <f t="shared" si="67"/>
        <v>90 DIAS</v>
      </c>
      <c r="CO159" s="101">
        <f t="shared" si="54"/>
        <v>5162</v>
      </c>
      <c r="CP159" s="110" t="str">
        <f t="shared" si="55"/>
        <v>IMPORTECNICAL S.A.S</v>
      </c>
      <c r="CQ159" s="105" t="str">
        <f t="shared" si="56"/>
        <v>SIMAX</v>
      </c>
      <c r="CR159" s="105">
        <f t="shared" si="57"/>
        <v>30</v>
      </c>
    </row>
    <row r="160" spans="1:96" ht="43.2">
      <c r="A160" s="46">
        <f t="shared" si="58"/>
        <v>152</v>
      </c>
      <c r="B160" s="24" t="s">
        <v>662</v>
      </c>
      <c r="C160" s="25" t="s">
        <v>2014</v>
      </c>
      <c r="D160" s="47">
        <v>1</v>
      </c>
      <c r="E160" s="7"/>
      <c r="F160" s="7"/>
      <c r="G160" s="7"/>
      <c r="H160" s="7" t="s">
        <v>2032</v>
      </c>
      <c r="I160" s="7">
        <v>8953.75</v>
      </c>
      <c r="J160" s="7" t="s">
        <v>2281</v>
      </c>
      <c r="K160" s="7"/>
      <c r="L160" s="7"/>
      <c r="M160" s="7"/>
      <c r="N160" s="7"/>
      <c r="O160" s="7"/>
      <c r="P160" s="7"/>
      <c r="Q160" s="7" t="s">
        <v>2379</v>
      </c>
      <c r="R160" s="7">
        <v>9918</v>
      </c>
      <c r="S160" s="7" t="s">
        <v>2326</v>
      </c>
      <c r="T160" s="7" t="s">
        <v>2415</v>
      </c>
      <c r="U160" s="7">
        <v>6890.4</v>
      </c>
      <c r="V160" s="7">
        <v>15</v>
      </c>
      <c r="W160" s="7"/>
      <c r="X160" s="7"/>
      <c r="Y160" s="7"/>
      <c r="Z160" s="82">
        <f t="shared" si="49"/>
        <v>6890.4</v>
      </c>
      <c r="AA160" s="82" t="str">
        <f t="shared" si="50"/>
        <v xml:space="preserve">ELEMENTOS QUIMICOS LTDA </v>
      </c>
      <c r="AB160" s="82" t="str">
        <f t="shared" si="60"/>
        <v>SIMAX (ALE)</v>
      </c>
      <c r="AC160" s="82">
        <f t="shared" si="61"/>
        <v>15</v>
      </c>
      <c r="AD160" s="7" t="s">
        <v>2420</v>
      </c>
      <c r="AE160" s="7">
        <v>18111</v>
      </c>
      <c r="AF160" s="7" t="s">
        <v>2375</v>
      </c>
      <c r="AG160" s="7" t="s">
        <v>2439</v>
      </c>
      <c r="AH160" s="7">
        <v>9860</v>
      </c>
      <c r="AI160" s="7">
        <v>30</v>
      </c>
      <c r="AJ160" s="7"/>
      <c r="AK160" s="7"/>
      <c r="AL160" s="7"/>
      <c r="AM160" s="7" t="s">
        <v>2377</v>
      </c>
      <c r="AN160" s="7">
        <v>8600</v>
      </c>
      <c r="AO160" s="7" t="s">
        <v>2328</v>
      </c>
      <c r="AP160" s="7"/>
      <c r="AQ160" s="7"/>
      <c r="AR160" s="7"/>
      <c r="AS160" s="7"/>
      <c r="AT160" s="7"/>
      <c r="AU160" s="7"/>
      <c r="AV160" s="7"/>
      <c r="AW160" s="7"/>
      <c r="AX160" s="7"/>
      <c r="AY160" s="82">
        <f t="shared" si="68"/>
        <v>8600</v>
      </c>
      <c r="AZ160" s="82" t="str">
        <f t="shared" si="69"/>
        <v>SUMINISTROS CLINICOS ISLA SAS</v>
      </c>
      <c r="BA160" s="82" t="str">
        <f t="shared" si="62"/>
        <v>DURAN</v>
      </c>
      <c r="BB160" s="82" t="str">
        <f t="shared" si="63"/>
        <v>30 DIAS</v>
      </c>
      <c r="BC160" s="7"/>
      <c r="BD160" s="7"/>
      <c r="BE160" s="7"/>
      <c r="BF160" s="7" t="s">
        <v>2377</v>
      </c>
      <c r="BG160" s="7">
        <v>7025</v>
      </c>
      <c r="BH160" s="7">
        <v>15</v>
      </c>
      <c r="BI160" s="7" t="s">
        <v>2377</v>
      </c>
      <c r="BJ160" s="7">
        <v>7697.47</v>
      </c>
      <c r="BK160" s="7" t="s">
        <v>2526</v>
      </c>
      <c r="BL160" s="7"/>
      <c r="BM160" s="7"/>
      <c r="BN160" s="7"/>
      <c r="BO160" s="7"/>
      <c r="BP160" s="7"/>
      <c r="BQ160" s="7"/>
      <c r="BR160" s="7" t="s">
        <v>2578</v>
      </c>
      <c r="BS160" s="7">
        <v>10746.24</v>
      </c>
      <c r="BT160" s="7" t="s">
        <v>2577</v>
      </c>
      <c r="BU160" s="1" t="s">
        <v>2377</v>
      </c>
      <c r="BV160" s="7">
        <v>7598</v>
      </c>
      <c r="BW160" s="7" t="s">
        <v>2328</v>
      </c>
      <c r="BX160" s="82">
        <f t="shared" si="51"/>
        <v>7025</v>
      </c>
      <c r="BY160" s="82" t="str">
        <f t="shared" si="59"/>
        <v>PRODUQUIMICA DE COLOMBIA S A</v>
      </c>
      <c r="BZ160" s="82" t="str">
        <f t="shared" si="52"/>
        <v>DURAN</v>
      </c>
      <c r="CA160" s="82">
        <f t="shared" si="53"/>
        <v>15</v>
      </c>
      <c r="CB160" s="7"/>
      <c r="CC160" s="7"/>
      <c r="CD160" s="7"/>
      <c r="CE160" s="7"/>
      <c r="CF160" s="7"/>
      <c r="CG160" s="7"/>
      <c r="CH160" s="7" t="s">
        <v>2399</v>
      </c>
      <c r="CI160" s="7">
        <v>11782.030769230769</v>
      </c>
      <c r="CJ160" s="7" t="s">
        <v>2400</v>
      </c>
      <c r="CK160" s="82">
        <f t="shared" si="64"/>
        <v>11782.030769230769</v>
      </c>
      <c r="CL160" s="82" t="str">
        <f t="shared" si="65"/>
        <v xml:space="preserve">LABORATORIOS WACOL S.A </v>
      </c>
      <c r="CM160" s="82" t="str">
        <f t="shared" si="66"/>
        <v>PYREX</v>
      </c>
      <c r="CN160" s="82" t="str">
        <f t="shared" si="67"/>
        <v xml:space="preserve">INMEDIATA </v>
      </c>
      <c r="CO160" s="101">
        <f t="shared" si="54"/>
        <v>6890.4</v>
      </c>
      <c r="CP160" s="110" t="str">
        <f t="shared" si="55"/>
        <v xml:space="preserve">ELEMENTOS QUIMICOS LTDA </v>
      </c>
      <c r="CQ160" s="105" t="str">
        <f t="shared" si="56"/>
        <v>SIMAX (ALE)</v>
      </c>
      <c r="CR160" s="105">
        <f t="shared" si="57"/>
        <v>15</v>
      </c>
    </row>
    <row r="161" spans="1:96" ht="43.2">
      <c r="A161" s="46">
        <f t="shared" si="58"/>
        <v>153</v>
      </c>
      <c r="B161" s="24" t="s">
        <v>663</v>
      </c>
      <c r="C161" s="25" t="s">
        <v>2014</v>
      </c>
      <c r="D161" s="47">
        <v>1</v>
      </c>
      <c r="E161" s="7"/>
      <c r="F161" s="7"/>
      <c r="G161" s="7"/>
      <c r="H161" s="7" t="s">
        <v>2280</v>
      </c>
      <c r="I161" s="7">
        <v>14229.333333333332</v>
      </c>
      <c r="J161" s="7" t="s">
        <v>2281</v>
      </c>
      <c r="K161" s="7"/>
      <c r="L161" s="7"/>
      <c r="M161" s="7"/>
      <c r="N161" s="7"/>
      <c r="O161" s="7"/>
      <c r="P161" s="7"/>
      <c r="Q161" s="7" t="s">
        <v>2379</v>
      </c>
      <c r="R161" s="7">
        <v>12319.199999999999</v>
      </c>
      <c r="S161" s="7" t="s">
        <v>2326</v>
      </c>
      <c r="T161" s="7" t="s">
        <v>2415</v>
      </c>
      <c r="U161" s="7">
        <v>7829.9999999999991</v>
      </c>
      <c r="V161" s="7">
        <v>15</v>
      </c>
      <c r="W161" s="7"/>
      <c r="X161" s="7"/>
      <c r="Y161" s="7"/>
      <c r="Z161" s="82">
        <f t="shared" si="49"/>
        <v>7829.9999999999991</v>
      </c>
      <c r="AA161" s="82" t="str">
        <f t="shared" si="50"/>
        <v xml:space="preserve">ELEMENTOS QUIMICOS LTDA </v>
      </c>
      <c r="AB161" s="82" t="str">
        <f t="shared" si="60"/>
        <v>SIMAX (ALE)</v>
      </c>
      <c r="AC161" s="82">
        <f t="shared" si="61"/>
        <v>15</v>
      </c>
      <c r="AD161" s="7" t="s">
        <v>2420</v>
      </c>
      <c r="AE161" s="7">
        <v>30369</v>
      </c>
      <c r="AF161" s="7" t="s">
        <v>2375</v>
      </c>
      <c r="AG161" s="7" t="s">
        <v>2439</v>
      </c>
      <c r="AH161" s="7">
        <v>7076</v>
      </c>
      <c r="AI161" s="7">
        <v>30</v>
      </c>
      <c r="AJ161" s="7"/>
      <c r="AK161" s="7"/>
      <c r="AL161" s="7"/>
      <c r="AM161" s="7" t="s">
        <v>2377</v>
      </c>
      <c r="AN161" s="7">
        <v>10680</v>
      </c>
      <c r="AO161" s="7" t="s">
        <v>2328</v>
      </c>
      <c r="AP161" s="7"/>
      <c r="AQ161" s="7"/>
      <c r="AR161" s="7"/>
      <c r="AS161" s="7"/>
      <c r="AT161" s="7"/>
      <c r="AU161" s="7"/>
      <c r="AV161" s="7"/>
      <c r="AW161" s="7"/>
      <c r="AX161" s="7"/>
      <c r="AY161" s="82">
        <f t="shared" si="68"/>
        <v>7076</v>
      </c>
      <c r="AZ161" s="82" t="str">
        <f t="shared" si="69"/>
        <v>IMPORTECNICAL S.A.S</v>
      </c>
      <c r="BA161" s="82" t="str">
        <f t="shared" si="62"/>
        <v>SIMAX</v>
      </c>
      <c r="BB161" s="82">
        <f t="shared" si="63"/>
        <v>30</v>
      </c>
      <c r="BC161" s="7"/>
      <c r="BD161" s="7"/>
      <c r="BE161" s="7"/>
      <c r="BF161" s="7" t="s">
        <v>2377</v>
      </c>
      <c r="BG161" s="7">
        <v>8725</v>
      </c>
      <c r="BH161" s="7">
        <v>15</v>
      </c>
      <c r="BI161" s="7" t="s">
        <v>2377</v>
      </c>
      <c r="BJ161" s="7">
        <v>9561.0679999999993</v>
      </c>
      <c r="BK161" s="7" t="s">
        <v>2526</v>
      </c>
      <c r="BL161" s="7"/>
      <c r="BM161" s="7"/>
      <c r="BN161" s="7"/>
      <c r="BO161" s="7"/>
      <c r="BP161" s="7"/>
      <c r="BQ161" s="7"/>
      <c r="BR161" s="7" t="s">
        <v>2576</v>
      </c>
      <c r="BS161" s="7">
        <v>8700</v>
      </c>
      <c r="BT161" s="7" t="s">
        <v>2577</v>
      </c>
      <c r="BU161" s="1" t="s">
        <v>2377</v>
      </c>
      <c r="BV161" s="7">
        <v>9396</v>
      </c>
      <c r="BW161" s="7" t="s">
        <v>2328</v>
      </c>
      <c r="BX161" s="82">
        <f t="shared" si="51"/>
        <v>8700</v>
      </c>
      <c r="BY161" s="82" t="str">
        <f t="shared" si="59"/>
        <v>QUIMICOS Y REACTIVOS SAS "QUIMIREL SAS"</v>
      </c>
      <c r="BZ161" s="82" t="str">
        <f t="shared" si="52"/>
        <v xml:space="preserve">SIMAX </v>
      </c>
      <c r="CA161" s="82" t="str">
        <f t="shared" si="53"/>
        <v>5 dias calendario</v>
      </c>
      <c r="CB161" s="7"/>
      <c r="CC161" s="7"/>
      <c r="CD161" s="7"/>
      <c r="CE161" s="7"/>
      <c r="CF161" s="7"/>
      <c r="CG161" s="7"/>
      <c r="CH161" s="7" t="s">
        <v>2399</v>
      </c>
      <c r="CI161" s="7">
        <v>18584.056615384612</v>
      </c>
      <c r="CJ161" s="7" t="s">
        <v>2363</v>
      </c>
      <c r="CK161" s="82">
        <f t="shared" si="64"/>
        <v>18584.056615384612</v>
      </c>
      <c r="CL161" s="82" t="str">
        <f t="shared" si="65"/>
        <v xml:space="preserve">LABORATORIOS WACOL S.A </v>
      </c>
      <c r="CM161" s="82" t="str">
        <f t="shared" si="66"/>
        <v>PYREX</v>
      </c>
      <c r="CN161" s="82" t="str">
        <f t="shared" si="67"/>
        <v>90 DIAS</v>
      </c>
      <c r="CO161" s="101">
        <f t="shared" si="54"/>
        <v>7076</v>
      </c>
      <c r="CP161" s="110" t="str">
        <f t="shared" si="55"/>
        <v>IMPORTECNICAL S.A.S</v>
      </c>
      <c r="CQ161" s="105" t="str">
        <f t="shared" si="56"/>
        <v>SIMAX</v>
      </c>
      <c r="CR161" s="105">
        <f t="shared" si="57"/>
        <v>30</v>
      </c>
    </row>
    <row r="162" spans="1:96" ht="43.2">
      <c r="A162" s="46">
        <f t="shared" si="58"/>
        <v>154</v>
      </c>
      <c r="B162" s="24" t="s">
        <v>2015</v>
      </c>
      <c r="C162" s="25" t="s">
        <v>2014</v>
      </c>
      <c r="D162" s="47">
        <v>1</v>
      </c>
      <c r="E162" s="7"/>
      <c r="F162" s="7"/>
      <c r="G162" s="7"/>
      <c r="H162" s="7" t="s">
        <v>2280</v>
      </c>
      <c r="I162" s="7">
        <v>7918.9333333333334</v>
      </c>
      <c r="J162" s="7" t="s">
        <v>2281</v>
      </c>
      <c r="K162" s="7"/>
      <c r="L162" s="7"/>
      <c r="M162" s="7"/>
      <c r="N162" s="7"/>
      <c r="O162" s="7"/>
      <c r="P162" s="7"/>
      <c r="Q162" s="7" t="s">
        <v>2379</v>
      </c>
      <c r="R162" s="7">
        <v>10648.8</v>
      </c>
      <c r="S162" s="7" t="s">
        <v>2326</v>
      </c>
      <c r="T162" s="7"/>
      <c r="U162" s="7"/>
      <c r="V162" s="7"/>
      <c r="W162" s="7"/>
      <c r="X162" s="7"/>
      <c r="Y162" s="7"/>
      <c r="Z162" s="82">
        <f t="shared" si="49"/>
        <v>7918.9333333333334</v>
      </c>
      <c r="AA162" s="82" t="str">
        <f t="shared" si="50"/>
        <v>AVÁNTIKA COLOMBIA S.A.</v>
      </c>
      <c r="AB162" s="82" t="str">
        <f t="shared" si="60"/>
        <v>BOECO</v>
      </c>
      <c r="AC162" s="82" t="str">
        <f t="shared" si="61"/>
        <v>30 DÍAS</v>
      </c>
      <c r="AD162" s="7" t="s">
        <v>2420</v>
      </c>
      <c r="AE162" s="7">
        <v>20246</v>
      </c>
      <c r="AF162" s="7" t="s">
        <v>2375</v>
      </c>
      <c r="AG162" s="7"/>
      <c r="AH162" s="7"/>
      <c r="AI162" s="7"/>
      <c r="AJ162" s="7"/>
      <c r="AK162" s="7"/>
      <c r="AL162" s="7"/>
      <c r="AM162" s="7" t="s">
        <v>2377</v>
      </c>
      <c r="AN162" s="7">
        <v>9250</v>
      </c>
      <c r="AO162" s="7" t="s">
        <v>2328</v>
      </c>
      <c r="AP162" s="7"/>
      <c r="AQ162" s="7"/>
      <c r="AR162" s="7"/>
      <c r="AS162" s="7"/>
      <c r="AT162" s="7"/>
      <c r="AU162" s="7"/>
      <c r="AV162" s="7"/>
      <c r="AW162" s="7"/>
      <c r="AX162" s="7"/>
      <c r="AY162" s="82">
        <f t="shared" si="68"/>
        <v>9250</v>
      </c>
      <c r="AZ162" s="82" t="str">
        <f t="shared" si="69"/>
        <v>SUMINISTROS CLINICOS ISLA SAS</v>
      </c>
      <c r="BA162" s="82" t="str">
        <f t="shared" si="62"/>
        <v>DURAN</v>
      </c>
      <c r="BB162" s="82" t="str">
        <f t="shared" si="63"/>
        <v>30 DIAS</v>
      </c>
      <c r="BC162" s="7"/>
      <c r="BD162" s="7"/>
      <c r="BE162" s="7"/>
      <c r="BF162" s="7" t="s">
        <v>2377</v>
      </c>
      <c r="BG162" s="7">
        <v>7542</v>
      </c>
      <c r="BH162" s="7">
        <v>15</v>
      </c>
      <c r="BI162" s="7" t="s">
        <v>2377</v>
      </c>
      <c r="BJ162" s="7">
        <v>8264.652</v>
      </c>
      <c r="BK162" s="7" t="s">
        <v>2526</v>
      </c>
      <c r="BL162" s="7"/>
      <c r="BM162" s="7"/>
      <c r="BN162" s="7"/>
      <c r="BO162" s="7"/>
      <c r="BP162" s="7"/>
      <c r="BQ162" s="7"/>
      <c r="BR162" s="7" t="s">
        <v>2377</v>
      </c>
      <c r="BS162" s="7">
        <v>8468</v>
      </c>
      <c r="BT162" s="7" t="s">
        <v>2577</v>
      </c>
      <c r="BU162" s="1" t="s">
        <v>2377</v>
      </c>
      <c r="BV162" s="7">
        <v>8120</v>
      </c>
      <c r="BW162" s="7" t="s">
        <v>2545</v>
      </c>
      <c r="BX162" s="82">
        <f t="shared" si="51"/>
        <v>7542</v>
      </c>
      <c r="BY162" s="82" t="str">
        <f t="shared" si="59"/>
        <v>PRODUQUIMICA DE COLOMBIA S A</v>
      </c>
      <c r="BZ162" s="82" t="str">
        <f t="shared" si="52"/>
        <v>DURAN</v>
      </c>
      <c r="CA162" s="82">
        <f t="shared" si="53"/>
        <v>15</v>
      </c>
      <c r="CB162" s="7"/>
      <c r="CC162" s="7"/>
      <c r="CD162" s="7"/>
      <c r="CE162" s="7"/>
      <c r="CF162" s="7"/>
      <c r="CG162" s="7"/>
      <c r="CH162" s="7" t="s">
        <v>2659</v>
      </c>
      <c r="CI162" s="7">
        <v>8343.0769230769238</v>
      </c>
      <c r="CJ162" s="7" t="s">
        <v>2378</v>
      </c>
      <c r="CK162" s="82">
        <f t="shared" si="64"/>
        <v>8343.0769230769238</v>
      </c>
      <c r="CL162" s="82" t="str">
        <f t="shared" si="65"/>
        <v xml:space="preserve">LABORATORIOS WACOL S.A </v>
      </c>
      <c r="CM162" s="82" t="str">
        <f t="shared" si="66"/>
        <v>DURAND</v>
      </c>
      <c r="CN162" s="82" t="str">
        <f t="shared" si="67"/>
        <v>5 DIAS</v>
      </c>
      <c r="CO162" s="101">
        <f t="shared" si="54"/>
        <v>7542</v>
      </c>
      <c r="CP162" s="110" t="str">
        <f t="shared" si="55"/>
        <v>PRODUQUIMICA DE COLOMBIA S A</v>
      </c>
      <c r="CQ162" s="105" t="str">
        <f t="shared" si="56"/>
        <v>DURAN</v>
      </c>
      <c r="CR162" s="105">
        <f t="shared" si="57"/>
        <v>15</v>
      </c>
    </row>
    <row r="163" spans="1:96" ht="28.8">
      <c r="A163" s="46">
        <f t="shared" si="58"/>
        <v>155</v>
      </c>
      <c r="B163" s="24" t="s">
        <v>1632</v>
      </c>
      <c r="C163" s="25" t="s">
        <v>1605</v>
      </c>
      <c r="D163" s="47">
        <v>1</v>
      </c>
      <c r="E163" s="7"/>
      <c r="F163" s="7"/>
      <c r="G163" s="7"/>
      <c r="H163" s="7"/>
      <c r="I163" s="7"/>
      <c r="J163" s="7"/>
      <c r="K163" s="7"/>
      <c r="L163" s="7"/>
      <c r="M163" s="7"/>
      <c r="N163" s="7"/>
      <c r="O163" s="7"/>
      <c r="P163" s="7"/>
      <c r="Q163" s="7"/>
      <c r="R163" s="7"/>
      <c r="S163" s="7"/>
      <c r="T163" s="7"/>
      <c r="U163" s="7"/>
      <c r="V163" s="7"/>
      <c r="W163" s="7"/>
      <c r="X163" s="7"/>
      <c r="Y163" s="7"/>
      <c r="Z163" s="82"/>
      <c r="AA163" s="82"/>
      <c r="AB163" s="82">
        <f t="shared" si="60"/>
        <v>0</v>
      </c>
      <c r="AC163" s="82">
        <f t="shared" si="61"/>
        <v>0</v>
      </c>
      <c r="AD163" s="7"/>
      <c r="AE163" s="7"/>
      <c r="AF163" s="7"/>
      <c r="AG163" s="7"/>
      <c r="AH163" s="7"/>
      <c r="AI163" s="7"/>
      <c r="AJ163" s="7"/>
      <c r="AK163" s="7"/>
      <c r="AL163" s="7"/>
      <c r="AM163" s="7"/>
      <c r="AN163" s="7"/>
      <c r="AO163" s="7"/>
      <c r="AP163" s="7"/>
      <c r="AQ163" s="7"/>
      <c r="AR163" s="7"/>
      <c r="AS163" s="7"/>
      <c r="AT163" s="7"/>
      <c r="AU163" s="7"/>
      <c r="AV163" s="7"/>
      <c r="AW163" s="7"/>
      <c r="AX163" s="7"/>
      <c r="AY163" s="82"/>
      <c r="AZ163" s="82"/>
      <c r="BA163" s="82">
        <f t="shared" si="62"/>
        <v>0</v>
      </c>
      <c r="BB163" s="82">
        <f t="shared" si="63"/>
        <v>0</v>
      </c>
      <c r="BC163" s="7" t="s">
        <v>2514</v>
      </c>
      <c r="BD163" s="7">
        <v>461430</v>
      </c>
      <c r="BE163" s="7">
        <v>45</v>
      </c>
      <c r="BF163" s="7"/>
      <c r="BG163" s="7"/>
      <c r="BH163" s="7"/>
      <c r="BI163" s="7" t="s">
        <v>1801</v>
      </c>
      <c r="BJ163" s="7">
        <v>128620.8</v>
      </c>
      <c r="BK163" s="7" t="s">
        <v>2527</v>
      </c>
      <c r="BL163" s="7"/>
      <c r="BM163" s="7"/>
      <c r="BN163" s="7"/>
      <c r="BO163" s="7"/>
      <c r="BP163" s="7"/>
      <c r="BQ163" s="7"/>
      <c r="BR163" s="7"/>
      <c r="BS163" s="7"/>
      <c r="BT163" s="7"/>
      <c r="BU163" s="1"/>
      <c r="BV163" s="7"/>
      <c r="BW163" s="7"/>
      <c r="BX163" s="82">
        <f t="shared" si="51"/>
        <v>128620.8</v>
      </c>
      <c r="BY163" s="82" t="str">
        <f t="shared" si="59"/>
        <v>PROFINAS SAS</v>
      </c>
      <c r="BZ163" s="82" t="str">
        <f t="shared" si="52"/>
        <v>WALTER VELASCO</v>
      </c>
      <c r="CA163" s="82" t="str">
        <f t="shared" si="53"/>
        <v>15-30 DIAS</v>
      </c>
      <c r="CB163" s="7"/>
      <c r="CC163" s="7"/>
      <c r="CD163" s="7"/>
      <c r="CE163" s="7"/>
      <c r="CF163" s="7"/>
      <c r="CG163" s="7"/>
      <c r="CH163" s="7"/>
      <c r="CI163" s="7"/>
      <c r="CJ163" s="7"/>
      <c r="CK163" s="82"/>
      <c r="CL163" s="82"/>
      <c r="CM163" s="82"/>
      <c r="CN163" s="82"/>
      <c r="CO163" s="101">
        <f t="shared" si="54"/>
        <v>128620.8</v>
      </c>
      <c r="CP163" s="110" t="str">
        <f t="shared" si="55"/>
        <v>PROFINAS SAS</v>
      </c>
      <c r="CQ163" s="105" t="str">
        <f t="shared" si="56"/>
        <v>WALTER VELASCO</v>
      </c>
      <c r="CR163" s="105" t="str">
        <f t="shared" si="57"/>
        <v>15-30 DIAS</v>
      </c>
    </row>
    <row r="164" spans="1:96" ht="43.2">
      <c r="A164" s="46">
        <f t="shared" si="58"/>
        <v>156</v>
      </c>
      <c r="B164" s="24" t="s">
        <v>664</v>
      </c>
      <c r="C164" s="25" t="s">
        <v>886</v>
      </c>
      <c r="D164" s="47">
        <v>1</v>
      </c>
      <c r="E164" s="7"/>
      <c r="F164" s="7"/>
      <c r="G164" s="7"/>
      <c r="H164" s="7"/>
      <c r="I164" s="7"/>
      <c r="J164" s="7"/>
      <c r="K164" s="7" t="s">
        <v>2300</v>
      </c>
      <c r="L164" s="7">
        <v>9570</v>
      </c>
      <c r="M164" s="7">
        <v>30</v>
      </c>
      <c r="N164" s="7"/>
      <c r="O164" s="7"/>
      <c r="P164" s="7"/>
      <c r="Q164" s="7"/>
      <c r="R164" s="7"/>
      <c r="S164" s="7"/>
      <c r="T164" s="7"/>
      <c r="U164" s="7"/>
      <c r="V164" s="7"/>
      <c r="W164" s="7"/>
      <c r="X164" s="7"/>
      <c r="Y164" s="7"/>
      <c r="Z164" s="82">
        <f t="shared" si="49"/>
        <v>9570</v>
      </c>
      <c r="AA164" s="82" t="str">
        <f t="shared" si="50"/>
        <v>BIO-INSTRUMENTAL</v>
      </c>
      <c r="AB164" s="82" t="str">
        <f t="shared" si="60"/>
        <v>AVILA</v>
      </c>
      <c r="AC164" s="82">
        <f t="shared" si="61"/>
        <v>30</v>
      </c>
      <c r="AD164" s="7"/>
      <c r="AE164" s="7"/>
      <c r="AF164" s="7"/>
      <c r="AG164" s="7"/>
      <c r="AH164" s="7"/>
      <c r="AI164" s="7"/>
      <c r="AJ164" s="7"/>
      <c r="AK164" s="7"/>
      <c r="AL164" s="7"/>
      <c r="AM164" s="7" t="s">
        <v>887</v>
      </c>
      <c r="AN164" s="7">
        <v>2700</v>
      </c>
      <c r="AO164" s="7" t="s">
        <v>2463</v>
      </c>
      <c r="AP164" s="7"/>
      <c r="AQ164" s="7"/>
      <c r="AR164" s="7"/>
      <c r="AS164" s="7"/>
      <c r="AT164" s="7"/>
      <c r="AU164" s="7"/>
      <c r="AV164" s="7"/>
      <c r="AW164" s="7"/>
      <c r="AX164" s="7"/>
      <c r="AY164" s="82">
        <f t="shared" si="68"/>
        <v>2700</v>
      </c>
      <c r="AZ164" s="82" t="str">
        <f t="shared" si="69"/>
        <v>SUMINISTROS CLINICOS ISLA SAS</v>
      </c>
      <c r="BA164" s="82" t="str">
        <f t="shared" si="62"/>
        <v>NACIONAL</v>
      </c>
      <c r="BB164" s="82" t="str">
        <f t="shared" si="63"/>
        <v>5 DIAS HABILES HABILES</v>
      </c>
      <c r="BC164" s="7"/>
      <c r="BD164" s="7"/>
      <c r="BE164" s="7"/>
      <c r="BF164" s="7"/>
      <c r="BG164" s="7"/>
      <c r="BH164" s="7"/>
      <c r="BI164" s="7" t="s">
        <v>887</v>
      </c>
      <c r="BJ164" s="7">
        <v>3016</v>
      </c>
      <c r="BK164" s="7" t="s">
        <v>2527</v>
      </c>
      <c r="BL164" s="7"/>
      <c r="BM164" s="7"/>
      <c r="BN164" s="7"/>
      <c r="BO164" s="7" t="s">
        <v>948</v>
      </c>
      <c r="BP164" s="7">
        <v>2200</v>
      </c>
      <c r="BQ164" s="7" t="s">
        <v>2548</v>
      </c>
      <c r="BR164" s="7"/>
      <c r="BS164" s="7"/>
      <c r="BT164" s="7"/>
      <c r="BU164" s="1" t="s">
        <v>887</v>
      </c>
      <c r="BV164" s="7">
        <v>4640</v>
      </c>
      <c r="BW164" s="7" t="s">
        <v>2328</v>
      </c>
      <c r="BX164" s="82">
        <f t="shared" si="51"/>
        <v>2200</v>
      </c>
      <c r="BY164" s="82" t="str">
        <f t="shared" si="59"/>
        <v>QUIMICOS FARADAY LTDA</v>
      </c>
      <c r="BZ164" s="82" t="str">
        <f t="shared" si="52"/>
        <v xml:space="preserve">NACIONAL </v>
      </c>
      <c r="CA164" s="82" t="str">
        <f t="shared" si="53"/>
        <v>20 DIAS</v>
      </c>
      <c r="CB164" s="7"/>
      <c r="CC164" s="7"/>
      <c r="CD164" s="7"/>
      <c r="CE164" s="7"/>
      <c r="CF164" s="7"/>
      <c r="CG164" s="7"/>
      <c r="CH164" s="7"/>
      <c r="CI164" s="7"/>
      <c r="CJ164" s="7"/>
      <c r="CK164" s="82"/>
      <c r="CL164" s="82"/>
      <c r="CM164" s="82"/>
      <c r="CN164" s="82"/>
      <c r="CO164" s="101">
        <f t="shared" si="54"/>
        <v>2200</v>
      </c>
      <c r="CP164" s="110" t="str">
        <f t="shared" si="55"/>
        <v>QUIMICOS FARADAY LTDA</v>
      </c>
      <c r="CQ164" s="105" t="str">
        <f t="shared" si="56"/>
        <v xml:space="preserve">NACIONAL </v>
      </c>
      <c r="CR164" s="105" t="str">
        <f t="shared" si="57"/>
        <v>20 DIAS</v>
      </c>
    </row>
    <row r="165" spans="1:96" ht="22.5" customHeight="1">
      <c r="A165" s="46">
        <f t="shared" si="58"/>
        <v>157</v>
      </c>
      <c r="B165" s="24" t="s">
        <v>665</v>
      </c>
      <c r="C165" s="25" t="s">
        <v>887</v>
      </c>
      <c r="D165" s="47">
        <v>1</v>
      </c>
      <c r="E165" s="7"/>
      <c r="F165" s="7"/>
      <c r="G165" s="7"/>
      <c r="H165" s="7"/>
      <c r="I165" s="7"/>
      <c r="J165" s="7"/>
      <c r="K165" s="7" t="s">
        <v>2300</v>
      </c>
      <c r="L165" s="7">
        <v>6264</v>
      </c>
      <c r="M165" s="7">
        <v>30</v>
      </c>
      <c r="N165" s="7"/>
      <c r="O165" s="7"/>
      <c r="P165" s="7"/>
      <c r="Q165" s="7"/>
      <c r="R165" s="7"/>
      <c r="S165" s="7"/>
      <c r="T165" s="7"/>
      <c r="U165" s="7"/>
      <c r="V165" s="7"/>
      <c r="W165" s="7"/>
      <c r="X165" s="7"/>
      <c r="Y165" s="7"/>
      <c r="Z165" s="82">
        <f t="shared" si="49"/>
        <v>6264</v>
      </c>
      <c r="AA165" s="82" t="str">
        <f t="shared" si="50"/>
        <v>BIO-INSTRUMENTAL</v>
      </c>
      <c r="AB165" s="82" t="str">
        <f t="shared" si="60"/>
        <v>AVILA</v>
      </c>
      <c r="AC165" s="82">
        <f t="shared" si="61"/>
        <v>30</v>
      </c>
      <c r="AD165" s="7"/>
      <c r="AE165" s="7"/>
      <c r="AF165" s="7"/>
      <c r="AG165" s="7"/>
      <c r="AH165" s="7"/>
      <c r="AI165" s="7"/>
      <c r="AJ165" s="7"/>
      <c r="AK165" s="7"/>
      <c r="AL165" s="7"/>
      <c r="AM165" s="7"/>
      <c r="AN165" s="7"/>
      <c r="AO165" s="7"/>
      <c r="AP165" s="7"/>
      <c r="AQ165" s="7"/>
      <c r="AR165" s="7"/>
      <c r="AS165" s="7"/>
      <c r="AT165" s="7"/>
      <c r="AU165" s="7"/>
      <c r="AV165" s="7"/>
      <c r="AW165" s="7"/>
      <c r="AX165" s="7"/>
      <c r="AY165" s="82"/>
      <c r="AZ165" s="82"/>
      <c r="BA165" s="82">
        <f t="shared" si="62"/>
        <v>0</v>
      </c>
      <c r="BB165" s="82">
        <f t="shared" si="63"/>
        <v>0</v>
      </c>
      <c r="BC165" s="7"/>
      <c r="BD165" s="7"/>
      <c r="BE165" s="7"/>
      <c r="BF165" s="7"/>
      <c r="BG165" s="7"/>
      <c r="BH165" s="7"/>
      <c r="BI165" s="7" t="s">
        <v>887</v>
      </c>
      <c r="BJ165" s="7">
        <v>2714.4</v>
      </c>
      <c r="BK165" s="7" t="s">
        <v>2527</v>
      </c>
      <c r="BL165" s="7"/>
      <c r="BM165" s="7"/>
      <c r="BN165" s="7"/>
      <c r="BO165" s="7" t="s">
        <v>948</v>
      </c>
      <c r="BP165" s="7">
        <v>1670</v>
      </c>
      <c r="BQ165" s="7" t="s">
        <v>2548</v>
      </c>
      <c r="BR165" s="7"/>
      <c r="BS165" s="7"/>
      <c r="BT165" s="7"/>
      <c r="BU165" s="1" t="s">
        <v>887</v>
      </c>
      <c r="BV165" s="7">
        <v>4640</v>
      </c>
      <c r="BW165" s="7" t="s">
        <v>2328</v>
      </c>
      <c r="BX165" s="82">
        <f t="shared" si="51"/>
        <v>1670</v>
      </c>
      <c r="BY165" s="82" t="str">
        <f t="shared" si="59"/>
        <v>QUIMICOS FARADAY LTDA</v>
      </c>
      <c r="BZ165" s="82" t="str">
        <f t="shared" si="52"/>
        <v xml:space="preserve">NACIONAL </v>
      </c>
      <c r="CA165" s="82" t="str">
        <f t="shared" si="53"/>
        <v>20 DIAS</v>
      </c>
      <c r="CB165" s="7"/>
      <c r="CC165" s="7"/>
      <c r="CD165" s="7"/>
      <c r="CE165" s="7"/>
      <c r="CF165" s="7"/>
      <c r="CG165" s="7"/>
      <c r="CH165" s="7"/>
      <c r="CI165" s="7"/>
      <c r="CJ165" s="7"/>
      <c r="CK165" s="82"/>
      <c r="CL165" s="82"/>
      <c r="CM165" s="82"/>
      <c r="CN165" s="82"/>
      <c r="CO165" s="101">
        <f t="shared" si="54"/>
        <v>1670</v>
      </c>
      <c r="CP165" s="110" t="str">
        <f t="shared" si="55"/>
        <v>QUIMICOS FARADAY LTDA</v>
      </c>
      <c r="CQ165" s="105" t="str">
        <f t="shared" si="56"/>
        <v xml:space="preserve">NACIONAL </v>
      </c>
      <c r="CR165" s="105" t="str">
        <f t="shared" si="57"/>
        <v>20 DIAS</v>
      </c>
    </row>
    <row r="166" spans="1:96" ht="43.2">
      <c r="A166" s="46">
        <f t="shared" si="58"/>
        <v>158</v>
      </c>
      <c r="B166" s="24" t="s">
        <v>848</v>
      </c>
      <c r="C166" s="48" t="s">
        <v>899</v>
      </c>
      <c r="D166" s="47">
        <v>1</v>
      </c>
      <c r="E166" s="7"/>
      <c r="F166" s="7"/>
      <c r="G166" s="7"/>
      <c r="H166" s="7"/>
      <c r="I166" s="7"/>
      <c r="J166" s="7"/>
      <c r="K166" s="7" t="s">
        <v>2300</v>
      </c>
      <c r="L166" s="7">
        <v>5916</v>
      </c>
      <c r="M166" s="7">
        <v>30</v>
      </c>
      <c r="N166" s="7"/>
      <c r="O166" s="7"/>
      <c r="P166" s="7"/>
      <c r="Q166" s="7"/>
      <c r="R166" s="7"/>
      <c r="S166" s="7"/>
      <c r="T166" s="7"/>
      <c r="U166" s="7"/>
      <c r="V166" s="7"/>
      <c r="W166" s="7"/>
      <c r="X166" s="7"/>
      <c r="Y166" s="7"/>
      <c r="Z166" s="82">
        <f t="shared" si="49"/>
        <v>5916</v>
      </c>
      <c r="AA166" s="82" t="str">
        <f t="shared" si="50"/>
        <v>BIO-INSTRUMENTAL</v>
      </c>
      <c r="AB166" s="82" t="str">
        <f t="shared" si="60"/>
        <v>AVILA</v>
      </c>
      <c r="AC166" s="82">
        <f t="shared" si="61"/>
        <v>30</v>
      </c>
      <c r="AD166" s="7"/>
      <c r="AE166" s="7"/>
      <c r="AF166" s="7"/>
      <c r="AG166" s="7"/>
      <c r="AH166" s="7"/>
      <c r="AI166" s="7"/>
      <c r="AJ166" s="7"/>
      <c r="AK166" s="7"/>
      <c r="AL166" s="7"/>
      <c r="AM166" s="7" t="s">
        <v>887</v>
      </c>
      <c r="AN166" s="7">
        <v>1990</v>
      </c>
      <c r="AO166" s="7" t="s">
        <v>2463</v>
      </c>
      <c r="AP166" s="7"/>
      <c r="AQ166" s="7"/>
      <c r="AR166" s="7"/>
      <c r="AS166" s="7"/>
      <c r="AT166" s="7"/>
      <c r="AU166" s="7"/>
      <c r="AV166" s="7"/>
      <c r="AW166" s="7"/>
      <c r="AX166" s="7"/>
      <c r="AY166" s="82">
        <f t="shared" si="68"/>
        <v>1990</v>
      </c>
      <c r="AZ166" s="82" t="str">
        <f t="shared" si="69"/>
        <v>SUMINISTROS CLINICOS ISLA SAS</v>
      </c>
      <c r="BA166" s="82" t="str">
        <f t="shared" si="62"/>
        <v>NACIONAL</v>
      </c>
      <c r="BB166" s="82" t="str">
        <f t="shared" si="63"/>
        <v>5 DIAS HABILES HABILES</v>
      </c>
      <c r="BC166" s="7"/>
      <c r="BD166" s="7"/>
      <c r="BE166" s="7"/>
      <c r="BF166" s="7"/>
      <c r="BG166" s="7"/>
      <c r="BH166" s="7"/>
      <c r="BI166" s="7" t="s">
        <v>887</v>
      </c>
      <c r="BJ166" s="7">
        <v>1658.8</v>
      </c>
      <c r="BK166" s="7" t="s">
        <v>2527</v>
      </c>
      <c r="BL166" s="7"/>
      <c r="BM166" s="7"/>
      <c r="BN166" s="7"/>
      <c r="BO166" s="7" t="s">
        <v>948</v>
      </c>
      <c r="BP166" s="7">
        <v>1670</v>
      </c>
      <c r="BQ166" s="7" t="s">
        <v>2548</v>
      </c>
      <c r="BR166" s="7"/>
      <c r="BS166" s="7"/>
      <c r="BT166" s="7"/>
      <c r="BU166" s="1" t="s">
        <v>887</v>
      </c>
      <c r="BV166" s="7">
        <v>3480</v>
      </c>
      <c r="BW166" s="7" t="s">
        <v>2328</v>
      </c>
      <c r="BX166" s="82">
        <f t="shared" si="51"/>
        <v>1658.8</v>
      </c>
      <c r="BY166" s="82" t="str">
        <f t="shared" si="59"/>
        <v>PROFINAS SAS</v>
      </c>
      <c r="BZ166" s="82" t="str">
        <f t="shared" si="52"/>
        <v>NACIONAL</v>
      </c>
      <c r="CA166" s="82" t="str">
        <f t="shared" si="53"/>
        <v>15-30 DIAS</v>
      </c>
      <c r="CB166" s="7"/>
      <c r="CC166" s="7"/>
      <c r="CD166" s="7"/>
      <c r="CE166" s="7"/>
      <c r="CF166" s="7"/>
      <c r="CG166" s="7"/>
      <c r="CH166" s="7"/>
      <c r="CI166" s="7"/>
      <c r="CJ166" s="7"/>
      <c r="CK166" s="82"/>
      <c r="CL166" s="82"/>
      <c r="CM166" s="82"/>
      <c r="CN166" s="82"/>
      <c r="CO166" s="101">
        <f t="shared" si="54"/>
        <v>1658.8</v>
      </c>
      <c r="CP166" s="110" t="str">
        <f t="shared" si="55"/>
        <v>PROFINAS SAS</v>
      </c>
      <c r="CQ166" s="105" t="str">
        <f t="shared" si="56"/>
        <v>NACIONAL</v>
      </c>
      <c r="CR166" s="105" t="str">
        <f t="shared" si="57"/>
        <v>15-30 DIAS</v>
      </c>
    </row>
    <row r="167" spans="1:96" ht="43.2">
      <c r="A167" s="46">
        <f t="shared" si="58"/>
        <v>159</v>
      </c>
      <c r="B167" s="24" t="s">
        <v>666</v>
      </c>
      <c r="C167" s="25" t="s">
        <v>886</v>
      </c>
      <c r="D167" s="47">
        <v>1</v>
      </c>
      <c r="E167" s="7"/>
      <c r="F167" s="7"/>
      <c r="G167" s="7"/>
      <c r="H167" s="7"/>
      <c r="I167" s="7"/>
      <c r="J167" s="7"/>
      <c r="K167" s="7" t="s">
        <v>2300</v>
      </c>
      <c r="L167" s="7">
        <v>6090</v>
      </c>
      <c r="M167" s="7">
        <v>30</v>
      </c>
      <c r="N167" s="7"/>
      <c r="O167" s="7"/>
      <c r="P167" s="7"/>
      <c r="Q167" s="7"/>
      <c r="R167" s="7"/>
      <c r="S167" s="7"/>
      <c r="T167" s="7"/>
      <c r="U167" s="7"/>
      <c r="V167" s="7"/>
      <c r="W167" s="7"/>
      <c r="X167" s="7"/>
      <c r="Y167" s="7"/>
      <c r="Z167" s="82">
        <f t="shared" si="49"/>
        <v>6090</v>
      </c>
      <c r="AA167" s="82" t="str">
        <f t="shared" si="50"/>
        <v>BIO-INSTRUMENTAL</v>
      </c>
      <c r="AB167" s="82" t="str">
        <f t="shared" si="60"/>
        <v>AVILA</v>
      </c>
      <c r="AC167" s="82">
        <f t="shared" si="61"/>
        <v>30</v>
      </c>
      <c r="AD167" s="7"/>
      <c r="AE167" s="7"/>
      <c r="AF167" s="7"/>
      <c r="AG167" s="7"/>
      <c r="AH167" s="7"/>
      <c r="AI167" s="7"/>
      <c r="AJ167" s="7"/>
      <c r="AK167" s="7"/>
      <c r="AL167" s="7"/>
      <c r="AM167" s="7" t="s">
        <v>887</v>
      </c>
      <c r="AN167" s="7">
        <v>2420</v>
      </c>
      <c r="AO167" s="7" t="s">
        <v>2463</v>
      </c>
      <c r="AP167" s="7"/>
      <c r="AQ167" s="7"/>
      <c r="AR167" s="7"/>
      <c r="AS167" s="7"/>
      <c r="AT167" s="7"/>
      <c r="AU167" s="7"/>
      <c r="AV167" s="7"/>
      <c r="AW167" s="7"/>
      <c r="AX167" s="7"/>
      <c r="AY167" s="82">
        <f t="shared" si="68"/>
        <v>2420</v>
      </c>
      <c r="AZ167" s="82" t="str">
        <f t="shared" si="69"/>
        <v>SUMINISTROS CLINICOS ISLA SAS</v>
      </c>
      <c r="BA167" s="82" t="str">
        <f t="shared" si="62"/>
        <v>NACIONAL</v>
      </c>
      <c r="BB167" s="82" t="str">
        <f t="shared" si="63"/>
        <v>5 DIAS HABILES HABILES</v>
      </c>
      <c r="BC167" s="7"/>
      <c r="BD167" s="7"/>
      <c r="BE167" s="7"/>
      <c r="BF167" s="7"/>
      <c r="BG167" s="7"/>
      <c r="BH167" s="7"/>
      <c r="BI167" s="7" t="s">
        <v>887</v>
      </c>
      <c r="BJ167" s="7">
        <v>3016</v>
      </c>
      <c r="BK167" s="7" t="s">
        <v>2527</v>
      </c>
      <c r="BL167" s="7"/>
      <c r="BM167" s="7"/>
      <c r="BN167" s="7"/>
      <c r="BO167" s="7" t="s">
        <v>948</v>
      </c>
      <c r="BP167" s="7">
        <v>1950</v>
      </c>
      <c r="BQ167" s="7" t="s">
        <v>2548</v>
      </c>
      <c r="BR167" s="7"/>
      <c r="BS167" s="7"/>
      <c r="BT167" s="7"/>
      <c r="BU167" s="1" t="s">
        <v>887</v>
      </c>
      <c r="BV167" s="7">
        <v>3480</v>
      </c>
      <c r="BW167" s="7" t="s">
        <v>2328</v>
      </c>
      <c r="BX167" s="82">
        <f t="shared" si="51"/>
        <v>1950</v>
      </c>
      <c r="BY167" s="82" t="str">
        <f t="shared" si="59"/>
        <v>QUIMICOS FARADAY LTDA</v>
      </c>
      <c r="BZ167" s="82" t="str">
        <f t="shared" si="52"/>
        <v xml:space="preserve">NACIONAL </v>
      </c>
      <c r="CA167" s="82" t="str">
        <f t="shared" si="53"/>
        <v>20 DIAS</v>
      </c>
      <c r="CB167" s="7"/>
      <c r="CC167" s="7"/>
      <c r="CD167" s="7"/>
      <c r="CE167" s="7"/>
      <c r="CF167" s="7"/>
      <c r="CG167" s="7"/>
      <c r="CH167" s="7"/>
      <c r="CI167" s="7"/>
      <c r="CJ167" s="7"/>
      <c r="CK167" s="82"/>
      <c r="CL167" s="82"/>
      <c r="CM167" s="82"/>
      <c r="CN167" s="82"/>
      <c r="CO167" s="101">
        <f t="shared" si="54"/>
        <v>1950</v>
      </c>
      <c r="CP167" s="110" t="str">
        <f t="shared" si="55"/>
        <v>QUIMICOS FARADAY LTDA</v>
      </c>
      <c r="CQ167" s="105" t="str">
        <f t="shared" si="56"/>
        <v xml:space="preserve">NACIONAL </v>
      </c>
      <c r="CR167" s="105" t="str">
        <f t="shared" si="57"/>
        <v>20 DIAS</v>
      </c>
    </row>
    <row r="168" spans="1:96" ht="43.2">
      <c r="A168" s="46">
        <f t="shared" si="58"/>
        <v>160</v>
      </c>
      <c r="B168" s="24" t="s">
        <v>667</v>
      </c>
      <c r="C168" s="25" t="s">
        <v>888</v>
      </c>
      <c r="D168" s="47">
        <v>1</v>
      </c>
      <c r="E168" s="7"/>
      <c r="F168" s="7"/>
      <c r="G168" s="7"/>
      <c r="H168" s="7"/>
      <c r="I168" s="7"/>
      <c r="J168" s="7"/>
      <c r="K168" s="7"/>
      <c r="L168" s="7"/>
      <c r="M168" s="7"/>
      <c r="N168" s="7"/>
      <c r="O168" s="7"/>
      <c r="P168" s="7"/>
      <c r="Q168" s="7"/>
      <c r="R168" s="7"/>
      <c r="S168" s="7"/>
      <c r="T168" s="7"/>
      <c r="U168" s="7"/>
      <c r="V168" s="7"/>
      <c r="W168" s="7"/>
      <c r="X168" s="7"/>
      <c r="Y168" s="7"/>
      <c r="Z168" s="82"/>
      <c r="AA168" s="82"/>
      <c r="AB168" s="82"/>
      <c r="AC168" s="82"/>
      <c r="AD168" s="7" t="s">
        <v>888</v>
      </c>
      <c r="AE168" s="7">
        <v>8039</v>
      </c>
      <c r="AF168" s="7" t="s">
        <v>2375</v>
      </c>
      <c r="AG168" s="7" t="s">
        <v>888</v>
      </c>
      <c r="AH168" s="7">
        <v>30800</v>
      </c>
      <c r="AI168" s="7">
        <v>30</v>
      </c>
      <c r="AJ168" s="7"/>
      <c r="AK168" s="7"/>
      <c r="AL168" s="7"/>
      <c r="AM168" s="7"/>
      <c r="AN168" s="7"/>
      <c r="AO168" s="7"/>
      <c r="AP168" s="7"/>
      <c r="AQ168" s="7"/>
      <c r="AR168" s="7"/>
      <c r="AS168" s="7"/>
      <c r="AT168" s="7"/>
      <c r="AU168" s="7"/>
      <c r="AV168" s="7"/>
      <c r="AW168" s="7"/>
      <c r="AX168" s="7"/>
      <c r="AY168" s="82">
        <f t="shared" si="68"/>
        <v>8039</v>
      </c>
      <c r="AZ168" s="82" t="str">
        <f t="shared" si="69"/>
        <v>IMECTECH SOLUTIONS S.A.S.</v>
      </c>
      <c r="BA168" s="82" t="str">
        <f t="shared" si="62"/>
        <v>FISHER</v>
      </c>
      <c r="BB168" s="82" t="str">
        <f t="shared" si="63"/>
        <v>60 DIAS</v>
      </c>
      <c r="BC168" s="7"/>
      <c r="BD168" s="7"/>
      <c r="BE168" s="7"/>
      <c r="BF168" s="7"/>
      <c r="BG168" s="7"/>
      <c r="BH168" s="7"/>
      <c r="BI168" s="7"/>
      <c r="BJ168" s="7"/>
      <c r="BK168" s="7"/>
      <c r="BL168" s="7"/>
      <c r="BM168" s="7"/>
      <c r="BN168" s="7"/>
      <c r="BO168" s="7" t="s">
        <v>888</v>
      </c>
      <c r="BP168" s="7">
        <v>5500</v>
      </c>
      <c r="BQ168" s="7" t="s">
        <v>2548</v>
      </c>
      <c r="BR168" s="7"/>
      <c r="BS168" s="7"/>
      <c r="BT168" s="7"/>
      <c r="BU168" s="1"/>
      <c r="BV168" s="7"/>
      <c r="BW168" s="7"/>
      <c r="BX168" s="82">
        <f t="shared" si="51"/>
        <v>5500</v>
      </c>
      <c r="BY168" s="82" t="str">
        <f t="shared" si="59"/>
        <v>QUIMICOS FARADAY LTDA</v>
      </c>
      <c r="BZ168" s="82" t="str">
        <f t="shared" si="52"/>
        <v>FISHER</v>
      </c>
      <c r="CA168" s="82" t="str">
        <f t="shared" si="53"/>
        <v>20 DIAS</v>
      </c>
      <c r="CB168" s="7"/>
      <c r="CC168" s="7"/>
      <c r="CD168" s="7"/>
      <c r="CE168" s="7" t="s">
        <v>888</v>
      </c>
      <c r="CF168" s="7">
        <v>3500</v>
      </c>
      <c r="CG168" s="7">
        <v>30</v>
      </c>
      <c r="CH168" s="7"/>
      <c r="CI168" s="7"/>
      <c r="CJ168" s="7"/>
      <c r="CK168" s="82">
        <f t="shared" si="64"/>
        <v>3500</v>
      </c>
      <c r="CL168" s="82" t="str">
        <f t="shared" si="65"/>
        <v>SCIENTIFIC PRODUCTS LTDA.</v>
      </c>
      <c r="CM168" s="82" t="str">
        <f t="shared" si="66"/>
        <v>FISHER</v>
      </c>
      <c r="CN168" s="82">
        <f t="shared" si="67"/>
        <v>30</v>
      </c>
      <c r="CO168" s="101">
        <f t="shared" si="54"/>
        <v>3500</v>
      </c>
      <c r="CP168" s="110" t="str">
        <f t="shared" si="55"/>
        <v>SCIENTIFIC PRODUCTS LTDA.</v>
      </c>
      <c r="CQ168" s="105" t="str">
        <f t="shared" si="56"/>
        <v>FISHER</v>
      </c>
      <c r="CR168" s="105">
        <f t="shared" si="57"/>
        <v>30</v>
      </c>
    </row>
    <row r="169" spans="1:96" ht="23.25" customHeight="1">
      <c r="A169" s="46">
        <f t="shared" si="58"/>
        <v>161</v>
      </c>
      <c r="B169" s="24" t="s">
        <v>2016</v>
      </c>
      <c r="C169" s="25" t="s">
        <v>2017</v>
      </c>
      <c r="D169" s="47">
        <v>1</v>
      </c>
      <c r="E169" s="7"/>
      <c r="F169" s="7"/>
      <c r="G169" s="7"/>
      <c r="H169" s="7"/>
      <c r="I169" s="7"/>
      <c r="J169" s="7"/>
      <c r="K169" s="85"/>
      <c r="L169" s="7"/>
      <c r="M169" s="7"/>
      <c r="N169" s="7"/>
      <c r="O169" s="7"/>
      <c r="P169" s="7"/>
      <c r="Q169" s="7"/>
      <c r="R169" s="7"/>
      <c r="S169" s="7"/>
      <c r="T169" s="7"/>
      <c r="U169" s="7"/>
      <c r="V169" s="7"/>
      <c r="W169" s="7"/>
      <c r="X169" s="7"/>
      <c r="Y169" s="7"/>
      <c r="Z169" s="82"/>
      <c r="AA169" s="82"/>
      <c r="AB169" s="82"/>
      <c r="AC169" s="82"/>
      <c r="AD169" s="7"/>
      <c r="AE169" s="7"/>
      <c r="AF169" s="7"/>
      <c r="AG169" s="7"/>
      <c r="AH169" s="7"/>
      <c r="AI169" s="7"/>
      <c r="AJ169" s="7"/>
      <c r="AK169" s="7"/>
      <c r="AL169" s="7"/>
      <c r="AM169" s="7"/>
      <c r="AN169" s="7"/>
      <c r="AO169" s="7"/>
      <c r="AP169" s="7"/>
      <c r="AQ169" s="7"/>
      <c r="AR169" s="7"/>
      <c r="AS169" s="7"/>
      <c r="AT169" s="7"/>
      <c r="AU169" s="7"/>
      <c r="AV169" s="7"/>
      <c r="AW169" s="7"/>
      <c r="AX169" s="7"/>
      <c r="AY169" s="82"/>
      <c r="AZ169" s="82"/>
      <c r="BA169" s="82">
        <f t="shared" si="62"/>
        <v>0</v>
      </c>
      <c r="BB169" s="82">
        <f t="shared" si="63"/>
        <v>0</v>
      </c>
      <c r="BC169" s="7"/>
      <c r="BD169" s="7"/>
      <c r="BE169" s="7"/>
      <c r="BF169" s="7"/>
      <c r="BG169" s="7"/>
      <c r="BH169" s="7"/>
      <c r="BI169" s="7"/>
      <c r="BJ169" s="7"/>
      <c r="BK169" s="7"/>
      <c r="BL169" s="7"/>
      <c r="BM169" s="7"/>
      <c r="BN169" s="7"/>
      <c r="BO169" s="7"/>
      <c r="BP169" s="7"/>
      <c r="BQ169" s="7"/>
      <c r="BR169" s="7"/>
      <c r="BS169" s="7"/>
      <c r="BT169" s="7"/>
      <c r="BU169" s="1"/>
      <c r="BV169" s="7"/>
      <c r="BW169" s="7"/>
      <c r="BX169" s="82"/>
      <c r="BY169" s="82" t="str">
        <f t="shared" si="59"/>
        <v>REACTIVOS EQUIPOS Y QUIMICOS LIMITADA</v>
      </c>
      <c r="BZ169" s="82">
        <f t="shared" si="52"/>
        <v>0</v>
      </c>
      <c r="CA169" s="82">
        <f t="shared" si="53"/>
        <v>0</v>
      </c>
      <c r="CB169" s="7"/>
      <c r="CC169" s="7"/>
      <c r="CD169" s="7"/>
      <c r="CE169" s="7" t="s">
        <v>2017</v>
      </c>
      <c r="CF169" s="7">
        <v>208800</v>
      </c>
      <c r="CG169" s="7">
        <v>30</v>
      </c>
      <c r="CH169" s="7"/>
      <c r="CI169" s="7"/>
      <c r="CJ169" s="7"/>
      <c r="CK169" s="82">
        <f t="shared" si="64"/>
        <v>208800</v>
      </c>
      <c r="CL169" s="82" t="str">
        <f t="shared" si="65"/>
        <v>SCIENTIFIC PRODUCTS LTDA.</v>
      </c>
      <c r="CM169" s="82" t="str">
        <f t="shared" si="66"/>
        <v>MS</v>
      </c>
      <c r="CN169" s="82">
        <f t="shared" si="67"/>
        <v>30</v>
      </c>
      <c r="CO169" s="101">
        <f t="shared" si="54"/>
        <v>208800</v>
      </c>
      <c r="CP169" s="110" t="str">
        <f t="shared" si="55"/>
        <v>SCIENTIFIC PRODUCTS LTDA.</v>
      </c>
      <c r="CQ169" s="105" t="str">
        <f t="shared" si="56"/>
        <v>MS</v>
      </c>
      <c r="CR169" s="105">
        <f t="shared" si="57"/>
        <v>30</v>
      </c>
    </row>
    <row r="170" spans="1:96" ht="28.8">
      <c r="A170" s="46">
        <f t="shared" si="58"/>
        <v>162</v>
      </c>
      <c r="B170" s="24" t="s">
        <v>668</v>
      </c>
      <c r="C170" s="50" t="s">
        <v>889</v>
      </c>
      <c r="D170" s="47">
        <v>1</v>
      </c>
      <c r="E170" s="7"/>
      <c r="F170" s="7"/>
      <c r="G170" s="7"/>
      <c r="H170" s="7"/>
      <c r="I170" s="7"/>
      <c r="J170" s="7"/>
      <c r="K170" s="1"/>
      <c r="L170" s="7"/>
      <c r="M170" s="7"/>
      <c r="N170" s="7"/>
      <c r="O170" s="7"/>
      <c r="P170" s="7"/>
      <c r="Q170" s="7" t="s">
        <v>2390</v>
      </c>
      <c r="R170" s="7">
        <v>208800</v>
      </c>
      <c r="S170" s="7" t="s">
        <v>2326</v>
      </c>
      <c r="T170" s="7" t="s">
        <v>2390</v>
      </c>
      <c r="U170" s="7">
        <v>156600</v>
      </c>
      <c r="V170" s="7">
        <v>15</v>
      </c>
      <c r="W170" s="7"/>
      <c r="X170" s="7"/>
      <c r="Y170" s="7"/>
      <c r="Z170" s="82">
        <f t="shared" si="49"/>
        <v>156600</v>
      </c>
      <c r="AA170" s="82" t="str">
        <f t="shared" si="50"/>
        <v xml:space="preserve">ELEMENTOS QUIMICOS LTDA </v>
      </c>
      <c r="AB170" s="82" t="str">
        <f t="shared" si="60"/>
        <v>KARTELL</v>
      </c>
      <c r="AC170" s="82">
        <f t="shared" si="61"/>
        <v>15</v>
      </c>
      <c r="AD170" s="7" t="s">
        <v>950</v>
      </c>
      <c r="AE170" s="7">
        <v>485907</v>
      </c>
      <c r="AF170" s="7" t="s">
        <v>2375</v>
      </c>
      <c r="AG170" s="7" t="s">
        <v>2390</v>
      </c>
      <c r="AH170" s="7">
        <v>189300</v>
      </c>
      <c r="AI170" s="7">
        <v>30</v>
      </c>
      <c r="AJ170" s="7"/>
      <c r="AK170" s="7"/>
      <c r="AL170" s="7"/>
      <c r="AM170" s="7"/>
      <c r="AN170" s="7"/>
      <c r="AO170" s="7"/>
      <c r="AP170" s="7"/>
      <c r="AQ170" s="7"/>
      <c r="AR170" s="7"/>
      <c r="AS170" s="7"/>
      <c r="AT170" s="7"/>
      <c r="AU170" s="7"/>
      <c r="AV170" s="7"/>
      <c r="AW170" s="7"/>
      <c r="AX170" s="7"/>
      <c r="AY170" s="82">
        <f t="shared" si="68"/>
        <v>189300</v>
      </c>
      <c r="AZ170" s="82" t="str">
        <f t="shared" si="69"/>
        <v>IMPORTECNICAL S.A.S</v>
      </c>
      <c r="BA170" s="82" t="str">
        <f t="shared" si="62"/>
        <v>KARTELL</v>
      </c>
      <c r="BB170" s="82">
        <f t="shared" si="63"/>
        <v>30</v>
      </c>
      <c r="BC170" s="7"/>
      <c r="BD170" s="7"/>
      <c r="BE170" s="7"/>
      <c r="BF170" s="7"/>
      <c r="BG170" s="7"/>
      <c r="BH170" s="7"/>
      <c r="BI170" s="7"/>
      <c r="BJ170" s="7"/>
      <c r="BK170" s="7"/>
      <c r="BL170" s="7"/>
      <c r="BM170" s="7"/>
      <c r="BN170" s="7"/>
      <c r="BO170" s="7" t="s">
        <v>2390</v>
      </c>
      <c r="BP170" s="7">
        <v>174000</v>
      </c>
      <c r="BQ170" s="7" t="s">
        <v>2548</v>
      </c>
      <c r="BR170" s="7"/>
      <c r="BS170" s="7"/>
      <c r="BT170" s="7"/>
      <c r="BU170" s="1" t="s">
        <v>2390</v>
      </c>
      <c r="BV170" s="7">
        <v>217500</v>
      </c>
      <c r="BW170" s="7" t="s">
        <v>2545</v>
      </c>
      <c r="BX170" s="82">
        <f t="shared" si="51"/>
        <v>174000</v>
      </c>
      <c r="BY170" s="82" t="str">
        <f t="shared" si="59"/>
        <v>QUIMICOS FARADAY LTDA</v>
      </c>
      <c r="BZ170" s="82" t="str">
        <f t="shared" si="52"/>
        <v>KARTELL</v>
      </c>
      <c r="CA170" s="82" t="str">
        <f t="shared" si="53"/>
        <v>20 DIAS</v>
      </c>
      <c r="CB170" s="7"/>
      <c r="CC170" s="7"/>
      <c r="CD170" s="7"/>
      <c r="CE170" s="7"/>
      <c r="CF170" s="7"/>
      <c r="CG170" s="7"/>
      <c r="CH170" s="7" t="s">
        <v>2657</v>
      </c>
      <c r="CI170" s="7">
        <v>218151.38461538462</v>
      </c>
      <c r="CJ170" s="7" t="s">
        <v>2400</v>
      </c>
      <c r="CK170" s="82">
        <f t="shared" si="64"/>
        <v>218151.38461538462</v>
      </c>
      <c r="CL170" s="82" t="str">
        <f t="shared" si="65"/>
        <v xml:space="preserve">LABORATORIOS WACOL S.A </v>
      </c>
      <c r="CM170" s="82" t="str">
        <f t="shared" si="66"/>
        <v xml:space="preserve">NALGENE </v>
      </c>
      <c r="CN170" s="82" t="str">
        <f t="shared" si="67"/>
        <v xml:space="preserve">INMEDIATA </v>
      </c>
      <c r="CO170" s="101">
        <f t="shared" si="54"/>
        <v>156600</v>
      </c>
      <c r="CP170" s="110" t="str">
        <f t="shared" si="55"/>
        <v xml:space="preserve">ELEMENTOS QUIMICOS LTDA </v>
      </c>
      <c r="CQ170" s="105" t="str">
        <f t="shared" si="56"/>
        <v>KARTELL</v>
      </c>
      <c r="CR170" s="105">
        <f t="shared" si="57"/>
        <v>15</v>
      </c>
    </row>
    <row r="171" spans="1:96">
      <c r="A171" s="46">
        <f t="shared" si="58"/>
        <v>163</v>
      </c>
      <c r="B171" s="24" t="s">
        <v>669</v>
      </c>
      <c r="C171" s="25" t="s">
        <v>887</v>
      </c>
      <c r="D171" s="47">
        <v>1</v>
      </c>
      <c r="E171" s="7"/>
      <c r="F171" s="7"/>
      <c r="G171" s="7"/>
      <c r="H171" s="7"/>
      <c r="I171" s="7"/>
      <c r="J171" s="7"/>
      <c r="K171" s="1"/>
      <c r="L171" s="7"/>
      <c r="M171" s="7"/>
      <c r="N171" s="7"/>
      <c r="O171" s="7"/>
      <c r="P171" s="7"/>
      <c r="Q171" s="7"/>
      <c r="R171" s="7"/>
      <c r="S171" s="7"/>
      <c r="T171" s="7"/>
      <c r="U171" s="7"/>
      <c r="V171" s="7"/>
      <c r="W171" s="7"/>
      <c r="X171" s="7"/>
      <c r="Y171" s="7"/>
      <c r="Z171" s="82"/>
      <c r="AA171" s="82"/>
      <c r="AB171" s="82">
        <f t="shared" si="60"/>
        <v>0</v>
      </c>
      <c r="AC171" s="82">
        <f t="shared" si="61"/>
        <v>0</v>
      </c>
      <c r="AD171" s="7"/>
      <c r="AE171" s="7"/>
      <c r="AF171" s="7"/>
      <c r="AG171" s="7"/>
      <c r="AH171" s="7"/>
      <c r="AI171" s="7"/>
      <c r="AJ171" s="7"/>
      <c r="AK171" s="7"/>
      <c r="AL171" s="7"/>
      <c r="AM171" s="7"/>
      <c r="AN171" s="7"/>
      <c r="AO171" s="7"/>
      <c r="AP171" s="7"/>
      <c r="AQ171" s="7"/>
      <c r="AR171" s="7"/>
      <c r="AS171" s="7"/>
      <c r="AT171" s="7"/>
      <c r="AU171" s="7"/>
      <c r="AV171" s="7"/>
      <c r="AW171" s="7"/>
      <c r="AX171" s="7"/>
      <c r="AY171" s="82"/>
      <c r="AZ171" s="82"/>
      <c r="BA171" s="82">
        <f t="shared" si="62"/>
        <v>0</v>
      </c>
      <c r="BB171" s="82">
        <f t="shared" si="63"/>
        <v>0</v>
      </c>
      <c r="BC171" s="7"/>
      <c r="BD171" s="7"/>
      <c r="BE171" s="7"/>
      <c r="BF171" s="7"/>
      <c r="BG171" s="7"/>
      <c r="BH171" s="7"/>
      <c r="BI171" s="7"/>
      <c r="BJ171" s="7"/>
      <c r="BK171" s="7"/>
      <c r="BL171" s="7"/>
      <c r="BM171" s="7"/>
      <c r="BN171" s="7"/>
      <c r="BO171" s="7"/>
      <c r="BP171" s="7"/>
      <c r="BQ171" s="7"/>
      <c r="BR171" s="7"/>
      <c r="BS171" s="7"/>
      <c r="BT171" s="7"/>
      <c r="BU171" s="1"/>
      <c r="BV171" s="7"/>
      <c r="BW171" s="7"/>
      <c r="BX171" s="82"/>
      <c r="BY171" s="82" t="str">
        <f t="shared" si="59"/>
        <v>REACTIVOS EQUIPOS Y QUIMICOS LIMITADA</v>
      </c>
      <c r="BZ171" s="82">
        <f t="shared" si="52"/>
        <v>0</v>
      </c>
      <c r="CA171" s="82">
        <f t="shared" si="53"/>
        <v>0</v>
      </c>
      <c r="CB171" s="7"/>
      <c r="CC171" s="7"/>
      <c r="CD171" s="7"/>
      <c r="CE171" s="7"/>
      <c r="CF171" s="7"/>
      <c r="CG171" s="7"/>
      <c r="CH171" s="7"/>
      <c r="CI171" s="7"/>
      <c r="CJ171" s="7"/>
      <c r="CK171" s="82"/>
      <c r="CL171" s="82"/>
      <c r="CM171" s="82"/>
      <c r="CN171" s="82"/>
      <c r="CO171" s="101">
        <f t="shared" si="54"/>
        <v>0</v>
      </c>
      <c r="CP171" s="110">
        <f t="shared" si="55"/>
        <v>0</v>
      </c>
      <c r="CQ171" s="105">
        <f t="shared" si="56"/>
        <v>0</v>
      </c>
      <c r="CR171" s="105">
        <f t="shared" si="57"/>
        <v>0</v>
      </c>
    </row>
    <row r="172" spans="1:96" ht="28.8">
      <c r="A172" s="46">
        <f t="shared" si="58"/>
        <v>164</v>
      </c>
      <c r="B172" s="24" t="s">
        <v>670</v>
      </c>
      <c r="C172" s="25" t="s">
        <v>887</v>
      </c>
      <c r="D172" s="47">
        <v>1</v>
      </c>
      <c r="E172" s="7"/>
      <c r="F172" s="7"/>
      <c r="G172" s="7"/>
      <c r="H172" s="7"/>
      <c r="I172" s="7"/>
      <c r="J172" s="7"/>
      <c r="K172" s="1"/>
      <c r="L172" s="7"/>
      <c r="M172" s="7"/>
      <c r="N172" s="7"/>
      <c r="O172" s="7"/>
      <c r="P172" s="7"/>
      <c r="Q172" s="7"/>
      <c r="R172" s="7"/>
      <c r="S172" s="7"/>
      <c r="T172" s="7"/>
      <c r="U172" s="7"/>
      <c r="V172" s="7"/>
      <c r="W172" s="7"/>
      <c r="X172" s="7"/>
      <c r="Y172" s="7"/>
      <c r="Z172" s="82"/>
      <c r="AA172" s="82"/>
      <c r="AB172" s="82">
        <f t="shared" si="60"/>
        <v>0</v>
      </c>
      <c r="AC172" s="82">
        <f t="shared" si="61"/>
        <v>0</v>
      </c>
      <c r="AD172" s="7"/>
      <c r="AE172" s="7"/>
      <c r="AF172" s="7"/>
      <c r="AG172" s="7"/>
      <c r="AH172" s="7"/>
      <c r="AI172" s="7"/>
      <c r="AJ172" s="7"/>
      <c r="AK172" s="7"/>
      <c r="AL172" s="7"/>
      <c r="AM172" s="7"/>
      <c r="AN172" s="7"/>
      <c r="AO172" s="7"/>
      <c r="AP172" s="7"/>
      <c r="AQ172" s="7"/>
      <c r="AR172" s="7"/>
      <c r="AS172" s="7"/>
      <c r="AT172" s="7"/>
      <c r="AU172" s="7"/>
      <c r="AV172" s="7"/>
      <c r="AW172" s="7"/>
      <c r="AX172" s="7"/>
      <c r="AY172" s="82"/>
      <c r="AZ172" s="82"/>
      <c r="BA172" s="82">
        <f t="shared" si="62"/>
        <v>0</v>
      </c>
      <c r="BB172" s="82">
        <f t="shared" si="63"/>
        <v>0</v>
      </c>
      <c r="BC172" s="7"/>
      <c r="BD172" s="7"/>
      <c r="BE172" s="7"/>
      <c r="BF172" s="7"/>
      <c r="BG172" s="7"/>
      <c r="BH172" s="7"/>
      <c r="BI172" s="7"/>
      <c r="BJ172" s="7"/>
      <c r="BK172" s="7"/>
      <c r="BL172" s="7"/>
      <c r="BM172" s="7"/>
      <c r="BN172" s="7"/>
      <c r="BO172" s="7" t="s">
        <v>948</v>
      </c>
      <c r="BP172" s="7">
        <v>2000</v>
      </c>
      <c r="BQ172" s="7" t="s">
        <v>2548</v>
      </c>
      <c r="BR172" s="7"/>
      <c r="BS172" s="7"/>
      <c r="BT172" s="7"/>
      <c r="BU172" s="1" t="s">
        <v>887</v>
      </c>
      <c r="BV172" s="7">
        <v>3248</v>
      </c>
      <c r="BW172" s="7" t="s">
        <v>2328</v>
      </c>
      <c r="BX172" s="82">
        <f t="shared" si="51"/>
        <v>2000</v>
      </c>
      <c r="BY172" s="82" t="str">
        <f t="shared" si="59"/>
        <v>QUIMICOS FARADAY LTDA</v>
      </c>
      <c r="BZ172" s="82" t="str">
        <f t="shared" si="52"/>
        <v xml:space="preserve">NACIONAL </v>
      </c>
      <c r="CA172" s="82" t="str">
        <f t="shared" si="53"/>
        <v>20 DIAS</v>
      </c>
      <c r="CB172" s="7"/>
      <c r="CC172" s="7"/>
      <c r="CD172" s="7"/>
      <c r="CE172" s="7"/>
      <c r="CF172" s="7"/>
      <c r="CG172" s="7"/>
      <c r="CH172" s="7"/>
      <c r="CI172" s="7"/>
      <c r="CJ172" s="7"/>
      <c r="CK172" s="82"/>
      <c r="CL172" s="82"/>
      <c r="CM172" s="82"/>
      <c r="CN172" s="82"/>
      <c r="CO172" s="101">
        <f t="shared" si="54"/>
        <v>2000</v>
      </c>
      <c r="CP172" s="110" t="str">
        <f t="shared" si="55"/>
        <v>QUIMICOS FARADAY LTDA</v>
      </c>
      <c r="CQ172" s="105" t="str">
        <f t="shared" si="56"/>
        <v xml:space="preserve">NACIONAL </v>
      </c>
      <c r="CR172" s="105" t="str">
        <f t="shared" si="57"/>
        <v>20 DIAS</v>
      </c>
    </row>
    <row r="173" spans="1:96">
      <c r="A173" s="46">
        <f t="shared" si="58"/>
        <v>165</v>
      </c>
      <c r="B173" s="24" t="s">
        <v>671</v>
      </c>
      <c r="C173" s="25" t="s">
        <v>887</v>
      </c>
      <c r="D173" s="47">
        <v>1</v>
      </c>
      <c r="E173" s="7"/>
      <c r="F173" s="7"/>
      <c r="G173" s="7"/>
      <c r="H173" s="7"/>
      <c r="I173" s="7"/>
      <c r="J173" s="7"/>
      <c r="K173" s="1"/>
      <c r="L173" s="7"/>
      <c r="M173" s="7"/>
      <c r="N173" s="7"/>
      <c r="O173" s="7"/>
      <c r="P173" s="7"/>
      <c r="Q173" s="7"/>
      <c r="R173" s="7"/>
      <c r="S173" s="7"/>
      <c r="T173" s="7"/>
      <c r="U173" s="7"/>
      <c r="V173" s="7"/>
      <c r="W173" s="7"/>
      <c r="X173" s="7"/>
      <c r="Y173" s="7"/>
      <c r="Z173" s="82"/>
      <c r="AA173" s="82"/>
      <c r="AB173" s="82">
        <f t="shared" si="60"/>
        <v>0</v>
      </c>
      <c r="AC173" s="82">
        <f t="shared" si="61"/>
        <v>0</v>
      </c>
      <c r="AD173" s="7"/>
      <c r="AE173" s="7"/>
      <c r="AF173" s="7"/>
      <c r="AG173" s="7"/>
      <c r="AH173" s="7"/>
      <c r="AI173" s="7"/>
      <c r="AJ173" s="7"/>
      <c r="AK173" s="7"/>
      <c r="AL173" s="7"/>
      <c r="AM173" s="7"/>
      <c r="AN173" s="7"/>
      <c r="AO173" s="7"/>
      <c r="AP173" s="7"/>
      <c r="AQ173" s="7"/>
      <c r="AR173" s="7"/>
      <c r="AS173" s="7"/>
      <c r="AT173" s="7"/>
      <c r="AU173" s="7"/>
      <c r="AV173" s="7"/>
      <c r="AW173" s="7"/>
      <c r="AX173" s="7"/>
      <c r="AY173" s="82"/>
      <c r="AZ173" s="82"/>
      <c r="BA173" s="82">
        <f t="shared" si="62"/>
        <v>0</v>
      </c>
      <c r="BB173" s="82">
        <f t="shared" si="63"/>
        <v>0</v>
      </c>
      <c r="BC173" s="7"/>
      <c r="BD173" s="7"/>
      <c r="BE173" s="7"/>
      <c r="BF173" s="7"/>
      <c r="BG173" s="7"/>
      <c r="BH173" s="7"/>
      <c r="BI173" s="7"/>
      <c r="BJ173" s="7"/>
      <c r="BK173" s="7"/>
      <c r="BL173" s="7"/>
      <c r="BM173" s="7"/>
      <c r="BN173" s="7"/>
      <c r="BO173" s="7"/>
      <c r="BP173" s="7"/>
      <c r="BQ173" s="7"/>
      <c r="BR173" s="7"/>
      <c r="BS173" s="7"/>
      <c r="BT173" s="7"/>
      <c r="BU173" s="1"/>
      <c r="BV173" s="7"/>
      <c r="BW173" s="7"/>
      <c r="BX173" s="82"/>
      <c r="BY173" s="82" t="str">
        <f t="shared" si="59"/>
        <v>REACTIVOS EQUIPOS Y QUIMICOS LIMITADA</v>
      </c>
      <c r="BZ173" s="82">
        <f t="shared" si="52"/>
        <v>0</v>
      </c>
      <c r="CA173" s="82">
        <f t="shared" si="53"/>
        <v>0</v>
      </c>
      <c r="CB173" s="7"/>
      <c r="CC173" s="7"/>
      <c r="CD173" s="7"/>
      <c r="CE173" s="7"/>
      <c r="CF173" s="7"/>
      <c r="CG173" s="7"/>
      <c r="CH173" s="7"/>
      <c r="CI173" s="7"/>
      <c r="CJ173" s="7"/>
      <c r="CK173" s="82"/>
      <c r="CL173" s="82"/>
      <c r="CM173" s="82"/>
      <c r="CN173" s="82"/>
      <c r="CO173" s="101">
        <f t="shared" si="54"/>
        <v>0</v>
      </c>
      <c r="CP173" s="110">
        <f t="shared" si="55"/>
        <v>0</v>
      </c>
      <c r="CQ173" s="105">
        <f t="shared" si="56"/>
        <v>0</v>
      </c>
      <c r="CR173" s="105">
        <f t="shared" si="57"/>
        <v>0</v>
      </c>
    </row>
    <row r="174" spans="1:96" ht="57.6">
      <c r="A174" s="46">
        <f t="shared" si="58"/>
        <v>166</v>
      </c>
      <c r="B174" s="24" t="s">
        <v>672</v>
      </c>
      <c r="C174" s="25" t="s">
        <v>887</v>
      </c>
      <c r="D174" s="47">
        <v>1</v>
      </c>
      <c r="E174" s="7"/>
      <c r="F174" s="7"/>
      <c r="G174" s="7"/>
      <c r="H174" s="7"/>
      <c r="I174" s="7"/>
      <c r="J174" s="7"/>
      <c r="K174" s="1"/>
      <c r="L174" s="7"/>
      <c r="M174" s="7"/>
      <c r="N174" s="7"/>
      <c r="O174" s="7"/>
      <c r="P174" s="7"/>
      <c r="Q174" s="7"/>
      <c r="R174" s="7"/>
      <c r="S174" s="7"/>
      <c r="T174" s="7"/>
      <c r="U174" s="7"/>
      <c r="V174" s="7"/>
      <c r="W174" s="7"/>
      <c r="X174" s="7"/>
      <c r="Y174" s="7"/>
      <c r="Z174" s="82"/>
      <c r="AA174" s="82"/>
      <c r="AB174" s="82">
        <f t="shared" si="60"/>
        <v>0</v>
      </c>
      <c r="AC174" s="82">
        <f t="shared" si="61"/>
        <v>0</v>
      </c>
      <c r="AD174" s="7"/>
      <c r="AE174" s="7"/>
      <c r="AF174" s="7"/>
      <c r="AG174" s="7"/>
      <c r="AH174" s="7"/>
      <c r="AI174" s="7"/>
      <c r="AJ174" s="7"/>
      <c r="AK174" s="7"/>
      <c r="AL174" s="7"/>
      <c r="AM174" s="7"/>
      <c r="AN174" s="7"/>
      <c r="AO174" s="7"/>
      <c r="AP174" s="7"/>
      <c r="AQ174" s="7"/>
      <c r="AR174" s="7"/>
      <c r="AS174" s="7"/>
      <c r="AT174" s="7"/>
      <c r="AU174" s="7"/>
      <c r="AV174" s="7"/>
      <c r="AW174" s="7"/>
      <c r="AX174" s="7"/>
      <c r="AY174" s="82"/>
      <c r="AZ174" s="82"/>
      <c r="BA174" s="82">
        <f t="shared" si="62"/>
        <v>0</v>
      </c>
      <c r="BB174" s="82">
        <f t="shared" si="63"/>
        <v>0</v>
      </c>
      <c r="BC174" s="7"/>
      <c r="BD174" s="7"/>
      <c r="BE174" s="7"/>
      <c r="BF174" s="7"/>
      <c r="BG174" s="7"/>
      <c r="BH174" s="7"/>
      <c r="BI174" s="7"/>
      <c r="BJ174" s="7"/>
      <c r="BK174" s="7"/>
      <c r="BL174" s="7"/>
      <c r="BM174" s="7"/>
      <c r="BN174" s="7"/>
      <c r="BO174" s="7"/>
      <c r="BP174" s="7"/>
      <c r="BQ174" s="7"/>
      <c r="BR174" s="7"/>
      <c r="BS174" s="7"/>
      <c r="BT174" s="7"/>
      <c r="BU174" s="1" t="s">
        <v>887</v>
      </c>
      <c r="BV174" s="7">
        <v>9860</v>
      </c>
      <c r="BW174" s="7" t="s">
        <v>2545</v>
      </c>
      <c r="BX174" s="82">
        <f t="shared" si="51"/>
        <v>9860</v>
      </c>
      <c r="BY174" s="82" t="str">
        <f t="shared" si="59"/>
        <v>REACTIVOS EQUIPOS Y QUIMICOS LIMITADA</v>
      </c>
      <c r="BZ174" s="82" t="str">
        <f t="shared" si="52"/>
        <v>NACIONAL</v>
      </c>
      <c r="CA174" s="82" t="str">
        <f t="shared" si="53"/>
        <v>120 DIAS</v>
      </c>
      <c r="CB174" s="7"/>
      <c r="CC174" s="7"/>
      <c r="CD174" s="7"/>
      <c r="CE174" s="7"/>
      <c r="CF174" s="7"/>
      <c r="CG174" s="7"/>
      <c r="CH174" s="7"/>
      <c r="CI174" s="7"/>
      <c r="CJ174" s="7"/>
      <c r="CK174" s="82"/>
      <c r="CL174" s="82"/>
      <c r="CM174" s="82"/>
      <c r="CN174" s="82"/>
      <c r="CO174" s="101">
        <f t="shared" si="54"/>
        <v>9860</v>
      </c>
      <c r="CP174" s="110" t="str">
        <f t="shared" si="55"/>
        <v>REACTIVOS EQUIPOS Y QUIMICOS LIMITADA</v>
      </c>
      <c r="CQ174" s="105" t="str">
        <f t="shared" si="56"/>
        <v>NACIONAL</v>
      </c>
      <c r="CR174" s="105" t="str">
        <f t="shared" si="57"/>
        <v>120 DIAS</v>
      </c>
    </row>
    <row r="175" spans="1:96" ht="28.8">
      <c r="A175" s="46">
        <f t="shared" si="58"/>
        <v>167</v>
      </c>
      <c r="B175" s="24" t="s">
        <v>673</v>
      </c>
      <c r="C175" s="25" t="s">
        <v>887</v>
      </c>
      <c r="D175" s="47">
        <v>1</v>
      </c>
      <c r="E175" s="7"/>
      <c r="F175" s="7"/>
      <c r="G175" s="7"/>
      <c r="H175" s="7"/>
      <c r="I175" s="7"/>
      <c r="J175" s="7"/>
      <c r="K175" s="7"/>
      <c r="L175" s="7"/>
      <c r="M175" s="7"/>
      <c r="N175" s="7"/>
      <c r="O175" s="7"/>
      <c r="P175" s="7"/>
      <c r="Q175" s="7"/>
      <c r="R175" s="7"/>
      <c r="S175" s="7"/>
      <c r="T175" s="7"/>
      <c r="U175" s="7"/>
      <c r="V175" s="7"/>
      <c r="W175" s="7"/>
      <c r="X175" s="7"/>
      <c r="Y175" s="7"/>
      <c r="Z175" s="82"/>
      <c r="AA175" s="82"/>
      <c r="AB175" s="82">
        <f t="shared" si="60"/>
        <v>0</v>
      </c>
      <c r="AC175" s="82">
        <f t="shared" si="61"/>
        <v>0</v>
      </c>
      <c r="AD175" s="7"/>
      <c r="AE175" s="7"/>
      <c r="AF175" s="7"/>
      <c r="AG175" s="7" t="s">
        <v>887</v>
      </c>
      <c r="AH175" s="7">
        <v>22707</v>
      </c>
      <c r="AI175" s="7">
        <v>30</v>
      </c>
      <c r="AJ175" s="7"/>
      <c r="AK175" s="7"/>
      <c r="AL175" s="7"/>
      <c r="AM175" s="7"/>
      <c r="AN175" s="7"/>
      <c r="AO175" s="7"/>
      <c r="AP175" s="7"/>
      <c r="AQ175" s="7"/>
      <c r="AR175" s="7"/>
      <c r="AS175" s="7"/>
      <c r="AT175" s="7"/>
      <c r="AU175" s="7"/>
      <c r="AV175" s="7"/>
      <c r="AW175" s="7"/>
      <c r="AX175" s="7"/>
      <c r="AY175" s="82">
        <f t="shared" si="68"/>
        <v>22707</v>
      </c>
      <c r="AZ175" s="82" t="str">
        <f t="shared" si="69"/>
        <v>IMPORTECNICAL S.A.S</v>
      </c>
      <c r="BA175" s="82" t="str">
        <f t="shared" si="62"/>
        <v>NACIONAL</v>
      </c>
      <c r="BB175" s="82">
        <f t="shared" si="63"/>
        <v>30</v>
      </c>
      <c r="BC175" s="7"/>
      <c r="BD175" s="7"/>
      <c r="BE175" s="7"/>
      <c r="BF175" s="7"/>
      <c r="BG175" s="7"/>
      <c r="BH175" s="7"/>
      <c r="BI175" s="7"/>
      <c r="BJ175" s="7"/>
      <c r="BK175" s="7"/>
      <c r="BL175" s="7"/>
      <c r="BM175" s="7"/>
      <c r="BN175" s="7"/>
      <c r="BO175" s="7"/>
      <c r="BP175" s="7"/>
      <c r="BQ175" s="7"/>
      <c r="BR175" s="7"/>
      <c r="BS175" s="7"/>
      <c r="BT175" s="7"/>
      <c r="BU175" s="1"/>
      <c r="BV175" s="7"/>
      <c r="BW175" s="7"/>
      <c r="BX175" s="82"/>
      <c r="BY175" s="82" t="str">
        <f t="shared" si="59"/>
        <v>REACTIVOS EQUIPOS Y QUIMICOS LIMITADA</v>
      </c>
      <c r="BZ175" s="82">
        <f t="shared" si="52"/>
        <v>0</v>
      </c>
      <c r="CA175" s="82">
        <f t="shared" si="53"/>
        <v>0</v>
      </c>
      <c r="CB175" s="7"/>
      <c r="CC175" s="7"/>
      <c r="CD175" s="7"/>
      <c r="CE175" s="7"/>
      <c r="CF175" s="7"/>
      <c r="CG175" s="7"/>
      <c r="CH175" s="7"/>
      <c r="CI175" s="7"/>
      <c r="CJ175" s="7"/>
      <c r="CK175" s="82"/>
      <c r="CL175" s="82"/>
      <c r="CM175" s="82"/>
      <c r="CN175" s="82"/>
      <c r="CO175" s="101">
        <f t="shared" si="54"/>
        <v>22707</v>
      </c>
      <c r="CP175" s="110" t="str">
        <f t="shared" si="55"/>
        <v>IMPORTECNICAL S.A.S</v>
      </c>
      <c r="CQ175" s="105" t="str">
        <f t="shared" si="56"/>
        <v>NACIONAL</v>
      </c>
      <c r="CR175" s="105">
        <f t="shared" si="57"/>
        <v>30</v>
      </c>
    </row>
    <row r="176" spans="1:96" ht="57.6">
      <c r="A176" s="46">
        <f t="shared" si="58"/>
        <v>168</v>
      </c>
      <c r="B176" s="24" t="s">
        <v>674</v>
      </c>
      <c r="C176" s="25" t="s">
        <v>887</v>
      </c>
      <c r="D176" s="47">
        <v>1</v>
      </c>
      <c r="E176" s="7"/>
      <c r="F176" s="7"/>
      <c r="G176" s="7"/>
      <c r="H176" s="7"/>
      <c r="I176" s="7"/>
      <c r="J176" s="7"/>
      <c r="K176" s="7"/>
      <c r="L176" s="7"/>
      <c r="M176" s="7"/>
      <c r="N176" s="7"/>
      <c r="O176" s="7"/>
      <c r="P176" s="7"/>
      <c r="Q176" s="7"/>
      <c r="R176" s="7"/>
      <c r="S176" s="7"/>
      <c r="T176" s="7"/>
      <c r="U176" s="7"/>
      <c r="V176" s="7"/>
      <c r="W176" s="7"/>
      <c r="X176" s="7"/>
      <c r="Y176" s="7"/>
      <c r="Z176" s="82"/>
      <c r="AA176" s="82"/>
      <c r="AB176" s="82">
        <f t="shared" si="60"/>
        <v>0</v>
      </c>
      <c r="AC176" s="82">
        <f t="shared" si="61"/>
        <v>0</v>
      </c>
      <c r="AD176" s="7"/>
      <c r="AE176" s="7"/>
      <c r="AF176" s="7"/>
      <c r="AG176" s="7"/>
      <c r="AH176" s="7"/>
      <c r="AI176" s="7"/>
      <c r="AJ176" s="7"/>
      <c r="AK176" s="7"/>
      <c r="AL176" s="7"/>
      <c r="AM176" s="7"/>
      <c r="AN176" s="7"/>
      <c r="AO176" s="7"/>
      <c r="AP176" s="7"/>
      <c r="AQ176" s="7"/>
      <c r="AR176" s="7"/>
      <c r="AS176" s="7"/>
      <c r="AT176" s="7"/>
      <c r="AU176" s="7"/>
      <c r="AV176" s="7"/>
      <c r="AW176" s="7"/>
      <c r="AX176" s="7"/>
      <c r="AY176" s="82"/>
      <c r="AZ176" s="82"/>
      <c r="BA176" s="82">
        <f t="shared" si="62"/>
        <v>0</v>
      </c>
      <c r="BB176" s="82">
        <f t="shared" si="63"/>
        <v>0</v>
      </c>
      <c r="BC176" s="7"/>
      <c r="BD176" s="7"/>
      <c r="BE176" s="7"/>
      <c r="BF176" s="7"/>
      <c r="BG176" s="7"/>
      <c r="BH176" s="7"/>
      <c r="BI176" s="7"/>
      <c r="BJ176" s="7"/>
      <c r="BK176" s="7"/>
      <c r="BL176" s="7"/>
      <c r="BM176" s="7"/>
      <c r="BN176" s="7"/>
      <c r="BO176" s="7"/>
      <c r="BP176" s="7"/>
      <c r="BQ176" s="7"/>
      <c r="BR176" s="7"/>
      <c r="BS176" s="7"/>
      <c r="BT176" s="7"/>
      <c r="BU176" s="1" t="s">
        <v>887</v>
      </c>
      <c r="BV176" s="7">
        <v>15080</v>
      </c>
      <c r="BW176" s="7" t="s">
        <v>2545</v>
      </c>
      <c r="BX176" s="82">
        <f t="shared" si="51"/>
        <v>15080</v>
      </c>
      <c r="BY176" s="82" t="str">
        <f t="shared" si="59"/>
        <v>REACTIVOS EQUIPOS Y QUIMICOS LIMITADA</v>
      </c>
      <c r="BZ176" s="82" t="str">
        <f t="shared" si="52"/>
        <v>NACIONAL</v>
      </c>
      <c r="CA176" s="82" t="str">
        <f t="shared" si="53"/>
        <v>120 DIAS</v>
      </c>
      <c r="CB176" s="7"/>
      <c r="CC176" s="7"/>
      <c r="CD176" s="7"/>
      <c r="CE176" s="7"/>
      <c r="CF176" s="7"/>
      <c r="CG176" s="7"/>
      <c r="CH176" s="7"/>
      <c r="CI176" s="7"/>
      <c r="CJ176" s="7"/>
      <c r="CK176" s="82"/>
      <c r="CL176" s="82"/>
      <c r="CM176" s="82"/>
      <c r="CN176" s="82"/>
      <c r="CO176" s="101">
        <f t="shared" si="54"/>
        <v>15080</v>
      </c>
      <c r="CP176" s="110" t="str">
        <f t="shared" si="55"/>
        <v>REACTIVOS EQUIPOS Y QUIMICOS LIMITADA</v>
      </c>
      <c r="CQ176" s="105" t="str">
        <f t="shared" si="56"/>
        <v>NACIONAL</v>
      </c>
      <c r="CR176" s="105" t="str">
        <f t="shared" si="57"/>
        <v>120 DIAS</v>
      </c>
    </row>
    <row r="177" spans="1:96" ht="28.8">
      <c r="A177" s="46">
        <f t="shared" si="58"/>
        <v>169</v>
      </c>
      <c r="B177" s="24" t="s">
        <v>675</v>
      </c>
      <c r="C177" s="25" t="s">
        <v>890</v>
      </c>
      <c r="D177" s="47">
        <v>1</v>
      </c>
      <c r="E177" s="7"/>
      <c r="F177" s="7"/>
      <c r="G177" s="7"/>
      <c r="H177" s="7" t="s">
        <v>2280</v>
      </c>
      <c r="I177" s="7">
        <v>8661.3333333333339</v>
      </c>
      <c r="J177" s="7" t="s">
        <v>2281</v>
      </c>
      <c r="K177" s="7"/>
      <c r="L177" s="7"/>
      <c r="M177" s="7"/>
      <c r="N177" s="7"/>
      <c r="O177" s="7"/>
      <c r="P177" s="7"/>
      <c r="Q177" s="7" t="s">
        <v>2379</v>
      </c>
      <c r="R177" s="7">
        <v>10208</v>
      </c>
      <c r="S177" s="7" t="s">
        <v>2326</v>
      </c>
      <c r="T177" s="7" t="s">
        <v>2415</v>
      </c>
      <c r="U177" s="7">
        <v>7307.9999999999991</v>
      </c>
      <c r="V177" s="7">
        <v>15</v>
      </c>
      <c r="W177" s="7"/>
      <c r="X177" s="7"/>
      <c r="Y177" s="7"/>
      <c r="Z177" s="82">
        <f t="shared" si="49"/>
        <v>7307.9999999999991</v>
      </c>
      <c r="AA177" s="82" t="str">
        <f t="shared" si="50"/>
        <v xml:space="preserve">ELEMENTOS QUIMICOS LTDA </v>
      </c>
      <c r="AB177" s="82" t="str">
        <f t="shared" si="60"/>
        <v>SIMAX (ALE)</v>
      </c>
      <c r="AC177" s="82">
        <f t="shared" si="61"/>
        <v>15</v>
      </c>
      <c r="AD177" s="7"/>
      <c r="AE177" s="7"/>
      <c r="AF177" s="7"/>
      <c r="AG177" s="7" t="s">
        <v>2439</v>
      </c>
      <c r="AH177" s="7">
        <v>6902</v>
      </c>
      <c r="AI177" s="7">
        <v>30</v>
      </c>
      <c r="AJ177" s="7"/>
      <c r="AK177" s="7"/>
      <c r="AL177" s="7"/>
      <c r="AM177" s="7" t="s">
        <v>1345</v>
      </c>
      <c r="AN177" s="7">
        <v>9960</v>
      </c>
      <c r="AO177" s="7" t="s">
        <v>2463</v>
      </c>
      <c r="AP177" s="7"/>
      <c r="AQ177" s="7"/>
      <c r="AR177" s="7"/>
      <c r="AS177" s="7"/>
      <c r="AT177" s="7"/>
      <c r="AU177" s="7"/>
      <c r="AV177" s="7"/>
      <c r="AW177" s="7"/>
      <c r="AX177" s="7"/>
      <c r="AY177" s="82">
        <f t="shared" si="68"/>
        <v>6902</v>
      </c>
      <c r="AZ177" s="82" t="str">
        <f t="shared" si="69"/>
        <v>IMPORTECNICAL S.A.S</v>
      </c>
      <c r="BA177" s="82" t="str">
        <f t="shared" si="62"/>
        <v>SIMAX</v>
      </c>
      <c r="BB177" s="82">
        <f t="shared" si="63"/>
        <v>30</v>
      </c>
      <c r="BC177" s="7"/>
      <c r="BD177" s="7"/>
      <c r="BE177" s="7"/>
      <c r="BF177" s="7" t="s">
        <v>1345</v>
      </c>
      <c r="BG177" s="7">
        <v>8134</v>
      </c>
      <c r="BH177" s="7">
        <v>15</v>
      </c>
      <c r="BI177" s="7" t="s">
        <v>1345</v>
      </c>
      <c r="BJ177" s="7">
        <v>8772.5</v>
      </c>
      <c r="BK177" s="7" t="s">
        <v>2526</v>
      </c>
      <c r="BL177" s="7"/>
      <c r="BM177" s="7"/>
      <c r="BN177" s="7"/>
      <c r="BO177" s="7"/>
      <c r="BP177" s="7"/>
      <c r="BQ177" s="7"/>
      <c r="BR177" s="7" t="s">
        <v>2576</v>
      </c>
      <c r="BS177" s="7">
        <v>8352</v>
      </c>
      <c r="BT177" s="7" t="s">
        <v>2577</v>
      </c>
      <c r="BU177" s="1" t="s">
        <v>1345</v>
      </c>
      <c r="BV177" s="7">
        <v>8816</v>
      </c>
      <c r="BW177" s="7" t="s">
        <v>2545</v>
      </c>
      <c r="BX177" s="82">
        <f t="shared" si="51"/>
        <v>8134</v>
      </c>
      <c r="BY177" s="82" t="str">
        <f t="shared" si="59"/>
        <v>PRODUQUIMICA DE COLOMBIA S A</v>
      </c>
      <c r="BZ177" s="82" t="str">
        <f t="shared" si="52"/>
        <v>SCHOTT</v>
      </c>
      <c r="CA177" s="82">
        <f t="shared" si="53"/>
        <v>15</v>
      </c>
      <c r="CB177" s="7"/>
      <c r="CC177" s="7"/>
      <c r="CD177" s="7"/>
      <c r="CE177" s="7" t="s">
        <v>2439</v>
      </c>
      <c r="CF177" s="7">
        <v>10400</v>
      </c>
      <c r="CG177" s="7">
        <v>30</v>
      </c>
      <c r="CH177" s="7" t="s">
        <v>1345</v>
      </c>
      <c r="CI177" s="7">
        <v>8997.4358974358984</v>
      </c>
      <c r="CJ177" s="7" t="s">
        <v>2378</v>
      </c>
      <c r="CK177" s="82">
        <f t="shared" si="64"/>
        <v>8997.4358974358984</v>
      </c>
      <c r="CL177" s="82" t="str">
        <f t="shared" si="65"/>
        <v xml:space="preserve">LABORATORIOS WACOL S.A </v>
      </c>
      <c r="CM177" s="82" t="str">
        <f t="shared" si="66"/>
        <v>SCHOTT</v>
      </c>
      <c r="CN177" s="82" t="str">
        <f t="shared" si="67"/>
        <v>5 DIAS</v>
      </c>
      <c r="CO177" s="101">
        <f t="shared" si="54"/>
        <v>6902</v>
      </c>
      <c r="CP177" s="110" t="str">
        <f t="shared" si="55"/>
        <v>IMPORTECNICAL S.A.S</v>
      </c>
      <c r="CQ177" s="105" t="str">
        <f t="shared" si="56"/>
        <v>SIMAX</v>
      </c>
      <c r="CR177" s="105">
        <f t="shared" si="57"/>
        <v>30</v>
      </c>
    </row>
    <row r="178" spans="1:96" ht="28.8">
      <c r="A178" s="46">
        <f t="shared" si="58"/>
        <v>170</v>
      </c>
      <c r="B178" s="24" t="s">
        <v>676</v>
      </c>
      <c r="C178" s="25" t="s">
        <v>890</v>
      </c>
      <c r="D178" s="47">
        <v>1</v>
      </c>
      <c r="E178" s="7"/>
      <c r="F178" s="7"/>
      <c r="G178" s="7"/>
      <c r="H178" s="7" t="s">
        <v>2280</v>
      </c>
      <c r="I178" s="7">
        <v>13610.666666666668</v>
      </c>
      <c r="J178" s="7" t="s">
        <v>2281</v>
      </c>
      <c r="K178" s="7"/>
      <c r="L178" s="7"/>
      <c r="M178" s="7"/>
      <c r="N178" s="7"/>
      <c r="O178" s="7"/>
      <c r="P178" s="7"/>
      <c r="Q178" s="7" t="s">
        <v>2379</v>
      </c>
      <c r="R178" s="7">
        <v>18212</v>
      </c>
      <c r="S178" s="7" t="s">
        <v>2326</v>
      </c>
      <c r="T178" s="7" t="s">
        <v>2415</v>
      </c>
      <c r="U178" s="7">
        <v>13571.999999999998</v>
      </c>
      <c r="V178" s="7">
        <v>15</v>
      </c>
      <c r="W178" s="7"/>
      <c r="X178" s="7"/>
      <c r="Y178" s="7"/>
      <c r="Z178" s="82">
        <f t="shared" si="49"/>
        <v>13571.999999999998</v>
      </c>
      <c r="AA178" s="82" t="str">
        <f t="shared" si="50"/>
        <v xml:space="preserve">ELEMENTOS QUIMICOS LTDA </v>
      </c>
      <c r="AB178" s="82" t="str">
        <f t="shared" si="60"/>
        <v>SIMAX (ALE)</v>
      </c>
      <c r="AC178" s="82">
        <f t="shared" si="61"/>
        <v>15</v>
      </c>
      <c r="AD178" s="7"/>
      <c r="AE178" s="7"/>
      <c r="AF178" s="7"/>
      <c r="AG178" s="7" t="s">
        <v>2439</v>
      </c>
      <c r="AH178" s="7">
        <v>10817</v>
      </c>
      <c r="AI178" s="7">
        <v>30</v>
      </c>
      <c r="AJ178" s="7"/>
      <c r="AK178" s="7"/>
      <c r="AL178" s="7"/>
      <c r="AM178" s="7" t="s">
        <v>1345</v>
      </c>
      <c r="AN178" s="7">
        <v>17825</v>
      </c>
      <c r="AO178" s="7" t="s">
        <v>2463</v>
      </c>
      <c r="AP178" s="7"/>
      <c r="AQ178" s="7"/>
      <c r="AR178" s="7"/>
      <c r="AS178" s="7"/>
      <c r="AT178" s="7"/>
      <c r="AU178" s="7"/>
      <c r="AV178" s="7"/>
      <c r="AW178" s="7"/>
      <c r="AX178" s="7"/>
      <c r="AY178" s="82">
        <f t="shared" si="68"/>
        <v>10817</v>
      </c>
      <c r="AZ178" s="82" t="str">
        <f t="shared" si="69"/>
        <v>IMPORTECNICAL S.A.S</v>
      </c>
      <c r="BA178" s="82" t="str">
        <f t="shared" si="62"/>
        <v>SIMAX</v>
      </c>
      <c r="BB178" s="82">
        <f t="shared" si="63"/>
        <v>30</v>
      </c>
      <c r="BC178" s="7"/>
      <c r="BD178" s="7"/>
      <c r="BE178" s="7"/>
      <c r="BF178" s="7" t="s">
        <v>1345</v>
      </c>
      <c r="BG178" s="7">
        <v>14567</v>
      </c>
      <c r="BH178" s="7">
        <v>15</v>
      </c>
      <c r="BI178" s="7" t="s">
        <v>1345</v>
      </c>
      <c r="BJ178" s="7">
        <v>15710.75</v>
      </c>
      <c r="BK178" s="7" t="s">
        <v>2526</v>
      </c>
      <c r="BL178" s="7"/>
      <c r="BM178" s="7"/>
      <c r="BN178" s="7"/>
      <c r="BO178" s="7"/>
      <c r="BP178" s="7"/>
      <c r="BQ178" s="7"/>
      <c r="BR178" s="7" t="s">
        <v>2576</v>
      </c>
      <c r="BS178" s="7">
        <v>15428</v>
      </c>
      <c r="BT178" s="7" t="s">
        <v>2577</v>
      </c>
      <c r="BU178" s="1" t="s">
        <v>1345</v>
      </c>
      <c r="BV178" s="7">
        <v>15718</v>
      </c>
      <c r="BW178" s="7" t="s">
        <v>2545</v>
      </c>
      <c r="BX178" s="82">
        <f t="shared" si="51"/>
        <v>14567</v>
      </c>
      <c r="BY178" s="82" t="str">
        <f t="shared" si="59"/>
        <v>PRODUQUIMICA DE COLOMBIA S A</v>
      </c>
      <c r="BZ178" s="82" t="str">
        <f t="shared" si="52"/>
        <v>SCHOTT</v>
      </c>
      <c r="CA178" s="82">
        <f t="shared" si="53"/>
        <v>15</v>
      </c>
      <c r="CB178" s="7"/>
      <c r="CC178" s="7"/>
      <c r="CD178" s="7"/>
      <c r="CE178" s="7" t="s">
        <v>2439</v>
      </c>
      <c r="CF178" s="7">
        <v>16200</v>
      </c>
      <c r="CG178" s="7">
        <v>30</v>
      </c>
      <c r="CH178" s="7" t="s">
        <v>1345</v>
      </c>
      <c r="CI178" s="7">
        <v>16113.589743589742</v>
      </c>
      <c r="CJ178" s="7" t="s">
        <v>2400</v>
      </c>
      <c r="CK178" s="82">
        <f t="shared" si="64"/>
        <v>16113.589743589742</v>
      </c>
      <c r="CL178" s="82" t="str">
        <f t="shared" si="65"/>
        <v xml:space="preserve">LABORATORIOS WACOL S.A </v>
      </c>
      <c r="CM178" s="82" t="str">
        <f t="shared" si="66"/>
        <v>SCHOTT</v>
      </c>
      <c r="CN178" s="82" t="str">
        <f t="shared" si="67"/>
        <v xml:space="preserve">INMEDIATA </v>
      </c>
      <c r="CO178" s="101">
        <f t="shared" si="54"/>
        <v>10817</v>
      </c>
      <c r="CP178" s="110" t="str">
        <f t="shared" si="55"/>
        <v>IMPORTECNICAL S.A.S</v>
      </c>
      <c r="CQ178" s="105" t="str">
        <f t="shared" si="56"/>
        <v>SIMAX</v>
      </c>
      <c r="CR178" s="105">
        <f t="shared" si="57"/>
        <v>30</v>
      </c>
    </row>
    <row r="179" spans="1:96" ht="28.8">
      <c r="A179" s="46">
        <f t="shared" si="58"/>
        <v>171</v>
      </c>
      <c r="B179" s="24" t="s">
        <v>677</v>
      </c>
      <c r="C179" s="25" t="s">
        <v>890</v>
      </c>
      <c r="D179" s="47">
        <v>1</v>
      </c>
      <c r="E179" s="7"/>
      <c r="F179" s="7"/>
      <c r="G179" s="7"/>
      <c r="H179" s="7" t="s">
        <v>2280</v>
      </c>
      <c r="I179" s="7">
        <v>9898.6666666666679</v>
      </c>
      <c r="J179" s="7" t="s">
        <v>2281</v>
      </c>
      <c r="K179" s="7"/>
      <c r="L179" s="7"/>
      <c r="M179" s="7"/>
      <c r="N179" s="7"/>
      <c r="O179" s="7"/>
      <c r="P179" s="7"/>
      <c r="Q179" s="7" t="s">
        <v>2379</v>
      </c>
      <c r="R179" s="7">
        <v>11484</v>
      </c>
      <c r="S179" s="7" t="s">
        <v>2326</v>
      </c>
      <c r="T179" s="7" t="s">
        <v>2415</v>
      </c>
      <c r="U179" s="7">
        <v>8352</v>
      </c>
      <c r="V179" s="7">
        <v>15</v>
      </c>
      <c r="W179" s="7"/>
      <c r="X179" s="7"/>
      <c r="Y179" s="7"/>
      <c r="Z179" s="82">
        <f t="shared" si="49"/>
        <v>8352</v>
      </c>
      <c r="AA179" s="82" t="str">
        <f t="shared" si="50"/>
        <v xml:space="preserve">ELEMENTOS QUIMICOS LTDA </v>
      </c>
      <c r="AB179" s="82" t="str">
        <f t="shared" si="60"/>
        <v>SIMAX (ALE)</v>
      </c>
      <c r="AC179" s="82">
        <f t="shared" si="61"/>
        <v>15</v>
      </c>
      <c r="AD179" s="7"/>
      <c r="AE179" s="7"/>
      <c r="AF179" s="7"/>
      <c r="AG179" s="7" t="s">
        <v>2439</v>
      </c>
      <c r="AH179" s="7">
        <v>8323</v>
      </c>
      <c r="AI179" s="7">
        <v>30</v>
      </c>
      <c r="AJ179" s="7"/>
      <c r="AK179" s="7"/>
      <c r="AL179" s="7"/>
      <c r="AM179" s="7" t="s">
        <v>1345</v>
      </c>
      <c r="AN179" s="7">
        <v>11220</v>
      </c>
      <c r="AO179" s="7" t="s">
        <v>2463</v>
      </c>
      <c r="AP179" s="7"/>
      <c r="AQ179" s="7"/>
      <c r="AR179" s="7"/>
      <c r="AS179" s="7"/>
      <c r="AT179" s="7"/>
      <c r="AU179" s="7"/>
      <c r="AV179" s="7"/>
      <c r="AW179" s="7"/>
      <c r="AX179" s="7"/>
      <c r="AY179" s="82">
        <f t="shared" si="68"/>
        <v>8323</v>
      </c>
      <c r="AZ179" s="82" t="str">
        <f t="shared" si="69"/>
        <v>IMPORTECNICAL S.A.S</v>
      </c>
      <c r="BA179" s="82" t="str">
        <f t="shared" si="62"/>
        <v>SIMAX</v>
      </c>
      <c r="BB179" s="82">
        <f t="shared" si="63"/>
        <v>30</v>
      </c>
      <c r="BC179" s="7"/>
      <c r="BD179" s="7"/>
      <c r="BE179" s="7"/>
      <c r="BF179" s="7" t="s">
        <v>1345</v>
      </c>
      <c r="BG179" s="7">
        <v>9169</v>
      </c>
      <c r="BH179" s="7">
        <v>15</v>
      </c>
      <c r="BI179" s="7" t="s">
        <v>1345</v>
      </c>
      <c r="BJ179" s="7">
        <v>9889</v>
      </c>
      <c r="BK179" s="7" t="s">
        <v>2526</v>
      </c>
      <c r="BL179" s="7"/>
      <c r="BM179" s="7"/>
      <c r="BN179" s="7"/>
      <c r="BO179" s="7"/>
      <c r="BP179" s="7"/>
      <c r="BQ179" s="7"/>
      <c r="BR179" s="7"/>
      <c r="BS179" s="7"/>
      <c r="BT179" s="7"/>
      <c r="BU179" s="1" t="s">
        <v>1345</v>
      </c>
      <c r="BV179" s="7">
        <v>9889</v>
      </c>
      <c r="BW179" s="7" t="s">
        <v>2328</v>
      </c>
      <c r="BX179" s="82">
        <f t="shared" si="51"/>
        <v>9169</v>
      </c>
      <c r="BY179" s="82" t="str">
        <f t="shared" si="59"/>
        <v>PRODUQUIMICA DE COLOMBIA S A</v>
      </c>
      <c r="BZ179" s="82" t="str">
        <f t="shared" si="52"/>
        <v>SCHOTT</v>
      </c>
      <c r="CA179" s="82">
        <f t="shared" si="53"/>
        <v>15</v>
      </c>
      <c r="CB179" s="7"/>
      <c r="CC179" s="7"/>
      <c r="CD179" s="7"/>
      <c r="CE179" s="7" t="s">
        <v>2439</v>
      </c>
      <c r="CF179" s="7">
        <v>11600</v>
      </c>
      <c r="CG179" s="7">
        <v>30</v>
      </c>
      <c r="CH179" s="7" t="s">
        <v>1345</v>
      </c>
      <c r="CI179" s="7">
        <v>10142.564102564103</v>
      </c>
      <c r="CJ179" s="7" t="s">
        <v>2378</v>
      </c>
      <c r="CK179" s="82">
        <f t="shared" si="64"/>
        <v>10142.564102564103</v>
      </c>
      <c r="CL179" s="82" t="str">
        <f t="shared" si="65"/>
        <v xml:space="preserve">LABORATORIOS WACOL S.A </v>
      </c>
      <c r="CM179" s="82" t="str">
        <f t="shared" si="66"/>
        <v>SCHOTT</v>
      </c>
      <c r="CN179" s="82" t="str">
        <f t="shared" si="67"/>
        <v>5 DIAS</v>
      </c>
      <c r="CO179" s="101">
        <f t="shared" si="54"/>
        <v>8323</v>
      </c>
      <c r="CP179" s="110" t="str">
        <f t="shared" si="55"/>
        <v>IMPORTECNICAL S.A.S</v>
      </c>
      <c r="CQ179" s="105" t="str">
        <f t="shared" si="56"/>
        <v>SIMAX</v>
      </c>
      <c r="CR179" s="105">
        <f t="shared" si="57"/>
        <v>30</v>
      </c>
    </row>
    <row r="180" spans="1:96" ht="28.8">
      <c r="A180" s="46">
        <f t="shared" si="58"/>
        <v>172</v>
      </c>
      <c r="B180" s="24" t="s">
        <v>678</v>
      </c>
      <c r="C180" s="25" t="s">
        <v>890</v>
      </c>
      <c r="D180" s="47">
        <v>1</v>
      </c>
      <c r="E180" s="7"/>
      <c r="F180" s="7"/>
      <c r="G180" s="7"/>
      <c r="H180" s="7" t="s">
        <v>2280</v>
      </c>
      <c r="I180" s="7">
        <v>9898.6666666666679</v>
      </c>
      <c r="J180" s="7" t="s">
        <v>2281</v>
      </c>
      <c r="K180" s="7"/>
      <c r="L180" s="7"/>
      <c r="M180" s="7"/>
      <c r="N180" s="7"/>
      <c r="O180" s="7"/>
      <c r="P180" s="7"/>
      <c r="Q180" s="7" t="s">
        <v>2379</v>
      </c>
      <c r="R180" s="7">
        <v>12412</v>
      </c>
      <c r="S180" s="7" t="s">
        <v>2326</v>
      </c>
      <c r="T180" s="7" t="s">
        <v>2415</v>
      </c>
      <c r="U180" s="7">
        <v>9396</v>
      </c>
      <c r="V180" s="7">
        <v>15</v>
      </c>
      <c r="W180" s="7"/>
      <c r="X180" s="7"/>
      <c r="Y180" s="7"/>
      <c r="Z180" s="82">
        <f t="shared" si="49"/>
        <v>9396</v>
      </c>
      <c r="AA180" s="82" t="str">
        <f t="shared" si="50"/>
        <v xml:space="preserve">ELEMENTOS QUIMICOS LTDA </v>
      </c>
      <c r="AB180" s="82" t="str">
        <f t="shared" si="60"/>
        <v>SIMAX (ALE)</v>
      </c>
      <c r="AC180" s="82">
        <f t="shared" si="61"/>
        <v>15</v>
      </c>
      <c r="AD180" s="7"/>
      <c r="AE180" s="7"/>
      <c r="AF180" s="7"/>
      <c r="AG180" s="7" t="s">
        <v>2439</v>
      </c>
      <c r="AH180" s="7">
        <v>8816</v>
      </c>
      <c r="AI180" s="7">
        <v>30</v>
      </c>
      <c r="AJ180" s="7"/>
      <c r="AK180" s="7"/>
      <c r="AL180" s="7"/>
      <c r="AM180" s="7" t="s">
        <v>1345</v>
      </c>
      <c r="AN180" s="7">
        <v>12125</v>
      </c>
      <c r="AO180" s="7" t="s">
        <v>2463</v>
      </c>
      <c r="AP180" s="7"/>
      <c r="AQ180" s="7"/>
      <c r="AR180" s="7"/>
      <c r="AS180" s="7"/>
      <c r="AT180" s="7"/>
      <c r="AU180" s="7"/>
      <c r="AV180" s="7"/>
      <c r="AW180" s="7"/>
      <c r="AX180" s="7"/>
      <c r="AY180" s="82">
        <f t="shared" si="68"/>
        <v>8816</v>
      </c>
      <c r="AZ180" s="82" t="str">
        <f t="shared" si="69"/>
        <v>IMPORTECNICAL S.A.S</v>
      </c>
      <c r="BA180" s="82" t="str">
        <f t="shared" si="62"/>
        <v>SIMAX</v>
      </c>
      <c r="BB180" s="82">
        <f t="shared" si="63"/>
        <v>30</v>
      </c>
      <c r="BC180" s="7"/>
      <c r="BD180" s="7"/>
      <c r="BE180" s="7"/>
      <c r="BF180" s="7" t="s">
        <v>1345</v>
      </c>
      <c r="BG180" s="7">
        <v>9908</v>
      </c>
      <c r="BH180" s="7">
        <v>15</v>
      </c>
      <c r="BI180" s="7" t="s">
        <v>1345</v>
      </c>
      <c r="BJ180" s="7">
        <v>10686.5</v>
      </c>
      <c r="BK180" s="7" t="s">
        <v>2526</v>
      </c>
      <c r="BL180" s="7"/>
      <c r="BM180" s="7"/>
      <c r="BN180" s="7"/>
      <c r="BO180" s="7"/>
      <c r="BP180" s="7"/>
      <c r="BQ180" s="7"/>
      <c r="BR180" s="7" t="s">
        <v>2578</v>
      </c>
      <c r="BS180" s="7">
        <v>15370</v>
      </c>
      <c r="BT180" s="7" t="s">
        <v>2577</v>
      </c>
      <c r="BU180" s="1" t="s">
        <v>1345</v>
      </c>
      <c r="BV180" s="7">
        <v>10672</v>
      </c>
      <c r="BW180" s="7" t="s">
        <v>2328</v>
      </c>
      <c r="BX180" s="82">
        <f t="shared" si="51"/>
        <v>9908</v>
      </c>
      <c r="BY180" s="82" t="str">
        <f t="shared" si="59"/>
        <v>PRODUQUIMICA DE COLOMBIA S A</v>
      </c>
      <c r="BZ180" s="82" t="str">
        <f t="shared" si="52"/>
        <v>SCHOTT</v>
      </c>
      <c r="CA180" s="82">
        <f t="shared" si="53"/>
        <v>15</v>
      </c>
      <c r="CB180" s="7"/>
      <c r="CC180" s="7"/>
      <c r="CD180" s="7"/>
      <c r="CE180" s="7" t="s">
        <v>2439</v>
      </c>
      <c r="CF180" s="7">
        <v>13000</v>
      </c>
      <c r="CG180" s="7">
        <v>30</v>
      </c>
      <c r="CH180" s="7" t="s">
        <v>1345</v>
      </c>
      <c r="CI180" s="7">
        <v>10960.51282051282</v>
      </c>
      <c r="CJ180" s="7" t="s">
        <v>2378</v>
      </c>
      <c r="CK180" s="82">
        <f t="shared" si="64"/>
        <v>10960.51282051282</v>
      </c>
      <c r="CL180" s="82" t="str">
        <f t="shared" si="65"/>
        <v xml:space="preserve">LABORATORIOS WACOL S.A </v>
      </c>
      <c r="CM180" s="82" t="str">
        <f t="shared" si="66"/>
        <v>SCHOTT</v>
      </c>
      <c r="CN180" s="82" t="str">
        <f t="shared" si="67"/>
        <v>5 DIAS</v>
      </c>
      <c r="CO180" s="101">
        <f t="shared" si="54"/>
        <v>8816</v>
      </c>
      <c r="CP180" s="110" t="str">
        <f t="shared" si="55"/>
        <v>IMPORTECNICAL S.A.S</v>
      </c>
      <c r="CQ180" s="105" t="str">
        <f t="shared" si="56"/>
        <v>SIMAX</v>
      </c>
      <c r="CR180" s="105">
        <f t="shared" si="57"/>
        <v>30</v>
      </c>
    </row>
    <row r="181" spans="1:96" ht="57.6">
      <c r="A181" s="46">
        <f t="shared" si="58"/>
        <v>173</v>
      </c>
      <c r="B181" s="24" t="s">
        <v>2018</v>
      </c>
      <c r="C181" s="48" t="s">
        <v>899</v>
      </c>
      <c r="D181" s="47">
        <v>1</v>
      </c>
      <c r="E181" s="7"/>
      <c r="F181" s="7"/>
      <c r="G181" s="7"/>
      <c r="H181" s="7" t="s">
        <v>2280</v>
      </c>
      <c r="I181" s="7"/>
      <c r="J181" s="7"/>
      <c r="K181" s="7"/>
      <c r="L181" s="7"/>
      <c r="M181" s="7"/>
      <c r="N181" s="7"/>
      <c r="O181" s="7"/>
      <c r="P181" s="7"/>
      <c r="Q181" s="7"/>
      <c r="R181" s="7"/>
      <c r="S181" s="7"/>
      <c r="T181" s="7"/>
      <c r="U181" s="7"/>
      <c r="V181" s="7"/>
      <c r="W181" s="7"/>
      <c r="X181" s="7"/>
      <c r="Y181" s="7"/>
      <c r="Z181" s="82"/>
      <c r="AA181" s="82"/>
      <c r="AB181" s="82">
        <f t="shared" si="60"/>
        <v>0</v>
      </c>
      <c r="AC181" s="82">
        <f t="shared" si="61"/>
        <v>0</v>
      </c>
      <c r="AD181" s="7" t="s">
        <v>2300</v>
      </c>
      <c r="AE181" s="7">
        <v>5800</v>
      </c>
      <c r="AF181" s="7" t="s">
        <v>2375</v>
      </c>
      <c r="AG181" s="7"/>
      <c r="AH181" s="7"/>
      <c r="AI181" s="7"/>
      <c r="AJ181" s="7"/>
      <c r="AK181" s="7"/>
      <c r="AL181" s="7"/>
      <c r="AM181" s="7"/>
      <c r="AN181" s="7"/>
      <c r="AO181" s="7"/>
      <c r="AP181" s="7"/>
      <c r="AQ181" s="7"/>
      <c r="AR181" s="7"/>
      <c r="AS181" s="7"/>
      <c r="AT181" s="7"/>
      <c r="AU181" s="7"/>
      <c r="AV181" s="7"/>
      <c r="AW181" s="7"/>
      <c r="AX181" s="7"/>
      <c r="AY181" s="82">
        <f t="shared" si="68"/>
        <v>5800</v>
      </c>
      <c r="AZ181" s="82" t="str">
        <f t="shared" si="69"/>
        <v>IMECTECH SOLUTIONS S.A.S.</v>
      </c>
      <c r="BA181" s="82" t="str">
        <f t="shared" si="62"/>
        <v>AVILA</v>
      </c>
      <c r="BB181" s="82" t="str">
        <f t="shared" si="63"/>
        <v>60 DIAS</v>
      </c>
      <c r="BC181" s="7"/>
      <c r="BD181" s="7"/>
      <c r="BE181" s="7"/>
      <c r="BF181" s="7" t="s">
        <v>887</v>
      </c>
      <c r="BG181" s="7">
        <v>21666</v>
      </c>
      <c r="BH181" s="7">
        <v>15</v>
      </c>
      <c r="BI181" s="7"/>
      <c r="BJ181" s="7"/>
      <c r="BK181" s="7"/>
      <c r="BL181" s="7"/>
      <c r="BM181" s="7"/>
      <c r="BN181" s="7"/>
      <c r="BO181" s="7"/>
      <c r="BP181" s="7"/>
      <c r="BQ181" s="7"/>
      <c r="BR181" s="7"/>
      <c r="BS181" s="7"/>
      <c r="BT181" s="7"/>
      <c r="BU181" s="1" t="s">
        <v>887</v>
      </c>
      <c r="BV181" s="7">
        <v>11600</v>
      </c>
      <c r="BW181" s="7" t="s">
        <v>2328</v>
      </c>
      <c r="BX181" s="82">
        <f t="shared" si="51"/>
        <v>11600</v>
      </c>
      <c r="BY181" s="82" t="str">
        <f t="shared" si="59"/>
        <v>REACTIVOS EQUIPOS Y QUIMICOS LIMITADA</v>
      </c>
      <c r="BZ181" s="82" t="str">
        <f t="shared" si="52"/>
        <v>NACIONAL</v>
      </c>
      <c r="CA181" s="82" t="str">
        <f t="shared" si="53"/>
        <v>30 DIAS</v>
      </c>
      <c r="CB181" s="7"/>
      <c r="CC181" s="7"/>
      <c r="CD181" s="7"/>
      <c r="CE181" s="7"/>
      <c r="CF181" s="7"/>
      <c r="CG181" s="7"/>
      <c r="CH181" s="7" t="s">
        <v>2659</v>
      </c>
      <c r="CI181" s="7">
        <v>23066.153846153848</v>
      </c>
      <c r="CJ181" s="7" t="s">
        <v>2378</v>
      </c>
      <c r="CK181" s="82">
        <f t="shared" si="64"/>
        <v>23066.153846153848</v>
      </c>
      <c r="CL181" s="82" t="str">
        <f t="shared" si="65"/>
        <v xml:space="preserve">LABORATORIOS WACOL S.A </v>
      </c>
      <c r="CM181" s="82" t="str">
        <f t="shared" si="66"/>
        <v>DURAND</v>
      </c>
      <c r="CN181" s="82" t="str">
        <f t="shared" si="67"/>
        <v>5 DIAS</v>
      </c>
      <c r="CO181" s="101">
        <f t="shared" si="54"/>
        <v>5800</v>
      </c>
      <c r="CP181" s="110" t="str">
        <f t="shared" si="55"/>
        <v>IMECTECH SOLUTIONS S.A.S.</v>
      </c>
      <c r="CQ181" s="105" t="str">
        <f t="shared" si="56"/>
        <v>AVILA</v>
      </c>
      <c r="CR181" s="105" t="str">
        <f t="shared" si="57"/>
        <v>60 DIAS</v>
      </c>
    </row>
    <row r="182" spans="1:96" ht="57.6">
      <c r="A182" s="46">
        <f t="shared" si="58"/>
        <v>174</v>
      </c>
      <c r="B182" s="24" t="s">
        <v>679</v>
      </c>
      <c r="C182" s="25" t="s">
        <v>891</v>
      </c>
      <c r="D182" s="47">
        <v>1</v>
      </c>
      <c r="E182" s="7"/>
      <c r="F182" s="7"/>
      <c r="G182" s="7"/>
      <c r="H182" s="7"/>
      <c r="I182" s="7"/>
      <c r="J182" s="7"/>
      <c r="K182" s="7"/>
      <c r="L182" s="7"/>
      <c r="M182" s="7"/>
      <c r="N182" s="7"/>
      <c r="O182" s="7"/>
      <c r="P182" s="7"/>
      <c r="Q182" s="7"/>
      <c r="R182" s="7"/>
      <c r="S182" s="7"/>
      <c r="T182" s="7"/>
      <c r="U182" s="7"/>
      <c r="V182" s="7"/>
      <c r="W182" s="7"/>
      <c r="X182" s="7"/>
      <c r="Y182" s="7"/>
      <c r="Z182" s="82"/>
      <c r="AA182" s="82"/>
      <c r="AB182" s="82">
        <f t="shared" si="60"/>
        <v>0</v>
      </c>
      <c r="AC182" s="82">
        <f t="shared" si="61"/>
        <v>0</v>
      </c>
      <c r="AD182" s="7"/>
      <c r="AE182" s="7"/>
      <c r="AF182" s="7"/>
      <c r="AG182" s="7"/>
      <c r="AH182" s="7"/>
      <c r="AI182" s="7"/>
      <c r="AJ182" s="7"/>
      <c r="AK182" s="7"/>
      <c r="AL182" s="7"/>
      <c r="AM182" s="7"/>
      <c r="AN182" s="7"/>
      <c r="AO182" s="7"/>
      <c r="AP182" s="7"/>
      <c r="AQ182" s="7"/>
      <c r="AR182" s="7"/>
      <c r="AS182" s="7"/>
      <c r="AT182" s="7"/>
      <c r="AU182" s="7"/>
      <c r="AV182" s="7"/>
      <c r="AW182" s="7"/>
      <c r="AX182" s="7"/>
      <c r="AY182" s="82"/>
      <c r="AZ182" s="82"/>
      <c r="BA182" s="82">
        <f t="shared" si="62"/>
        <v>0</v>
      </c>
      <c r="BB182" s="82">
        <f t="shared" si="63"/>
        <v>0</v>
      </c>
      <c r="BC182" s="7"/>
      <c r="BD182" s="7"/>
      <c r="BE182" s="7"/>
      <c r="BF182" s="7"/>
      <c r="BG182" s="7"/>
      <c r="BH182" s="7"/>
      <c r="BI182" s="7"/>
      <c r="BJ182" s="7"/>
      <c r="BK182" s="7"/>
      <c r="BL182" s="7"/>
      <c r="BM182" s="7"/>
      <c r="BN182" s="7"/>
      <c r="BO182" s="7"/>
      <c r="BP182" s="7"/>
      <c r="BQ182" s="7"/>
      <c r="BR182" s="7"/>
      <c r="BS182" s="7"/>
      <c r="BT182" s="7"/>
      <c r="BU182" s="1" t="s">
        <v>950</v>
      </c>
      <c r="BV182" s="7">
        <v>30160</v>
      </c>
      <c r="BW182" s="7" t="s">
        <v>2545</v>
      </c>
      <c r="BX182" s="82">
        <f t="shared" si="51"/>
        <v>30160</v>
      </c>
      <c r="BY182" s="82" t="str">
        <f t="shared" si="59"/>
        <v>REACTIVOS EQUIPOS Y QUIMICOS LIMITADA</v>
      </c>
      <c r="BZ182" s="82" t="str">
        <f t="shared" si="52"/>
        <v>NALGENE</v>
      </c>
      <c r="CA182" s="82" t="str">
        <f t="shared" si="53"/>
        <v>120 DIAS</v>
      </c>
      <c r="CB182" s="7"/>
      <c r="CC182" s="7"/>
      <c r="CD182" s="7"/>
      <c r="CE182" s="7" t="s">
        <v>950</v>
      </c>
      <c r="CF182" s="7">
        <v>32200</v>
      </c>
      <c r="CG182" s="7">
        <v>60</v>
      </c>
      <c r="CH182" s="7" t="s">
        <v>2657</v>
      </c>
      <c r="CI182" s="7">
        <v>12642.215384615383</v>
      </c>
      <c r="CJ182" s="7" t="s">
        <v>2400</v>
      </c>
      <c r="CK182" s="82">
        <f t="shared" si="64"/>
        <v>12642.215384615383</v>
      </c>
      <c r="CL182" s="82" t="str">
        <f t="shared" si="65"/>
        <v xml:space="preserve">LABORATORIOS WACOL S.A </v>
      </c>
      <c r="CM182" s="82" t="str">
        <f t="shared" si="66"/>
        <v xml:space="preserve">NALGENE </v>
      </c>
      <c r="CN182" s="82" t="str">
        <f t="shared" si="67"/>
        <v xml:space="preserve">INMEDIATA </v>
      </c>
      <c r="CO182" s="101">
        <f t="shared" si="54"/>
        <v>12642.215384615383</v>
      </c>
      <c r="CP182" s="110" t="str">
        <f t="shared" si="55"/>
        <v xml:space="preserve">LABORATORIOS WACOL S.A </v>
      </c>
      <c r="CQ182" s="105" t="str">
        <f t="shared" si="56"/>
        <v xml:space="preserve">NALGENE </v>
      </c>
      <c r="CR182" s="105" t="str">
        <f t="shared" si="57"/>
        <v xml:space="preserve">INMEDIATA </v>
      </c>
    </row>
    <row r="183" spans="1:96" ht="43.2">
      <c r="A183" s="46">
        <f t="shared" si="58"/>
        <v>175</v>
      </c>
      <c r="B183" s="24" t="s">
        <v>2019</v>
      </c>
      <c r="C183" s="25" t="s">
        <v>2020</v>
      </c>
      <c r="D183" s="47">
        <v>1</v>
      </c>
      <c r="E183" s="7"/>
      <c r="F183" s="7"/>
      <c r="G183" s="7"/>
      <c r="H183" s="7" t="s">
        <v>2278</v>
      </c>
      <c r="I183" s="7">
        <v>808520</v>
      </c>
      <c r="J183" s="7" t="s">
        <v>2279</v>
      </c>
      <c r="K183" s="7"/>
      <c r="L183" s="7"/>
      <c r="M183" s="7"/>
      <c r="N183" s="7"/>
      <c r="O183" s="7"/>
      <c r="P183" s="7"/>
      <c r="Q183" s="7"/>
      <c r="R183" s="7"/>
      <c r="S183" s="7"/>
      <c r="T183" s="7" t="s">
        <v>2278</v>
      </c>
      <c r="U183" s="7">
        <v>1503360</v>
      </c>
      <c r="V183" s="7">
        <v>15</v>
      </c>
      <c r="W183" s="7"/>
      <c r="X183" s="7"/>
      <c r="Y183" s="7"/>
      <c r="Z183" s="82">
        <f t="shared" si="49"/>
        <v>808520</v>
      </c>
      <c r="AA183" s="82" t="str">
        <f t="shared" si="50"/>
        <v>AVÁNTIKA COLOMBIA S.A.</v>
      </c>
      <c r="AB183" s="82" t="str">
        <f t="shared" si="60"/>
        <v>WHEATON</v>
      </c>
      <c r="AC183" s="82" t="str">
        <f t="shared" si="61"/>
        <v>60 DÍAS</v>
      </c>
      <c r="AD183" s="7" t="s">
        <v>2278</v>
      </c>
      <c r="AE183" s="7">
        <v>929476</v>
      </c>
      <c r="AF183" s="7" t="s">
        <v>2375</v>
      </c>
      <c r="AG183" s="7"/>
      <c r="AH183" s="7"/>
      <c r="AI183" s="7"/>
      <c r="AJ183" s="7"/>
      <c r="AK183" s="7"/>
      <c r="AL183" s="7"/>
      <c r="AM183" s="7"/>
      <c r="AN183" s="7"/>
      <c r="AO183" s="7"/>
      <c r="AP183" s="7" t="s">
        <v>2278</v>
      </c>
      <c r="AQ183" s="7">
        <v>1496400</v>
      </c>
      <c r="AR183" s="7" t="s">
        <v>2475</v>
      </c>
      <c r="AS183" s="7"/>
      <c r="AT183" s="7"/>
      <c r="AU183" s="7"/>
      <c r="AV183" s="7"/>
      <c r="AW183" s="7"/>
      <c r="AX183" s="7"/>
      <c r="AY183" s="82">
        <f t="shared" si="68"/>
        <v>929476</v>
      </c>
      <c r="AZ183" s="82" t="str">
        <f t="shared" si="69"/>
        <v>IMECTECH SOLUTIONS S.A.S.</v>
      </c>
      <c r="BA183" s="82" t="str">
        <f t="shared" si="62"/>
        <v>WHEATON</v>
      </c>
      <c r="BB183" s="82" t="str">
        <f t="shared" si="63"/>
        <v>60 DIAS</v>
      </c>
      <c r="BC183" s="7"/>
      <c r="BD183" s="7"/>
      <c r="BE183" s="7"/>
      <c r="BF183" s="7" t="s">
        <v>2522</v>
      </c>
      <c r="BG183" s="7">
        <v>1229936</v>
      </c>
      <c r="BH183" s="7">
        <v>60</v>
      </c>
      <c r="BI183" s="7" t="s">
        <v>2278</v>
      </c>
      <c r="BJ183" s="7">
        <v>896169.6</v>
      </c>
      <c r="BK183" s="7" t="s">
        <v>2526</v>
      </c>
      <c r="BL183" s="7"/>
      <c r="BM183" s="7"/>
      <c r="BN183" s="7"/>
      <c r="BO183" s="7"/>
      <c r="BP183" s="7"/>
      <c r="BQ183" s="7"/>
      <c r="BR183" s="7"/>
      <c r="BS183" s="7"/>
      <c r="BT183" s="7"/>
      <c r="BU183" s="1"/>
      <c r="BV183" s="7"/>
      <c r="BW183" s="7"/>
      <c r="BX183" s="82">
        <f t="shared" si="51"/>
        <v>896169.6</v>
      </c>
      <c r="BY183" s="82" t="str">
        <f t="shared" si="59"/>
        <v>PROFINAS SAS</v>
      </c>
      <c r="BZ183" s="82" t="str">
        <f t="shared" si="52"/>
        <v>WHEATON</v>
      </c>
      <c r="CA183" s="82" t="str">
        <f t="shared" si="53"/>
        <v>15-60 DIAS</v>
      </c>
      <c r="CB183" s="7"/>
      <c r="CC183" s="7"/>
      <c r="CD183" s="7"/>
      <c r="CE183" s="7" t="s">
        <v>2020</v>
      </c>
      <c r="CF183" s="7">
        <v>890900</v>
      </c>
      <c r="CG183" s="7">
        <v>30</v>
      </c>
      <c r="CH183" s="7"/>
      <c r="CI183" s="7"/>
      <c r="CJ183" s="7"/>
      <c r="CK183" s="82">
        <f t="shared" si="64"/>
        <v>890900</v>
      </c>
      <c r="CL183" s="82" t="str">
        <f t="shared" si="65"/>
        <v>SCIENTIFIC PRODUCTS LTDA.</v>
      </c>
      <c r="CM183" s="82" t="str">
        <f t="shared" si="66"/>
        <v xml:space="preserve">WHEATONE </v>
      </c>
      <c r="CN183" s="82">
        <f t="shared" si="67"/>
        <v>30</v>
      </c>
      <c r="CO183" s="101">
        <f t="shared" si="54"/>
        <v>808520</v>
      </c>
      <c r="CP183" s="110" t="str">
        <f t="shared" si="55"/>
        <v>AVÁNTIKA COLOMBIA S.A.</v>
      </c>
      <c r="CQ183" s="105" t="str">
        <f t="shared" si="56"/>
        <v>WHEATON</v>
      </c>
      <c r="CR183" s="105" t="str">
        <f t="shared" si="57"/>
        <v>60 DÍAS</v>
      </c>
    </row>
    <row r="184" spans="1:96" ht="57.6">
      <c r="A184" s="46">
        <f t="shared" si="58"/>
        <v>176</v>
      </c>
      <c r="B184" s="61" t="s">
        <v>1741</v>
      </c>
      <c r="C184" s="62" t="s">
        <v>862</v>
      </c>
      <c r="D184" s="47">
        <v>1</v>
      </c>
      <c r="E184" s="7"/>
      <c r="F184" s="7"/>
      <c r="G184" s="7"/>
      <c r="H184" s="7" t="s">
        <v>2280</v>
      </c>
      <c r="I184" s="7"/>
      <c r="J184" s="7"/>
      <c r="K184" s="7"/>
      <c r="L184" s="7"/>
      <c r="M184" s="7"/>
      <c r="N184" s="7"/>
      <c r="O184" s="7"/>
      <c r="P184" s="7"/>
      <c r="Q184" s="7" t="s">
        <v>2390</v>
      </c>
      <c r="R184" s="7">
        <v>7238.4</v>
      </c>
      <c r="S184" s="7" t="s">
        <v>2326</v>
      </c>
      <c r="T184" s="7"/>
      <c r="U184" s="7"/>
      <c r="V184" s="7"/>
      <c r="W184" s="7"/>
      <c r="X184" s="7"/>
      <c r="Y184" s="7"/>
      <c r="Z184" s="82">
        <f t="shared" si="49"/>
        <v>7238.4</v>
      </c>
      <c r="AA184" s="82" t="str">
        <f t="shared" si="50"/>
        <v>BLAMIS DOTACIONES LABORATORIO S.A.S</v>
      </c>
      <c r="AB184" s="82" t="str">
        <f t="shared" si="60"/>
        <v>KARTELL</v>
      </c>
      <c r="AC184" s="82" t="str">
        <f t="shared" si="61"/>
        <v>INMEDIATA</v>
      </c>
      <c r="AD184" s="7"/>
      <c r="AE184" s="7"/>
      <c r="AF184" s="7"/>
      <c r="AG184" s="7"/>
      <c r="AH184" s="7"/>
      <c r="AI184" s="7"/>
      <c r="AJ184" s="7"/>
      <c r="AK184" s="7"/>
      <c r="AL184" s="7"/>
      <c r="AM184" s="7"/>
      <c r="AN184" s="7"/>
      <c r="AO184" s="7"/>
      <c r="AP184" s="7"/>
      <c r="AQ184" s="7"/>
      <c r="AR184" s="7"/>
      <c r="AS184" s="7"/>
      <c r="AT184" s="7"/>
      <c r="AU184" s="7"/>
      <c r="AV184" s="7"/>
      <c r="AW184" s="7"/>
      <c r="AX184" s="7"/>
      <c r="AY184" s="82"/>
      <c r="AZ184" s="82"/>
      <c r="BA184" s="82">
        <f t="shared" si="62"/>
        <v>0</v>
      </c>
      <c r="BB184" s="82">
        <f t="shared" si="63"/>
        <v>0</v>
      </c>
      <c r="BC184" s="7"/>
      <c r="BD184" s="7"/>
      <c r="BE184" s="7"/>
      <c r="BF184" s="7"/>
      <c r="BG184" s="7"/>
      <c r="BH184" s="7"/>
      <c r="BI184" s="7"/>
      <c r="BJ184" s="7"/>
      <c r="BK184" s="7"/>
      <c r="BL184" s="7"/>
      <c r="BM184" s="7"/>
      <c r="BN184" s="7"/>
      <c r="BO184" s="7" t="s">
        <v>948</v>
      </c>
      <c r="BP184" s="7">
        <v>1200</v>
      </c>
      <c r="BQ184" s="7" t="s">
        <v>2548</v>
      </c>
      <c r="BR184" s="7"/>
      <c r="BS184" s="7"/>
      <c r="BT184" s="7"/>
      <c r="BU184" s="1" t="s">
        <v>887</v>
      </c>
      <c r="BV184" s="7">
        <v>754</v>
      </c>
      <c r="BW184" s="7" t="s">
        <v>2328</v>
      </c>
      <c r="BX184" s="82">
        <f t="shared" si="51"/>
        <v>754</v>
      </c>
      <c r="BY184" s="82" t="str">
        <f t="shared" si="59"/>
        <v>REACTIVOS EQUIPOS Y QUIMICOS LIMITADA</v>
      </c>
      <c r="BZ184" s="82" t="str">
        <f t="shared" si="52"/>
        <v>NACIONAL</v>
      </c>
      <c r="CA184" s="82" t="str">
        <f t="shared" si="53"/>
        <v>30 DIAS</v>
      </c>
      <c r="CB184" s="7"/>
      <c r="CC184" s="7"/>
      <c r="CD184" s="7"/>
      <c r="CE184" s="7"/>
      <c r="CF184" s="7"/>
      <c r="CG184" s="7"/>
      <c r="CH184" s="7"/>
      <c r="CI184" s="7"/>
      <c r="CJ184" s="7"/>
      <c r="CK184" s="82"/>
      <c r="CL184" s="82"/>
      <c r="CM184" s="82"/>
      <c r="CN184" s="82"/>
      <c r="CO184" s="101">
        <f t="shared" si="54"/>
        <v>754</v>
      </c>
      <c r="CP184" s="110" t="str">
        <f t="shared" si="55"/>
        <v>REACTIVOS EQUIPOS Y QUIMICOS LIMITADA</v>
      </c>
      <c r="CQ184" s="105" t="str">
        <f t="shared" si="56"/>
        <v>NACIONAL</v>
      </c>
      <c r="CR184" s="105" t="str">
        <f t="shared" si="57"/>
        <v>30 DIAS</v>
      </c>
    </row>
    <row r="185" spans="1:96" ht="57.6">
      <c r="A185" s="46">
        <f t="shared" si="58"/>
        <v>177</v>
      </c>
      <c r="B185" s="54" t="s">
        <v>680</v>
      </c>
      <c r="C185" s="48" t="s">
        <v>1461</v>
      </c>
      <c r="D185" s="47">
        <v>1</v>
      </c>
      <c r="E185" s="7"/>
      <c r="F185" s="7"/>
      <c r="G185" s="7"/>
      <c r="H185" s="7" t="s">
        <v>2286</v>
      </c>
      <c r="I185" s="7">
        <v>3741041.76</v>
      </c>
      <c r="J185" s="7" t="s">
        <v>2281</v>
      </c>
      <c r="K185" s="7"/>
      <c r="L185" s="7"/>
      <c r="M185" s="7"/>
      <c r="N185" s="7"/>
      <c r="O185" s="7"/>
      <c r="P185" s="7"/>
      <c r="Q185" s="7" t="s">
        <v>2286</v>
      </c>
      <c r="R185" s="7">
        <v>3101840</v>
      </c>
      <c r="S185" s="7" t="s">
        <v>2375</v>
      </c>
      <c r="T185" s="7"/>
      <c r="U185" s="7"/>
      <c r="V185" s="7"/>
      <c r="W185" s="7"/>
      <c r="X185" s="7"/>
      <c r="Y185" s="7"/>
      <c r="Z185" s="82">
        <f t="shared" si="49"/>
        <v>3101840</v>
      </c>
      <c r="AA185" s="82" t="str">
        <f t="shared" si="50"/>
        <v>BLAMIS DOTACIONES LABORATORIO S.A.S</v>
      </c>
      <c r="AB185" s="82" t="str">
        <f t="shared" si="60"/>
        <v>CORNING</v>
      </c>
      <c r="AC185" s="82" t="str">
        <f t="shared" si="61"/>
        <v>60 DIAS</v>
      </c>
      <c r="AD185" s="7" t="s">
        <v>2286</v>
      </c>
      <c r="AE185" s="7">
        <v>2143822</v>
      </c>
      <c r="AF185" s="7" t="s">
        <v>2375</v>
      </c>
      <c r="AG185" s="7"/>
      <c r="AH185" s="7"/>
      <c r="AI185" s="7"/>
      <c r="AJ185" s="7"/>
      <c r="AK185" s="7"/>
      <c r="AL185" s="7"/>
      <c r="AM185" s="7"/>
      <c r="AN185" s="7"/>
      <c r="AO185" s="7"/>
      <c r="AP185" s="7" t="s">
        <v>2286</v>
      </c>
      <c r="AQ185" s="7">
        <v>3921100</v>
      </c>
      <c r="AR185" s="7" t="s">
        <v>2475</v>
      </c>
      <c r="AS185" s="7"/>
      <c r="AT185" s="7"/>
      <c r="AU185" s="7"/>
      <c r="AV185" s="7" t="s">
        <v>2286</v>
      </c>
      <c r="AW185" s="7">
        <v>1260000</v>
      </c>
      <c r="AX185" s="7">
        <v>60</v>
      </c>
      <c r="AY185" s="82">
        <f t="shared" si="68"/>
        <v>1260000</v>
      </c>
      <c r="AZ185" s="82" t="str">
        <f t="shared" si="69"/>
        <v>NELSON A. ROYERO Y CÍA. SAS.</v>
      </c>
      <c r="BA185" s="82" t="str">
        <f t="shared" si="62"/>
        <v>CORNING</v>
      </c>
      <c r="BB185" s="82">
        <f t="shared" si="63"/>
        <v>60</v>
      </c>
      <c r="BC185" s="7"/>
      <c r="BD185" s="7"/>
      <c r="BE185" s="7"/>
      <c r="BF185" s="7"/>
      <c r="BG185" s="7"/>
      <c r="BH185" s="7"/>
      <c r="BI185" s="7"/>
      <c r="BJ185" s="7"/>
      <c r="BK185" s="7"/>
      <c r="BL185" s="7" t="s">
        <v>2286</v>
      </c>
      <c r="BM185" s="7">
        <v>2862880</v>
      </c>
      <c r="BN185" s="7" t="s">
        <v>2375</v>
      </c>
      <c r="BO185" s="7"/>
      <c r="BP185" s="7"/>
      <c r="BQ185" s="7"/>
      <c r="BR185" s="7"/>
      <c r="BS185" s="7"/>
      <c r="BT185" s="7"/>
      <c r="BU185" s="1"/>
      <c r="BV185" s="7"/>
      <c r="BW185" s="7"/>
      <c r="BX185" s="82">
        <f t="shared" si="51"/>
        <v>2862880</v>
      </c>
      <c r="BY185" s="82" t="str">
        <f t="shared" si="59"/>
        <v xml:space="preserve">QUIMICA  M.G.  S.A.S.   </v>
      </c>
      <c r="BZ185" s="82" t="str">
        <f t="shared" si="52"/>
        <v>CORNING</v>
      </c>
      <c r="CA185" s="82" t="str">
        <f t="shared" si="53"/>
        <v>60 DIAS</v>
      </c>
      <c r="CB185" s="7"/>
      <c r="CC185" s="7"/>
      <c r="CD185" s="7"/>
      <c r="CE185" s="7" t="s">
        <v>2286</v>
      </c>
      <c r="CF185" s="7">
        <v>2900000</v>
      </c>
      <c r="CG185" s="7">
        <v>60</v>
      </c>
      <c r="CH185" s="7"/>
      <c r="CI185" s="7"/>
      <c r="CJ185" s="7"/>
      <c r="CK185" s="82">
        <f t="shared" si="64"/>
        <v>2900000</v>
      </c>
      <c r="CL185" s="82" t="str">
        <f t="shared" si="65"/>
        <v>SCIENTIFIC PRODUCTS LTDA.</v>
      </c>
      <c r="CM185" s="82" t="str">
        <f t="shared" si="66"/>
        <v>CORNING</v>
      </c>
      <c r="CN185" s="82">
        <f t="shared" si="67"/>
        <v>60</v>
      </c>
      <c r="CO185" s="101">
        <f t="shared" si="54"/>
        <v>1260000</v>
      </c>
      <c r="CP185" s="110" t="str">
        <f t="shared" si="55"/>
        <v>NELSON A. ROYERO Y CÍA. SAS.</v>
      </c>
      <c r="CQ185" s="105" t="str">
        <f t="shared" si="56"/>
        <v>CORNING</v>
      </c>
      <c r="CR185" s="105">
        <f t="shared" si="57"/>
        <v>60</v>
      </c>
    </row>
    <row r="186" spans="1:96" ht="57.6">
      <c r="A186" s="46">
        <f t="shared" si="58"/>
        <v>178</v>
      </c>
      <c r="B186" s="61" t="s">
        <v>1742</v>
      </c>
      <c r="C186" s="9" t="s">
        <v>862</v>
      </c>
      <c r="D186" s="47">
        <v>1</v>
      </c>
      <c r="E186" s="7"/>
      <c r="F186" s="7"/>
      <c r="G186" s="7"/>
      <c r="H186" s="7" t="s">
        <v>2280</v>
      </c>
      <c r="I186" s="7"/>
      <c r="J186" s="7"/>
      <c r="K186" s="7"/>
      <c r="L186" s="7"/>
      <c r="M186" s="7"/>
      <c r="N186" s="7"/>
      <c r="O186" s="7"/>
      <c r="P186" s="7"/>
      <c r="Q186" s="7"/>
      <c r="R186" s="7"/>
      <c r="S186" s="7"/>
      <c r="T186" s="7"/>
      <c r="U186" s="7"/>
      <c r="V186" s="7"/>
      <c r="W186" s="7"/>
      <c r="X186" s="7"/>
      <c r="Y186" s="7"/>
      <c r="Z186" s="82"/>
      <c r="AA186" s="82"/>
      <c r="AB186" s="82"/>
      <c r="AC186" s="82"/>
      <c r="AD186" s="7" t="s">
        <v>2300</v>
      </c>
      <c r="AE186" s="7">
        <v>6380</v>
      </c>
      <c r="AF186" s="7" t="s">
        <v>2375</v>
      </c>
      <c r="AG186" s="7"/>
      <c r="AH186" s="7"/>
      <c r="AI186" s="7"/>
      <c r="AJ186" s="7"/>
      <c r="AK186" s="7"/>
      <c r="AL186" s="7"/>
      <c r="AM186" s="7"/>
      <c r="AN186" s="7"/>
      <c r="AO186" s="7"/>
      <c r="AP186" s="7"/>
      <c r="AQ186" s="7"/>
      <c r="AR186" s="7"/>
      <c r="AS186" s="7"/>
      <c r="AT186" s="7"/>
      <c r="AU186" s="7"/>
      <c r="AV186" s="7"/>
      <c r="AW186" s="7"/>
      <c r="AX186" s="7"/>
      <c r="AY186" s="82">
        <f t="shared" si="68"/>
        <v>6380</v>
      </c>
      <c r="AZ186" s="82" t="str">
        <f t="shared" si="69"/>
        <v>IMECTECH SOLUTIONS S.A.S.</v>
      </c>
      <c r="BA186" s="82" t="str">
        <f t="shared" si="62"/>
        <v>AVILA</v>
      </c>
      <c r="BB186" s="82" t="str">
        <f t="shared" si="63"/>
        <v>60 DIAS</v>
      </c>
      <c r="BC186" s="7"/>
      <c r="BD186" s="7"/>
      <c r="BE186" s="7"/>
      <c r="BF186" s="7" t="s">
        <v>887</v>
      </c>
      <c r="BG186" s="7">
        <v>23218</v>
      </c>
      <c r="BH186" s="7">
        <v>15</v>
      </c>
      <c r="BI186" s="7"/>
      <c r="BJ186" s="7"/>
      <c r="BK186" s="7"/>
      <c r="BL186" s="7"/>
      <c r="BM186" s="7"/>
      <c r="BN186" s="7"/>
      <c r="BO186" s="7"/>
      <c r="BP186" s="7"/>
      <c r="BQ186" s="7"/>
      <c r="BR186" s="7"/>
      <c r="BS186" s="7"/>
      <c r="BT186" s="7"/>
      <c r="BU186" s="1" t="s">
        <v>887</v>
      </c>
      <c r="BV186" s="7">
        <v>6960</v>
      </c>
      <c r="BW186" s="7" t="s">
        <v>2328</v>
      </c>
      <c r="BX186" s="82">
        <f t="shared" si="51"/>
        <v>6960</v>
      </c>
      <c r="BY186" s="82" t="str">
        <f t="shared" si="59"/>
        <v>REACTIVOS EQUIPOS Y QUIMICOS LIMITADA</v>
      </c>
      <c r="BZ186" s="82" t="str">
        <f t="shared" si="52"/>
        <v>NACIONAL</v>
      </c>
      <c r="CA186" s="82" t="str">
        <f t="shared" si="53"/>
        <v>30 DIAS</v>
      </c>
      <c r="CB186" s="7"/>
      <c r="CC186" s="7"/>
      <c r="CD186" s="7"/>
      <c r="CE186" s="7"/>
      <c r="CF186" s="7"/>
      <c r="CG186" s="7"/>
      <c r="CH186" s="7"/>
      <c r="CI186" s="7"/>
      <c r="CJ186" s="7"/>
      <c r="CK186" s="82"/>
      <c r="CL186" s="82"/>
      <c r="CM186" s="82"/>
      <c r="CN186" s="82"/>
      <c r="CO186" s="101">
        <f t="shared" si="54"/>
        <v>6380</v>
      </c>
      <c r="CP186" s="110" t="str">
        <f t="shared" si="55"/>
        <v>IMECTECH SOLUTIONS S.A.S.</v>
      </c>
      <c r="CQ186" s="105" t="str">
        <f t="shared" si="56"/>
        <v>AVILA</v>
      </c>
      <c r="CR186" s="105" t="str">
        <f t="shared" si="57"/>
        <v>60 DIAS</v>
      </c>
    </row>
    <row r="187" spans="1:96" ht="43.2">
      <c r="A187" s="46">
        <f t="shared" si="58"/>
        <v>179</v>
      </c>
      <c r="B187" s="24" t="s">
        <v>830</v>
      </c>
      <c r="C187" s="48" t="s">
        <v>949</v>
      </c>
      <c r="D187" s="47">
        <v>1</v>
      </c>
      <c r="E187" s="7"/>
      <c r="F187" s="7"/>
      <c r="G187" s="7"/>
      <c r="H187" s="7" t="s">
        <v>2280</v>
      </c>
      <c r="I187" s="7"/>
      <c r="J187" s="7"/>
      <c r="K187" s="7"/>
      <c r="L187" s="7"/>
      <c r="M187" s="7"/>
      <c r="N187" s="7"/>
      <c r="O187" s="7"/>
      <c r="P187" s="7"/>
      <c r="Q187" s="7"/>
      <c r="R187" s="7"/>
      <c r="S187" s="7"/>
      <c r="T187" s="7"/>
      <c r="U187" s="7"/>
      <c r="V187" s="7"/>
      <c r="W187" s="7"/>
      <c r="X187" s="7"/>
      <c r="Y187" s="7"/>
      <c r="Z187" s="82"/>
      <c r="AA187" s="82"/>
      <c r="AB187" s="82"/>
      <c r="AC187" s="82"/>
      <c r="AD187" s="7" t="s">
        <v>1794</v>
      </c>
      <c r="AE187" s="7">
        <v>651148</v>
      </c>
      <c r="AF187" s="7" t="s">
        <v>2375</v>
      </c>
      <c r="AG187" s="7"/>
      <c r="AH187" s="7"/>
      <c r="AI187" s="7"/>
      <c r="AJ187" s="7"/>
      <c r="AK187" s="7"/>
      <c r="AL187" s="7"/>
      <c r="AM187" s="7"/>
      <c r="AN187" s="7"/>
      <c r="AO187" s="7"/>
      <c r="AP187" s="7"/>
      <c r="AQ187" s="7"/>
      <c r="AR187" s="7"/>
      <c r="AS187" s="7"/>
      <c r="AT187" s="7"/>
      <c r="AU187" s="7"/>
      <c r="AV187" s="7"/>
      <c r="AW187" s="7"/>
      <c r="AX187" s="7"/>
      <c r="AY187" s="82">
        <f t="shared" si="68"/>
        <v>651148</v>
      </c>
      <c r="AZ187" s="82" t="str">
        <f t="shared" si="69"/>
        <v>IMECTECH SOLUTIONS S.A.S.</v>
      </c>
      <c r="BA187" s="82" t="str">
        <f t="shared" si="62"/>
        <v>NUNC</v>
      </c>
      <c r="BB187" s="82" t="str">
        <f t="shared" si="63"/>
        <v>60 DIAS</v>
      </c>
      <c r="BC187" s="7"/>
      <c r="BD187" s="7"/>
      <c r="BE187" s="7"/>
      <c r="BF187" s="7"/>
      <c r="BG187" s="7"/>
      <c r="BH187" s="7"/>
      <c r="BI187" s="7"/>
      <c r="BJ187" s="7"/>
      <c r="BK187" s="7"/>
      <c r="BL187" s="7"/>
      <c r="BM187" s="7"/>
      <c r="BN187" s="7"/>
      <c r="BO187" s="7"/>
      <c r="BP187" s="7"/>
      <c r="BQ187" s="7"/>
      <c r="BR187" s="7"/>
      <c r="BS187" s="7"/>
      <c r="BT187" s="7"/>
      <c r="BU187" s="1"/>
      <c r="BV187" s="7"/>
      <c r="BW187" s="7"/>
      <c r="BX187" s="82"/>
      <c r="BY187" s="82" t="str">
        <f t="shared" si="59"/>
        <v>REACTIVOS EQUIPOS Y QUIMICOS LIMITADA</v>
      </c>
      <c r="BZ187" s="82">
        <f t="shared" si="52"/>
        <v>0</v>
      </c>
      <c r="CA187" s="82">
        <f t="shared" si="53"/>
        <v>0</v>
      </c>
      <c r="CB187" s="7"/>
      <c r="CC187" s="7"/>
      <c r="CD187" s="7"/>
      <c r="CE187" s="7" t="s">
        <v>2286</v>
      </c>
      <c r="CF187" s="7">
        <v>1276000</v>
      </c>
      <c r="CG187" s="7">
        <v>60</v>
      </c>
      <c r="CH187" s="7" t="s">
        <v>2286</v>
      </c>
      <c r="CI187" s="7">
        <v>1608.3846153846152</v>
      </c>
      <c r="CJ187" s="7" t="s">
        <v>2400</v>
      </c>
      <c r="CK187" s="82">
        <f t="shared" si="64"/>
        <v>1608.3846153846152</v>
      </c>
      <c r="CL187" s="82" t="str">
        <f t="shared" si="65"/>
        <v xml:space="preserve">LABORATORIOS WACOL S.A </v>
      </c>
      <c r="CM187" s="82" t="str">
        <f t="shared" si="66"/>
        <v>CORNING</v>
      </c>
      <c r="CN187" s="82" t="str">
        <f t="shared" si="67"/>
        <v xml:space="preserve">INMEDIATA </v>
      </c>
      <c r="CO187" s="101">
        <f t="shared" si="54"/>
        <v>1608.3846153846152</v>
      </c>
      <c r="CP187" s="110" t="str">
        <f t="shared" si="55"/>
        <v xml:space="preserve">LABORATORIOS WACOL S.A </v>
      </c>
      <c r="CQ187" s="105" t="str">
        <f t="shared" si="56"/>
        <v>CORNING</v>
      </c>
      <c r="CR187" s="105" t="str">
        <f t="shared" si="57"/>
        <v xml:space="preserve">INMEDIATA </v>
      </c>
    </row>
    <row r="188" spans="1:96" ht="43.2">
      <c r="A188" s="46">
        <f t="shared" si="58"/>
        <v>180</v>
      </c>
      <c r="B188" s="24" t="s">
        <v>2021</v>
      </c>
      <c r="C188" s="25" t="s">
        <v>2022</v>
      </c>
      <c r="D188" s="47">
        <v>1</v>
      </c>
      <c r="E188" s="7"/>
      <c r="F188" s="7"/>
      <c r="G188" s="7"/>
      <c r="H188" s="7" t="s">
        <v>2287</v>
      </c>
      <c r="I188" s="7">
        <v>394242.24</v>
      </c>
      <c r="J188" s="7" t="s">
        <v>2279</v>
      </c>
      <c r="K188" s="7"/>
      <c r="L188" s="7"/>
      <c r="M188" s="7"/>
      <c r="N188" s="7"/>
      <c r="O188" s="7"/>
      <c r="P188" s="7"/>
      <c r="Q188" s="7"/>
      <c r="R188" s="7"/>
      <c r="S188" s="7"/>
      <c r="T188" s="7"/>
      <c r="U188" s="7"/>
      <c r="V188" s="7"/>
      <c r="W188" s="7"/>
      <c r="X188" s="7"/>
      <c r="Y188" s="7"/>
      <c r="Z188" s="82">
        <f t="shared" si="49"/>
        <v>394242.24</v>
      </c>
      <c r="AA188" s="82" t="str">
        <f t="shared" si="50"/>
        <v>AVÁNTIKA COLOMBIA S.A.</v>
      </c>
      <c r="AB188" s="82" t="str">
        <f t="shared" si="60"/>
        <v>BEL-ART</v>
      </c>
      <c r="AC188" s="82" t="str">
        <f t="shared" si="61"/>
        <v>60 DÍAS</v>
      </c>
      <c r="AD188" s="7" t="s">
        <v>888</v>
      </c>
      <c r="AE188" s="7">
        <v>2752599</v>
      </c>
      <c r="AF188" s="7" t="s">
        <v>2375</v>
      </c>
      <c r="AG188" s="7"/>
      <c r="AH188" s="7"/>
      <c r="AI188" s="7"/>
      <c r="AJ188" s="7"/>
      <c r="AK188" s="7"/>
      <c r="AL188" s="7"/>
      <c r="AM188" s="7"/>
      <c r="AN188" s="7"/>
      <c r="AO188" s="7"/>
      <c r="AP188" s="7"/>
      <c r="AQ188" s="7"/>
      <c r="AR188" s="7"/>
      <c r="AS188" s="7"/>
      <c r="AT188" s="7"/>
      <c r="AU188" s="7"/>
      <c r="AV188" s="7"/>
      <c r="AW188" s="7"/>
      <c r="AX188" s="7"/>
      <c r="AY188" s="82">
        <f t="shared" si="68"/>
        <v>2752599</v>
      </c>
      <c r="AZ188" s="82" t="str">
        <f t="shared" si="69"/>
        <v>IMECTECH SOLUTIONS S.A.S.</v>
      </c>
      <c r="BA188" s="82" t="str">
        <f t="shared" si="62"/>
        <v>FISHER</v>
      </c>
      <c r="BB188" s="82" t="str">
        <f t="shared" si="63"/>
        <v>60 DIAS</v>
      </c>
      <c r="BC188" s="7"/>
      <c r="BD188" s="7"/>
      <c r="BE188" s="7"/>
      <c r="BF188" s="7"/>
      <c r="BG188" s="7"/>
      <c r="BH188" s="7"/>
      <c r="BI188" s="7"/>
      <c r="BJ188" s="7"/>
      <c r="BK188" s="7"/>
      <c r="BL188" s="7"/>
      <c r="BM188" s="7"/>
      <c r="BN188" s="7"/>
      <c r="BO188" s="7"/>
      <c r="BP188" s="7"/>
      <c r="BQ188" s="7"/>
      <c r="BR188" s="7"/>
      <c r="BS188" s="7"/>
      <c r="BT188" s="7"/>
      <c r="BU188" s="1"/>
      <c r="BV188" s="7"/>
      <c r="BW188" s="7"/>
      <c r="BX188" s="82"/>
      <c r="BY188" s="82" t="str">
        <f t="shared" si="59"/>
        <v>REACTIVOS EQUIPOS Y QUIMICOS LIMITADA</v>
      </c>
      <c r="BZ188" s="82">
        <f t="shared" si="52"/>
        <v>0</v>
      </c>
      <c r="CA188" s="82">
        <f t="shared" si="53"/>
        <v>0</v>
      </c>
      <c r="CB188" s="7"/>
      <c r="CC188" s="7"/>
      <c r="CD188" s="7"/>
      <c r="CE188" s="7" t="s">
        <v>888</v>
      </c>
      <c r="CF188" s="7">
        <v>2088000</v>
      </c>
      <c r="CG188" s="7">
        <v>60</v>
      </c>
      <c r="CH188" s="7"/>
      <c r="CI188" s="7"/>
      <c r="CJ188" s="7" t="s">
        <v>2400</v>
      </c>
      <c r="CK188" s="82">
        <f t="shared" si="64"/>
        <v>2088000</v>
      </c>
      <c r="CL188" s="82" t="str">
        <f t="shared" si="65"/>
        <v>SCIENTIFIC PRODUCTS LTDA.</v>
      </c>
      <c r="CM188" s="82" t="str">
        <f t="shared" si="66"/>
        <v>FISHER</v>
      </c>
      <c r="CN188" s="82">
        <f t="shared" si="67"/>
        <v>60</v>
      </c>
      <c r="CO188" s="101">
        <f t="shared" si="54"/>
        <v>394242.24</v>
      </c>
      <c r="CP188" s="110" t="str">
        <f t="shared" si="55"/>
        <v>AVÁNTIKA COLOMBIA S.A.</v>
      </c>
      <c r="CQ188" s="105" t="str">
        <f t="shared" si="56"/>
        <v>BEL-ART</v>
      </c>
      <c r="CR188" s="105" t="str">
        <f t="shared" si="57"/>
        <v>60 DÍAS</v>
      </c>
    </row>
    <row r="189" spans="1:96">
      <c r="A189" s="46">
        <f t="shared" si="58"/>
        <v>181</v>
      </c>
      <c r="B189" s="24" t="s">
        <v>2023</v>
      </c>
      <c r="C189" s="25" t="s">
        <v>2024</v>
      </c>
      <c r="D189" s="47">
        <v>1</v>
      </c>
      <c r="E189" s="7"/>
      <c r="F189" s="7"/>
      <c r="G189" s="7"/>
      <c r="H189" s="7"/>
      <c r="I189" s="7"/>
      <c r="J189" s="7"/>
      <c r="K189" s="7"/>
      <c r="L189" s="7"/>
      <c r="M189" s="7"/>
      <c r="N189" s="7"/>
      <c r="O189" s="7"/>
      <c r="P189" s="7"/>
      <c r="Q189" s="7"/>
      <c r="R189" s="7"/>
      <c r="S189" s="7"/>
      <c r="T189" s="7"/>
      <c r="U189" s="7"/>
      <c r="V189" s="7"/>
      <c r="W189" s="7"/>
      <c r="X189" s="7"/>
      <c r="Y189" s="7"/>
      <c r="Z189" s="82"/>
      <c r="AA189" s="82"/>
      <c r="AB189" s="82"/>
      <c r="AC189" s="82"/>
      <c r="AD189" s="7"/>
      <c r="AE189" s="7"/>
      <c r="AF189" s="7"/>
      <c r="AG189" s="7"/>
      <c r="AH189" s="7"/>
      <c r="AI189" s="7"/>
      <c r="AJ189" s="7"/>
      <c r="AK189" s="7"/>
      <c r="AL189" s="7"/>
      <c r="AM189" s="7"/>
      <c r="AN189" s="7"/>
      <c r="AO189" s="7"/>
      <c r="AP189" s="7"/>
      <c r="AQ189" s="7"/>
      <c r="AR189" s="7"/>
      <c r="AS189" s="7"/>
      <c r="AT189" s="7"/>
      <c r="AU189" s="7"/>
      <c r="AV189" s="7"/>
      <c r="AW189" s="7"/>
      <c r="AX189" s="7"/>
      <c r="AY189" s="82"/>
      <c r="AZ189" s="82"/>
      <c r="BA189" s="82">
        <f t="shared" si="62"/>
        <v>0</v>
      </c>
      <c r="BB189" s="82">
        <f t="shared" si="63"/>
        <v>0</v>
      </c>
      <c r="BC189" s="7"/>
      <c r="BD189" s="7"/>
      <c r="BE189" s="7"/>
      <c r="BF189" s="7"/>
      <c r="BG189" s="7"/>
      <c r="BH189" s="7"/>
      <c r="BI189" s="7"/>
      <c r="BJ189" s="7"/>
      <c r="BK189" s="7"/>
      <c r="BL189" s="7"/>
      <c r="BM189" s="7"/>
      <c r="BN189" s="7"/>
      <c r="BO189" s="7"/>
      <c r="BP189" s="7"/>
      <c r="BQ189" s="7"/>
      <c r="BR189" s="7"/>
      <c r="BS189" s="7"/>
      <c r="BT189" s="7"/>
      <c r="BU189" s="1"/>
      <c r="BV189" s="7"/>
      <c r="BW189" s="7"/>
      <c r="BX189" s="82"/>
      <c r="BY189" s="82" t="str">
        <f t="shared" si="59"/>
        <v>REACTIVOS EQUIPOS Y QUIMICOS LIMITADA</v>
      </c>
      <c r="BZ189" s="82">
        <f t="shared" si="52"/>
        <v>0</v>
      </c>
      <c r="CA189" s="82">
        <f t="shared" si="53"/>
        <v>0</v>
      </c>
      <c r="CB189" s="7"/>
      <c r="CC189" s="7"/>
      <c r="CD189" s="7"/>
      <c r="CE189" s="7"/>
      <c r="CF189" s="7"/>
      <c r="CG189" s="7"/>
      <c r="CH189" s="7"/>
      <c r="CI189" s="7"/>
      <c r="CJ189" s="7"/>
      <c r="CK189" s="82"/>
      <c r="CL189" s="82"/>
      <c r="CM189" s="82"/>
      <c r="CN189" s="82"/>
      <c r="CO189" s="101">
        <f t="shared" si="54"/>
        <v>0</v>
      </c>
      <c r="CP189" s="110">
        <f t="shared" si="55"/>
        <v>0</v>
      </c>
      <c r="CQ189" s="105">
        <f t="shared" si="56"/>
        <v>0</v>
      </c>
      <c r="CR189" s="105">
        <f t="shared" si="57"/>
        <v>0</v>
      </c>
    </row>
    <row r="190" spans="1:96">
      <c r="A190" s="46">
        <f t="shared" si="58"/>
        <v>182</v>
      </c>
      <c r="B190" s="24" t="s">
        <v>681</v>
      </c>
      <c r="C190" s="25" t="s">
        <v>892</v>
      </c>
      <c r="D190" s="47">
        <v>1</v>
      </c>
      <c r="E190" s="7"/>
      <c r="F190" s="7"/>
      <c r="G190" s="7"/>
      <c r="H190" s="7"/>
      <c r="I190" s="7"/>
      <c r="J190" s="7"/>
      <c r="K190" s="7"/>
      <c r="L190" s="7"/>
      <c r="M190" s="7"/>
      <c r="N190" s="7"/>
      <c r="O190" s="7"/>
      <c r="P190" s="7"/>
      <c r="Q190" s="7"/>
      <c r="R190" s="7"/>
      <c r="S190" s="7"/>
      <c r="T190" s="7"/>
      <c r="U190" s="7"/>
      <c r="V190" s="7"/>
      <c r="W190" s="7"/>
      <c r="X190" s="7"/>
      <c r="Y190" s="7"/>
      <c r="Z190" s="82"/>
      <c r="AA190" s="82"/>
      <c r="AB190" s="82"/>
      <c r="AC190" s="82"/>
      <c r="AD190" s="7"/>
      <c r="AE190" s="7"/>
      <c r="AF190" s="7"/>
      <c r="AG190" s="7"/>
      <c r="AH190" s="7"/>
      <c r="AI190" s="7"/>
      <c r="AJ190" s="7"/>
      <c r="AK190" s="7"/>
      <c r="AL190" s="7"/>
      <c r="AM190" s="7"/>
      <c r="AN190" s="7"/>
      <c r="AO190" s="7"/>
      <c r="AP190" s="7"/>
      <c r="AQ190" s="7"/>
      <c r="AR190" s="7"/>
      <c r="AS190" s="7"/>
      <c r="AT190" s="7"/>
      <c r="AU190" s="7"/>
      <c r="AV190" s="7"/>
      <c r="AW190" s="7"/>
      <c r="AX190" s="7"/>
      <c r="AY190" s="82"/>
      <c r="AZ190" s="82"/>
      <c r="BA190" s="82">
        <f t="shared" si="62"/>
        <v>0</v>
      </c>
      <c r="BB190" s="82">
        <f t="shared" si="63"/>
        <v>0</v>
      </c>
      <c r="BC190" s="7"/>
      <c r="BD190" s="7"/>
      <c r="BE190" s="7"/>
      <c r="BF190" s="7" t="s">
        <v>892</v>
      </c>
      <c r="BG190" s="7">
        <v>94250</v>
      </c>
      <c r="BH190" s="7">
        <v>15</v>
      </c>
      <c r="BI190" s="7" t="s">
        <v>892</v>
      </c>
      <c r="BJ190" s="7">
        <v>59175.428</v>
      </c>
      <c r="BK190" s="7" t="s">
        <v>2526</v>
      </c>
      <c r="BL190" s="7"/>
      <c r="BM190" s="7"/>
      <c r="BN190" s="7"/>
      <c r="BO190" s="7"/>
      <c r="BP190" s="7"/>
      <c r="BQ190" s="7"/>
      <c r="BR190" s="7"/>
      <c r="BS190" s="7"/>
      <c r="BT190" s="7"/>
      <c r="BU190" s="1"/>
      <c r="BV190" s="7"/>
      <c r="BW190" s="7"/>
      <c r="BX190" s="82">
        <f t="shared" si="51"/>
        <v>59175.428</v>
      </c>
      <c r="BY190" s="82" t="str">
        <f t="shared" si="59"/>
        <v>PROFINAS SAS</v>
      </c>
      <c r="BZ190" s="82" t="str">
        <f t="shared" si="52"/>
        <v>BANDEX</v>
      </c>
      <c r="CA190" s="82" t="str">
        <f t="shared" si="53"/>
        <v>15-60 DIAS</v>
      </c>
      <c r="CB190" s="7"/>
      <c r="CC190" s="7"/>
      <c r="CD190" s="7"/>
      <c r="CE190" s="7"/>
      <c r="CF190" s="7"/>
      <c r="CG190" s="7"/>
      <c r="CH190" s="7"/>
      <c r="CI190" s="7"/>
      <c r="CJ190" s="7"/>
      <c r="CK190" s="82"/>
      <c r="CL190" s="82"/>
      <c r="CM190" s="82"/>
      <c r="CN190" s="82"/>
      <c r="CO190" s="101">
        <f t="shared" si="54"/>
        <v>59175.428</v>
      </c>
      <c r="CP190" s="110" t="str">
        <f t="shared" si="55"/>
        <v>PROFINAS SAS</v>
      </c>
      <c r="CQ190" s="105" t="str">
        <f t="shared" si="56"/>
        <v>BANDEX</v>
      </c>
      <c r="CR190" s="105" t="str">
        <f t="shared" si="57"/>
        <v>15-60 DIAS</v>
      </c>
    </row>
    <row r="191" spans="1:96" ht="57.6">
      <c r="A191" s="46">
        <f t="shared" si="58"/>
        <v>183</v>
      </c>
      <c r="B191" s="24" t="s">
        <v>682</v>
      </c>
      <c r="C191" s="25" t="s">
        <v>893</v>
      </c>
      <c r="D191" s="47">
        <v>1</v>
      </c>
      <c r="E191" s="7"/>
      <c r="F191" s="7"/>
      <c r="G191" s="7"/>
      <c r="H191" s="7"/>
      <c r="I191" s="7"/>
      <c r="J191" s="7"/>
      <c r="K191" s="7"/>
      <c r="L191" s="7"/>
      <c r="M191" s="7"/>
      <c r="N191" s="7"/>
      <c r="O191" s="7"/>
      <c r="P191" s="7"/>
      <c r="Q191" s="7" t="s">
        <v>2391</v>
      </c>
      <c r="R191" s="7">
        <v>15827.968000000001</v>
      </c>
      <c r="S191" s="7" t="s">
        <v>2326</v>
      </c>
      <c r="T191" s="7"/>
      <c r="U191" s="7"/>
      <c r="V191" s="7"/>
      <c r="W191" s="7"/>
      <c r="X191" s="7"/>
      <c r="Y191" s="7"/>
      <c r="Z191" s="82">
        <f t="shared" si="49"/>
        <v>15827.968000000001</v>
      </c>
      <c r="AA191" s="82" t="str">
        <f t="shared" si="50"/>
        <v>BLAMIS DOTACIONES LABORATORIO S.A.S</v>
      </c>
      <c r="AB191" s="82" t="str">
        <f t="shared" si="60"/>
        <v>RYMCO</v>
      </c>
      <c r="AC191" s="82" t="str">
        <f t="shared" si="61"/>
        <v>INMEDIATA</v>
      </c>
      <c r="AD191" s="7"/>
      <c r="AE191" s="7"/>
      <c r="AF191" s="7"/>
      <c r="AG191" s="7"/>
      <c r="AH191" s="7"/>
      <c r="AI191" s="7"/>
      <c r="AJ191" s="7"/>
      <c r="AK191" s="7"/>
      <c r="AL191" s="7"/>
      <c r="AM191" s="7" t="s">
        <v>887</v>
      </c>
      <c r="AN191" s="7">
        <v>14500</v>
      </c>
      <c r="AO191" s="7" t="s">
        <v>2463</v>
      </c>
      <c r="AP191" s="7"/>
      <c r="AQ191" s="7"/>
      <c r="AR191" s="7"/>
      <c r="AS191" s="7"/>
      <c r="AT191" s="7"/>
      <c r="AU191" s="7"/>
      <c r="AV191" s="7"/>
      <c r="AW191" s="7"/>
      <c r="AX191" s="7"/>
      <c r="AY191" s="82">
        <f t="shared" si="68"/>
        <v>14500</v>
      </c>
      <c r="AZ191" s="82" t="str">
        <f t="shared" si="69"/>
        <v>SUMINISTROS CLINICOS ISLA SAS</v>
      </c>
      <c r="BA191" s="82" t="str">
        <f t="shared" si="62"/>
        <v>NACIONAL</v>
      </c>
      <c r="BB191" s="82" t="str">
        <f t="shared" si="63"/>
        <v>5 DIAS HABILES HABILES</v>
      </c>
      <c r="BC191" s="7"/>
      <c r="BD191" s="7"/>
      <c r="BE191" s="7"/>
      <c r="BF191" s="7"/>
      <c r="BG191" s="7"/>
      <c r="BH191" s="7"/>
      <c r="BI191" s="7" t="s">
        <v>887</v>
      </c>
      <c r="BJ191" s="7">
        <v>15472.08</v>
      </c>
      <c r="BK191" s="7" t="s">
        <v>2526</v>
      </c>
      <c r="BL191" s="7"/>
      <c r="BM191" s="7"/>
      <c r="BN191" s="7"/>
      <c r="BO191" s="7" t="s">
        <v>948</v>
      </c>
      <c r="BP191" s="7">
        <v>13800</v>
      </c>
      <c r="BQ191" s="7" t="s">
        <v>2548</v>
      </c>
      <c r="BR191" s="7"/>
      <c r="BS191" s="7"/>
      <c r="BT191" s="7"/>
      <c r="BU191" s="1" t="s">
        <v>893</v>
      </c>
      <c r="BV191" s="7">
        <v>15080</v>
      </c>
      <c r="BW191" s="7" t="s">
        <v>2328</v>
      </c>
      <c r="BX191" s="82">
        <f t="shared" si="51"/>
        <v>13800</v>
      </c>
      <c r="BY191" s="82" t="str">
        <f t="shared" si="59"/>
        <v>QUIMICOS FARADAY LTDA</v>
      </c>
      <c r="BZ191" s="82" t="str">
        <f t="shared" si="52"/>
        <v xml:space="preserve">NACIONAL </v>
      </c>
      <c r="CA191" s="82" t="str">
        <f t="shared" si="53"/>
        <v>20 DIAS</v>
      </c>
      <c r="CB191" s="7"/>
      <c r="CC191" s="7"/>
      <c r="CD191" s="7"/>
      <c r="CE191" s="7" t="s">
        <v>2391</v>
      </c>
      <c r="CF191" s="7">
        <v>16300</v>
      </c>
      <c r="CG191" s="7">
        <v>30</v>
      </c>
      <c r="CH191" s="7"/>
      <c r="CI191" s="7"/>
      <c r="CJ191" s="7"/>
      <c r="CK191" s="82">
        <f t="shared" si="64"/>
        <v>16300</v>
      </c>
      <c r="CL191" s="82" t="str">
        <f t="shared" si="65"/>
        <v>SCIENTIFIC PRODUCTS LTDA.</v>
      </c>
      <c r="CM191" s="82" t="str">
        <f t="shared" si="66"/>
        <v>RYMCO</v>
      </c>
      <c r="CN191" s="82">
        <f t="shared" si="67"/>
        <v>30</v>
      </c>
      <c r="CO191" s="101">
        <f t="shared" si="54"/>
        <v>13800</v>
      </c>
      <c r="CP191" s="110" t="str">
        <f t="shared" si="55"/>
        <v>QUIMICOS FARADAY LTDA</v>
      </c>
      <c r="CQ191" s="105" t="str">
        <f t="shared" si="56"/>
        <v xml:space="preserve">NACIONAL </v>
      </c>
      <c r="CR191" s="105" t="str">
        <f t="shared" si="57"/>
        <v>20 DIAS</v>
      </c>
    </row>
    <row r="192" spans="1:96" ht="28.8">
      <c r="A192" s="46">
        <f t="shared" si="58"/>
        <v>184</v>
      </c>
      <c r="B192" s="24" t="s">
        <v>683</v>
      </c>
      <c r="C192" s="25" t="s">
        <v>894</v>
      </c>
      <c r="D192" s="47">
        <v>1</v>
      </c>
      <c r="E192" s="7"/>
      <c r="F192" s="7"/>
      <c r="G192" s="7"/>
      <c r="H192" s="7" t="s">
        <v>920</v>
      </c>
      <c r="I192" s="7">
        <v>84498.75</v>
      </c>
      <c r="J192" s="7" t="s">
        <v>2281</v>
      </c>
      <c r="K192" s="7"/>
      <c r="L192" s="7"/>
      <c r="M192" s="7"/>
      <c r="N192" s="7"/>
      <c r="O192" s="7"/>
      <c r="P192" s="7"/>
      <c r="Q192" s="7" t="s">
        <v>920</v>
      </c>
      <c r="R192" s="7">
        <v>85625</v>
      </c>
      <c r="S192" s="7" t="s">
        <v>2326</v>
      </c>
      <c r="T192" s="7"/>
      <c r="U192" s="7"/>
      <c r="V192" s="7"/>
      <c r="W192" s="7"/>
      <c r="X192" s="7"/>
      <c r="Y192" s="7"/>
      <c r="Z192" s="82">
        <f t="shared" si="49"/>
        <v>84498.75</v>
      </c>
      <c r="AA192" s="82" t="str">
        <f t="shared" si="50"/>
        <v>AVÁNTIKA COLOMBIA S.A.</v>
      </c>
      <c r="AB192" s="82" t="str">
        <f t="shared" si="60"/>
        <v>BRAND</v>
      </c>
      <c r="AC192" s="82" t="str">
        <f t="shared" si="61"/>
        <v>30 DÍAS</v>
      </c>
      <c r="AD192" s="7"/>
      <c r="AE192" s="7"/>
      <c r="AF192" s="7"/>
      <c r="AG192" s="7"/>
      <c r="AH192" s="7"/>
      <c r="AI192" s="7"/>
      <c r="AJ192" s="7"/>
      <c r="AK192" s="7"/>
      <c r="AL192" s="7"/>
      <c r="AM192" s="7"/>
      <c r="AN192" s="7"/>
      <c r="AO192" s="7"/>
      <c r="AP192" s="7"/>
      <c r="AQ192" s="7"/>
      <c r="AR192" s="7"/>
      <c r="AS192" s="7"/>
      <c r="AT192" s="7"/>
      <c r="AU192" s="7"/>
      <c r="AV192" s="7"/>
      <c r="AW192" s="7"/>
      <c r="AX192" s="7"/>
      <c r="AY192" s="82"/>
      <c r="AZ192" s="82"/>
      <c r="BA192" s="82">
        <f t="shared" si="62"/>
        <v>0</v>
      </c>
      <c r="BB192" s="82">
        <f t="shared" si="63"/>
        <v>0</v>
      </c>
      <c r="BC192" s="7"/>
      <c r="BD192" s="7"/>
      <c r="BE192" s="7"/>
      <c r="BF192" s="7"/>
      <c r="BG192" s="7"/>
      <c r="BH192" s="7"/>
      <c r="BI192" s="7" t="s">
        <v>920</v>
      </c>
      <c r="BJ192" s="7">
        <v>84498.75</v>
      </c>
      <c r="BK192" s="7" t="s">
        <v>2526</v>
      </c>
      <c r="BL192" s="7"/>
      <c r="BM192" s="7"/>
      <c r="BN192" s="7"/>
      <c r="BO192" s="7"/>
      <c r="BP192" s="7"/>
      <c r="BQ192" s="7"/>
      <c r="BR192" s="7"/>
      <c r="BS192" s="7"/>
      <c r="BT192" s="7"/>
      <c r="BU192" s="1" t="s">
        <v>894</v>
      </c>
      <c r="BV192" s="7">
        <v>84506</v>
      </c>
      <c r="BW192" s="7" t="s">
        <v>2545</v>
      </c>
      <c r="BX192" s="82">
        <f t="shared" si="51"/>
        <v>84498.75</v>
      </c>
      <c r="BY192" s="82" t="str">
        <f t="shared" si="59"/>
        <v>PROFINAS SAS</v>
      </c>
      <c r="BZ192" s="82" t="str">
        <f t="shared" si="52"/>
        <v>BRAND</v>
      </c>
      <c r="CA192" s="82" t="str">
        <f t="shared" si="53"/>
        <v>15-60 DIAS</v>
      </c>
      <c r="CB192" s="7"/>
      <c r="CC192" s="7"/>
      <c r="CD192" s="7"/>
      <c r="CE192" s="7" t="s">
        <v>920</v>
      </c>
      <c r="CF192" s="7">
        <v>69600</v>
      </c>
      <c r="CG192" s="7">
        <v>30</v>
      </c>
      <c r="CH192" s="7"/>
      <c r="CI192" s="7"/>
      <c r="CJ192" s="7"/>
      <c r="CK192" s="82">
        <f t="shared" si="64"/>
        <v>69600</v>
      </c>
      <c r="CL192" s="82" t="str">
        <f t="shared" si="65"/>
        <v>SCIENTIFIC PRODUCTS LTDA.</v>
      </c>
      <c r="CM192" s="82" t="str">
        <f t="shared" si="66"/>
        <v>BRAND</v>
      </c>
      <c r="CN192" s="82">
        <f t="shared" si="67"/>
        <v>30</v>
      </c>
      <c r="CO192" s="101">
        <f t="shared" si="54"/>
        <v>69600</v>
      </c>
      <c r="CP192" s="110" t="str">
        <f t="shared" si="55"/>
        <v>SCIENTIFIC PRODUCTS LTDA.</v>
      </c>
      <c r="CQ192" s="105" t="str">
        <f t="shared" si="56"/>
        <v>BRAND</v>
      </c>
      <c r="CR192" s="105">
        <f t="shared" si="57"/>
        <v>30</v>
      </c>
    </row>
    <row r="193" spans="1:96" ht="43.2">
      <c r="A193" s="46">
        <f t="shared" si="58"/>
        <v>185</v>
      </c>
      <c r="B193" s="24" t="s">
        <v>684</v>
      </c>
      <c r="C193" s="25" t="s">
        <v>1462</v>
      </c>
      <c r="D193" s="47">
        <v>1</v>
      </c>
      <c r="E193" s="7"/>
      <c r="F193" s="7"/>
      <c r="G193" s="7"/>
      <c r="H193" s="7"/>
      <c r="I193" s="7"/>
      <c r="J193" s="7"/>
      <c r="K193" s="7" t="s">
        <v>2307</v>
      </c>
      <c r="L193" s="7">
        <v>166228</v>
      </c>
      <c r="M193" s="7">
        <v>30</v>
      </c>
      <c r="N193" s="7" t="s">
        <v>2330</v>
      </c>
      <c r="O193" s="7">
        <v>76351</v>
      </c>
      <c r="P193" s="7" t="s">
        <v>2326</v>
      </c>
      <c r="Q193" s="7"/>
      <c r="R193" s="7"/>
      <c r="S193" s="7"/>
      <c r="T193" s="7"/>
      <c r="U193" s="7"/>
      <c r="V193" s="7"/>
      <c r="W193" s="7"/>
      <c r="X193" s="7"/>
      <c r="Y193" s="7"/>
      <c r="Z193" s="82">
        <f t="shared" si="49"/>
        <v>76351</v>
      </c>
      <c r="AA193" s="82" t="str">
        <f t="shared" si="50"/>
        <v>BIODIAGNOSTICA LTDA</v>
      </c>
      <c r="AB193" s="82" t="str">
        <f t="shared" si="60"/>
        <v>USA SCIENTIFIC 2300-9602</v>
      </c>
      <c r="AC193" s="82" t="str">
        <f t="shared" si="61"/>
        <v>INMEDIATA</v>
      </c>
      <c r="AD193" s="7" t="s">
        <v>2303</v>
      </c>
      <c r="AE193" s="7">
        <v>127502</v>
      </c>
      <c r="AF193" s="7" t="s">
        <v>2375</v>
      </c>
      <c r="AG193" s="7"/>
      <c r="AH193" s="7"/>
      <c r="AI193" s="7"/>
      <c r="AJ193" s="7"/>
      <c r="AK193" s="7"/>
      <c r="AL193" s="7"/>
      <c r="AM193" s="7" t="s">
        <v>2303</v>
      </c>
      <c r="AN193" s="7">
        <v>104400</v>
      </c>
      <c r="AO193" s="7" t="s">
        <v>2463</v>
      </c>
      <c r="AP193" s="7" t="s">
        <v>2303</v>
      </c>
      <c r="AQ193" s="7">
        <v>122600</v>
      </c>
      <c r="AR193" s="7" t="s">
        <v>2475</v>
      </c>
      <c r="AS193" s="7"/>
      <c r="AT193" s="7"/>
      <c r="AU193" s="7"/>
      <c r="AV193" s="7" t="s">
        <v>2303</v>
      </c>
      <c r="AW193" s="7">
        <v>90108.658536585368</v>
      </c>
      <c r="AX193" s="7">
        <v>45</v>
      </c>
      <c r="AY193" s="82">
        <f t="shared" si="68"/>
        <v>90108.658536585368</v>
      </c>
      <c r="AZ193" s="82" t="str">
        <f t="shared" si="69"/>
        <v>NELSON A. ROYERO Y CÍA. SAS.</v>
      </c>
      <c r="BA193" s="82" t="str">
        <f t="shared" si="62"/>
        <v>USA SCIENTIFIC</v>
      </c>
      <c r="BB193" s="82">
        <f t="shared" si="63"/>
        <v>45</v>
      </c>
      <c r="BC193" s="7"/>
      <c r="BD193" s="7"/>
      <c r="BE193" s="7"/>
      <c r="BF193" s="7"/>
      <c r="BG193" s="7"/>
      <c r="BH193" s="7"/>
      <c r="BI193" s="7"/>
      <c r="BJ193" s="7"/>
      <c r="BK193" s="7"/>
      <c r="BL193" s="7"/>
      <c r="BM193" s="7"/>
      <c r="BN193" s="7"/>
      <c r="BO193" s="7"/>
      <c r="BP193" s="7"/>
      <c r="BQ193" s="7"/>
      <c r="BR193" s="7"/>
      <c r="BS193" s="7"/>
      <c r="BT193" s="7"/>
      <c r="BU193" s="1"/>
      <c r="BV193" s="7"/>
      <c r="BW193" s="7"/>
      <c r="BX193" s="82"/>
      <c r="BY193" s="82" t="str">
        <f t="shared" si="59"/>
        <v>REACTIVOS EQUIPOS Y QUIMICOS LIMITADA</v>
      </c>
      <c r="BZ193" s="82">
        <f t="shared" si="52"/>
        <v>0</v>
      </c>
      <c r="CA193" s="82">
        <f t="shared" si="53"/>
        <v>0</v>
      </c>
      <c r="CB193" s="7"/>
      <c r="CC193" s="7"/>
      <c r="CD193" s="7"/>
      <c r="CE193" s="7"/>
      <c r="CF193" s="7"/>
      <c r="CG193" s="7"/>
      <c r="CH193" s="7" t="s">
        <v>2624</v>
      </c>
      <c r="CI193" s="7">
        <v>71482.769230769234</v>
      </c>
      <c r="CJ193" s="7" t="s">
        <v>2400</v>
      </c>
      <c r="CK193" s="82">
        <f t="shared" si="64"/>
        <v>71482.769230769234</v>
      </c>
      <c r="CL193" s="82" t="str">
        <f t="shared" si="65"/>
        <v xml:space="preserve">LABORATORIOS WACOL S.A </v>
      </c>
      <c r="CM193" s="82" t="str">
        <f t="shared" si="66"/>
        <v xml:space="preserve">AXIGEN </v>
      </c>
      <c r="CN193" s="82" t="str">
        <f t="shared" si="67"/>
        <v xml:space="preserve">INMEDIATA </v>
      </c>
      <c r="CO193" s="101">
        <f t="shared" si="54"/>
        <v>71482.769230769234</v>
      </c>
      <c r="CP193" s="110" t="str">
        <f t="shared" si="55"/>
        <v xml:space="preserve">LABORATORIOS WACOL S.A </v>
      </c>
      <c r="CQ193" s="105" t="str">
        <f t="shared" si="56"/>
        <v xml:space="preserve">AXIGEN </v>
      </c>
      <c r="CR193" s="105" t="str">
        <f t="shared" si="57"/>
        <v xml:space="preserve">INMEDIATA </v>
      </c>
    </row>
    <row r="194" spans="1:96" ht="43.2">
      <c r="A194" s="46">
        <f t="shared" si="58"/>
        <v>186</v>
      </c>
      <c r="B194" s="24" t="s">
        <v>685</v>
      </c>
      <c r="C194" s="25" t="s">
        <v>1446</v>
      </c>
      <c r="D194" s="47">
        <v>1</v>
      </c>
      <c r="E194" s="7"/>
      <c r="F194" s="7"/>
      <c r="G194" s="7"/>
      <c r="H194" s="7"/>
      <c r="I194" s="7"/>
      <c r="J194" s="7"/>
      <c r="K194" s="7" t="s">
        <v>2303</v>
      </c>
      <c r="L194" s="7">
        <v>146160</v>
      </c>
      <c r="M194" s="7">
        <v>30</v>
      </c>
      <c r="N194" s="7" t="s">
        <v>2331</v>
      </c>
      <c r="O194" s="7">
        <v>94361</v>
      </c>
      <c r="P194" s="7" t="s">
        <v>2328</v>
      </c>
      <c r="Q194" s="7"/>
      <c r="R194" s="7"/>
      <c r="S194" s="7"/>
      <c r="T194" s="7"/>
      <c r="U194" s="7"/>
      <c r="V194" s="7"/>
      <c r="W194" s="7"/>
      <c r="X194" s="7"/>
      <c r="Y194" s="7"/>
      <c r="Z194" s="82">
        <f t="shared" si="49"/>
        <v>94361</v>
      </c>
      <c r="AA194" s="82" t="str">
        <f t="shared" si="50"/>
        <v>BIODIAGNOSTICA LTDA</v>
      </c>
      <c r="AB194" s="82" t="str">
        <f t="shared" si="60"/>
        <v>USA SCIENTIFIC 2324-9602</v>
      </c>
      <c r="AC194" s="82" t="str">
        <f t="shared" si="61"/>
        <v>30 DIAS</v>
      </c>
      <c r="AD194" s="7" t="s">
        <v>888</v>
      </c>
      <c r="AE194" s="7">
        <v>110269</v>
      </c>
      <c r="AF194" s="7" t="s">
        <v>2375</v>
      </c>
      <c r="AG194" s="7"/>
      <c r="AH194" s="7"/>
      <c r="AI194" s="7"/>
      <c r="AJ194" s="7"/>
      <c r="AK194" s="7"/>
      <c r="AL194" s="7"/>
      <c r="AM194" s="7" t="s">
        <v>2303</v>
      </c>
      <c r="AN194" s="7">
        <v>48720</v>
      </c>
      <c r="AO194" s="7" t="s">
        <v>2463</v>
      </c>
      <c r="AP194" s="7"/>
      <c r="AQ194" s="7"/>
      <c r="AR194" s="7"/>
      <c r="AS194" s="7"/>
      <c r="AT194" s="7"/>
      <c r="AU194" s="7"/>
      <c r="AV194" s="7" t="s">
        <v>2303</v>
      </c>
      <c r="AW194" s="7">
        <v>111362.97073170732</v>
      </c>
      <c r="AX194" s="7">
        <v>45</v>
      </c>
      <c r="AY194" s="82">
        <f t="shared" si="68"/>
        <v>48720</v>
      </c>
      <c r="AZ194" s="82" t="str">
        <f t="shared" si="69"/>
        <v>SUMINISTROS CLINICOS ISLA SAS</v>
      </c>
      <c r="BA194" s="82" t="str">
        <f t="shared" si="62"/>
        <v>USA SCIENTIFIC</v>
      </c>
      <c r="BB194" s="82" t="str">
        <f t="shared" si="63"/>
        <v>5 DIAS HABILES HABILES</v>
      </c>
      <c r="BC194" s="7"/>
      <c r="BD194" s="7"/>
      <c r="BE194" s="7"/>
      <c r="BF194" s="7"/>
      <c r="BG194" s="7"/>
      <c r="BH194" s="7"/>
      <c r="BI194" s="7"/>
      <c r="BJ194" s="7"/>
      <c r="BK194" s="7"/>
      <c r="BL194" s="7"/>
      <c r="BM194" s="7"/>
      <c r="BN194" s="7"/>
      <c r="BO194" s="7"/>
      <c r="BP194" s="7"/>
      <c r="BQ194" s="7"/>
      <c r="BR194" s="7"/>
      <c r="BS194" s="7"/>
      <c r="BT194" s="7"/>
      <c r="BU194" s="1"/>
      <c r="BV194" s="7"/>
      <c r="BW194" s="7"/>
      <c r="BX194" s="82"/>
      <c r="BY194" s="82" t="str">
        <f t="shared" si="59"/>
        <v>REACTIVOS EQUIPOS Y QUIMICOS LIMITADA</v>
      </c>
      <c r="BZ194" s="82">
        <f t="shared" si="52"/>
        <v>0</v>
      </c>
      <c r="CA194" s="82">
        <f t="shared" si="53"/>
        <v>0</v>
      </c>
      <c r="CB194" s="7"/>
      <c r="CC194" s="7"/>
      <c r="CD194" s="7"/>
      <c r="CE194" s="7" t="s">
        <v>2303</v>
      </c>
      <c r="CF194" s="7">
        <v>226900</v>
      </c>
      <c r="CG194" s="7">
        <v>60</v>
      </c>
      <c r="CH194" s="7"/>
      <c r="CI194" s="7"/>
      <c r="CJ194" s="7"/>
      <c r="CK194" s="82">
        <f t="shared" si="64"/>
        <v>226900</v>
      </c>
      <c r="CL194" s="82" t="str">
        <f t="shared" si="65"/>
        <v>SCIENTIFIC PRODUCTS LTDA.</v>
      </c>
      <c r="CM194" s="82" t="str">
        <f t="shared" si="66"/>
        <v>USA SCIENTIFIC</v>
      </c>
      <c r="CN194" s="82">
        <f t="shared" si="67"/>
        <v>60</v>
      </c>
      <c r="CO194" s="101">
        <f t="shared" si="54"/>
        <v>48720</v>
      </c>
      <c r="CP194" s="110" t="str">
        <f t="shared" si="55"/>
        <v>SUMINISTROS CLINICOS ISLA SAS</v>
      </c>
      <c r="CQ194" s="105" t="str">
        <f t="shared" si="56"/>
        <v>USA SCIENTIFIC</v>
      </c>
      <c r="CR194" s="105" t="str">
        <f t="shared" si="57"/>
        <v>5 DIAS HABILES HABILES</v>
      </c>
    </row>
    <row r="195" spans="1:96" ht="43.2">
      <c r="A195" s="46">
        <f t="shared" si="58"/>
        <v>187</v>
      </c>
      <c r="B195" s="24" t="s">
        <v>686</v>
      </c>
      <c r="C195" s="25" t="s">
        <v>1743</v>
      </c>
      <c r="D195" s="47">
        <v>1</v>
      </c>
      <c r="E195" s="7"/>
      <c r="F195" s="7"/>
      <c r="G195" s="7"/>
      <c r="H195" s="7"/>
      <c r="I195" s="7"/>
      <c r="J195" s="7"/>
      <c r="K195" s="7"/>
      <c r="L195" s="7"/>
      <c r="M195" s="7">
        <v>30</v>
      </c>
      <c r="N195" s="7"/>
      <c r="O195" s="7"/>
      <c r="P195" s="7"/>
      <c r="Q195" s="7"/>
      <c r="R195" s="7"/>
      <c r="S195" s="7"/>
      <c r="T195" s="7"/>
      <c r="U195" s="7"/>
      <c r="V195" s="7"/>
      <c r="W195" s="7"/>
      <c r="X195" s="7"/>
      <c r="Y195" s="7"/>
      <c r="Z195" s="82"/>
      <c r="AA195" s="82"/>
      <c r="AB195" s="82"/>
      <c r="AC195" s="82"/>
      <c r="AD195" s="7" t="s">
        <v>888</v>
      </c>
      <c r="AE195" s="7">
        <v>22624</v>
      </c>
      <c r="AF195" s="7" t="s">
        <v>2375</v>
      </c>
      <c r="AG195" s="7"/>
      <c r="AH195" s="7"/>
      <c r="AI195" s="7"/>
      <c r="AJ195" s="7"/>
      <c r="AK195" s="7"/>
      <c r="AL195" s="7"/>
      <c r="AM195" s="7"/>
      <c r="AN195" s="7"/>
      <c r="AO195" s="7"/>
      <c r="AP195" s="7" t="s">
        <v>2301</v>
      </c>
      <c r="AQ195" s="7">
        <v>204600</v>
      </c>
      <c r="AR195" s="7" t="s">
        <v>2475</v>
      </c>
      <c r="AS195" s="7"/>
      <c r="AT195" s="7"/>
      <c r="AU195" s="7"/>
      <c r="AV195" s="7"/>
      <c r="AW195" s="7"/>
      <c r="AX195" s="7"/>
      <c r="AY195" s="82">
        <f t="shared" si="68"/>
        <v>22624</v>
      </c>
      <c r="AZ195" s="82" t="str">
        <f t="shared" si="69"/>
        <v>IMECTECH SOLUTIONS S.A.S.</v>
      </c>
      <c r="BA195" s="82" t="str">
        <f t="shared" si="62"/>
        <v>FISHER</v>
      </c>
      <c r="BB195" s="82" t="str">
        <f t="shared" si="63"/>
        <v>60 DIAS</v>
      </c>
      <c r="BC195" s="7"/>
      <c r="BD195" s="7"/>
      <c r="BE195" s="7"/>
      <c r="BF195" s="7"/>
      <c r="BG195" s="7"/>
      <c r="BH195" s="7"/>
      <c r="BI195" s="7"/>
      <c r="BJ195" s="7"/>
      <c r="BK195" s="7"/>
      <c r="BL195" s="7" t="s">
        <v>2544</v>
      </c>
      <c r="BM195" s="7">
        <v>109040</v>
      </c>
      <c r="BN195" s="7" t="s">
        <v>2375</v>
      </c>
      <c r="BO195" s="7"/>
      <c r="BP195" s="7"/>
      <c r="BQ195" s="7"/>
      <c r="BR195" s="7"/>
      <c r="BS195" s="7"/>
      <c r="BT195" s="7"/>
      <c r="BU195" s="1"/>
      <c r="BV195" s="7"/>
      <c r="BW195" s="7"/>
      <c r="BX195" s="82">
        <f t="shared" si="51"/>
        <v>109040</v>
      </c>
      <c r="BY195" s="82" t="str">
        <f t="shared" si="59"/>
        <v xml:space="preserve">QUIMICA  M.G.  S.A.S.   </v>
      </c>
      <c r="BZ195" s="82" t="str">
        <f t="shared" si="52"/>
        <v>AXYGEN</v>
      </c>
      <c r="CA195" s="82" t="str">
        <f t="shared" si="53"/>
        <v>60 DIAS</v>
      </c>
      <c r="CB195" s="7"/>
      <c r="CC195" s="7"/>
      <c r="CD195" s="7"/>
      <c r="CE195" s="7" t="s">
        <v>888</v>
      </c>
      <c r="CF195" s="7">
        <v>191400</v>
      </c>
      <c r="CG195" s="7">
        <v>60</v>
      </c>
      <c r="CH195" s="7" t="s">
        <v>2624</v>
      </c>
      <c r="CI195" s="7">
        <v>44977.661538461543</v>
      </c>
      <c r="CJ195" s="7" t="s">
        <v>2400</v>
      </c>
      <c r="CK195" s="82">
        <f t="shared" si="64"/>
        <v>44977.661538461543</v>
      </c>
      <c r="CL195" s="82" t="str">
        <f t="shared" si="65"/>
        <v xml:space="preserve">LABORATORIOS WACOL S.A </v>
      </c>
      <c r="CM195" s="82" t="str">
        <f t="shared" si="66"/>
        <v xml:space="preserve">AXIGEN </v>
      </c>
      <c r="CN195" s="82" t="str">
        <f t="shared" si="67"/>
        <v xml:space="preserve">INMEDIATA </v>
      </c>
      <c r="CO195" s="101">
        <f t="shared" si="54"/>
        <v>22624</v>
      </c>
      <c r="CP195" s="110" t="str">
        <f t="shared" si="55"/>
        <v>IMECTECH SOLUTIONS S.A.S.</v>
      </c>
      <c r="CQ195" s="105" t="str">
        <f t="shared" si="56"/>
        <v>FISHER</v>
      </c>
      <c r="CR195" s="105" t="str">
        <f t="shared" si="57"/>
        <v>60 DIAS</v>
      </c>
    </row>
    <row r="196" spans="1:96" ht="43.2">
      <c r="A196" s="46">
        <f t="shared" si="58"/>
        <v>188</v>
      </c>
      <c r="B196" s="54" t="s">
        <v>687</v>
      </c>
      <c r="C196" s="48" t="s">
        <v>1744</v>
      </c>
      <c r="D196" s="47">
        <v>1</v>
      </c>
      <c r="E196" s="7"/>
      <c r="F196" s="7"/>
      <c r="G196" s="7"/>
      <c r="H196" s="7"/>
      <c r="I196" s="7"/>
      <c r="J196" s="7"/>
      <c r="K196" s="7" t="s">
        <v>2303</v>
      </c>
      <c r="L196" s="7">
        <v>93148</v>
      </c>
      <c r="M196" s="7">
        <v>30</v>
      </c>
      <c r="N196" s="7" t="s">
        <v>2332</v>
      </c>
      <c r="O196" s="7">
        <v>47986</v>
      </c>
      <c r="P196" s="7" t="s">
        <v>2328</v>
      </c>
      <c r="Q196" s="7"/>
      <c r="R196" s="7"/>
      <c r="S196" s="7"/>
      <c r="T196" s="7"/>
      <c r="U196" s="7"/>
      <c r="V196" s="7"/>
      <c r="W196" s="7"/>
      <c r="X196" s="7"/>
      <c r="Y196" s="7"/>
      <c r="Z196" s="82">
        <f t="shared" si="49"/>
        <v>47986</v>
      </c>
      <c r="AA196" s="82" t="str">
        <f t="shared" si="50"/>
        <v>BIODIAGNOSTICA LTDA</v>
      </c>
      <c r="AB196" s="82" t="str">
        <f t="shared" si="60"/>
        <v>USA SCIENTIFIC 2384-1602</v>
      </c>
      <c r="AC196" s="82" t="str">
        <f t="shared" si="61"/>
        <v>30 DIAS</v>
      </c>
      <c r="AD196" s="7" t="s">
        <v>888</v>
      </c>
      <c r="AE196" s="7">
        <v>59345</v>
      </c>
      <c r="AF196" s="7" t="s">
        <v>2375</v>
      </c>
      <c r="AG196" s="7"/>
      <c r="AH196" s="7"/>
      <c r="AI196" s="7"/>
      <c r="AJ196" s="7"/>
      <c r="AK196" s="7"/>
      <c r="AL196" s="7"/>
      <c r="AM196" s="7" t="s">
        <v>2303</v>
      </c>
      <c r="AN196" s="7">
        <v>46400</v>
      </c>
      <c r="AO196" s="7" t="s">
        <v>2463</v>
      </c>
      <c r="AP196" s="7" t="s">
        <v>2303</v>
      </c>
      <c r="AQ196" s="7">
        <v>101000</v>
      </c>
      <c r="AR196" s="7" t="s">
        <v>2475</v>
      </c>
      <c r="AS196" s="7"/>
      <c r="AT196" s="7"/>
      <c r="AU196" s="7"/>
      <c r="AV196" s="7" t="s">
        <v>2303</v>
      </c>
      <c r="AW196" s="7">
        <v>56633.180487804879</v>
      </c>
      <c r="AX196" s="7">
        <v>45</v>
      </c>
      <c r="AY196" s="82">
        <f t="shared" si="68"/>
        <v>46400</v>
      </c>
      <c r="AZ196" s="82" t="str">
        <f t="shared" si="69"/>
        <v>SUMINISTROS CLINICOS ISLA SAS</v>
      </c>
      <c r="BA196" s="82" t="str">
        <f t="shared" si="62"/>
        <v>USA SCIENTIFIC</v>
      </c>
      <c r="BB196" s="82" t="str">
        <f t="shared" si="63"/>
        <v>5 DIAS HABILES HABILES</v>
      </c>
      <c r="BC196" s="7"/>
      <c r="BD196" s="7"/>
      <c r="BE196" s="7"/>
      <c r="BF196" s="7"/>
      <c r="BG196" s="7"/>
      <c r="BH196" s="7"/>
      <c r="BI196" s="7"/>
      <c r="BJ196" s="7"/>
      <c r="BK196" s="7"/>
      <c r="BL196" s="7"/>
      <c r="BM196" s="7"/>
      <c r="BN196" s="7"/>
      <c r="BO196" s="7"/>
      <c r="BP196" s="7"/>
      <c r="BQ196" s="7"/>
      <c r="BR196" s="7"/>
      <c r="BS196" s="7"/>
      <c r="BT196" s="7"/>
      <c r="BU196" s="1"/>
      <c r="BV196" s="7"/>
      <c r="BW196" s="7"/>
      <c r="BX196" s="82"/>
      <c r="BY196" s="82" t="str">
        <f t="shared" si="59"/>
        <v>REACTIVOS EQUIPOS Y QUIMICOS LIMITADA</v>
      </c>
      <c r="BZ196" s="82">
        <f t="shared" si="52"/>
        <v>0</v>
      </c>
      <c r="CA196" s="82">
        <f t="shared" si="53"/>
        <v>0</v>
      </c>
      <c r="CB196" s="7"/>
      <c r="CC196" s="7"/>
      <c r="CD196" s="7"/>
      <c r="CE196" s="7" t="s">
        <v>888</v>
      </c>
      <c r="CF196" s="7">
        <v>70000</v>
      </c>
      <c r="CG196" s="7">
        <v>60</v>
      </c>
      <c r="CH196" s="7"/>
      <c r="CI196" s="7"/>
      <c r="CJ196" s="7"/>
      <c r="CK196" s="82">
        <f t="shared" si="64"/>
        <v>70000</v>
      </c>
      <c r="CL196" s="82" t="str">
        <f t="shared" si="65"/>
        <v>SCIENTIFIC PRODUCTS LTDA.</v>
      </c>
      <c r="CM196" s="82" t="str">
        <f t="shared" si="66"/>
        <v>FISHER</v>
      </c>
      <c r="CN196" s="82">
        <f t="shared" si="67"/>
        <v>60</v>
      </c>
      <c r="CO196" s="101">
        <f t="shared" si="54"/>
        <v>46400</v>
      </c>
      <c r="CP196" s="110" t="str">
        <f t="shared" si="55"/>
        <v>SUMINISTROS CLINICOS ISLA SAS</v>
      </c>
      <c r="CQ196" s="105" t="str">
        <f t="shared" si="56"/>
        <v>USA SCIENTIFIC</v>
      </c>
      <c r="CR196" s="105" t="str">
        <f t="shared" si="57"/>
        <v>5 DIAS HABILES HABILES</v>
      </c>
    </row>
    <row r="197" spans="1:96" ht="43.2">
      <c r="A197" s="46">
        <f t="shared" si="58"/>
        <v>189</v>
      </c>
      <c r="B197" s="24" t="s">
        <v>688</v>
      </c>
      <c r="C197" s="25" t="s">
        <v>1745</v>
      </c>
      <c r="D197" s="47">
        <v>1</v>
      </c>
      <c r="E197" s="7"/>
      <c r="F197" s="7"/>
      <c r="G197" s="7"/>
      <c r="H197" s="7"/>
      <c r="I197" s="7"/>
      <c r="J197" s="7"/>
      <c r="K197" s="7" t="s">
        <v>2303</v>
      </c>
      <c r="L197" s="7">
        <v>203348</v>
      </c>
      <c r="M197" s="7">
        <v>30</v>
      </c>
      <c r="N197" s="7" t="s">
        <v>2333</v>
      </c>
      <c r="O197" s="7">
        <v>125986</v>
      </c>
      <c r="P197" s="7" t="s">
        <v>2328</v>
      </c>
      <c r="Q197" s="7"/>
      <c r="R197" s="7"/>
      <c r="S197" s="7"/>
      <c r="T197" s="7"/>
      <c r="U197" s="7"/>
      <c r="V197" s="7"/>
      <c r="W197" s="7"/>
      <c r="X197" s="7"/>
      <c r="Y197" s="7"/>
      <c r="Z197" s="82">
        <f t="shared" si="49"/>
        <v>125986</v>
      </c>
      <c r="AA197" s="82" t="str">
        <f t="shared" si="50"/>
        <v>BIODIAGNOSTICA LTDA</v>
      </c>
      <c r="AB197" s="82" t="str">
        <f t="shared" si="60"/>
        <v>USA SCIENTIFIC 2332-1048</v>
      </c>
      <c r="AC197" s="82" t="str">
        <f t="shared" si="61"/>
        <v>30 DIAS</v>
      </c>
      <c r="AD197" s="7"/>
      <c r="AE197" s="7"/>
      <c r="AF197" s="7"/>
      <c r="AG197" s="7"/>
      <c r="AH197" s="7"/>
      <c r="AI197" s="7"/>
      <c r="AJ197" s="7"/>
      <c r="AK197" s="7"/>
      <c r="AL197" s="7"/>
      <c r="AM197" s="7" t="s">
        <v>2303</v>
      </c>
      <c r="AN197" s="7">
        <v>164276</v>
      </c>
      <c r="AO197" s="7" t="s">
        <v>2463</v>
      </c>
      <c r="AP197" s="7" t="s">
        <v>2303</v>
      </c>
      <c r="AQ197" s="7">
        <v>233200</v>
      </c>
      <c r="AR197" s="7" t="s">
        <v>2475</v>
      </c>
      <c r="AS197" s="7"/>
      <c r="AT197" s="7"/>
      <c r="AU197" s="7"/>
      <c r="AV197" s="7" t="s">
        <v>2303</v>
      </c>
      <c r="AW197" s="7">
        <v>148684.69756097562</v>
      </c>
      <c r="AX197" s="7">
        <v>45</v>
      </c>
      <c r="AY197" s="82">
        <f t="shared" si="68"/>
        <v>148684.69756097562</v>
      </c>
      <c r="AZ197" s="82" t="str">
        <f t="shared" si="69"/>
        <v>NELSON A. ROYERO Y CÍA. SAS.</v>
      </c>
      <c r="BA197" s="82" t="str">
        <f t="shared" si="62"/>
        <v>USA SCIENTIFIC</v>
      </c>
      <c r="BB197" s="82">
        <f t="shared" si="63"/>
        <v>45</v>
      </c>
      <c r="BC197" s="7"/>
      <c r="BD197" s="7"/>
      <c r="BE197" s="7"/>
      <c r="BF197" s="7"/>
      <c r="BG197" s="7"/>
      <c r="BH197" s="7"/>
      <c r="BI197" s="7"/>
      <c r="BJ197" s="7"/>
      <c r="BK197" s="7"/>
      <c r="BL197" s="7"/>
      <c r="BM197" s="7"/>
      <c r="BN197" s="7"/>
      <c r="BO197" s="7"/>
      <c r="BP197" s="7"/>
      <c r="BQ197" s="7"/>
      <c r="BR197" s="7"/>
      <c r="BS197" s="7"/>
      <c r="BT197" s="7"/>
      <c r="BU197" s="1"/>
      <c r="BV197" s="7"/>
      <c r="BW197" s="7"/>
      <c r="BX197" s="82"/>
      <c r="BY197" s="82" t="str">
        <f t="shared" si="59"/>
        <v>REACTIVOS EQUIPOS Y QUIMICOS LIMITADA</v>
      </c>
      <c r="BZ197" s="82">
        <f t="shared" si="52"/>
        <v>0</v>
      </c>
      <c r="CA197" s="82">
        <f t="shared" si="53"/>
        <v>0</v>
      </c>
      <c r="CB197" s="7"/>
      <c r="CC197" s="7"/>
      <c r="CD197" s="7"/>
      <c r="CE197" s="7" t="s">
        <v>888</v>
      </c>
      <c r="CF197" s="7">
        <v>135200</v>
      </c>
      <c r="CG197" s="7">
        <v>60</v>
      </c>
      <c r="CH197" s="7"/>
      <c r="CI197" s="7"/>
      <c r="CJ197" s="7"/>
      <c r="CK197" s="82">
        <f t="shared" si="64"/>
        <v>135200</v>
      </c>
      <c r="CL197" s="82" t="str">
        <f t="shared" si="65"/>
        <v>SCIENTIFIC PRODUCTS LTDA.</v>
      </c>
      <c r="CM197" s="82" t="str">
        <f t="shared" si="66"/>
        <v>FISHER</v>
      </c>
      <c r="CN197" s="82">
        <f t="shared" si="67"/>
        <v>60</v>
      </c>
      <c r="CO197" s="101">
        <f t="shared" si="54"/>
        <v>125986</v>
      </c>
      <c r="CP197" s="110" t="str">
        <f t="shared" si="55"/>
        <v>BIODIAGNOSTICA LTDA</v>
      </c>
      <c r="CQ197" s="105" t="str">
        <f t="shared" si="56"/>
        <v>USA SCIENTIFIC 2332-1048</v>
      </c>
      <c r="CR197" s="105" t="str">
        <f t="shared" si="57"/>
        <v>30 DIAS</v>
      </c>
    </row>
    <row r="198" spans="1:96" ht="43.2">
      <c r="A198" s="46">
        <f t="shared" si="58"/>
        <v>190</v>
      </c>
      <c r="B198" s="24" t="s">
        <v>689</v>
      </c>
      <c r="C198" s="25" t="s">
        <v>1746</v>
      </c>
      <c r="D198" s="47">
        <v>1</v>
      </c>
      <c r="E198" s="7"/>
      <c r="F198" s="7"/>
      <c r="G198" s="7"/>
      <c r="H198" s="7"/>
      <c r="I198" s="7"/>
      <c r="J198" s="7"/>
      <c r="K198" s="7" t="s">
        <v>2307</v>
      </c>
      <c r="L198" s="7">
        <v>93148</v>
      </c>
      <c r="M198" s="7">
        <v>30</v>
      </c>
      <c r="N198" s="7" t="s">
        <v>2334</v>
      </c>
      <c r="O198" s="7">
        <v>48042</v>
      </c>
      <c r="P198" s="7" t="s">
        <v>2328</v>
      </c>
      <c r="Q198" s="7"/>
      <c r="R198" s="7"/>
      <c r="S198" s="7"/>
      <c r="T198" s="7"/>
      <c r="U198" s="7"/>
      <c r="V198" s="7"/>
      <c r="W198" s="7"/>
      <c r="X198" s="7"/>
      <c r="Y198" s="7"/>
      <c r="Z198" s="82">
        <f t="shared" si="49"/>
        <v>48042</v>
      </c>
      <c r="AA198" s="82" t="str">
        <f t="shared" si="50"/>
        <v>BIODIAGNOSTICA LTDA</v>
      </c>
      <c r="AB198" s="82" t="str">
        <f t="shared" si="60"/>
        <v>USA SCIENTIFIC 2318-2501</v>
      </c>
      <c r="AC198" s="82" t="str">
        <f t="shared" si="61"/>
        <v>30 DIAS</v>
      </c>
      <c r="AD198" s="7" t="s">
        <v>888</v>
      </c>
      <c r="AE198" s="7">
        <v>47566</v>
      </c>
      <c r="AF198" s="7" t="s">
        <v>2375</v>
      </c>
      <c r="AG198" s="7"/>
      <c r="AH198" s="7"/>
      <c r="AI198" s="7"/>
      <c r="AJ198" s="7"/>
      <c r="AK198" s="7"/>
      <c r="AL198" s="7"/>
      <c r="AM198" s="7" t="s">
        <v>2303</v>
      </c>
      <c r="AN198" s="7">
        <v>64620</v>
      </c>
      <c r="AO198" s="7" t="s">
        <v>2328</v>
      </c>
      <c r="AP198" s="7" t="s">
        <v>2303</v>
      </c>
      <c r="AQ198" s="7">
        <v>101000</v>
      </c>
      <c r="AR198" s="7" t="s">
        <v>2475</v>
      </c>
      <c r="AS198" s="7"/>
      <c r="AT198" s="7"/>
      <c r="AU198" s="7"/>
      <c r="AV198" s="7" t="s">
        <v>2303</v>
      </c>
      <c r="AW198" s="7">
        <v>56699.385365853654</v>
      </c>
      <c r="AX198" s="7">
        <v>45</v>
      </c>
      <c r="AY198" s="82">
        <f t="shared" si="68"/>
        <v>47566</v>
      </c>
      <c r="AZ198" s="82" t="str">
        <f t="shared" si="69"/>
        <v>IMECTECH SOLUTIONS S.A.S.</v>
      </c>
      <c r="BA198" s="82" t="str">
        <f t="shared" si="62"/>
        <v>FISHER</v>
      </c>
      <c r="BB198" s="82" t="str">
        <f t="shared" si="63"/>
        <v>60 DIAS</v>
      </c>
      <c r="BC198" s="7"/>
      <c r="BD198" s="7"/>
      <c r="BE198" s="7"/>
      <c r="BF198" s="7"/>
      <c r="BG198" s="7"/>
      <c r="BH198" s="7"/>
      <c r="BI198" s="7"/>
      <c r="BJ198" s="7"/>
      <c r="BK198" s="7"/>
      <c r="BL198" s="7"/>
      <c r="BM198" s="7"/>
      <c r="BN198" s="7"/>
      <c r="BO198" s="7"/>
      <c r="BP198" s="7"/>
      <c r="BQ198" s="7"/>
      <c r="BR198" s="7"/>
      <c r="BS198" s="7"/>
      <c r="BT198" s="7"/>
      <c r="BU198" s="1"/>
      <c r="BV198" s="7"/>
      <c r="BW198" s="7"/>
      <c r="BX198" s="82"/>
      <c r="BY198" s="82" t="str">
        <f t="shared" si="59"/>
        <v>REACTIVOS EQUIPOS Y QUIMICOS LIMITADA</v>
      </c>
      <c r="BZ198" s="82">
        <f t="shared" si="52"/>
        <v>0</v>
      </c>
      <c r="CA198" s="82">
        <f t="shared" si="53"/>
        <v>0</v>
      </c>
      <c r="CB198" s="7"/>
      <c r="CC198" s="7"/>
      <c r="CD198" s="7"/>
      <c r="CE198" s="7" t="s">
        <v>888</v>
      </c>
      <c r="CF198" s="7">
        <v>70000</v>
      </c>
      <c r="CG198" s="7">
        <v>60</v>
      </c>
      <c r="CH198" s="7"/>
      <c r="CI198" s="7"/>
      <c r="CJ198" s="7"/>
      <c r="CK198" s="82">
        <f t="shared" si="64"/>
        <v>70000</v>
      </c>
      <c r="CL198" s="82" t="str">
        <f t="shared" si="65"/>
        <v>SCIENTIFIC PRODUCTS LTDA.</v>
      </c>
      <c r="CM198" s="82" t="str">
        <f t="shared" si="66"/>
        <v>FISHER</v>
      </c>
      <c r="CN198" s="82">
        <f t="shared" si="67"/>
        <v>60</v>
      </c>
      <c r="CO198" s="101">
        <f t="shared" si="54"/>
        <v>47566</v>
      </c>
      <c r="CP198" s="110" t="str">
        <f t="shared" si="55"/>
        <v>IMECTECH SOLUTIONS S.A.S.</v>
      </c>
      <c r="CQ198" s="105" t="str">
        <f t="shared" si="56"/>
        <v>FISHER</v>
      </c>
      <c r="CR198" s="105" t="str">
        <f t="shared" si="57"/>
        <v>60 DIAS</v>
      </c>
    </row>
    <row r="199" spans="1:96" ht="57.6">
      <c r="A199" s="46">
        <f t="shared" si="58"/>
        <v>191</v>
      </c>
      <c r="B199" s="24" t="s">
        <v>690</v>
      </c>
      <c r="C199" s="25" t="s">
        <v>1447</v>
      </c>
      <c r="D199" s="47">
        <v>1</v>
      </c>
      <c r="E199" s="7"/>
      <c r="F199" s="7"/>
      <c r="G199" s="7"/>
      <c r="H199" s="7"/>
      <c r="I199" s="7"/>
      <c r="J199" s="7"/>
      <c r="K199" s="7"/>
      <c r="L199" s="7"/>
      <c r="M199" s="7"/>
      <c r="N199" s="7"/>
      <c r="O199" s="7"/>
      <c r="P199" s="7"/>
      <c r="Q199" s="7" t="s">
        <v>920</v>
      </c>
      <c r="R199" s="7">
        <v>181279</v>
      </c>
      <c r="S199" s="7" t="s">
        <v>2375</v>
      </c>
      <c r="T199" s="7"/>
      <c r="U199" s="7"/>
      <c r="V199" s="7"/>
      <c r="W199" s="7"/>
      <c r="X199" s="7"/>
      <c r="Y199" s="7"/>
      <c r="Z199" s="82">
        <f t="shared" si="49"/>
        <v>181279</v>
      </c>
      <c r="AA199" s="82" t="str">
        <f t="shared" si="50"/>
        <v>BLAMIS DOTACIONES LABORATORIO S.A.S</v>
      </c>
      <c r="AB199" s="82" t="str">
        <f t="shared" si="60"/>
        <v>BRAND</v>
      </c>
      <c r="AC199" s="82" t="str">
        <f t="shared" si="61"/>
        <v>60 DIAS</v>
      </c>
      <c r="AD199" s="7" t="s">
        <v>950</v>
      </c>
      <c r="AE199" s="7">
        <v>36617</v>
      </c>
      <c r="AF199" s="7" t="s">
        <v>2375</v>
      </c>
      <c r="AG199" s="7"/>
      <c r="AH199" s="7"/>
      <c r="AI199" s="7"/>
      <c r="AJ199" s="7"/>
      <c r="AK199" s="7"/>
      <c r="AL199" s="7"/>
      <c r="AM199" s="7"/>
      <c r="AN199" s="7"/>
      <c r="AO199" s="7"/>
      <c r="AP199" s="7"/>
      <c r="AQ199" s="7"/>
      <c r="AR199" s="7"/>
      <c r="AS199" s="7"/>
      <c r="AT199" s="7"/>
      <c r="AU199" s="7"/>
      <c r="AV199" s="7"/>
      <c r="AW199" s="7"/>
      <c r="AX199" s="7"/>
      <c r="AY199" s="82">
        <f t="shared" si="68"/>
        <v>36617</v>
      </c>
      <c r="AZ199" s="82" t="str">
        <f t="shared" si="69"/>
        <v>IMECTECH SOLUTIONS S.A.S.</v>
      </c>
      <c r="BA199" s="82" t="str">
        <f t="shared" si="62"/>
        <v>NALGENE</v>
      </c>
      <c r="BB199" s="82" t="str">
        <f t="shared" si="63"/>
        <v>60 DIAS</v>
      </c>
      <c r="BC199" s="7"/>
      <c r="BD199" s="7"/>
      <c r="BE199" s="7"/>
      <c r="BF199" s="7" t="s">
        <v>920</v>
      </c>
      <c r="BG199" s="7">
        <v>33174</v>
      </c>
      <c r="BH199" s="7">
        <v>15</v>
      </c>
      <c r="BI199" s="7" t="s">
        <v>920</v>
      </c>
      <c r="BJ199" s="7">
        <v>35778.75</v>
      </c>
      <c r="BK199" s="7" t="s">
        <v>2526</v>
      </c>
      <c r="BL199" s="7"/>
      <c r="BM199" s="7"/>
      <c r="BN199" s="7"/>
      <c r="BO199" s="7"/>
      <c r="BP199" s="7"/>
      <c r="BQ199" s="7"/>
      <c r="BR199" s="7"/>
      <c r="BS199" s="7"/>
      <c r="BT199" s="7"/>
      <c r="BU199" s="1" t="s">
        <v>920</v>
      </c>
      <c r="BV199" s="7">
        <v>35786</v>
      </c>
      <c r="BW199" s="7" t="s">
        <v>2545</v>
      </c>
      <c r="BX199" s="82">
        <f t="shared" si="51"/>
        <v>33174</v>
      </c>
      <c r="BY199" s="82" t="str">
        <f t="shared" si="59"/>
        <v>PRODUQUIMICA DE COLOMBIA S A</v>
      </c>
      <c r="BZ199" s="82" t="str">
        <f t="shared" si="52"/>
        <v>BRAND</v>
      </c>
      <c r="CA199" s="82">
        <f t="shared" si="53"/>
        <v>15</v>
      </c>
      <c r="CB199" s="7"/>
      <c r="CC199" s="7"/>
      <c r="CD199" s="7"/>
      <c r="CE199" s="7" t="s">
        <v>2302</v>
      </c>
      <c r="CF199" s="7">
        <v>27840</v>
      </c>
      <c r="CG199" s="7">
        <v>60</v>
      </c>
      <c r="CH199" s="7" t="s">
        <v>2657</v>
      </c>
      <c r="CI199" s="7">
        <v>30757.846153846152</v>
      </c>
      <c r="CJ199" s="7" t="s">
        <v>2400</v>
      </c>
      <c r="CK199" s="82">
        <f t="shared" si="64"/>
        <v>27840</v>
      </c>
      <c r="CL199" s="82" t="str">
        <f t="shared" si="65"/>
        <v>SCIENTIFIC PRODUCTS LTDA.</v>
      </c>
      <c r="CM199" s="82" t="str">
        <f t="shared" si="66"/>
        <v xml:space="preserve">BRAND </v>
      </c>
      <c r="CN199" s="82">
        <f t="shared" si="67"/>
        <v>60</v>
      </c>
      <c r="CO199" s="101">
        <f t="shared" si="54"/>
        <v>27840</v>
      </c>
      <c r="CP199" s="110" t="str">
        <f t="shared" si="55"/>
        <v>SCIENTIFIC PRODUCTS LTDA.</v>
      </c>
      <c r="CQ199" s="105" t="str">
        <f t="shared" si="56"/>
        <v xml:space="preserve">BRAND </v>
      </c>
      <c r="CR199" s="105">
        <f t="shared" si="57"/>
        <v>60</v>
      </c>
    </row>
    <row r="200" spans="1:96" ht="57.6">
      <c r="A200" s="46">
        <f t="shared" si="58"/>
        <v>192</v>
      </c>
      <c r="B200" s="24" t="s">
        <v>853</v>
      </c>
      <c r="C200" s="25" t="s">
        <v>1447</v>
      </c>
      <c r="D200" s="47">
        <v>1</v>
      </c>
      <c r="E200" s="7"/>
      <c r="F200" s="7"/>
      <c r="G200" s="7"/>
      <c r="H200" s="7"/>
      <c r="I200" s="7"/>
      <c r="J200" s="7"/>
      <c r="K200" s="7"/>
      <c r="L200" s="7"/>
      <c r="M200" s="7"/>
      <c r="N200" s="7"/>
      <c r="O200" s="7"/>
      <c r="P200" s="7"/>
      <c r="Q200" s="7" t="s">
        <v>920</v>
      </c>
      <c r="R200" s="7">
        <v>36255</v>
      </c>
      <c r="S200" s="7" t="s">
        <v>2326</v>
      </c>
      <c r="T200" s="7"/>
      <c r="U200" s="7"/>
      <c r="V200" s="7"/>
      <c r="W200" s="7"/>
      <c r="X200" s="7"/>
      <c r="Y200" s="7"/>
      <c r="Z200" s="82">
        <f t="shared" si="49"/>
        <v>36255</v>
      </c>
      <c r="AA200" s="82" t="str">
        <f t="shared" si="50"/>
        <v>BLAMIS DOTACIONES LABORATORIO S.A.S</v>
      </c>
      <c r="AB200" s="82" t="str">
        <f t="shared" si="60"/>
        <v>BRAND</v>
      </c>
      <c r="AC200" s="82" t="str">
        <f t="shared" si="61"/>
        <v>INMEDIATA</v>
      </c>
      <c r="AD200" s="7" t="s">
        <v>950</v>
      </c>
      <c r="AE200" s="7">
        <v>36617</v>
      </c>
      <c r="AF200" s="7" t="s">
        <v>2375</v>
      </c>
      <c r="AG200" s="7" t="s">
        <v>2280</v>
      </c>
      <c r="AH200" s="7">
        <v>17400</v>
      </c>
      <c r="AI200" s="7">
        <v>30</v>
      </c>
      <c r="AJ200" s="7"/>
      <c r="AK200" s="7"/>
      <c r="AL200" s="7"/>
      <c r="AM200" s="7"/>
      <c r="AN200" s="7"/>
      <c r="AO200" s="7"/>
      <c r="AP200" s="7"/>
      <c r="AQ200" s="7"/>
      <c r="AR200" s="7"/>
      <c r="AS200" s="7"/>
      <c r="AT200" s="7"/>
      <c r="AU200" s="7"/>
      <c r="AV200" s="7"/>
      <c r="AW200" s="7"/>
      <c r="AX200" s="7"/>
      <c r="AY200" s="82">
        <f t="shared" si="68"/>
        <v>17400</v>
      </c>
      <c r="AZ200" s="82" t="str">
        <f t="shared" si="69"/>
        <v>IMPORTECNICAL S.A.S</v>
      </c>
      <c r="BA200" s="82" t="str">
        <f t="shared" si="62"/>
        <v>BOECO</v>
      </c>
      <c r="BB200" s="82">
        <f t="shared" si="63"/>
        <v>30</v>
      </c>
      <c r="BC200" s="7"/>
      <c r="BD200" s="7"/>
      <c r="BE200" s="7"/>
      <c r="BF200" s="7" t="s">
        <v>920</v>
      </c>
      <c r="BG200" s="7">
        <v>33174</v>
      </c>
      <c r="BH200" s="7">
        <v>15</v>
      </c>
      <c r="BI200" s="7" t="s">
        <v>920</v>
      </c>
      <c r="BJ200" s="7">
        <v>35778.75</v>
      </c>
      <c r="BK200" s="7" t="s">
        <v>2526</v>
      </c>
      <c r="BL200" s="7"/>
      <c r="BM200" s="7"/>
      <c r="BN200" s="7"/>
      <c r="BO200" s="7"/>
      <c r="BP200" s="7"/>
      <c r="BQ200" s="7"/>
      <c r="BR200" s="7"/>
      <c r="BS200" s="7"/>
      <c r="BT200" s="7"/>
      <c r="BU200" s="1" t="s">
        <v>920</v>
      </c>
      <c r="BV200" s="7">
        <v>35786</v>
      </c>
      <c r="BW200" s="7" t="s">
        <v>2545</v>
      </c>
      <c r="BX200" s="82">
        <f t="shared" si="51"/>
        <v>33174</v>
      </c>
      <c r="BY200" s="82" t="str">
        <f t="shared" si="59"/>
        <v>PRODUQUIMICA DE COLOMBIA S A</v>
      </c>
      <c r="BZ200" s="82" t="str">
        <f t="shared" si="52"/>
        <v>BRAND</v>
      </c>
      <c r="CA200" s="82">
        <f t="shared" si="53"/>
        <v>15</v>
      </c>
      <c r="CB200" s="7"/>
      <c r="CC200" s="7"/>
      <c r="CD200" s="7"/>
      <c r="CE200" s="7" t="s">
        <v>920</v>
      </c>
      <c r="CF200" s="7">
        <v>27840</v>
      </c>
      <c r="CG200" s="7">
        <v>60</v>
      </c>
      <c r="CH200" s="7" t="s">
        <v>2657</v>
      </c>
      <c r="CI200" s="7">
        <v>26675.360000000001</v>
      </c>
      <c r="CJ200" s="7" t="s">
        <v>2400</v>
      </c>
      <c r="CK200" s="82">
        <f t="shared" si="64"/>
        <v>26675.360000000001</v>
      </c>
      <c r="CL200" s="82" t="str">
        <f t="shared" si="65"/>
        <v xml:space="preserve">LABORATORIOS WACOL S.A </v>
      </c>
      <c r="CM200" s="82" t="str">
        <f t="shared" si="66"/>
        <v xml:space="preserve">NALGENE </v>
      </c>
      <c r="CN200" s="82" t="str">
        <f t="shared" si="67"/>
        <v xml:space="preserve">INMEDIATA </v>
      </c>
      <c r="CO200" s="101">
        <f t="shared" si="54"/>
        <v>17400</v>
      </c>
      <c r="CP200" s="110" t="str">
        <f t="shared" si="55"/>
        <v>IMPORTECNICAL S.A.S</v>
      </c>
      <c r="CQ200" s="105" t="str">
        <f t="shared" si="56"/>
        <v>BOECO</v>
      </c>
      <c r="CR200" s="105">
        <f t="shared" si="57"/>
        <v>30</v>
      </c>
    </row>
    <row r="201" spans="1:96" ht="20.399999999999999">
      <c r="A201" s="46">
        <f t="shared" si="58"/>
        <v>193</v>
      </c>
      <c r="B201" s="24" t="s">
        <v>849</v>
      </c>
      <c r="C201" s="48" t="s">
        <v>899</v>
      </c>
      <c r="D201" s="47">
        <v>1</v>
      </c>
      <c r="E201" s="7"/>
      <c r="F201" s="7"/>
      <c r="G201" s="7"/>
      <c r="H201" s="7"/>
      <c r="I201" s="7"/>
      <c r="J201" s="7"/>
      <c r="K201" s="7"/>
      <c r="L201" s="7"/>
      <c r="M201" s="7"/>
      <c r="N201" s="7"/>
      <c r="O201" s="7"/>
      <c r="P201" s="7"/>
      <c r="Q201" s="7"/>
      <c r="R201" s="7"/>
      <c r="S201" s="7"/>
      <c r="T201" s="7"/>
      <c r="U201" s="7"/>
      <c r="V201" s="7"/>
      <c r="W201" s="7"/>
      <c r="X201" s="7"/>
      <c r="Y201" s="7"/>
      <c r="Z201" s="82"/>
      <c r="AA201" s="82"/>
      <c r="AB201" s="82"/>
      <c r="AC201" s="82"/>
      <c r="AD201" s="7"/>
      <c r="AE201" s="7"/>
      <c r="AF201" s="7"/>
      <c r="AG201" s="7"/>
      <c r="AH201" s="7"/>
      <c r="AI201" s="7"/>
      <c r="AJ201" s="7"/>
      <c r="AK201" s="7"/>
      <c r="AL201" s="7"/>
      <c r="AM201" s="7"/>
      <c r="AN201" s="7"/>
      <c r="AO201" s="7"/>
      <c r="AP201" s="7"/>
      <c r="AQ201" s="7"/>
      <c r="AR201" s="7"/>
      <c r="AS201" s="7"/>
      <c r="AT201" s="7"/>
      <c r="AU201" s="7"/>
      <c r="AV201" s="7"/>
      <c r="AW201" s="7"/>
      <c r="AX201" s="7"/>
      <c r="AY201" s="82"/>
      <c r="AZ201" s="82"/>
      <c r="BA201" s="82">
        <f t="shared" si="62"/>
        <v>0</v>
      </c>
      <c r="BB201" s="82">
        <f t="shared" si="63"/>
        <v>0</v>
      </c>
      <c r="BC201" s="7"/>
      <c r="BD201" s="7"/>
      <c r="BE201" s="7"/>
      <c r="BF201" s="7" t="s">
        <v>920</v>
      </c>
      <c r="BG201" s="7">
        <v>216125</v>
      </c>
      <c r="BH201" s="7">
        <v>15</v>
      </c>
      <c r="BI201" s="7" t="s">
        <v>887</v>
      </c>
      <c r="BJ201" s="7">
        <v>16958.214</v>
      </c>
      <c r="BK201" s="7" t="s">
        <v>2528</v>
      </c>
      <c r="BL201" s="7"/>
      <c r="BM201" s="7"/>
      <c r="BN201" s="7"/>
      <c r="BO201" s="7"/>
      <c r="BP201" s="7"/>
      <c r="BQ201" s="7"/>
      <c r="BR201" s="7"/>
      <c r="BS201" s="7"/>
      <c r="BT201" s="7"/>
      <c r="BU201" s="1" t="s">
        <v>887</v>
      </c>
      <c r="BV201" s="7">
        <v>17400</v>
      </c>
      <c r="BW201" s="7" t="s">
        <v>2328</v>
      </c>
      <c r="BX201" s="82">
        <f t="shared" si="51"/>
        <v>16958.214</v>
      </c>
      <c r="BY201" s="82" t="str">
        <f t="shared" si="59"/>
        <v>PROFINAS SAS</v>
      </c>
      <c r="BZ201" s="82" t="str">
        <f t="shared" si="52"/>
        <v>NACIONAL</v>
      </c>
      <c r="CA201" s="82" t="str">
        <f t="shared" si="53"/>
        <v>8-30 DIAS</v>
      </c>
      <c r="CB201" s="7"/>
      <c r="CC201" s="7"/>
      <c r="CD201" s="7"/>
      <c r="CE201" s="7"/>
      <c r="CF201" s="7"/>
      <c r="CG201" s="7"/>
      <c r="CH201" s="7"/>
      <c r="CI201" s="7"/>
      <c r="CJ201" s="7"/>
      <c r="CK201" s="82"/>
      <c r="CL201" s="82"/>
      <c r="CM201" s="82"/>
      <c r="CN201" s="82"/>
      <c r="CO201" s="101">
        <f t="shared" si="54"/>
        <v>16958.214</v>
      </c>
      <c r="CP201" s="110" t="str">
        <f t="shared" si="55"/>
        <v>PROFINAS SAS</v>
      </c>
      <c r="CQ201" s="105" t="str">
        <f t="shared" si="56"/>
        <v>NACIONAL</v>
      </c>
      <c r="CR201" s="105" t="str">
        <f t="shared" si="57"/>
        <v>8-30 DIAS</v>
      </c>
    </row>
    <row r="202" spans="1:96" ht="57.6">
      <c r="A202" s="46">
        <f t="shared" si="58"/>
        <v>194</v>
      </c>
      <c r="B202" s="24" t="s">
        <v>691</v>
      </c>
      <c r="C202" s="25" t="s">
        <v>895</v>
      </c>
      <c r="D202" s="47">
        <v>1</v>
      </c>
      <c r="E202" s="7"/>
      <c r="F202" s="7"/>
      <c r="G202" s="7"/>
      <c r="H202" s="7"/>
      <c r="I202" s="7"/>
      <c r="J202" s="7"/>
      <c r="K202" s="7"/>
      <c r="L202" s="7"/>
      <c r="M202" s="7"/>
      <c r="N202" s="7"/>
      <c r="O202" s="7"/>
      <c r="P202" s="7"/>
      <c r="Q202" s="7" t="s">
        <v>920</v>
      </c>
      <c r="R202" s="7">
        <v>154280</v>
      </c>
      <c r="S202" s="7" t="s">
        <v>2392</v>
      </c>
      <c r="T202" s="7"/>
      <c r="U202" s="7"/>
      <c r="V202" s="7"/>
      <c r="W202" s="7"/>
      <c r="X202" s="7"/>
      <c r="Y202" s="7"/>
      <c r="Z202" s="82">
        <f t="shared" ref="Z202:Z262" si="70">MIN(X202,U202,R202,O202,L202,I202,F202)</f>
        <v>154280</v>
      </c>
      <c r="AA202" s="82" t="str">
        <f t="shared" ref="AA202:AA262" si="71">IF(Z202=X202,$W$7,IF(Z202=U202,$T$7,IF(Z202=R202,$Q$7,IF(Z202=O202,$N$7,IF(Z202=L202,$K$7,IF(Z202=I202,$H$7,IF(Z202=F202,$E$7,"")))))))</f>
        <v>BLAMIS DOTACIONES LABORATORIO S.A.S</v>
      </c>
      <c r="AB202" s="82" t="str">
        <f t="shared" si="60"/>
        <v>BRAND</v>
      </c>
      <c r="AC202" s="82" t="str">
        <f t="shared" si="61"/>
        <v>90 dias</v>
      </c>
      <c r="AD202" s="7"/>
      <c r="AE202" s="7"/>
      <c r="AF202" s="7"/>
      <c r="AG202" s="7"/>
      <c r="AH202" s="7"/>
      <c r="AI202" s="7"/>
      <c r="AJ202" s="7"/>
      <c r="AK202" s="7"/>
      <c r="AL202" s="7"/>
      <c r="AM202" s="7"/>
      <c r="AN202" s="7"/>
      <c r="AO202" s="7"/>
      <c r="AP202" s="7"/>
      <c r="AQ202" s="7"/>
      <c r="AR202" s="7"/>
      <c r="AS202" s="7"/>
      <c r="AT202" s="7"/>
      <c r="AU202" s="7"/>
      <c r="AV202" s="7"/>
      <c r="AW202" s="7"/>
      <c r="AX202" s="7"/>
      <c r="AY202" s="82"/>
      <c r="AZ202" s="82"/>
      <c r="BA202" s="82">
        <f t="shared" si="62"/>
        <v>0</v>
      </c>
      <c r="BB202" s="82">
        <f t="shared" si="63"/>
        <v>0</v>
      </c>
      <c r="BC202" s="7"/>
      <c r="BD202" s="7"/>
      <c r="BE202" s="7"/>
      <c r="BF202" s="7"/>
      <c r="BG202" s="7"/>
      <c r="BH202" s="7"/>
      <c r="BI202" s="7" t="s">
        <v>920</v>
      </c>
      <c r="BJ202" s="7">
        <v>144637.5</v>
      </c>
      <c r="BK202" s="7" t="s">
        <v>2526</v>
      </c>
      <c r="BL202" s="7"/>
      <c r="BM202" s="7"/>
      <c r="BN202" s="7"/>
      <c r="BO202" s="7"/>
      <c r="BP202" s="7"/>
      <c r="BQ202" s="7"/>
      <c r="BR202" s="7"/>
      <c r="BS202" s="7"/>
      <c r="BT202" s="7"/>
      <c r="BU202" s="1" t="s">
        <v>895</v>
      </c>
      <c r="BV202" s="7">
        <v>123424</v>
      </c>
      <c r="BW202" s="7" t="s">
        <v>2545</v>
      </c>
      <c r="BX202" s="82">
        <f t="shared" ref="BX202:BX265" si="72">MIN(BV202,BS202,BP202,BM202,BJ202,BG202,BD202)</f>
        <v>123424</v>
      </c>
      <c r="BY202" s="82" t="str">
        <f t="shared" si="59"/>
        <v>REACTIVOS EQUIPOS Y QUIMICOS LIMITADA</v>
      </c>
      <c r="BZ202" s="82" t="str">
        <f t="shared" ref="BZ202:BZ265" si="73">IF(BX202=BV202,BU202,IF(BX202=BS202,BR202,IF(BX202=BP202,BO202,IF(BX202=BM202,BL202,IF(BX202=BJ202,BI202,IF(BX202=BG202,BF202,IF(BX202=BD202,BC202,"")))))))</f>
        <v>Brand Referencia 616 10</v>
      </c>
      <c r="CA202" s="82" t="str">
        <f t="shared" ref="CA202:CA265" si="74">IF(BX202=BV202,BW202,IF(BX202=BS202,BT202,IF(BX202=BP202,BQ202,IF(BX202=BM202,BN202,IF(BX202=BJ202,BK202,IF(BX202=BG202,BH202,IF(BX202=BD202,BE202,"")))))))</f>
        <v>120 DIAS</v>
      </c>
      <c r="CB202" s="7"/>
      <c r="CC202" s="7"/>
      <c r="CD202" s="7"/>
      <c r="CE202" s="7" t="s">
        <v>920</v>
      </c>
      <c r="CF202" s="7">
        <v>112600</v>
      </c>
      <c r="CG202" s="7">
        <v>60</v>
      </c>
      <c r="CH202" s="7"/>
      <c r="CI202" s="7"/>
      <c r="CJ202" s="7"/>
      <c r="CK202" s="82">
        <f t="shared" ref="CK202:CK260" si="75">MIN(CI202,CF202,CC202)</f>
        <v>112600</v>
      </c>
      <c r="CL202" s="82" t="str">
        <f t="shared" ref="CL202:CL260" si="76">+IF(CK202=CI202,$CH$7,IF(CK202=CF202,$CE$7,IF(CK202=CC202,$CB$7,"")))</f>
        <v>SCIENTIFIC PRODUCTS LTDA.</v>
      </c>
      <c r="CM202" s="82" t="str">
        <f t="shared" ref="CM202:CM260" si="77">IF(CK202=CI202,CH202,IF(CK202=CF202,CE202,IF(CK202=CC202,CB202,"")))</f>
        <v>BRAND</v>
      </c>
      <c r="CN202" s="82">
        <f t="shared" ref="CN202:CN260" si="78">IF(CK202=CI202,CJ202,IF(CK202=CF202,CG202,IF(CK202=CC202,CD202,"")))</f>
        <v>60</v>
      </c>
      <c r="CO202" s="101">
        <f t="shared" ref="CO202:CO265" si="79">MIN(BX202,AY202,Z202,CK202)</f>
        <v>112600</v>
      </c>
      <c r="CP202" s="110" t="str">
        <f t="shared" ref="CP202:CP265" si="80">IF(CO202=CK202,CL202,IF(CO202=BX202,BY202,IF(CO202=AY202,AZ202,IF(CO202=Z202,AA202,""))))</f>
        <v>SCIENTIFIC PRODUCTS LTDA.</v>
      </c>
      <c r="CQ202" s="105" t="str">
        <f t="shared" ref="CQ202:CQ265" si="81">IF(CO202=CK202,CM202,IF(CO202=BX202,BZ202,IF(CO202=AY202,BA202,IF(CO202=Z202,AB202,""))))</f>
        <v>BRAND</v>
      </c>
      <c r="CR202" s="105">
        <f t="shared" ref="CR202:CR265" si="82">IF(CO202=CK202,CN202,IF(CO202=BX202,CA202,IF(CO202=AY202,BB202,IF(CO202=Z202,AC202,""))))</f>
        <v>60</v>
      </c>
    </row>
    <row r="203" spans="1:96" ht="28.8">
      <c r="A203" s="46">
        <f t="shared" ref="A203:A266" si="83">A202+1</f>
        <v>195</v>
      </c>
      <c r="B203" s="24" t="s">
        <v>692</v>
      </c>
      <c r="C203" s="25" t="s">
        <v>896</v>
      </c>
      <c r="D203" s="47">
        <v>1</v>
      </c>
      <c r="E203" s="7"/>
      <c r="F203" s="7"/>
      <c r="G203" s="7"/>
      <c r="H203" s="7"/>
      <c r="I203" s="7"/>
      <c r="J203" s="7"/>
      <c r="K203" s="7"/>
      <c r="L203" s="7"/>
      <c r="M203" s="7"/>
      <c r="N203" s="7"/>
      <c r="O203" s="7"/>
      <c r="P203" s="7"/>
      <c r="Q203" s="7"/>
      <c r="R203" s="7"/>
      <c r="S203" s="7"/>
      <c r="T203" s="7"/>
      <c r="U203" s="7"/>
      <c r="V203" s="7"/>
      <c r="W203" s="7"/>
      <c r="X203" s="7"/>
      <c r="Y203" s="7"/>
      <c r="Z203" s="82"/>
      <c r="AA203" s="82"/>
      <c r="AB203" s="82"/>
      <c r="AC203" s="82"/>
      <c r="AD203" s="7"/>
      <c r="AE203" s="7"/>
      <c r="AF203" s="7"/>
      <c r="AG203" s="7"/>
      <c r="AH203" s="7"/>
      <c r="AI203" s="7"/>
      <c r="AJ203" s="7"/>
      <c r="AK203" s="7"/>
      <c r="AL203" s="7"/>
      <c r="AM203" s="7"/>
      <c r="AN203" s="7"/>
      <c r="AO203" s="7"/>
      <c r="AP203" s="7" t="s">
        <v>888</v>
      </c>
      <c r="AQ203" s="7">
        <v>217100</v>
      </c>
      <c r="AR203" s="7" t="s">
        <v>2475</v>
      </c>
      <c r="AS203" s="7"/>
      <c r="AT203" s="7"/>
      <c r="AU203" s="7"/>
      <c r="AV203" s="7"/>
      <c r="AW203" s="7"/>
      <c r="AX203" s="7"/>
      <c r="AY203" s="82">
        <f t="shared" ref="AY203:AY262" si="84">MIN(AW203,AT203,AQ203,AN203,AK203,AH203,AE203)</f>
        <v>217100</v>
      </c>
      <c r="AZ203" s="82" t="str">
        <f t="shared" ref="AZ203:AZ262" si="85">+IF(AY203=AW203,$AV$7,IF(AY203=AT203,$AS$7,IF(AY203=AQ203,$AP$7,IF(AY203=AN203,$AM$7,IF(AY203=AK203,$AJ$7,IF(AY203=AH203,$AG$7,IF(AY203=AE203,$AD$7,"")))))))</f>
        <v>LESNIAK E. U.</v>
      </c>
      <c r="BA203" s="82" t="str">
        <f t="shared" si="62"/>
        <v>FISHER</v>
      </c>
      <c r="BB203" s="82" t="str">
        <f t="shared" si="63"/>
        <v>30 días</v>
      </c>
      <c r="BC203" s="7"/>
      <c r="BD203" s="7"/>
      <c r="BE203" s="7"/>
      <c r="BF203" s="7"/>
      <c r="BG203" s="7"/>
      <c r="BH203" s="7"/>
      <c r="BI203" s="7"/>
      <c r="BJ203" s="7"/>
      <c r="BK203" s="7"/>
      <c r="BL203" s="7"/>
      <c r="BM203" s="7"/>
      <c r="BN203" s="7"/>
      <c r="BO203" s="7"/>
      <c r="BP203" s="7"/>
      <c r="BQ203" s="7"/>
      <c r="BR203" s="7"/>
      <c r="BS203" s="7"/>
      <c r="BT203" s="7"/>
      <c r="BU203" s="1"/>
      <c r="BV203" s="7"/>
      <c r="BW203" s="7"/>
      <c r="BX203" s="82"/>
      <c r="BY203" s="82" t="str">
        <f t="shared" ref="BY203:BY266" si="86">+IF(BX203=BV203,$BU$7,IF(BX203=BS203,$BR$7,IF(BX203=BP203,$BO$7,IF(BX203=BM203,$BL$7,IF(BX203=BJ203,$BI$7,IF(BX203=BG203,$BF$7,IF(BX203=BD203,$BC$7,"")))))))</f>
        <v>REACTIVOS EQUIPOS Y QUIMICOS LIMITADA</v>
      </c>
      <c r="BZ203" s="82">
        <f t="shared" si="73"/>
        <v>0</v>
      </c>
      <c r="CA203" s="82">
        <f t="shared" si="74"/>
        <v>0</v>
      </c>
      <c r="CB203" s="7"/>
      <c r="CC203" s="7"/>
      <c r="CD203" s="7"/>
      <c r="CE203" s="7"/>
      <c r="CF203" s="7"/>
      <c r="CG203" s="7"/>
      <c r="CH203" s="7"/>
      <c r="CI203" s="7"/>
      <c r="CJ203" s="7"/>
      <c r="CK203" s="82"/>
      <c r="CL203" s="82"/>
      <c r="CM203" s="82"/>
      <c r="CN203" s="82"/>
      <c r="CO203" s="101">
        <f t="shared" si="79"/>
        <v>217100</v>
      </c>
      <c r="CP203" s="110" t="str">
        <f t="shared" si="80"/>
        <v>LESNIAK E. U.</v>
      </c>
      <c r="CQ203" s="105" t="str">
        <f t="shared" si="81"/>
        <v>FISHER</v>
      </c>
      <c r="CR203" s="105" t="str">
        <f t="shared" si="82"/>
        <v>30 días</v>
      </c>
    </row>
    <row r="204" spans="1:96" ht="57.6">
      <c r="A204" s="46">
        <f t="shared" si="83"/>
        <v>196</v>
      </c>
      <c r="B204" s="57" t="s">
        <v>693</v>
      </c>
      <c r="C204" s="63" t="s">
        <v>2025</v>
      </c>
      <c r="D204" s="47">
        <v>1</v>
      </c>
      <c r="E204" s="7"/>
      <c r="F204" s="7"/>
      <c r="G204" s="7"/>
      <c r="H204" s="7"/>
      <c r="I204" s="7"/>
      <c r="J204" s="7"/>
      <c r="K204" s="7"/>
      <c r="L204" s="7"/>
      <c r="M204" s="7"/>
      <c r="N204" s="7"/>
      <c r="O204" s="7"/>
      <c r="P204" s="7"/>
      <c r="Q204" s="7" t="s">
        <v>2393</v>
      </c>
      <c r="R204" s="7">
        <v>12888</v>
      </c>
      <c r="S204" s="7" t="s">
        <v>2326</v>
      </c>
      <c r="T204" s="7"/>
      <c r="U204" s="7"/>
      <c r="V204" s="7"/>
      <c r="W204" s="7"/>
      <c r="X204" s="7"/>
      <c r="Y204" s="7"/>
      <c r="Z204" s="82">
        <f t="shared" si="70"/>
        <v>12888</v>
      </c>
      <c r="AA204" s="82" t="str">
        <f t="shared" si="71"/>
        <v>BLAMIS DOTACIONES LABORATORIO S.A.S</v>
      </c>
      <c r="AB204" s="82" t="str">
        <f t="shared" si="60"/>
        <v>KRAMER</v>
      </c>
      <c r="AC204" s="82" t="str">
        <f t="shared" si="61"/>
        <v>INMEDIATA</v>
      </c>
      <c r="AD204" s="7"/>
      <c r="AE204" s="7"/>
      <c r="AF204" s="7"/>
      <c r="AG204" s="7" t="s">
        <v>2445</v>
      </c>
      <c r="AH204" s="7">
        <v>13456</v>
      </c>
      <c r="AI204" s="7">
        <v>30</v>
      </c>
      <c r="AJ204" s="7"/>
      <c r="AK204" s="7"/>
      <c r="AL204" s="7"/>
      <c r="AM204" s="7" t="s">
        <v>2393</v>
      </c>
      <c r="AN204" s="7">
        <v>11774</v>
      </c>
      <c r="AO204" s="7" t="s">
        <v>2463</v>
      </c>
      <c r="AP204" s="7"/>
      <c r="AQ204" s="7"/>
      <c r="AR204" s="7"/>
      <c r="AS204" s="7"/>
      <c r="AT204" s="7"/>
      <c r="AU204" s="7"/>
      <c r="AV204" s="7"/>
      <c r="AW204" s="7"/>
      <c r="AX204" s="7"/>
      <c r="AY204" s="82">
        <f t="shared" si="84"/>
        <v>11774</v>
      </c>
      <c r="AZ204" s="82" t="str">
        <f t="shared" si="85"/>
        <v>SUMINISTROS CLINICOS ISLA SAS</v>
      </c>
      <c r="BA204" s="82" t="str">
        <f t="shared" si="62"/>
        <v>KRAMER</v>
      </c>
      <c r="BB204" s="82" t="str">
        <f t="shared" si="63"/>
        <v>5 DIAS HABILES HABILES</v>
      </c>
      <c r="BC204" s="7"/>
      <c r="BD204" s="7"/>
      <c r="BE204" s="7"/>
      <c r="BF204" s="7"/>
      <c r="BG204" s="7"/>
      <c r="BH204" s="7"/>
      <c r="BI204" s="7" t="s">
        <v>2393</v>
      </c>
      <c r="BJ204" s="7">
        <v>11536.2</v>
      </c>
      <c r="BK204" s="7" t="s">
        <v>2527</v>
      </c>
      <c r="BL204" s="7"/>
      <c r="BM204" s="7"/>
      <c r="BN204" s="7"/>
      <c r="BO204" s="7" t="s">
        <v>2393</v>
      </c>
      <c r="BP204" s="7">
        <v>10500</v>
      </c>
      <c r="BQ204" s="7" t="s">
        <v>2548</v>
      </c>
      <c r="BR204" s="7"/>
      <c r="BS204" s="7"/>
      <c r="BT204" s="7"/>
      <c r="BU204" s="1" t="s">
        <v>2293</v>
      </c>
      <c r="BV204" s="7"/>
      <c r="BW204" s="7"/>
      <c r="BX204" s="82">
        <f t="shared" si="72"/>
        <v>10500</v>
      </c>
      <c r="BY204" s="82" t="str">
        <f t="shared" si="86"/>
        <v>QUIMICOS FARADAY LTDA</v>
      </c>
      <c r="BZ204" s="82" t="str">
        <f t="shared" si="73"/>
        <v>KRAMER</v>
      </c>
      <c r="CA204" s="82" t="str">
        <f t="shared" si="74"/>
        <v>20 DIAS</v>
      </c>
      <c r="CB204" s="7"/>
      <c r="CC204" s="7"/>
      <c r="CD204" s="7"/>
      <c r="CE204" s="7" t="s">
        <v>2393</v>
      </c>
      <c r="CF204" s="7">
        <v>13300</v>
      </c>
      <c r="CG204" s="7">
        <v>30</v>
      </c>
      <c r="CH204" s="7"/>
      <c r="CI204" s="7"/>
      <c r="CJ204" s="7"/>
      <c r="CK204" s="82">
        <f t="shared" si="75"/>
        <v>13300</v>
      </c>
      <c r="CL204" s="82" t="str">
        <f t="shared" si="76"/>
        <v>SCIENTIFIC PRODUCTS LTDA.</v>
      </c>
      <c r="CM204" s="82" t="str">
        <f t="shared" si="77"/>
        <v>KRAMER</v>
      </c>
      <c r="CN204" s="82">
        <f t="shared" si="78"/>
        <v>30</v>
      </c>
      <c r="CO204" s="101">
        <f t="shared" si="79"/>
        <v>10500</v>
      </c>
      <c r="CP204" s="110" t="str">
        <f t="shared" si="80"/>
        <v>QUIMICOS FARADAY LTDA</v>
      </c>
      <c r="CQ204" s="105" t="str">
        <f t="shared" si="81"/>
        <v>KRAMER</v>
      </c>
      <c r="CR204" s="105" t="str">
        <f t="shared" si="82"/>
        <v>20 DIAS</v>
      </c>
    </row>
    <row r="205" spans="1:96" ht="57.6">
      <c r="A205" s="46">
        <f t="shared" si="83"/>
        <v>197</v>
      </c>
      <c r="B205" s="57" t="s">
        <v>694</v>
      </c>
      <c r="C205" s="63" t="s">
        <v>2025</v>
      </c>
      <c r="D205" s="47">
        <v>1</v>
      </c>
      <c r="E205" s="7"/>
      <c r="F205" s="7"/>
      <c r="G205" s="7"/>
      <c r="H205" s="7"/>
      <c r="I205" s="7"/>
      <c r="J205" s="7"/>
      <c r="K205" s="7"/>
      <c r="L205" s="7"/>
      <c r="M205" s="7"/>
      <c r="N205" s="7"/>
      <c r="O205" s="7"/>
      <c r="P205" s="7"/>
      <c r="Q205" s="7" t="s">
        <v>2393</v>
      </c>
      <c r="R205" s="7">
        <v>12888</v>
      </c>
      <c r="S205" s="7" t="s">
        <v>2326</v>
      </c>
      <c r="T205" s="7"/>
      <c r="U205" s="7"/>
      <c r="V205" s="7"/>
      <c r="W205" s="7"/>
      <c r="X205" s="7"/>
      <c r="Y205" s="7"/>
      <c r="Z205" s="82">
        <f t="shared" si="70"/>
        <v>12888</v>
      </c>
      <c r="AA205" s="82" t="str">
        <f t="shared" si="71"/>
        <v>BLAMIS DOTACIONES LABORATORIO S.A.S</v>
      </c>
      <c r="AB205" s="82" t="str">
        <f t="shared" ref="AB205:AB268" si="87">IF(Z205=X205,W205,IF(Z205=U205,T205,IF(Z205=R205,Q205,IF(Z205=O205,N205,IF(Z205=L205,K205,IF(Z205=I205,H205,IF(Z205=F205,E205,"")))))))</f>
        <v>KRAMER</v>
      </c>
      <c r="AC205" s="82" t="str">
        <f t="shared" ref="AC205:AC268" si="88">IF(Z205=X205,Y205,IF(Z205=U205,V205,IF(Z205=R205,S205,IF(Z205=O205,P205,IF(Z205=L205,M205,IF(Z205=I205,J205,IF(Z205=F205,G205,"")))))))</f>
        <v>INMEDIATA</v>
      </c>
      <c r="AD205" s="7"/>
      <c r="AE205" s="7"/>
      <c r="AF205" s="7"/>
      <c r="AG205" s="7" t="s">
        <v>2445</v>
      </c>
      <c r="AH205" s="7">
        <v>13456</v>
      </c>
      <c r="AI205" s="7">
        <v>30</v>
      </c>
      <c r="AJ205" s="7"/>
      <c r="AK205" s="7"/>
      <c r="AL205" s="7"/>
      <c r="AM205" s="7" t="s">
        <v>2393</v>
      </c>
      <c r="AN205" s="7">
        <v>11774</v>
      </c>
      <c r="AO205" s="7" t="s">
        <v>2463</v>
      </c>
      <c r="AP205" s="7"/>
      <c r="AQ205" s="7"/>
      <c r="AR205" s="7"/>
      <c r="AS205" s="7"/>
      <c r="AT205" s="7"/>
      <c r="AU205" s="7"/>
      <c r="AV205" s="7"/>
      <c r="AW205" s="7"/>
      <c r="AX205" s="7"/>
      <c r="AY205" s="82">
        <f t="shared" si="84"/>
        <v>11774</v>
      </c>
      <c r="AZ205" s="82" t="str">
        <f t="shared" si="85"/>
        <v>SUMINISTROS CLINICOS ISLA SAS</v>
      </c>
      <c r="BA205" s="82" t="str">
        <f t="shared" si="62"/>
        <v>KRAMER</v>
      </c>
      <c r="BB205" s="82" t="str">
        <f t="shared" si="63"/>
        <v>5 DIAS HABILES HABILES</v>
      </c>
      <c r="BC205" s="7"/>
      <c r="BD205" s="7"/>
      <c r="BE205" s="7"/>
      <c r="BF205" s="7"/>
      <c r="BG205" s="7"/>
      <c r="BH205" s="7"/>
      <c r="BI205" s="7" t="s">
        <v>2393</v>
      </c>
      <c r="BJ205" s="7">
        <v>11536.2</v>
      </c>
      <c r="BK205" s="7" t="s">
        <v>2527</v>
      </c>
      <c r="BL205" s="7"/>
      <c r="BM205" s="7"/>
      <c r="BN205" s="7"/>
      <c r="BO205" s="7" t="s">
        <v>2393</v>
      </c>
      <c r="BP205" s="7">
        <v>10500</v>
      </c>
      <c r="BQ205" s="7" t="s">
        <v>2548</v>
      </c>
      <c r="BR205" s="7"/>
      <c r="BS205" s="7"/>
      <c r="BT205" s="7"/>
      <c r="BU205" s="1" t="s">
        <v>2598</v>
      </c>
      <c r="BV205" s="7">
        <v>15080</v>
      </c>
      <c r="BW205" s="7" t="s">
        <v>2328</v>
      </c>
      <c r="BX205" s="82">
        <f t="shared" si="72"/>
        <v>10500</v>
      </c>
      <c r="BY205" s="82" t="str">
        <f t="shared" si="86"/>
        <v>QUIMICOS FARADAY LTDA</v>
      </c>
      <c r="BZ205" s="82" t="str">
        <f t="shared" si="73"/>
        <v>KRAMER</v>
      </c>
      <c r="CA205" s="82" t="str">
        <f t="shared" si="74"/>
        <v>20 DIAS</v>
      </c>
      <c r="CB205" s="7"/>
      <c r="CC205" s="7"/>
      <c r="CD205" s="7"/>
      <c r="CE205" s="7" t="s">
        <v>2393</v>
      </c>
      <c r="CF205" s="7">
        <v>13300</v>
      </c>
      <c r="CG205" s="7">
        <v>30</v>
      </c>
      <c r="CH205" s="7"/>
      <c r="CI205" s="7"/>
      <c r="CJ205" s="7"/>
      <c r="CK205" s="82">
        <f t="shared" si="75"/>
        <v>13300</v>
      </c>
      <c r="CL205" s="82" t="str">
        <f t="shared" si="76"/>
        <v>SCIENTIFIC PRODUCTS LTDA.</v>
      </c>
      <c r="CM205" s="82" t="str">
        <f t="shared" si="77"/>
        <v>KRAMER</v>
      </c>
      <c r="CN205" s="82">
        <f t="shared" si="78"/>
        <v>30</v>
      </c>
      <c r="CO205" s="101">
        <f t="shared" si="79"/>
        <v>10500</v>
      </c>
      <c r="CP205" s="110" t="str">
        <f t="shared" si="80"/>
        <v>QUIMICOS FARADAY LTDA</v>
      </c>
      <c r="CQ205" s="105" t="str">
        <f t="shared" si="81"/>
        <v>KRAMER</v>
      </c>
      <c r="CR205" s="105" t="str">
        <f t="shared" si="82"/>
        <v>20 DIAS</v>
      </c>
    </row>
    <row r="206" spans="1:96" ht="57.6">
      <c r="A206" s="46">
        <f t="shared" si="83"/>
        <v>198</v>
      </c>
      <c r="B206" s="57" t="s">
        <v>695</v>
      </c>
      <c r="C206" s="63" t="s">
        <v>2025</v>
      </c>
      <c r="D206" s="47">
        <v>1</v>
      </c>
      <c r="E206" s="7"/>
      <c r="F206" s="7"/>
      <c r="G206" s="7"/>
      <c r="H206" s="7"/>
      <c r="I206" s="7"/>
      <c r="J206" s="7"/>
      <c r="K206" s="7"/>
      <c r="L206" s="7"/>
      <c r="M206" s="7"/>
      <c r="N206" s="7"/>
      <c r="O206" s="7"/>
      <c r="P206" s="7"/>
      <c r="Q206" s="7" t="s">
        <v>2393</v>
      </c>
      <c r="R206" s="7">
        <v>12888</v>
      </c>
      <c r="S206" s="7" t="s">
        <v>2326</v>
      </c>
      <c r="T206" s="7"/>
      <c r="U206" s="7"/>
      <c r="V206" s="7"/>
      <c r="W206" s="7"/>
      <c r="X206" s="7"/>
      <c r="Y206" s="7"/>
      <c r="Z206" s="82">
        <f t="shared" si="70"/>
        <v>12888</v>
      </c>
      <c r="AA206" s="82" t="str">
        <f t="shared" si="71"/>
        <v>BLAMIS DOTACIONES LABORATORIO S.A.S</v>
      </c>
      <c r="AB206" s="82" t="str">
        <f t="shared" si="87"/>
        <v>KRAMER</v>
      </c>
      <c r="AC206" s="82" t="str">
        <f t="shared" si="88"/>
        <v>INMEDIATA</v>
      </c>
      <c r="AD206" s="7"/>
      <c r="AE206" s="7"/>
      <c r="AF206" s="7"/>
      <c r="AG206" s="7" t="s">
        <v>2445</v>
      </c>
      <c r="AH206" s="7">
        <v>13456</v>
      </c>
      <c r="AI206" s="7">
        <v>30</v>
      </c>
      <c r="AJ206" s="7"/>
      <c r="AK206" s="7"/>
      <c r="AL206" s="7"/>
      <c r="AM206" s="7" t="s">
        <v>2393</v>
      </c>
      <c r="AN206" s="7">
        <v>11774</v>
      </c>
      <c r="AO206" s="7" t="s">
        <v>2463</v>
      </c>
      <c r="AP206" s="7"/>
      <c r="AQ206" s="7"/>
      <c r="AR206" s="7"/>
      <c r="AS206" s="7"/>
      <c r="AT206" s="7"/>
      <c r="AU206" s="7"/>
      <c r="AV206" s="7"/>
      <c r="AW206" s="7"/>
      <c r="AX206" s="7"/>
      <c r="AY206" s="82">
        <f t="shared" si="84"/>
        <v>11774</v>
      </c>
      <c r="AZ206" s="82" t="str">
        <f t="shared" si="85"/>
        <v>SUMINISTROS CLINICOS ISLA SAS</v>
      </c>
      <c r="BA206" s="82" t="str">
        <f t="shared" si="62"/>
        <v>KRAMER</v>
      </c>
      <c r="BB206" s="82" t="str">
        <f t="shared" si="63"/>
        <v>5 DIAS HABILES HABILES</v>
      </c>
      <c r="BC206" s="7"/>
      <c r="BD206" s="7"/>
      <c r="BE206" s="7"/>
      <c r="BF206" s="7"/>
      <c r="BG206" s="7"/>
      <c r="BH206" s="7"/>
      <c r="BI206" s="7" t="s">
        <v>2393</v>
      </c>
      <c r="BJ206" s="7">
        <v>11536.2</v>
      </c>
      <c r="BK206" s="7" t="s">
        <v>2527</v>
      </c>
      <c r="BL206" s="7"/>
      <c r="BM206" s="7"/>
      <c r="BN206" s="7"/>
      <c r="BO206" s="7" t="s">
        <v>2393</v>
      </c>
      <c r="BP206" s="7">
        <v>10500</v>
      </c>
      <c r="BQ206" s="7" t="s">
        <v>2548</v>
      </c>
      <c r="BR206" s="7"/>
      <c r="BS206" s="7"/>
      <c r="BT206" s="7"/>
      <c r="BU206" s="1" t="s">
        <v>2598</v>
      </c>
      <c r="BV206" s="7">
        <v>15080</v>
      </c>
      <c r="BW206" s="7" t="s">
        <v>2328</v>
      </c>
      <c r="BX206" s="82">
        <f t="shared" si="72"/>
        <v>10500</v>
      </c>
      <c r="BY206" s="82" t="str">
        <f t="shared" si="86"/>
        <v>QUIMICOS FARADAY LTDA</v>
      </c>
      <c r="BZ206" s="82" t="str">
        <f t="shared" si="73"/>
        <v>KRAMER</v>
      </c>
      <c r="CA206" s="82" t="str">
        <f t="shared" si="74"/>
        <v>20 DIAS</v>
      </c>
      <c r="CB206" s="7"/>
      <c r="CC206" s="7"/>
      <c r="CD206" s="7"/>
      <c r="CE206" s="7" t="s">
        <v>2393</v>
      </c>
      <c r="CF206" s="7">
        <v>13300</v>
      </c>
      <c r="CG206" s="7">
        <v>30</v>
      </c>
      <c r="CH206" s="7"/>
      <c r="CI206" s="7"/>
      <c r="CJ206" s="7"/>
      <c r="CK206" s="82">
        <f t="shared" si="75"/>
        <v>13300</v>
      </c>
      <c r="CL206" s="82" t="str">
        <f t="shared" si="76"/>
        <v>SCIENTIFIC PRODUCTS LTDA.</v>
      </c>
      <c r="CM206" s="82" t="str">
        <f t="shared" si="77"/>
        <v>KRAMER</v>
      </c>
      <c r="CN206" s="82">
        <f t="shared" si="78"/>
        <v>30</v>
      </c>
      <c r="CO206" s="101">
        <f t="shared" si="79"/>
        <v>10500</v>
      </c>
      <c r="CP206" s="110" t="str">
        <f t="shared" si="80"/>
        <v>QUIMICOS FARADAY LTDA</v>
      </c>
      <c r="CQ206" s="105" t="str">
        <f t="shared" si="81"/>
        <v>KRAMER</v>
      </c>
      <c r="CR206" s="105" t="str">
        <f t="shared" si="82"/>
        <v>20 DIAS</v>
      </c>
    </row>
    <row r="207" spans="1:96" ht="57.6">
      <c r="A207" s="46">
        <f t="shared" si="83"/>
        <v>199</v>
      </c>
      <c r="B207" s="57" t="s">
        <v>696</v>
      </c>
      <c r="C207" s="63" t="s">
        <v>2025</v>
      </c>
      <c r="D207" s="47">
        <v>1</v>
      </c>
      <c r="E207" s="7"/>
      <c r="F207" s="7"/>
      <c r="G207" s="7"/>
      <c r="H207" s="7"/>
      <c r="I207" s="7"/>
      <c r="J207" s="7"/>
      <c r="K207" s="7"/>
      <c r="L207" s="7"/>
      <c r="M207" s="7"/>
      <c r="N207" s="7"/>
      <c r="O207" s="7"/>
      <c r="P207" s="7"/>
      <c r="Q207" s="7" t="s">
        <v>2393</v>
      </c>
      <c r="R207" s="7">
        <v>12888</v>
      </c>
      <c r="S207" s="7" t="s">
        <v>2326</v>
      </c>
      <c r="T207" s="7"/>
      <c r="U207" s="7"/>
      <c r="V207" s="7"/>
      <c r="W207" s="7"/>
      <c r="X207" s="7"/>
      <c r="Y207" s="7"/>
      <c r="Z207" s="82">
        <f t="shared" si="70"/>
        <v>12888</v>
      </c>
      <c r="AA207" s="82" t="str">
        <f t="shared" si="71"/>
        <v>BLAMIS DOTACIONES LABORATORIO S.A.S</v>
      </c>
      <c r="AB207" s="82" t="str">
        <f t="shared" si="87"/>
        <v>KRAMER</v>
      </c>
      <c r="AC207" s="82" t="str">
        <f t="shared" si="88"/>
        <v>INMEDIATA</v>
      </c>
      <c r="AD207" s="7"/>
      <c r="AE207" s="7"/>
      <c r="AF207" s="7"/>
      <c r="AG207" s="7"/>
      <c r="AH207" s="7"/>
      <c r="AI207" s="7"/>
      <c r="AJ207" s="7"/>
      <c r="AK207" s="7"/>
      <c r="AL207" s="7"/>
      <c r="AM207" s="7" t="s">
        <v>2393</v>
      </c>
      <c r="AN207" s="7">
        <v>11774</v>
      </c>
      <c r="AO207" s="7" t="s">
        <v>2463</v>
      </c>
      <c r="AP207" s="7"/>
      <c r="AQ207" s="7"/>
      <c r="AR207" s="7"/>
      <c r="AS207" s="7"/>
      <c r="AT207" s="7"/>
      <c r="AU207" s="7"/>
      <c r="AV207" s="7"/>
      <c r="AW207" s="7"/>
      <c r="AX207" s="7"/>
      <c r="AY207" s="82">
        <f t="shared" si="84"/>
        <v>11774</v>
      </c>
      <c r="AZ207" s="82" t="str">
        <f t="shared" si="85"/>
        <v>SUMINISTROS CLINICOS ISLA SAS</v>
      </c>
      <c r="BA207" s="82" t="str">
        <f t="shared" ref="BA207:BA270" si="89">IF(AY207=AW207,AV207,IF(AY207=AT207,AS207,IF(AY207=AQ207,AP207,IF(AY207=AN207,AM207,IF(AY207=AK207,AJ207,IF(AY207=AH207,AG207,IF(AY207=AE207,AD207,"")))))))</f>
        <v>KRAMER</v>
      </c>
      <c r="BB207" s="82" t="str">
        <f t="shared" ref="BB207:BB270" si="90">IF(AY207=AW207,AX207,IF(AY207=AT207,AU207,IF(AY207=AQ207,AR207,IF(AY207=AN207,AO207,IF(AY207=AK207,AL207,IF(AY207=AH207,AI207,IF(AY207=AE207,AF207,"")))))))</f>
        <v>5 DIAS HABILES HABILES</v>
      </c>
      <c r="BC207" s="7"/>
      <c r="BD207" s="7"/>
      <c r="BE207" s="7"/>
      <c r="BF207" s="7"/>
      <c r="BG207" s="7"/>
      <c r="BH207" s="7"/>
      <c r="BI207" s="7" t="s">
        <v>2393</v>
      </c>
      <c r="BJ207" s="7">
        <v>11536.2</v>
      </c>
      <c r="BK207" s="7" t="s">
        <v>2527</v>
      </c>
      <c r="BL207" s="7"/>
      <c r="BM207" s="7"/>
      <c r="BN207" s="7"/>
      <c r="BO207" s="7" t="s">
        <v>2393</v>
      </c>
      <c r="BP207" s="7">
        <v>10500</v>
      </c>
      <c r="BQ207" s="7" t="s">
        <v>2548</v>
      </c>
      <c r="BR207" s="7"/>
      <c r="BS207" s="7"/>
      <c r="BT207" s="7"/>
      <c r="BU207" s="1" t="s">
        <v>2598</v>
      </c>
      <c r="BV207" s="7">
        <v>15080</v>
      </c>
      <c r="BW207" s="7" t="s">
        <v>2328</v>
      </c>
      <c r="BX207" s="82">
        <f t="shared" si="72"/>
        <v>10500</v>
      </c>
      <c r="BY207" s="82" t="str">
        <f t="shared" si="86"/>
        <v>QUIMICOS FARADAY LTDA</v>
      </c>
      <c r="BZ207" s="82" t="str">
        <f t="shared" si="73"/>
        <v>KRAMER</v>
      </c>
      <c r="CA207" s="82" t="str">
        <f t="shared" si="74"/>
        <v>20 DIAS</v>
      </c>
      <c r="CB207" s="7"/>
      <c r="CC207" s="7"/>
      <c r="CD207" s="7"/>
      <c r="CE207" s="7" t="s">
        <v>2393</v>
      </c>
      <c r="CF207" s="7">
        <v>13300</v>
      </c>
      <c r="CG207" s="7">
        <v>30</v>
      </c>
      <c r="CH207" s="7"/>
      <c r="CI207" s="7"/>
      <c r="CJ207" s="7"/>
      <c r="CK207" s="82">
        <f t="shared" si="75"/>
        <v>13300</v>
      </c>
      <c r="CL207" s="82" t="str">
        <f t="shared" si="76"/>
        <v>SCIENTIFIC PRODUCTS LTDA.</v>
      </c>
      <c r="CM207" s="82" t="str">
        <f t="shared" si="77"/>
        <v>KRAMER</v>
      </c>
      <c r="CN207" s="82">
        <f t="shared" si="78"/>
        <v>30</v>
      </c>
      <c r="CO207" s="101">
        <f t="shared" si="79"/>
        <v>10500</v>
      </c>
      <c r="CP207" s="110" t="str">
        <f t="shared" si="80"/>
        <v>QUIMICOS FARADAY LTDA</v>
      </c>
      <c r="CQ207" s="105" t="str">
        <f t="shared" si="81"/>
        <v>KRAMER</v>
      </c>
      <c r="CR207" s="105" t="str">
        <f t="shared" si="82"/>
        <v>20 DIAS</v>
      </c>
    </row>
    <row r="208" spans="1:96" ht="57.6">
      <c r="A208" s="46">
        <f t="shared" si="83"/>
        <v>200</v>
      </c>
      <c r="B208" s="24" t="s">
        <v>697</v>
      </c>
      <c r="C208" s="25" t="s">
        <v>897</v>
      </c>
      <c r="D208" s="47">
        <v>1</v>
      </c>
      <c r="E208" s="7"/>
      <c r="F208" s="7"/>
      <c r="G208" s="7"/>
      <c r="H208" s="7"/>
      <c r="I208" s="7"/>
      <c r="J208" s="7"/>
      <c r="K208" s="7"/>
      <c r="L208" s="7"/>
      <c r="M208" s="7"/>
      <c r="N208" s="7"/>
      <c r="O208" s="7"/>
      <c r="P208" s="7"/>
      <c r="Q208" s="7" t="s">
        <v>2394</v>
      </c>
      <c r="R208" s="7">
        <v>62639.999999999993</v>
      </c>
      <c r="S208" s="7" t="s">
        <v>2326</v>
      </c>
      <c r="T208" s="7"/>
      <c r="U208" s="7"/>
      <c r="V208" s="7"/>
      <c r="W208" s="7"/>
      <c r="X208" s="7"/>
      <c r="Y208" s="7"/>
      <c r="Z208" s="82">
        <f t="shared" si="70"/>
        <v>62639.999999999993</v>
      </c>
      <c r="AA208" s="82" t="str">
        <f t="shared" si="71"/>
        <v>BLAMIS DOTACIONES LABORATORIO S.A.S</v>
      </c>
      <c r="AB208" s="82" t="str">
        <f t="shared" si="87"/>
        <v>N DEX</v>
      </c>
      <c r="AC208" s="82" t="str">
        <f t="shared" si="88"/>
        <v>INMEDIATA</v>
      </c>
      <c r="AD208" s="7"/>
      <c r="AE208" s="7"/>
      <c r="AF208" s="7"/>
      <c r="AG208" s="7"/>
      <c r="AH208" s="7"/>
      <c r="AI208" s="7"/>
      <c r="AJ208" s="7"/>
      <c r="AK208" s="7"/>
      <c r="AL208" s="7"/>
      <c r="AM208" s="7"/>
      <c r="AN208" s="7"/>
      <c r="AO208" s="7"/>
      <c r="AP208" s="7"/>
      <c r="AQ208" s="7"/>
      <c r="AR208" s="7"/>
      <c r="AS208" s="7"/>
      <c r="AT208" s="7"/>
      <c r="AU208" s="7"/>
      <c r="AV208" s="7"/>
      <c r="AW208" s="7"/>
      <c r="AX208" s="7"/>
      <c r="AY208" s="82"/>
      <c r="AZ208" s="82"/>
      <c r="BA208" s="82">
        <f t="shared" si="89"/>
        <v>0</v>
      </c>
      <c r="BB208" s="82">
        <f t="shared" si="90"/>
        <v>0</v>
      </c>
      <c r="BC208" s="7"/>
      <c r="BD208" s="7"/>
      <c r="BE208" s="7"/>
      <c r="BF208" s="7"/>
      <c r="BG208" s="7"/>
      <c r="BH208" s="7"/>
      <c r="BI208" s="7" t="s">
        <v>2532</v>
      </c>
      <c r="BJ208" s="7">
        <v>63985.020000000004</v>
      </c>
      <c r="BK208" s="7" t="s">
        <v>2526</v>
      </c>
      <c r="BL208" s="7"/>
      <c r="BM208" s="7"/>
      <c r="BN208" s="7"/>
      <c r="BO208" s="7"/>
      <c r="BP208" s="7"/>
      <c r="BQ208" s="7"/>
      <c r="BR208" s="7"/>
      <c r="BS208" s="7"/>
      <c r="BT208" s="7"/>
      <c r="BU208" s="1"/>
      <c r="BV208" s="7"/>
      <c r="BW208" s="7"/>
      <c r="BX208" s="82">
        <f t="shared" si="72"/>
        <v>63985.020000000004</v>
      </c>
      <c r="BY208" s="82" t="str">
        <f t="shared" si="86"/>
        <v>PROFINAS SAS</v>
      </c>
      <c r="BZ208" s="82" t="str">
        <f t="shared" si="73"/>
        <v>N-DEX</v>
      </c>
      <c r="CA208" s="82" t="str">
        <f t="shared" si="74"/>
        <v>15-60 DIAS</v>
      </c>
      <c r="CB208" s="7"/>
      <c r="CC208" s="7"/>
      <c r="CD208" s="7"/>
      <c r="CE208" s="7"/>
      <c r="CF208" s="7"/>
      <c r="CG208" s="7"/>
      <c r="CH208" s="7"/>
      <c r="CI208" s="7"/>
      <c r="CJ208" s="7"/>
      <c r="CK208" s="82"/>
      <c r="CL208" s="82"/>
      <c r="CM208" s="82"/>
      <c r="CN208" s="82"/>
      <c r="CO208" s="101">
        <f t="shared" si="79"/>
        <v>62639.999999999993</v>
      </c>
      <c r="CP208" s="110" t="str">
        <f t="shared" si="80"/>
        <v>BLAMIS DOTACIONES LABORATORIO S.A.S</v>
      </c>
      <c r="CQ208" s="105" t="str">
        <f t="shared" si="81"/>
        <v>N DEX</v>
      </c>
      <c r="CR208" s="105" t="str">
        <f t="shared" si="82"/>
        <v>INMEDIATA</v>
      </c>
    </row>
    <row r="209" spans="1:96" ht="57.6">
      <c r="A209" s="46">
        <f t="shared" si="83"/>
        <v>201</v>
      </c>
      <c r="B209" s="24" t="s">
        <v>698</v>
      </c>
      <c r="C209" s="25" t="s">
        <v>898</v>
      </c>
      <c r="D209" s="47">
        <v>1</v>
      </c>
      <c r="E209" s="7"/>
      <c r="F209" s="7"/>
      <c r="G209" s="7"/>
      <c r="H209" s="7"/>
      <c r="I209" s="7"/>
      <c r="J209" s="7"/>
      <c r="K209" s="7"/>
      <c r="L209" s="7"/>
      <c r="M209" s="7"/>
      <c r="N209" s="7"/>
      <c r="O209" s="7"/>
      <c r="P209" s="7"/>
      <c r="Q209" s="7" t="s">
        <v>2394</v>
      </c>
      <c r="R209" s="7">
        <v>62639.999999999993</v>
      </c>
      <c r="S209" s="7" t="s">
        <v>2326</v>
      </c>
      <c r="T209" s="7"/>
      <c r="U209" s="7"/>
      <c r="V209" s="7"/>
      <c r="W209" s="7"/>
      <c r="X209" s="7"/>
      <c r="Y209" s="7"/>
      <c r="Z209" s="82">
        <f t="shared" si="70"/>
        <v>62639.999999999993</v>
      </c>
      <c r="AA209" s="82" t="str">
        <f t="shared" si="71"/>
        <v>BLAMIS DOTACIONES LABORATORIO S.A.S</v>
      </c>
      <c r="AB209" s="82" t="str">
        <f t="shared" si="87"/>
        <v>N DEX</v>
      </c>
      <c r="AC209" s="82" t="str">
        <f t="shared" si="88"/>
        <v>INMEDIATA</v>
      </c>
      <c r="AD209" s="7"/>
      <c r="AE209" s="7"/>
      <c r="AF209" s="7"/>
      <c r="AG209" s="7"/>
      <c r="AH209" s="7"/>
      <c r="AI209" s="7"/>
      <c r="AJ209" s="7"/>
      <c r="AK209" s="7"/>
      <c r="AL209" s="7"/>
      <c r="AM209" s="7"/>
      <c r="AN209" s="7"/>
      <c r="AO209" s="7"/>
      <c r="AP209" s="7"/>
      <c r="AQ209" s="7"/>
      <c r="AR209" s="7"/>
      <c r="AS209" s="7"/>
      <c r="AT209" s="7"/>
      <c r="AU209" s="7"/>
      <c r="AV209" s="7"/>
      <c r="AW209" s="7"/>
      <c r="AX209" s="7"/>
      <c r="AY209" s="82"/>
      <c r="AZ209" s="82"/>
      <c r="BA209" s="82">
        <f t="shared" si="89"/>
        <v>0</v>
      </c>
      <c r="BB209" s="82">
        <f t="shared" si="90"/>
        <v>0</v>
      </c>
      <c r="BC209" s="7"/>
      <c r="BD209" s="7"/>
      <c r="BE209" s="7"/>
      <c r="BF209" s="7"/>
      <c r="BG209" s="7"/>
      <c r="BH209" s="7"/>
      <c r="BI209" s="7" t="s">
        <v>2532</v>
      </c>
      <c r="BJ209" s="7">
        <v>63985.020000000004</v>
      </c>
      <c r="BK209" s="7" t="s">
        <v>2526</v>
      </c>
      <c r="BL209" s="7"/>
      <c r="BM209" s="7"/>
      <c r="BN209" s="7"/>
      <c r="BO209" s="7"/>
      <c r="BP209" s="7"/>
      <c r="BQ209" s="7"/>
      <c r="BR209" s="7"/>
      <c r="BS209" s="7"/>
      <c r="BT209" s="7"/>
      <c r="BU209" s="1"/>
      <c r="BV209" s="7"/>
      <c r="BW209" s="7"/>
      <c r="BX209" s="82">
        <f t="shared" si="72"/>
        <v>63985.020000000004</v>
      </c>
      <c r="BY209" s="82" t="str">
        <f t="shared" si="86"/>
        <v>PROFINAS SAS</v>
      </c>
      <c r="BZ209" s="82" t="str">
        <f t="shared" si="73"/>
        <v>N-DEX</v>
      </c>
      <c r="CA209" s="82" t="str">
        <f t="shared" si="74"/>
        <v>15-60 DIAS</v>
      </c>
      <c r="CB209" s="7"/>
      <c r="CC209" s="7"/>
      <c r="CD209" s="7"/>
      <c r="CE209" s="7"/>
      <c r="CF209" s="7"/>
      <c r="CG209" s="7"/>
      <c r="CH209" s="7"/>
      <c r="CI209" s="7"/>
      <c r="CJ209" s="7"/>
      <c r="CK209" s="82"/>
      <c r="CL209" s="82"/>
      <c r="CM209" s="82"/>
      <c r="CN209" s="82"/>
      <c r="CO209" s="101">
        <f t="shared" si="79"/>
        <v>62639.999999999993</v>
      </c>
      <c r="CP209" s="110" t="str">
        <f t="shared" si="80"/>
        <v>BLAMIS DOTACIONES LABORATORIO S.A.S</v>
      </c>
      <c r="CQ209" s="105" t="str">
        <f t="shared" si="81"/>
        <v>N DEX</v>
      </c>
      <c r="CR209" s="105" t="str">
        <f t="shared" si="82"/>
        <v>INMEDIATA</v>
      </c>
    </row>
    <row r="210" spans="1:96" ht="57.6">
      <c r="A210" s="46">
        <f t="shared" si="83"/>
        <v>202</v>
      </c>
      <c r="B210" s="24" t="s">
        <v>699</v>
      </c>
      <c r="C210" s="25" t="s">
        <v>898</v>
      </c>
      <c r="D210" s="47">
        <v>1</v>
      </c>
      <c r="E210" s="7"/>
      <c r="F210" s="7"/>
      <c r="G210" s="7"/>
      <c r="H210" s="7"/>
      <c r="I210" s="7"/>
      <c r="J210" s="7"/>
      <c r="K210" s="7"/>
      <c r="L210" s="7"/>
      <c r="M210" s="7"/>
      <c r="N210" s="7"/>
      <c r="O210" s="7"/>
      <c r="P210" s="7"/>
      <c r="Q210" s="7" t="s">
        <v>2394</v>
      </c>
      <c r="R210" s="7">
        <v>62639.999999999993</v>
      </c>
      <c r="S210" s="7" t="s">
        <v>2326</v>
      </c>
      <c r="T210" s="7"/>
      <c r="U210" s="7"/>
      <c r="V210" s="7"/>
      <c r="W210" s="7"/>
      <c r="X210" s="7"/>
      <c r="Y210" s="7"/>
      <c r="Z210" s="82">
        <f t="shared" si="70"/>
        <v>62639.999999999993</v>
      </c>
      <c r="AA210" s="82" t="str">
        <f t="shared" si="71"/>
        <v>BLAMIS DOTACIONES LABORATORIO S.A.S</v>
      </c>
      <c r="AB210" s="82" t="str">
        <f t="shared" si="87"/>
        <v>N DEX</v>
      </c>
      <c r="AC210" s="82" t="str">
        <f t="shared" si="88"/>
        <v>INMEDIATA</v>
      </c>
      <c r="AD210" s="7"/>
      <c r="AE210" s="7"/>
      <c r="AF210" s="7"/>
      <c r="AG210" s="7"/>
      <c r="AH210" s="7"/>
      <c r="AI210" s="7"/>
      <c r="AJ210" s="7"/>
      <c r="AK210" s="7"/>
      <c r="AL210" s="7"/>
      <c r="AM210" s="7"/>
      <c r="AN210" s="7"/>
      <c r="AO210" s="7"/>
      <c r="AP210" s="7"/>
      <c r="AQ210" s="7"/>
      <c r="AR210" s="7"/>
      <c r="AS210" s="7"/>
      <c r="AT210" s="7"/>
      <c r="AU210" s="7"/>
      <c r="AV210" s="7"/>
      <c r="AW210" s="7"/>
      <c r="AX210" s="7"/>
      <c r="AY210" s="82"/>
      <c r="AZ210" s="82"/>
      <c r="BA210" s="82">
        <f t="shared" si="89"/>
        <v>0</v>
      </c>
      <c r="BB210" s="82">
        <f t="shared" si="90"/>
        <v>0</v>
      </c>
      <c r="BC210" s="7"/>
      <c r="BD210" s="7"/>
      <c r="BE210" s="7"/>
      <c r="BF210" s="7"/>
      <c r="BG210" s="7"/>
      <c r="BH210" s="7"/>
      <c r="BI210" s="7" t="s">
        <v>2532</v>
      </c>
      <c r="BJ210" s="7">
        <v>63985.020000000004</v>
      </c>
      <c r="BK210" s="7" t="s">
        <v>2526</v>
      </c>
      <c r="BL210" s="7"/>
      <c r="BM210" s="7"/>
      <c r="BN210" s="7"/>
      <c r="BO210" s="7"/>
      <c r="BP210" s="7"/>
      <c r="BQ210" s="7"/>
      <c r="BR210" s="7"/>
      <c r="BS210" s="7"/>
      <c r="BT210" s="7"/>
      <c r="BU210" s="1"/>
      <c r="BV210" s="7"/>
      <c r="BW210" s="7"/>
      <c r="BX210" s="82">
        <f t="shared" si="72"/>
        <v>63985.020000000004</v>
      </c>
      <c r="BY210" s="82" t="str">
        <f t="shared" si="86"/>
        <v>PROFINAS SAS</v>
      </c>
      <c r="BZ210" s="82" t="str">
        <f t="shared" si="73"/>
        <v>N-DEX</v>
      </c>
      <c r="CA210" s="82" t="str">
        <f t="shared" si="74"/>
        <v>15-60 DIAS</v>
      </c>
      <c r="CB210" s="7"/>
      <c r="CC210" s="7"/>
      <c r="CD210" s="7"/>
      <c r="CE210" s="7"/>
      <c r="CF210" s="7"/>
      <c r="CG210" s="7"/>
      <c r="CH210" s="7"/>
      <c r="CI210" s="7"/>
      <c r="CJ210" s="7"/>
      <c r="CK210" s="82"/>
      <c r="CL210" s="82"/>
      <c r="CM210" s="82"/>
      <c r="CN210" s="82"/>
      <c r="CO210" s="101">
        <f t="shared" si="79"/>
        <v>62639.999999999993</v>
      </c>
      <c r="CP210" s="110" t="str">
        <f t="shared" si="80"/>
        <v>BLAMIS DOTACIONES LABORATORIO S.A.S</v>
      </c>
      <c r="CQ210" s="105" t="str">
        <f t="shared" si="81"/>
        <v>N DEX</v>
      </c>
      <c r="CR210" s="105" t="str">
        <f t="shared" si="82"/>
        <v>INMEDIATA</v>
      </c>
    </row>
    <row r="211" spans="1:96" ht="57.6">
      <c r="A211" s="46">
        <f t="shared" si="83"/>
        <v>203</v>
      </c>
      <c r="B211" s="24" t="s">
        <v>1691</v>
      </c>
      <c r="C211" s="25" t="s">
        <v>899</v>
      </c>
      <c r="D211" s="47">
        <v>1</v>
      </c>
      <c r="E211" s="7"/>
      <c r="F211" s="7"/>
      <c r="G211" s="7"/>
      <c r="H211" s="7"/>
      <c r="I211" s="7"/>
      <c r="J211" s="7"/>
      <c r="K211" s="7"/>
      <c r="L211" s="7"/>
      <c r="M211" s="7"/>
      <c r="N211" s="7"/>
      <c r="O211" s="7"/>
      <c r="P211" s="7"/>
      <c r="Q211" s="7" t="s">
        <v>859</v>
      </c>
      <c r="R211" s="7">
        <v>10767.699999999999</v>
      </c>
      <c r="S211" s="7" t="s">
        <v>2326</v>
      </c>
      <c r="T211" s="7"/>
      <c r="U211" s="7"/>
      <c r="V211" s="7"/>
      <c r="W211" s="7"/>
      <c r="X211" s="7"/>
      <c r="Y211" s="7"/>
      <c r="Z211" s="82">
        <f t="shared" si="70"/>
        <v>10767.699999999999</v>
      </c>
      <c r="AA211" s="82" t="str">
        <f t="shared" si="71"/>
        <v>BLAMIS DOTACIONES LABORATORIO S.A.S</v>
      </c>
      <c r="AB211" s="82" t="str">
        <f t="shared" si="87"/>
        <v>BD</v>
      </c>
      <c r="AC211" s="82" t="str">
        <f t="shared" si="88"/>
        <v>INMEDIATA</v>
      </c>
      <c r="AD211" s="7"/>
      <c r="AE211" s="7"/>
      <c r="AF211" s="7"/>
      <c r="AG211" s="7"/>
      <c r="AH211" s="7"/>
      <c r="AI211" s="7"/>
      <c r="AJ211" s="7"/>
      <c r="AK211" s="7"/>
      <c r="AL211" s="7"/>
      <c r="AM211" s="7" t="s">
        <v>887</v>
      </c>
      <c r="AN211" s="7">
        <v>3468</v>
      </c>
      <c r="AO211" s="7" t="s">
        <v>2463</v>
      </c>
      <c r="AP211" s="7"/>
      <c r="AQ211" s="7"/>
      <c r="AR211" s="7"/>
      <c r="AS211" s="7"/>
      <c r="AT211" s="7"/>
      <c r="AU211" s="7"/>
      <c r="AV211" s="7"/>
      <c r="AW211" s="7"/>
      <c r="AX211" s="7"/>
      <c r="AY211" s="82">
        <f t="shared" si="84"/>
        <v>3468</v>
      </c>
      <c r="AZ211" s="82" t="str">
        <f t="shared" si="85"/>
        <v>SUMINISTROS CLINICOS ISLA SAS</v>
      </c>
      <c r="BA211" s="82" t="str">
        <f t="shared" si="89"/>
        <v>NACIONAL</v>
      </c>
      <c r="BB211" s="82" t="str">
        <f t="shared" si="90"/>
        <v>5 DIAS HABILES HABILES</v>
      </c>
      <c r="BC211" s="7"/>
      <c r="BD211" s="7"/>
      <c r="BE211" s="7"/>
      <c r="BF211" s="7"/>
      <c r="BG211" s="7"/>
      <c r="BH211" s="7"/>
      <c r="BI211" s="7" t="s">
        <v>887</v>
      </c>
      <c r="BJ211" s="7">
        <v>3317.6</v>
      </c>
      <c r="BK211" s="7" t="s">
        <v>2526</v>
      </c>
      <c r="BL211" s="7"/>
      <c r="BM211" s="7"/>
      <c r="BN211" s="7"/>
      <c r="BO211" s="7" t="s">
        <v>948</v>
      </c>
      <c r="BP211" s="7">
        <v>4700</v>
      </c>
      <c r="BQ211" s="7" t="s">
        <v>2548</v>
      </c>
      <c r="BR211" s="7"/>
      <c r="BS211" s="7"/>
      <c r="BT211" s="7"/>
      <c r="BU211" s="1" t="s">
        <v>887</v>
      </c>
      <c r="BV211" s="7">
        <v>5800</v>
      </c>
      <c r="BW211" s="7" t="s">
        <v>2328</v>
      </c>
      <c r="BX211" s="82">
        <f t="shared" si="72"/>
        <v>3317.6</v>
      </c>
      <c r="BY211" s="82" t="str">
        <f t="shared" si="86"/>
        <v>PROFINAS SAS</v>
      </c>
      <c r="BZ211" s="82" t="str">
        <f t="shared" si="73"/>
        <v>NACIONAL</v>
      </c>
      <c r="CA211" s="82" t="str">
        <f t="shared" si="74"/>
        <v>15-60 DIAS</v>
      </c>
      <c r="CB211" s="7"/>
      <c r="CC211" s="7"/>
      <c r="CD211" s="7"/>
      <c r="CE211" s="7"/>
      <c r="CF211" s="7"/>
      <c r="CG211" s="7"/>
      <c r="CH211" s="7"/>
      <c r="CI211" s="7"/>
      <c r="CJ211" s="7"/>
      <c r="CK211" s="82"/>
      <c r="CL211" s="82"/>
      <c r="CM211" s="82"/>
      <c r="CN211" s="82"/>
      <c r="CO211" s="101">
        <f t="shared" si="79"/>
        <v>3317.6</v>
      </c>
      <c r="CP211" s="110" t="str">
        <f t="shared" si="80"/>
        <v>PROFINAS SAS</v>
      </c>
      <c r="CQ211" s="105" t="str">
        <f t="shared" si="81"/>
        <v>NACIONAL</v>
      </c>
      <c r="CR211" s="105" t="str">
        <f t="shared" si="82"/>
        <v>15-60 DIAS</v>
      </c>
    </row>
    <row r="212" spans="1:96" ht="57.6">
      <c r="A212" s="46">
        <f t="shared" si="83"/>
        <v>204</v>
      </c>
      <c r="B212" s="24" t="s">
        <v>700</v>
      </c>
      <c r="C212" s="25" t="s">
        <v>899</v>
      </c>
      <c r="D212" s="47">
        <v>1</v>
      </c>
      <c r="E212" s="7"/>
      <c r="F212" s="7"/>
      <c r="G212" s="7"/>
      <c r="H212" s="7"/>
      <c r="I212" s="7"/>
      <c r="J212" s="7"/>
      <c r="K212" s="7"/>
      <c r="L212" s="7"/>
      <c r="M212" s="7"/>
      <c r="N212" s="7"/>
      <c r="O212" s="7"/>
      <c r="P212" s="7"/>
      <c r="Q212" s="7" t="s">
        <v>859</v>
      </c>
      <c r="R212" s="7">
        <v>13979.449999999999</v>
      </c>
      <c r="S212" s="7" t="s">
        <v>2326</v>
      </c>
      <c r="T212" s="7"/>
      <c r="U212" s="7"/>
      <c r="V212" s="7"/>
      <c r="W212" s="7"/>
      <c r="X212" s="7"/>
      <c r="Y212" s="7"/>
      <c r="Z212" s="82">
        <f t="shared" si="70"/>
        <v>13979.449999999999</v>
      </c>
      <c r="AA212" s="82" t="str">
        <f t="shared" si="71"/>
        <v>BLAMIS DOTACIONES LABORATORIO S.A.S</v>
      </c>
      <c r="AB212" s="82" t="str">
        <f t="shared" si="87"/>
        <v>BD</v>
      </c>
      <c r="AC212" s="82" t="str">
        <f t="shared" si="88"/>
        <v>INMEDIATA</v>
      </c>
      <c r="AD212" s="7"/>
      <c r="AE212" s="7"/>
      <c r="AF212" s="7"/>
      <c r="AG212" s="7" t="s">
        <v>887</v>
      </c>
      <c r="AH212" s="7">
        <v>14000</v>
      </c>
      <c r="AI212" s="7">
        <v>30</v>
      </c>
      <c r="AJ212" s="7"/>
      <c r="AK212" s="7"/>
      <c r="AL212" s="7"/>
      <c r="AM212" s="7" t="s">
        <v>887</v>
      </c>
      <c r="AN212" s="7">
        <v>5020</v>
      </c>
      <c r="AO212" s="7" t="s">
        <v>2463</v>
      </c>
      <c r="AP212" s="7"/>
      <c r="AQ212" s="7"/>
      <c r="AR212" s="7"/>
      <c r="AS212" s="7"/>
      <c r="AT212" s="7"/>
      <c r="AU212" s="7"/>
      <c r="AV212" s="7"/>
      <c r="AW212" s="7"/>
      <c r="AX212" s="7"/>
      <c r="AY212" s="82">
        <f t="shared" si="84"/>
        <v>5020</v>
      </c>
      <c r="AZ212" s="82" t="str">
        <f t="shared" si="85"/>
        <v>SUMINISTROS CLINICOS ISLA SAS</v>
      </c>
      <c r="BA212" s="82" t="str">
        <f t="shared" si="89"/>
        <v>NACIONAL</v>
      </c>
      <c r="BB212" s="82" t="str">
        <f t="shared" si="90"/>
        <v>5 DIAS HABILES HABILES</v>
      </c>
      <c r="BC212" s="7"/>
      <c r="BD212" s="7"/>
      <c r="BE212" s="7"/>
      <c r="BF212" s="7"/>
      <c r="BG212" s="7"/>
      <c r="BH212" s="7"/>
      <c r="BI212" s="7" t="s">
        <v>887</v>
      </c>
      <c r="BJ212" s="7">
        <v>4222.3999999999996</v>
      </c>
      <c r="BK212" s="7" t="s">
        <v>2526</v>
      </c>
      <c r="BL212" s="7"/>
      <c r="BM212" s="7"/>
      <c r="BN212" s="7"/>
      <c r="BO212" s="7" t="s">
        <v>948</v>
      </c>
      <c r="BP212" s="7">
        <v>5000</v>
      </c>
      <c r="BQ212" s="7" t="s">
        <v>2548</v>
      </c>
      <c r="BR212" s="7"/>
      <c r="BS212" s="7"/>
      <c r="BT212" s="7"/>
      <c r="BU212" s="1" t="s">
        <v>887</v>
      </c>
      <c r="BV212" s="7">
        <v>5800</v>
      </c>
      <c r="BW212" s="7" t="s">
        <v>2328</v>
      </c>
      <c r="BX212" s="82">
        <f t="shared" si="72"/>
        <v>4222.3999999999996</v>
      </c>
      <c r="BY212" s="82" t="str">
        <f t="shared" si="86"/>
        <v>PROFINAS SAS</v>
      </c>
      <c r="BZ212" s="82" t="str">
        <f t="shared" si="73"/>
        <v>NACIONAL</v>
      </c>
      <c r="CA212" s="82" t="str">
        <f t="shared" si="74"/>
        <v>15-60 DIAS</v>
      </c>
      <c r="CB212" s="7"/>
      <c r="CC212" s="7"/>
      <c r="CD212" s="7"/>
      <c r="CE212" s="7"/>
      <c r="CF212" s="7"/>
      <c r="CG212" s="7"/>
      <c r="CH212" s="7"/>
      <c r="CI212" s="7"/>
      <c r="CJ212" s="7"/>
      <c r="CK212" s="82"/>
      <c r="CL212" s="82"/>
      <c r="CM212" s="82"/>
      <c r="CN212" s="82"/>
      <c r="CO212" s="101">
        <f t="shared" si="79"/>
        <v>4222.3999999999996</v>
      </c>
      <c r="CP212" s="110" t="str">
        <f t="shared" si="80"/>
        <v>PROFINAS SAS</v>
      </c>
      <c r="CQ212" s="105" t="str">
        <f t="shared" si="81"/>
        <v>NACIONAL</v>
      </c>
      <c r="CR212" s="105" t="str">
        <f t="shared" si="82"/>
        <v>15-60 DIAS</v>
      </c>
    </row>
    <row r="213" spans="1:96" ht="57.6">
      <c r="A213" s="46">
        <f t="shared" si="83"/>
        <v>205</v>
      </c>
      <c r="B213" s="24" t="s">
        <v>1575</v>
      </c>
      <c r="C213" s="25" t="s">
        <v>1497</v>
      </c>
      <c r="D213" s="47">
        <v>1</v>
      </c>
      <c r="E213" s="7"/>
      <c r="F213" s="7"/>
      <c r="G213" s="7"/>
      <c r="H213" s="7"/>
      <c r="I213" s="7"/>
      <c r="J213" s="7"/>
      <c r="K213" s="7"/>
      <c r="L213" s="7"/>
      <c r="M213" s="7"/>
      <c r="N213" s="7"/>
      <c r="O213" s="7"/>
      <c r="P213" s="7"/>
      <c r="Q213" s="7" t="s">
        <v>2385</v>
      </c>
      <c r="R213" s="7">
        <v>14523.199999999999</v>
      </c>
      <c r="S213" s="7" t="s">
        <v>2326</v>
      </c>
      <c r="T213" s="7"/>
      <c r="U213" s="7"/>
      <c r="V213" s="7"/>
      <c r="W213" s="7"/>
      <c r="X213" s="7"/>
      <c r="Y213" s="7"/>
      <c r="Z213" s="82">
        <f t="shared" si="70"/>
        <v>14523.199999999999</v>
      </c>
      <c r="AA213" s="82" t="str">
        <f t="shared" si="71"/>
        <v>BLAMIS DOTACIONES LABORATORIO S.A.S</v>
      </c>
      <c r="AB213" s="82" t="str">
        <f t="shared" si="87"/>
        <v>PARAMOUNT</v>
      </c>
      <c r="AC213" s="82" t="str">
        <f t="shared" si="88"/>
        <v>INMEDIATA</v>
      </c>
      <c r="AD213" s="7"/>
      <c r="AE213" s="7"/>
      <c r="AF213" s="7"/>
      <c r="AG213" s="7"/>
      <c r="AH213" s="7"/>
      <c r="AI213" s="7"/>
      <c r="AJ213" s="7"/>
      <c r="AK213" s="7"/>
      <c r="AL213" s="7"/>
      <c r="AM213" s="7" t="s">
        <v>2385</v>
      </c>
      <c r="AN213" s="7">
        <v>69020</v>
      </c>
      <c r="AO213" s="7" t="s">
        <v>2463</v>
      </c>
      <c r="AP213" s="7" t="s">
        <v>1497</v>
      </c>
      <c r="AQ213" s="7">
        <v>20764</v>
      </c>
      <c r="AR213" s="7" t="s">
        <v>2475</v>
      </c>
      <c r="AS213" s="7"/>
      <c r="AT213" s="7"/>
      <c r="AU213" s="7"/>
      <c r="AV213" s="7"/>
      <c r="AW213" s="7"/>
      <c r="AX213" s="7"/>
      <c r="AY213" s="82">
        <f t="shared" si="84"/>
        <v>20764</v>
      </c>
      <c r="AZ213" s="82" t="str">
        <f t="shared" si="85"/>
        <v>LESNIAK E. U.</v>
      </c>
      <c r="BA213" s="82" t="str">
        <f t="shared" si="89"/>
        <v>PARAMAUNT</v>
      </c>
      <c r="BB213" s="82" t="str">
        <f t="shared" si="90"/>
        <v>30 días</v>
      </c>
      <c r="BC213" s="7"/>
      <c r="BD213" s="7"/>
      <c r="BE213" s="7"/>
      <c r="BF213" s="7"/>
      <c r="BG213" s="7"/>
      <c r="BH213" s="7"/>
      <c r="BI213" s="7" t="s">
        <v>2385</v>
      </c>
      <c r="BJ213" s="7">
        <v>98020</v>
      </c>
      <c r="BK213" s="7" t="s">
        <v>2526</v>
      </c>
      <c r="BL213" s="7"/>
      <c r="BM213" s="7"/>
      <c r="BN213" s="7"/>
      <c r="BO213" s="7" t="s">
        <v>2561</v>
      </c>
      <c r="BP213" s="7">
        <v>17900</v>
      </c>
      <c r="BQ213" s="7" t="s">
        <v>2548</v>
      </c>
      <c r="BR213" s="7"/>
      <c r="BS213" s="7"/>
      <c r="BT213" s="7"/>
      <c r="BU213" s="1"/>
      <c r="BV213" s="7"/>
      <c r="BW213" s="7"/>
      <c r="BX213" s="82">
        <f t="shared" si="72"/>
        <v>17900</v>
      </c>
      <c r="BY213" s="82" t="str">
        <f t="shared" si="86"/>
        <v>QUIMICOS FARADAY LTDA</v>
      </c>
      <c r="BZ213" s="82" t="str">
        <f t="shared" si="73"/>
        <v xml:space="preserve">PARAMOUNT </v>
      </c>
      <c r="CA213" s="82" t="str">
        <f t="shared" si="74"/>
        <v>20 DIAS</v>
      </c>
      <c r="CB213" s="7"/>
      <c r="CC213" s="7"/>
      <c r="CD213" s="7"/>
      <c r="CE213" s="7" t="s">
        <v>1497</v>
      </c>
      <c r="CF213" s="7">
        <v>319000</v>
      </c>
      <c r="CG213" s="7">
        <v>30</v>
      </c>
      <c r="CH213" s="7"/>
      <c r="CI213" s="7"/>
      <c r="CJ213" s="7"/>
      <c r="CK213" s="82">
        <f t="shared" si="75"/>
        <v>319000</v>
      </c>
      <c r="CL213" s="82" t="str">
        <f t="shared" si="76"/>
        <v>SCIENTIFIC PRODUCTS LTDA.</v>
      </c>
      <c r="CM213" s="82" t="str">
        <f t="shared" si="77"/>
        <v>PARAMAUNT</v>
      </c>
      <c r="CN213" s="82">
        <f t="shared" si="78"/>
        <v>30</v>
      </c>
      <c r="CO213" s="101">
        <f t="shared" si="79"/>
        <v>14523.199999999999</v>
      </c>
      <c r="CP213" s="110" t="str">
        <f t="shared" si="80"/>
        <v>BLAMIS DOTACIONES LABORATORIO S.A.S</v>
      </c>
      <c r="CQ213" s="105" t="str">
        <f t="shared" si="81"/>
        <v>PARAMOUNT</v>
      </c>
      <c r="CR213" s="105" t="str">
        <f t="shared" si="82"/>
        <v>INMEDIATA</v>
      </c>
    </row>
    <row r="214" spans="1:96" ht="57.6">
      <c r="A214" s="46">
        <f t="shared" si="83"/>
        <v>206</v>
      </c>
      <c r="B214" s="24" t="s">
        <v>1576</v>
      </c>
      <c r="C214" s="25" t="s">
        <v>1497</v>
      </c>
      <c r="D214" s="47">
        <v>1</v>
      </c>
      <c r="E214" s="7"/>
      <c r="F214" s="7"/>
      <c r="G214" s="7"/>
      <c r="H214" s="7"/>
      <c r="I214" s="7"/>
      <c r="J214" s="7"/>
      <c r="K214" s="7"/>
      <c r="L214" s="7"/>
      <c r="M214" s="7"/>
      <c r="N214" s="7"/>
      <c r="O214" s="7"/>
      <c r="P214" s="7"/>
      <c r="Q214" s="7" t="s">
        <v>2385</v>
      </c>
      <c r="R214" s="7">
        <v>14523.199999999999</v>
      </c>
      <c r="S214" s="7" t="s">
        <v>2326</v>
      </c>
      <c r="T214" s="7"/>
      <c r="U214" s="7"/>
      <c r="V214" s="7"/>
      <c r="W214" s="7"/>
      <c r="X214" s="7"/>
      <c r="Y214" s="7"/>
      <c r="Z214" s="82">
        <f t="shared" si="70"/>
        <v>14523.199999999999</v>
      </c>
      <c r="AA214" s="82" t="str">
        <f t="shared" si="71"/>
        <v>BLAMIS DOTACIONES LABORATORIO S.A.S</v>
      </c>
      <c r="AB214" s="82" t="str">
        <f t="shared" si="87"/>
        <v>PARAMOUNT</v>
      </c>
      <c r="AC214" s="82" t="str">
        <f t="shared" si="88"/>
        <v>INMEDIATA</v>
      </c>
      <c r="AD214" s="7"/>
      <c r="AE214" s="7"/>
      <c r="AF214" s="7"/>
      <c r="AG214" s="7"/>
      <c r="AH214" s="7"/>
      <c r="AI214" s="7"/>
      <c r="AJ214" s="7"/>
      <c r="AK214" s="7"/>
      <c r="AL214" s="7"/>
      <c r="AM214" s="7" t="s">
        <v>2385</v>
      </c>
      <c r="AN214" s="7">
        <v>69020</v>
      </c>
      <c r="AO214" s="7" t="s">
        <v>2463</v>
      </c>
      <c r="AP214" s="7" t="s">
        <v>1497</v>
      </c>
      <c r="AQ214" s="7">
        <v>20764</v>
      </c>
      <c r="AR214" s="7" t="s">
        <v>2475</v>
      </c>
      <c r="AS214" s="7"/>
      <c r="AT214" s="7"/>
      <c r="AU214" s="7"/>
      <c r="AV214" s="7"/>
      <c r="AW214" s="7"/>
      <c r="AX214" s="7"/>
      <c r="AY214" s="82">
        <f t="shared" si="84"/>
        <v>20764</v>
      </c>
      <c r="AZ214" s="82" t="str">
        <f t="shared" si="85"/>
        <v>LESNIAK E. U.</v>
      </c>
      <c r="BA214" s="82" t="str">
        <f t="shared" si="89"/>
        <v>PARAMAUNT</v>
      </c>
      <c r="BB214" s="82" t="str">
        <f t="shared" si="90"/>
        <v>30 días</v>
      </c>
      <c r="BC214" s="7"/>
      <c r="BD214" s="7"/>
      <c r="BE214" s="7"/>
      <c r="BF214" s="7"/>
      <c r="BG214" s="7"/>
      <c r="BH214" s="7"/>
      <c r="BI214" s="7" t="s">
        <v>2385</v>
      </c>
      <c r="BJ214" s="7">
        <v>98020</v>
      </c>
      <c r="BK214" s="7" t="s">
        <v>2526</v>
      </c>
      <c r="BL214" s="7"/>
      <c r="BM214" s="7"/>
      <c r="BN214" s="7"/>
      <c r="BO214" s="7" t="s">
        <v>2561</v>
      </c>
      <c r="BP214" s="7">
        <v>17900</v>
      </c>
      <c r="BQ214" s="7" t="s">
        <v>2548</v>
      </c>
      <c r="BR214" s="7"/>
      <c r="BS214" s="7"/>
      <c r="BT214" s="7"/>
      <c r="BU214" s="1"/>
      <c r="BV214" s="7"/>
      <c r="BW214" s="7"/>
      <c r="BX214" s="82">
        <f t="shared" si="72"/>
        <v>17900</v>
      </c>
      <c r="BY214" s="82" t="str">
        <f t="shared" si="86"/>
        <v>QUIMICOS FARADAY LTDA</v>
      </c>
      <c r="BZ214" s="82" t="str">
        <f t="shared" si="73"/>
        <v xml:space="preserve">PARAMOUNT </v>
      </c>
      <c r="CA214" s="82" t="str">
        <f t="shared" si="74"/>
        <v>20 DIAS</v>
      </c>
      <c r="CB214" s="7"/>
      <c r="CC214" s="7"/>
      <c r="CD214" s="7"/>
      <c r="CE214" s="7" t="s">
        <v>1497</v>
      </c>
      <c r="CF214" s="7">
        <v>319000</v>
      </c>
      <c r="CG214" s="7">
        <v>30</v>
      </c>
      <c r="CH214" s="7"/>
      <c r="CI214" s="7"/>
      <c r="CJ214" s="7"/>
      <c r="CK214" s="82">
        <f t="shared" si="75"/>
        <v>319000</v>
      </c>
      <c r="CL214" s="82" t="str">
        <f t="shared" si="76"/>
        <v>SCIENTIFIC PRODUCTS LTDA.</v>
      </c>
      <c r="CM214" s="82" t="str">
        <f t="shared" si="77"/>
        <v>PARAMAUNT</v>
      </c>
      <c r="CN214" s="82">
        <f t="shared" si="78"/>
        <v>30</v>
      </c>
      <c r="CO214" s="101">
        <f t="shared" si="79"/>
        <v>14523.199999999999</v>
      </c>
      <c r="CP214" s="110" t="str">
        <f t="shared" si="80"/>
        <v>BLAMIS DOTACIONES LABORATORIO S.A.S</v>
      </c>
      <c r="CQ214" s="105" t="str">
        <f t="shared" si="81"/>
        <v>PARAMOUNT</v>
      </c>
      <c r="CR214" s="105" t="str">
        <f t="shared" si="82"/>
        <v>INMEDIATA</v>
      </c>
    </row>
    <row r="215" spans="1:96" ht="43.2">
      <c r="A215" s="46">
        <f t="shared" si="83"/>
        <v>207</v>
      </c>
      <c r="B215" s="54" t="s">
        <v>701</v>
      </c>
      <c r="C215" s="48" t="s">
        <v>900</v>
      </c>
      <c r="D215" s="47">
        <v>1</v>
      </c>
      <c r="E215" s="7"/>
      <c r="F215" s="7"/>
      <c r="G215" s="7"/>
      <c r="H215" s="7"/>
      <c r="I215" s="7"/>
      <c r="J215" s="7"/>
      <c r="K215" s="7" t="s">
        <v>2308</v>
      </c>
      <c r="L215" s="7">
        <v>1462528</v>
      </c>
      <c r="M215" s="7">
        <v>30</v>
      </c>
      <c r="N215" s="7"/>
      <c r="O215" s="7"/>
      <c r="P215" s="7"/>
      <c r="Q215" s="7"/>
      <c r="R215" s="7"/>
      <c r="S215" s="7"/>
      <c r="T215" s="7"/>
      <c r="U215" s="7"/>
      <c r="V215" s="7"/>
      <c r="W215" s="7"/>
      <c r="X215" s="7"/>
      <c r="Y215" s="7"/>
      <c r="Z215" s="82">
        <f t="shared" si="70"/>
        <v>1462528</v>
      </c>
      <c r="AA215" s="82" t="str">
        <f t="shared" si="71"/>
        <v>BIO-INSTRUMENTAL</v>
      </c>
      <c r="AB215" s="82" t="str">
        <f t="shared" si="87"/>
        <v>GE Healthcare</v>
      </c>
      <c r="AC215" s="82">
        <f t="shared" si="88"/>
        <v>30</v>
      </c>
      <c r="AD215" s="7"/>
      <c r="AE215" s="7"/>
      <c r="AF215" s="7"/>
      <c r="AG215" s="7"/>
      <c r="AH215" s="7"/>
      <c r="AI215" s="7"/>
      <c r="AJ215" s="7"/>
      <c r="AK215" s="7"/>
      <c r="AL215" s="7"/>
      <c r="AM215" s="7"/>
      <c r="AN215" s="7"/>
      <c r="AO215" s="7"/>
      <c r="AP215" s="7" t="s">
        <v>2486</v>
      </c>
      <c r="AQ215" s="7">
        <v>2147100</v>
      </c>
      <c r="AR215" s="7" t="s">
        <v>2475</v>
      </c>
      <c r="AS215" s="7"/>
      <c r="AT215" s="7"/>
      <c r="AU215" s="7"/>
      <c r="AV215" s="7"/>
      <c r="AW215" s="7"/>
      <c r="AX215" s="7"/>
      <c r="AY215" s="82">
        <f t="shared" si="84"/>
        <v>2147100</v>
      </c>
      <c r="AZ215" s="82" t="str">
        <f t="shared" si="85"/>
        <v>LESNIAK E. U.</v>
      </c>
      <c r="BA215" s="82" t="str">
        <f t="shared" si="89"/>
        <v>GE HC/AMERSHAM</v>
      </c>
      <c r="BB215" s="82" t="str">
        <f t="shared" si="90"/>
        <v>30 días</v>
      </c>
      <c r="BC215" s="7"/>
      <c r="BD215" s="7"/>
      <c r="BE215" s="7"/>
      <c r="BF215" s="7"/>
      <c r="BG215" s="7"/>
      <c r="BH215" s="7"/>
      <c r="BI215" s="7"/>
      <c r="BJ215" s="7"/>
      <c r="BK215" s="7"/>
      <c r="BL215" s="7"/>
      <c r="BM215" s="7"/>
      <c r="BN215" s="7"/>
      <c r="BO215" s="7"/>
      <c r="BP215" s="7"/>
      <c r="BQ215" s="7"/>
      <c r="BR215" s="7"/>
      <c r="BS215" s="7"/>
      <c r="BT215" s="7"/>
      <c r="BU215" s="1"/>
      <c r="BV215" s="7"/>
      <c r="BW215" s="7"/>
      <c r="BX215" s="82"/>
      <c r="BY215" s="82" t="str">
        <f t="shared" si="86"/>
        <v>REACTIVOS EQUIPOS Y QUIMICOS LIMITADA</v>
      </c>
      <c r="BZ215" s="82">
        <f t="shared" si="73"/>
        <v>0</v>
      </c>
      <c r="CA215" s="82">
        <f t="shared" si="74"/>
        <v>0</v>
      </c>
      <c r="CB215" s="7"/>
      <c r="CC215" s="7"/>
      <c r="CD215" s="7"/>
      <c r="CE215" s="7"/>
      <c r="CF215" s="7"/>
      <c r="CG215" s="7"/>
      <c r="CH215" s="7"/>
      <c r="CI215" s="7"/>
      <c r="CJ215" s="7"/>
      <c r="CK215" s="82"/>
      <c r="CL215" s="82"/>
      <c r="CM215" s="82"/>
      <c r="CN215" s="82"/>
      <c r="CO215" s="101">
        <f t="shared" si="79"/>
        <v>1462528</v>
      </c>
      <c r="CP215" s="110" t="str">
        <f t="shared" si="80"/>
        <v>BIO-INSTRUMENTAL</v>
      </c>
      <c r="CQ215" s="105" t="str">
        <f t="shared" si="81"/>
        <v>GE Healthcare</v>
      </c>
      <c r="CR215" s="105">
        <f t="shared" si="82"/>
        <v>30</v>
      </c>
    </row>
    <row r="216" spans="1:96" ht="57.6">
      <c r="A216" s="46">
        <f t="shared" si="83"/>
        <v>208</v>
      </c>
      <c r="B216" s="24" t="s">
        <v>2026</v>
      </c>
      <c r="C216" s="25" t="s">
        <v>2027</v>
      </c>
      <c r="D216" s="47">
        <v>1</v>
      </c>
      <c r="E216" s="7"/>
      <c r="F216" s="7"/>
      <c r="G216" s="7"/>
      <c r="H216" s="7"/>
      <c r="I216" s="7"/>
      <c r="J216" s="7"/>
      <c r="K216" s="7"/>
      <c r="L216" s="7"/>
      <c r="M216" s="7"/>
      <c r="N216" s="7"/>
      <c r="O216" s="7"/>
      <c r="P216" s="7"/>
      <c r="Q216" s="7" t="s">
        <v>859</v>
      </c>
      <c r="R216" s="7">
        <v>43384</v>
      </c>
      <c r="S216" s="7" t="s">
        <v>2326</v>
      </c>
      <c r="T216" s="7"/>
      <c r="U216" s="7"/>
      <c r="V216" s="7"/>
      <c r="W216" s="7"/>
      <c r="X216" s="7"/>
      <c r="Y216" s="7"/>
      <c r="Z216" s="82">
        <f t="shared" si="70"/>
        <v>43384</v>
      </c>
      <c r="AA216" s="82" t="str">
        <f t="shared" si="71"/>
        <v>BLAMIS DOTACIONES LABORATORIO S.A.S</v>
      </c>
      <c r="AB216" s="82" t="str">
        <f t="shared" si="87"/>
        <v>BD</v>
      </c>
      <c r="AC216" s="82" t="str">
        <f t="shared" si="88"/>
        <v>INMEDIATA</v>
      </c>
      <c r="AD216" s="7"/>
      <c r="AE216" s="7"/>
      <c r="AF216" s="7"/>
      <c r="AG216" s="7"/>
      <c r="AH216" s="7"/>
      <c r="AI216" s="7"/>
      <c r="AJ216" s="7"/>
      <c r="AK216" s="7"/>
      <c r="AL216" s="7"/>
      <c r="AM216" s="7" t="s">
        <v>859</v>
      </c>
      <c r="AN216" s="7">
        <v>41308</v>
      </c>
      <c r="AO216" s="7" t="s">
        <v>2463</v>
      </c>
      <c r="AP216" s="7" t="s">
        <v>2391</v>
      </c>
      <c r="AQ216" s="7">
        <v>33988</v>
      </c>
      <c r="AR216" s="7" t="s">
        <v>2475</v>
      </c>
      <c r="AS216" s="7"/>
      <c r="AT216" s="7"/>
      <c r="AU216" s="7"/>
      <c r="AV216" s="7"/>
      <c r="AW216" s="7"/>
      <c r="AX216" s="7"/>
      <c r="AY216" s="82">
        <f t="shared" si="84"/>
        <v>33988</v>
      </c>
      <c r="AZ216" s="82" t="str">
        <f t="shared" si="85"/>
        <v>LESNIAK E. U.</v>
      </c>
      <c r="BA216" s="82" t="str">
        <f t="shared" si="89"/>
        <v>RYMCO</v>
      </c>
      <c r="BB216" s="82" t="str">
        <f t="shared" si="90"/>
        <v>30 días</v>
      </c>
      <c r="BC216" s="7"/>
      <c r="BD216" s="7"/>
      <c r="BE216" s="7"/>
      <c r="BF216" s="7"/>
      <c r="BG216" s="7"/>
      <c r="BH216" s="7"/>
      <c r="BI216" s="7" t="s">
        <v>2391</v>
      </c>
      <c r="BJ216" s="7">
        <v>19000.8</v>
      </c>
      <c r="BK216" s="7" t="s">
        <v>2526</v>
      </c>
      <c r="BL216" s="7"/>
      <c r="BM216" s="7"/>
      <c r="BN216" s="7"/>
      <c r="BO216" s="7" t="s">
        <v>859</v>
      </c>
      <c r="BP216" s="7">
        <v>35000</v>
      </c>
      <c r="BQ216" s="7" t="s">
        <v>2548</v>
      </c>
      <c r="BR216" s="7"/>
      <c r="BS216" s="7"/>
      <c r="BT216" s="7"/>
      <c r="BU216" s="1"/>
      <c r="BV216" s="7"/>
      <c r="BW216" s="7"/>
      <c r="BX216" s="82">
        <f t="shared" si="72"/>
        <v>19000.8</v>
      </c>
      <c r="BY216" s="82" t="str">
        <f t="shared" si="86"/>
        <v>PROFINAS SAS</v>
      </c>
      <c r="BZ216" s="82" t="str">
        <f t="shared" si="73"/>
        <v>RYMCO</v>
      </c>
      <c r="CA216" s="82" t="str">
        <f t="shared" si="74"/>
        <v>15-60 DIAS</v>
      </c>
      <c r="CB216" s="7"/>
      <c r="CC216" s="7"/>
      <c r="CD216" s="7"/>
      <c r="CE216" s="7" t="s">
        <v>859</v>
      </c>
      <c r="CF216" s="7">
        <v>54500</v>
      </c>
      <c r="CG216" s="7">
        <v>30</v>
      </c>
      <c r="CH216" s="7"/>
      <c r="CI216" s="7"/>
      <c r="CJ216" s="7"/>
      <c r="CK216" s="82">
        <f t="shared" si="75"/>
        <v>54500</v>
      </c>
      <c r="CL216" s="82" t="str">
        <f t="shared" si="76"/>
        <v>SCIENTIFIC PRODUCTS LTDA.</v>
      </c>
      <c r="CM216" s="82" t="str">
        <f t="shared" si="77"/>
        <v>BD</v>
      </c>
      <c r="CN216" s="82">
        <f t="shared" si="78"/>
        <v>30</v>
      </c>
      <c r="CO216" s="101">
        <f t="shared" si="79"/>
        <v>19000.8</v>
      </c>
      <c r="CP216" s="110" t="str">
        <f t="shared" si="80"/>
        <v>PROFINAS SAS</v>
      </c>
      <c r="CQ216" s="105" t="str">
        <f t="shared" si="81"/>
        <v>RYMCO</v>
      </c>
      <c r="CR216" s="105" t="str">
        <f t="shared" si="82"/>
        <v>15-60 DIAS</v>
      </c>
    </row>
    <row r="217" spans="1:96" ht="57.6">
      <c r="A217" s="46">
        <f t="shared" si="83"/>
        <v>209</v>
      </c>
      <c r="B217" s="24" t="s">
        <v>702</v>
      </c>
      <c r="C217" s="25" t="s">
        <v>901</v>
      </c>
      <c r="D217" s="47">
        <v>1</v>
      </c>
      <c r="E217" s="7"/>
      <c r="F217" s="7"/>
      <c r="G217" s="7"/>
      <c r="H217" s="7"/>
      <c r="I217" s="7"/>
      <c r="J217" s="7"/>
      <c r="K217" s="7"/>
      <c r="L217" s="7"/>
      <c r="M217" s="7"/>
      <c r="N217" s="7"/>
      <c r="O217" s="7"/>
      <c r="P217" s="7"/>
      <c r="Q217" s="7" t="s">
        <v>859</v>
      </c>
      <c r="R217" s="7">
        <v>29580</v>
      </c>
      <c r="S217" s="7" t="s">
        <v>2326</v>
      </c>
      <c r="T217" s="7"/>
      <c r="U217" s="7"/>
      <c r="V217" s="7"/>
      <c r="W217" s="7"/>
      <c r="X217" s="7"/>
      <c r="Y217" s="7"/>
      <c r="Z217" s="82">
        <f t="shared" si="70"/>
        <v>29580</v>
      </c>
      <c r="AA217" s="82" t="str">
        <f t="shared" si="71"/>
        <v>BLAMIS DOTACIONES LABORATORIO S.A.S</v>
      </c>
      <c r="AB217" s="82" t="str">
        <f t="shared" si="87"/>
        <v>BD</v>
      </c>
      <c r="AC217" s="82" t="str">
        <f t="shared" si="88"/>
        <v>INMEDIATA</v>
      </c>
      <c r="AD217" s="7"/>
      <c r="AE217" s="7"/>
      <c r="AF217" s="7"/>
      <c r="AG217" s="7" t="s">
        <v>859</v>
      </c>
      <c r="AH217" s="7">
        <v>38000</v>
      </c>
      <c r="AI217" s="7">
        <v>30</v>
      </c>
      <c r="AJ217" s="7"/>
      <c r="AK217" s="7"/>
      <c r="AL217" s="7"/>
      <c r="AM217" s="7" t="s">
        <v>859</v>
      </c>
      <c r="AN217" s="7">
        <v>28200</v>
      </c>
      <c r="AO217" s="7" t="s">
        <v>2463</v>
      </c>
      <c r="AP217" s="7" t="s">
        <v>2391</v>
      </c>
      <c r="AQ217" s="7">
        <v>27027.999999999996</v>
      </c>
      <c r="AR217" s="7" t="s">
        <v>2475</v>
      </c>
      <c r="AS217" s="7"/>
      <c r="AT217" s="7"/>
      <c r="AU217" s="7"/>
      <c r="AV217" s="7"/>
      <c r="AW217" s="7"/>
      <c r="AX217" s="7"/>
      <c r="AY217" s="82">
        <f t="shared" si="84"/>
        <v>27027.999999999996</v>
      </c>
      <c r="AZ217" s="82" t="str">
        <f t="shared" si="85"/>
        <v>LESNIAK E. U.</v>
      </c>
      <c r="BA217" s="82" t="str">
        <f t="shared" si="89"/>
        <v>RYMCO</v>
      </c>
      <c r="BB217" s="82" t="str">
        <f t="shared" si="90"/>
        <v>30 días</v>
      </c>
      <c r="BC217" s="7"/>
      <c r="BD217" s="7"/>
      <c r="BE217" s="7"/>
      <c r="BF217" s="7"/>
      <c r="BG217" s="7"/>
      <c r="BH217" s="7"/>
      <c r="BI217" s="7" t="s">
        <v>2391</v>
      </c>
      <c r="BJ217" s="7">
        <v>13270.4</v>
      </c>
      <c r="BK217" s="7" t="s">
        <v>2526</v>
      </c>
      <c r="BL217" s="7"/>
      <c r="BM217" s="7"/>
      <c r="BN217" s="7"/>
      <c r="BO217" s="7"/>
      <c r="BP217" s="7"/>
      <c r="BQ217" s="7"/>
      <c r="BR217" s="7"/>
      <c r="BS217" s="7"/>
      <c r="BT217" s="7"/>
      <c r="BU217" s="1"/>
      <c r="BV217" s="7"/>
      <c r="BW217" s="7"/>
      <c r="BX217" s="82">
        <f t="shared" si="72"/>
        <v>13270.4</v>
      </c>
      <c r="BY217" s="82" t="str">
        <f t="shared" si="86"/>
        <v>PROFINAS SAS</v>
      </c>
      <c r="BZ217" s="82" t="str">
        <f t="shared" si="73"/>
        <v>RYMCO</v>
      </c>
      <c r="CA217" s="82" t="str">
        <f t="shared" si="74"/>
        <v>15-60 DIAS</v>
      </c>
      <c r="CB217" s="7"/>
      <c r="CC217" s="7"/>
      <c r="CD217" s="7"/>
      <c r="CE217" s="7" t="s">
        <v>859</v>
      </c>
      <c r="CF217" s="7">
        <v>40600</v>
      </c>
      <c r="CG217" s="7">
        <v>30</v>
      </c>
      <c r="CH217" s="7"/>
      <c r="CI217" s="7"/>
      <c r="CJ217" s="7"/>
      <c r="CK217" s="82">
        <f t="shared" si="75"/>
        <v>40600</v>
      </c>
      <c r="CL217" s="82" t="str">
        <f t="shared" si="76"/>
        <v>SCIENTIFIC PRODUCTS LTDA.</v>
      </c>
      <c r="CM217" s="82" t="str">
        <f t="shared" si="77"/>
        <v>BD</v>
      </c>
      <c r="CN217" s="82">
        <f t="shared" si="78"/>
        <v>30</v>
      </c>
      <c r="CO217" s="101">
        <f t="shared" si="79"/>
        <v>13270.4</v>
      </c>
      <c r="CP217" s="110" t="str">
        <f t="shared" si="80"/>
        <v>PROFINAS SAS</v>
      </c>
      <c r="CQ217" s="105" t="str">
        <f t="shared" si="81"/>
        <v>RYMCO</v>
      </c>
      <c r="CR217" s="105" t="str">
        <f t="shared" si="82"/>
        <v>15-60 DIAS</v>
      </c>
    </row>
    <row r="218" spans="1:96" ht="28.8">
      <c r="A218" s="46">
        <f t="shared" si="83"/>
        <v>210</v>
      </c>
      <c r="B218" s="24" t="s">
        <v>703</v>
      </c>
      <c r="C218" s="25" t="s">
        <v>1747</v>
      </c>
      <c r="D218" s="47">
        <v>1</v>
      </c>
      <c r="E218" s="7"/>
      <c r="F218" s="7"/>
      <c r="G218" s="7"/>
      <c r="H218" s="7"/>
      <c r="I218" s="7"/>
      <c r="J218" s="7"/>
      <c r="K218" s="7"/>
      <c r="L218" s="7"/>
      <c r="M218" s="7"/>
      <c r="N218" s="7"/>
      <c r="O218" s="7"/>
      <c r="P218" s="7"/>
      <c r="Q218" s="7"/>
      <c r="R218" s="7"/>
      <c r="S218" s="7"/>
      <c r="T218" s="7"/>
      <c r="U218" s="7"/>
      <c r="V218" s="7"/>
      <c r="W218" s="7"/>
      <c r="X218" s="7"/>
      <c r="Y218" s="7"/>
      <c r="Z218" s="82"/>
      <c r="AA218" s="82"/>
      <c r="AB218" s="82"/>
      <c r="AC218" s="82"/>
      <c r="AD218" s="7"/>
      <c r="AE218" s="7"/>
      <c r="AF218" s="7"/>
      <c r="AG218" s="7"/>
      <c r="AH218" s="7"/>
      <c r="AI218" s="7"/>
      <c r="AJ218" s="7"/>
      <c r="AK218" s="7"/>
      <c r="AL218" s="7"/>
      <c r="AM218" s="7"/>
      <c r="AN218" s="7"/>
      <c r="AO218" s="7"/>
      <c r="AP218" s="7" t="s">
        <v>2487</v>
      </c>
      <c r="AQ218" s="7">
        <v>58300</v>
      </c>
      <c r="AR218" s="7" t="s">
        <v>2475</v>
      </c>
      <c r="AS218" s="7"/>
      <c r="AT218" s="7"/>
      <c r="AU218" s="7"/>
      <c r="AV218" s="7"/>
      <c r="AW218" s="7"/>
      <c r="AX218" s="7"/>
      <c r="AY218" s="82">
        <f t="shared" si="84"/>
        <v>58300</v>
      </c>
      <c r="AZ218" s="82" t="str">
        <f t="shared" si="85"/>
        <v>LESNIAK E. U.</v>
      </c>
      <c r="BA218" s="82" t="str">
        <f t="shared" si="89"/>
        <v>KIMBERLY</v>
      </c>
      <c r="BB218" s="82" t="str">
        <f t="shared" si="90"/>
        <v>30 días</v>
      </c>
      <c r="BC218" s="7"/>
      <c r="BD218" s="7"/>
      <c r="BE218" s="7"/>
      <c r="BF218" s="7" t="s">
        <v>2487</v>
      </c>
      <c r="BG218" s="7">
        <v>34800</v>
      </c>
      <c r="BH218" s="7">
        <v>60</v>
      </c>
      <c r="BI218" s="7"/>
      <c r="BJ218" s="7"/>
      <c r="BK218" s="7"/>
      <c r="BL218" s="7"/>
      <c r="BM218" s="7"/>
      <c r="BN218" s="7"/>
      <c r="BO218" s="7"/>
      <c r="BP218" s="7"/>
      <c r="BQ218" s="7"/>
      <c r="BR218" s="7"/>
      <c r="BS218" s="7"/>
      <c r="BT218" s="7"/>
      <c r="BU218" s="1"/>
      <c r="BV218" s="7"/>
      <c r="BW218" s="7"/>
      <c r="BX218" s="82">
        <f t="shared" si="72"/>
        <v>34800</v>
      </c>
      <c r="BY218" s="82" t="str">
        <f t="shared" si="86"/>
        <v>PRODUQUIMICA DE COLOMBIA S A</v>
      </c>
      <c r="BZ218" s="82" t="str">
        <f t="shared" si="73"/>
        <v>KIMBERLY</v>
      </c>
      <c r="CA218" s="82">
        <f t="shared" si="74"/>
        <v>60</v>
      </c>
      <c r="CB218" s="7"/>
      <c r="CC218" s="7"/>
      <c r="CD218" s="7"/>
      <c r="CE218" s="7" t="s">
        <v>888</v>
      </c>
      <c r="CF218" s="7">
        <v>44600</v>
      </c>
      <c r="CG218" s="7">
        <v>60</v>
      </c>
      <c r="CH218" s="7"/>
      <c r="CI218" s="7"/>
      <c r="CJ218" s="7"/>
      <c r="CK218" s="82">
        <f t="shared" si="75"/>
        <v>44600</v>
      </c>
      <c r="CL218" s="82" t="str">
        <f t="shared" si="76"/>
        <v>SCIENTIFIC PRODUCTS LTDA.</v>
      </c>
      <c r="CM218" s="82" t="str">
        <f t="shared" si="77"/>
        <v>FISHER</v>
      </c>
      <c r="CN218" s="82">
        <f t="shared" si="78"/>
        <v>60</v>
      </c>
      <c r="CO218" s="101">
        <f t="shared" si="79"/>
        <v>34800</v>
      </c>
      <c r="CP218" s="110" t="str">
        <f t="shared" si="80"/>
        <v>PRODUQUIMICA DE COLOMBIA S A</v>
      </c>
      <c r="CQ218" s="105" t="str">
        <f t="shared" si="81"/>
        <v>KIMBERLY</v>
      </c>
      <c r="CR218" s="105">
        <f t="shared" si="82"/>
        <v>60</v>
      </c>
    </row>
    <row r="219" spans="1:96" ht="57.6">
      <c r="A219" s="46">
        <f t="shared" si="83"/>
        <v>211</v>
      </c>
      <c r="B219" s="24" t="s">
        <v>704</v>
      </c>
      <c r="C219" s="25" t="s">
        <v>903</v>
      </c>
      <c r="D219" s="47">
        <v>1</v>
      </c>
      <c r="E219" s="7"/>
      <c r="F219" s="7"/>
      <c r="G219" s="7"/>
      <c r="H219" s="7" t="s">
        <v>2280</v>
      </c>
      <c r="I219" s="7">
        <v>122496</v>
      </c>
      <c r="J219" s="7" t="s">
        <v>2281</v>
      </c>
      <c r="K219" s="7"/>
      <c r="L219" s="7"/>
      <c r="M219" s="7"/>
      <c r="N219" s="7"/>
      <c r="O219" s="7"/>
      <c r="P219" s="7"/>
      <c r="Q219" s="7"/>
      <c r="R219" s="7"/>
      <c r="S219" s="7"/>
      <c r="T219" s="7" t="s">
        <v>2280</v>
      </c>
      <c r="U219" s="7">
        <v>95004</v>
      </c>
      <c r="V219" s="7">
        <v>15</v>
      </c>
      <c r="W219" s="7"/>
      <c r="X219" s="7"/>
      <c r="Y219" s="7"/>
      <c r="Z219" s="82">
        <f t="shared" si="70"/>
        <v>95004</v>
      </c>
      <c r="AA219" s="82" t="str">
        <f t="shared" si="71"/>
        <v xml:space="preserve">ELEMENTOS QUIMICOS LTDA </v>
      </c>
      <c r="AB219" s="82" t="str">
        <f t="shared" si="87"/>
        <v>BOECO</v>
      </c>
      <c r="AC219" s="82">
        <f t="shared" si="88"/>
        <v>15</v>
      </c>
      <c r="AD219" s="7"/>
      <c r="AE219" s="7"/>
      <c r="AF219" s="7"/>
      <c r="AG219" s="7" t="s">
        <v>2280</v>
      </c>
      <c r="AH219" s="7">
        <v>124900</v>
      </c>
      <c r="AI219" s="7">
        <v>30</v>
      </c>
      <c r="AJ219" s="7"/>
      <c r="AK219" s="7"/>
      <c r="AL219" s="7"/>
      <c r="AM219" s="7"/>
      <c r="AN219" s="7"/>
      <c r="AO219" s="7"/>
      <c r="AP219" s="7"/>
      <c r="AQ219" s="7"/>
      <c r="AR219" s="7"/>
      <c r="AS219" s="7"/>
      <c r="AT219" s="7"/>
      <c r="AU219" s="7"/>
      <c r="AV219" s="7"/>
      <c r="AW219" s="7"/>
      <c r="AX219" s="7"/>
      <c r="AY219" s="82">
        <f t="shared" si="84"/>
        <v>124900</v>
      </c>
      <c r="AZ219" s="82" t="str">
        <f t="shared" si="85"/>
        <v>IMPORTECNICAL S.A.S</v>
      </c>
      <c r="BA219" s="82" t="str">
        <f t="shared" si="89"/>
        <v>BOECO</v>
      </c>
      <c r="BB219" s="82">
        <f t="shared" si="90"/>
        <v>30</v>
      </c>
      <c r="BC219" s="7"/>
      <c r="BD219" s="7"/>
      <c r="BE219" s="7"/>
      <c r="BF219" s="7"/>
      <c r="BG219" s="7"/>
      <c r="BH219" s="7"/>
      <c r="BI219" s="7"/>
      <c r="BJ219" s="7"/>
      <c r="BK219" s="7"/>
      <c r="BL219" s="7"/>
      <c r="BM219" s="7"/>
      <c r="BN219" s="7"/>
      <c r="BO219" s="7"/>
      <c r="BP219" s="7"/>
      <c r="BQ219" s="7"/>
      <c r="BR219" s="7"/>
      <c r="BS219" s="7"/>
      <c r="BT219" s="7"/>
      <c r="BU219" s="1" t="s">
        <v>2599</v>
      </c>
      <c r="BV219" s="7">
        <v>131950</v>
      </c>
      <c r="BW219" s="7" t="s">
        <v>2545</v>
      </c>
      <c r="BX219" s="82">
        <f t="shared" si="72"/>
        <v>131950</v>
      </c>
      <c r="BY219" s="82" t="str">
        <f t="shared" si="86"/>
        <v>REACTIVOS EQUIPOS Y QUIMICOS LIMITADA</v>
      </c>
      <c r="BZ219" s="82" t="str">
        <f t="shared" si="73"/>
        <v>BOECO BOE 4058</v>
      </c>
      <c r="CA219" s="82" t="str">
        <f t="shared" si="74"/>
        <v>120 DIAS</v>
      </c>
      <c r="CB219" s="7"/>
      <c r="CC219" s="7"/>
      <c r="CD219" s="7"/>
      <c r="CE219" s="7"/>
      <c r="CF219" s="7"/>
      <c r="CG219" s="7"/>
      <c r="CH219" s="7"/>
      <c r="CI219" s="7"/>
      <c r="CJ219" s="7"/>
      <c r="CK219" s="82"/>
      <c r="CL219" s="82"/>
      <c r="CM219" s="82"/>
      <c r="CN219" s="82"/>
      <c r="CO219" s="101">
        <f t="shared" si="79"/>
        <v>95004</v>
      </c>
      <c r="CP219" s="110" t="str">
        <f t="shared" si="80"/>
        <v xml:space="preserve">ELEMENTOS QUIMICOS LTDA </v>
      </c>
      <c r="CQ219" s="105" t="str">
        <f t="shared" si="81"/>
        <v>BOECO</v>
      </c>
      <c r="CR219" s="105">
        <f t="shared" si="82"/>
        <v>15</v>
      </c>
    </row>
    <row r="220" spans="1:96" ht="57.6">
      <c r="A220" s="46">
        <f t="shared" si="83"/>
        <v>212</v>
      </c>
      <c r="B220" s="24" t="s">
        <v>705</v>
      </c>
      <c r="C220" s="25" t="s">
        <v>1463</v>
      </c>
      <c r="D220" s="47">
        <v>1</v>
      </c>
      <c r="E220" s="7"/>
      <c r="F220" s="7"/>
      <c r="G220" s="7"/>
      <c r="H220" s="7"/>
      <c r="I220" s="7"/>
      <c r="J220" s="7"/>
      <c r="K220" s="7"/>
      <c r="L220" s="7"/>
      <c r="M220" s="7"/>
      <c r="N220" s="7"/>
      <c r="O220" s="7"/>
      <c r="P220" s="7"/>
      <c r="Q220" s="7" t="s">
        <v>2384</v>
      </c>
      <c r="R220" s="7">
        <v>6250</v>
      </c>
      <c r="S220" s="7" t="s">
        <v>2326</v>
      </c>
      <c r="T220" s="7"/>
      <c r="U220" s="7"/>
      <c r="V220" s="7"/>
      <c r="W220" s="7"/>
      <c r="X220" s="7"/>
      <c r="Y220" s="7"/>
      <c r="Z220" s="82">
        <f t="shared" si="70"/>
        <v>6250</v>
      </c>
      <c r="AA220" s="82" t="str">
        <f t="shared" si="71"/>
        <v>BLAMIS DOTACIONES LABORATORIO S.A.S</v>
      </c>
      <c r="AB220" s="82" t="str">
        <f t="shared" si="87"/>
        <v>KNITELL</v>
      </c>
      <c r="AC220" s="82" t="str">
        <f t="shared" si="88"/>
        <v>INMEDIATA</v>
      </c>
      <c r="AD220" s="7"/>
      <c r="AE220" s="7"/>
      <c r="AF220" s="7"/>
      <c r="AG220" s="7" t="s">
        <v>2446</v>
      </c>
      <c r="AH220" s="7">
        <v>1740</v>
      </c>
      <c r="AI220" s="7">
        <v>30</v>
      </c>
      <c r="AJ220" s="7"/>
      <c r="AK220" s="7"/>
      <c r="AL220" s="7"/>
      <c r="AM220" s="7" t="s">
        <v>2384</v>
      </c>
      <c r="AN220" s="7">
        <v>4380</v>
      </c>
      <c r="AO220" s="7" t="s">
        <v>2463</v>
      </c>
      <c r="AP220" s="7"/>
      <c r="AQ220" s="7"/>
      <c r="AR220" s="7"/>
      <c r="AS220" s="7"/>
      <c r="AT220" s="7"/>
      <c r="AU220" s="7"/>
      <c r="AV220" s="7" t="s">
        <v>2384</v>
      </c>
      <c r="AW220" s="7">
        <v>4424.0821566110399</v>
      </c>
      <c r="AX220" s="7">
        <v>10</v>
      </c>
      <c r="AY220" s="82">
        <f t="shared" si="84"/>
        <v>1740</v>
      </c>
      <c r="AZ220" s="82" t="str">
        <f t="shared" si="85"/>
        <v>IMPORTECNICAL S.A.S</v>
      </c>
      <c r="BA220" s="82" t="str">
        <f t="shared" si="89"/>
        <v>B &amp; C Germany</v>
      </c>
      <c r="BB220" s="82">
        <f t="shared" si="90"/>
        <v>30</v>
      </c>
      <c r="BC220" s="7"/>
      <c r="BD220" s="7"/>
      <c r="BE220" s="7"/>
      <c r="BF220" s="7"/>
      <c r="BG220" s="7"/>
      <c r="BH220" s="7"/>
      <c r="BI220" s="7"/>
      <c r="BJ220" s="7"/>
      <c r="BK220" s="7"/>
      <c r="BL220" s="7"/>
      <c r="BM220" s="7"/>
      <c r="BN220" s="7"/>
      <c r="BO220" s="7" t="s">
        <v>2423</v>
      </c>
      <c r="BP220" s="7">
        <v>1980</v>
      </c>
      <c r="BQ220" s="7" t="s">
        <v>2548</v>
      </c>
      <c r="BR220" s="7"/>
      <c r="BS220" s="7"/>
      <c r="BT220" s="7"/>
      <c r="BU220" s="1" t="s">
        <v>2390</v>
      </c>
      <c r="BV220" s="7">
        <v>4872</v>
      </c>
      <c r="BW220" s="7" t="s">
        <v>2545</v>
      </c>
      <c r="BX220" s="82">
        <f t="shared" si="72"/>
        <v>1980</v>
      </c>
      <c r="BY220" s="82" t="str">
        <f t="shared" si="86"/>
        <v>QUIMICOS FARADAY LTDA</v>
      </c>
      <c r="BZ220" s="82" t="str">
        <f t="shared" si="73"/>
        <v>B&amp;C</v>
      </c>
      <c r="CA220" s="82" t="str">
        <f t="shared" si="74"/>
        <v>20 DIAS</v>
      </c>
      <c r="CB220" s="7"/>
      <c r="CC220" s="7"/>
      <c r="CD220" s="7"/>
      <c r="CE220" s="7" t="s">
        <v>2384</v>
      </c>
      <c r="CF220" s="7">
        <v>4700</v>
      </c>
      <c r="CG220" s="7">
        <v>30</v>
      </c>
      <c r="CH220" s="7"/>
      <c r="CI220" s="7"/>
      <c r="CJ220" s="7"/>
      <c r="CK220" s="82">
        <f t="shared" si="75"/>
        <v>4700</v>
      </c>
      <c r="CL220" s="82" t="str">
        <f t="shared" si="76"/>
        <v>SCIENTIFIC PRODUCTS LTDA.</v>
      </c>
      <c r="CM220" s="82" t="str">
        <f t="shared" si="77"/>
        <v>KNITELL</v>
      </c>
      <c r="CN220" s="82">
        <f t="shared" si="78"/>
        <v>30</v>
      </c>
      <c r="CO220" s="101">
        <f t="shared" si="79"/>
        <v>1740</v>
      </c>
      <c r="CP220" s="110" t="str">
        <f t="shared" si="80"/>
        <v>IMPORTECNICAL S.A.S</v>
      </c>
      <c r="CQ220" s="105" t="str">
        <f t="shared" si="81"/>
        <v>B &amp; C Germany</v>
      </c>
      <c r="CR220" s="105">
        <f t="shared" si="82"/>
        <v>30</v>
      </c>
    </row>
    <row r="221" spans="1:96" ht="57.6">
      <c r="A221" s="46">
        <f t="shared" si="83"/>
        <v>213</v>
      </c>
      <c r="B221" s="24" t="s">
        <v>1748</v>
      </c>
      <c r="C221" s="25" t="s">
        <v>1464</v>
      </c>
      <c r="D221" s="47">
        <v>1</v>
      </c>
      <c r="E221" s="7"/>
      <c r="F221" s="7"/>
      <c r="G221" s="7"/>
      <c r="H221" s="7"/>
      <c r="I221" s="7"/>
      <c r="J221" s="7"/>
      <c r="K221" s="7"/>
      <c r="L221" s="7"/>
      <c r="M221" s="7"/>
      <c r="N221" s="7"/>
      <c r="O221" s="7"/>
      <c r="P221" s="7"/>
      <c r="Q221" s="7" t="s">
        <v>2384</v>
      </c>
      <c r="R221" s="7">
        <v>4768</v>
      </c>
      <c r="S221" s="7" t="s">
        <v>2326</v>
      </c>
      <c r="T221" s="7"/>
      <c r="U221" s="7"/>
      <c r="V221" s="7"/>
      <c r="W221" s="7"/>
      <c r="X221" s="7"/>
      <c r="Y221" s="7"/>
      <c r="Z221" s="82">
        <f t="shared" si="70"/>
        <v>4768</v>
      </c>
      <c r="AA221" s="82" t="str">
        <f t="shared" si="71"/>
        <v>BLAMIS DOTACIONES LABORATORIO S.A.S</v>
      </c>
      <c r="AB221" s="82" t="str">
        <f t="shared" si="87"/>
        <v>KNITELL</v>
      </c>
      <c r="AC221" s="82" t="str">
        <f t="shared" si="88"/>
        <v>INMEDIATA</v>
      </c>
      <c r="AD221" s="7"/>
      <c r="AE221" s="7"/>
      <c r="AF221" s="7"/>
      <c r="AG221" s="7" t="s">
        <v>2446</v>
      </c>
      <c r="AH221" s="7">
        <v>2726</v>
      </c>
      <c r="AI221" s="7">
        <v>30</v>
      </c>
      <c r="AJ221" s="7"/>
      <c r="AK221" s="7"/>
      <c r="AL221" s="7"/>
      <c r="AM221" s="7" t="s">
        <v>2384</v>
      </c>
      <c r="AN221" s="7"/>
      <c r="AO221" s="7" t="s">
        <v>2463</v>
      </c>
      <c r="AP221" s="7"/>
      <c r="AQ221" s="7"/>
      <c r="AR221" s="7"/>
      <c r="AS221" s="7"/>
      <c r="AT221" s="7"/>
      <c r="AU221" s="7"/>
      <c r="AV221" s="7" t="s">
        <v>2384</v>
      </c>
      <c r="AW221" s="7">
        <v>4896.1232349165593</v>
      </c>
      <c r="AX221" s="7">
        <v>10</v>
      </c>
      <c r="AY221" s="82">
        <f t="shared" si="84"/>
        <v>2726</v>
      </c>
      <c r="AZ221" s="82" t="str">
        <f t="shared" si="85"/>
        <v>IMPORTECNICAL S.A.S</v>
      </c>
      <c r="BA221" s="82" t="str">
        <f t="shared" si="89"/>
        <v>B &amp; C Germany</v>
      </c>
      <c r="BB221" s="82">
        <f t="shared" si="90"/>
        <v>30</v>
      </c>
      <c r="BC221" s="7"/>
      <c r="BD221" s="7"/>
      <c r="BE221" s="7"/>
      <c r="BF221" s="7"/>
      <c r="BG221" s="7"/>
      <c r="BH221" s="7"/>
      <c r="BI221" s="7"/>
      <c r="BJ221" s="7"/>
      <c r="BK221" s="7"/>
      <c r="BL221" s="7"/>
      <c r="BM221" s="7"/>
      <c r="BN221" s="7"/>
      <c r="BO221" s="7" t="s">
        <v>2423</v>
      </c>
      <c r="BP221" s="7">
        <v>820</v>
      </c>
      <c r="BQ221" s="7" t="s">
        <v>2548</v>
      </c>
      <c r="BR221" s="7"/>
      <c r="BS221" s="7"/>
      <c r="BT221" s="7"/>
      <c r="BU221" s="1" t="s">
        <v>2390</v>
      </c>
      <c r="BV221" s="7">
        <v>5336</v>
      </c>
      <c r="BW221" s="7" t="s">
        <v>2545</v>
      </c>
      <c r="BX221" s="82">
        <f t="shared" si="72"/>
        <v>820</v>
      </c>
      <c r="BY221" s="82" t="str">
        <f t="shared" si="86"/>
        <v>QUIMICOS FARADAY LTDA</v>
      </c>
      <c r="BZ221" s="82" t="str">
        <f t="shared" si="73"/>
        <v>B&amp;C</v>
      </c>
      <c r="CA221" s="82" t="str">
        <f t="shared" si="74"/>
        <v>20 DIAS</v>
      </c>
      <c r="CB221" s="7"/>
      <c r="CC221" s="7"/>
      <c r="CD221" s="7"/>
      <c r="CE221" s="7" t="s">
        <v>2384</v>
      </c>
      <c r="CF221" s="7">
        <v>5000</v>
      </c>
      <c r="CG221" s="7">
        <v>30</v>
      </c>
      <c r="CH221" s="7"/>
      <c r="CI221" s="7"/>
      <c r="CJ221" s="7"/>
      <c r="CK221" s="82">
        <f t="shared" si="75"/>
        <v>5000</v>
      </c>
      <c r="CL221" s="82" t="str">
        <f t="shared" si="76"/>
        <v>SCIENTIFIC PRODUCTS LTDA.</v>
      </c>
      <c r="CM221" s="82" t="str">
        <f t="shared" si="77"/>
        <v>KNITELL</v>
      </c>
      <c r="CN221" s="82">
        <f t="shared" si="78"/>
        <v>30</v>
      </c>
      <c r="CO221" s="101">
        <f t="shared" si="79"/>
        <v>820</v>
      </c>
      <c r="CP221" s="110" t="str">
        <f t="shared" si="80"/>
        <v>QUIMICOS FARADAY LTDA</v>
      </c>
      <c r="CQ221" s="105" t="str">
        <f t="shared" si="81"/>
        <v>B&amp;C</v>
      </c>
      <c r="CR221" s="105" t="str">
        <f t="shared" si="82"/>
        <v>20 DIAS</v>
      </c>
    </row>
    <row r="222" spans="1:96" ht="57.6">
      <c r="A222" s="46">
        <f t="shared" si="83"/>
        <v>214</v>
      </c>
      <c r="B222" s="64" t="s">
        <v>706</v>
      </c>
      <c r="C222" s="9" t="s">
        <v>862</v>
      </c>
      <c r="D222" s="47">
        <v>1</v>
      </c>
      <c r="E222" s="7"/>
      <c r="F222" s="7"/>
      <c r="G222" s="7"/>
      <c r="H222" s="7"/>
      <c r="I222" s="7"/>
      <c r="J222" s="7"/>
      <c r="K222" s="7"/>
      <c r="L222" s="7"/>
      <c r="M222" s="7"/>
      <c r="N222" s="7"/>
      <c r="O222" s="7"/>
      <c r="P222" s="7"/>
      <c r="Q222" s="7" t="s">
        <v>2396</v>
      </c>
      <c r="R222" s="7">
        <v>12905</v>
      </c>
      <c r="S222" s="7" t="s">
        <v>2326</v>
      </c>
      <c r="T222" s="7"/>
      <c r="U222" s="7"/>
      <c r="V222" s="7"/>
      <c r="W222" s="7"/>
      <c r="X222" s="7"/>
      <c r="Y222" s="7"/>
      <c r="Z222" s="82">
        <f t="shared" si="70"/>
        <v>12905</v>
      </c>
      <c r="AA222" s="82" t="str">
        <f t="shared" si="71"/>
        <v>BLAMIS DOTACIONES LABORATORIO S.A.S</v>
      </c>
      <c r="AB222" s="82" t="str">
        <f t="shared" si="87"/>
        <v>MEDIPOINT</v>
      </c>
      <c r="AC222" s="82" t="str">
        <f t="shared" si="88"/>
        <v>INMEDIATA</v>
      </c>
      <c r="AD222" s="7"/>
      <c r="AE222" s="7"/>
      <c r="AF222" s="7"/>
      <c r="AG222" s="7" t="s">
        <v>887</v>
      </c>
      <c r="AH222" s="7">
        <v>12905</v>
      </c>
      <c r="AI222" s="7">
        <v>30</v>
      </c>
      <c r="AJ222" s="7"/>
      <c r="AK222" s="7"/>
      <c r="AL222" s="7"/>
      <c r="AM222" s="7" t="s">
        <v>2396</v>
      </c>
      <c r="AN222" s="7">
        <v>12560</v>
      </c>
      <c r="AO222" s="7" t="s">
        <v>2463</v>
      </c>
      <c r="AP222" s="7"/>
      <c r="AQ222" s="7"/>
      <c r="AR222" s="7"/>
      <c r="AS222" s="7"/>
      <c r="AT222" s="7"/>
      <c r="AU222" s="7"/>
      <c r="AV222" s="7"/>
      <c r="AW222" s="7"/>
      <c r="AX222" s="7"/>
      <c r="AY222" s="82">
        <f t="shared" si="84"/>
        <v>12560</v>
      </c>
      <c r="AZ222" s="82" t="str">
        <f t="shared" si="85"/>
        <v>SUMINISTROS CLINICOS ISLA SAS</v>
      </c>
      <c r="BA222" s="82" t="str">
        <f t="shared" si="89"/>
        <v>MEDIPOINT</v>
      </c>
      <c r="BB222" s="82" t="str">
        <f t="shared" si="90"/>
        <v>5 DIAS HABILES HABILES</v>
      </c>
      <c r="BC222" s="7"/>
      <c r="BD222" s="7"/>
      <c r="BE222" s="7"/>
      <c r="BF222" s="7"/>
      <c r="BG222" s="7"/>
      <c r="BH222" s="7"/>
      <c r="BI222" s="7" t="s">
        <v>887</v>
      </c>
      <c r="BJ222" s="7">
        <v>15080</v>
      </c>
      <c r="BK222" s="7" t="s">
        <v>2526</v>
      </c>
      <c r="BL222" s="7"/>
      <c r="BM222" s="7"/>
      <c r="BN222" s="7"/>
      <c r="BO222" s="7" t="s">
        <v>948</v>
      </c>
      <c r="BP222" s="7">
        <v>10500</v>
      </c>
      <c r="BQ222" s="7" t="s">
        <v>2548</v>
      </c>
      <c r="BR222" s="7"/>
      <c r="BS222" s="7"/>
      <c r="BT222" s="7"/>
      <c r="BU222" s="1" t="s">
        <v>887</v>
      </c>
      <c r="BV222" s="7">
        <v>8120</v>
      </c>
      <c r="BW222" s="7" t="s">
        <v>2328</v>
      </c>
      <c r="BX222" s="82">
        <f t="shared" si="72"/>
        <v>8120</v>
      </c>
      <c r="BY222" s="82" t="str">
        <f t="shared" si="86"/>
        <v>REACTIVOS EQUIPOS Y QUIMICOS LIMITADA</v>
      </c>
      <c r="BZ222" s="82" t="str">
        <f t="shared" si="73"/>
        <v>NACIONAL</v>
      </c>
      <c r="CA222" s="82" t="str">
        <f t="shared" si="74"/>
        <v>30 DIAS</v>
      </c>
      <c r="CB222" s="7"/>
      <c r="CC222" s="7"/>
      <c r="CD222" s="7"/>
      <c r="CE222" s="7" t="s">
        <v>2396</v>
      </c>
      <c r="CF222" s="7">
        <v>13850</v>
      </c>
      <c r="CG222" s="7">
        <v>30</v>
      </c>
      <c r="CH222" s="7"/>
      <c r="CI222" s="7"/>
      <c r="CJ222" s="7"/>
      <c r="CK222" s="82">
        <f t="shared" si="75"/>
        <v>13850</v>
      </c>
      <c r="CL222" s="82" t="str">
        <f t="shared" si="76"/>
        <v>SCIENTIFIC PRODUCTS LTDA.</v>
      </c>
      <c r="CM222" s="82" t="str">
        <f t="shared" si="77"/>
        <v>MEDIPOINT</v>
      </c>
      <c r="CN222" s="82">
        <f t="shared" si="78"/>
        <v>30</v>
      </c>
      <c r="CO222" s="101">
        <f t="shared" si="79"/>
        <v>8120</v>
      </c>
      <c r="CP222" s="110" t="str">
        <f t="shared" si="80"/>
        <v>REACTIVOS EQUIPOS Y QUIMICOS LIMITADA</v>
      </c>
      <c r="CQ222" s="105" t="str">
        <f t="shared" si="81"/>
        <v>NACIONAL</v>
      </c>
      <c r="CR222" s="105" t="str">
        <f t="shared" si="82"/>
        <v>30 DIAS</v>
      </c>
    </row>
    <row r="223" spans="1:96" ht="57.6">
      <c r="A223" s="46">
        <f t="shared" si="83"/>
        <v>215</v>
      </c>
      <c r="B223" s="24" t="s">
        <v>1698</v>
      </c>
      <c r="C223" s="9" t="s">
        <v>1690</v>
      </c>
      <c r="D223" s="47">
        <v>1</v>
      </c>
      <c r="E223" s="7"/>
      <c r="F223" s="7"/>
      <c r="G223" s="7"/>
      <c r="H223" s="7"/>
      <c r="I223" s="7"/>
      <c r="J223" s="7"/>
      <c r="K223" s="7"/>
      <c r="L223" s="7"/>
      <c r="M223" s="7"/>
      <c r="N223" s="7"/>
      <c r="O223" s="7"/>
      <c r="P223" s="7"/>
      <c r="Q223" s="7" t="s">
        <v>2397</v>
      </c>
      <c r="R223" s="7">
        <v>3412.14</v>
      </c>
      <c r="S223" s="7" t="s">
        <v>2326</v>
      </c>
      <c r="T223" s="7"/>
      <c r="U223" s="7"/>
      <c r="V223" s="7"/>
      <c r="W223" s="7"/>
      <c r="X223" s="7"/>
      <c r="Y223" s="7"/>
      <c r="Z223" s="82">
        <f t="shared" si="70"/>
        <v>3412.14</v>
      </c>
      <c r="AA223" s="82" t="str">
        <f t="shared" si="71"/>
        <v>BLAMIS DOTACIONES LABORATORIO S.A.S</v>
      </c>
      <c r="AB223" s="82" t="str">
        <f t="shared" si="87"/>
        <v>SHARPIE</v>
      </c>
      <c r="AC223" s="82" t="str">
        <f t="shared" si="88"/>
        <v>INMEDIATA</v>
      </c>
      <c r="AD223" s="7"/>
      <c r="AE223" s="7"/>
      <c r="AF223" s="7"/>
      <c r="AG223" s="7"/>
      <c r="AH223" s="7"/>
      <c r="AI223" s="7"/>
      <c r="AJ223" s="7"/>
      <c r="AK223" s="7"/>
      <c r="AL223" s="7"/>
      <c r="AM223" s="7"/>
      <c r="AN223" s="7"/>
      <c r="AO223" s="7"/>
      <c r="AP223" s="7" t="s">
        <v>2397</v>
      </c>
      <c r="AQ223" s="7">
        <v>191100</v>
      </c>
      <c r="AR223" s="7" t="s">
        <v>2475</v>
      </c>
      <c r="AS223" s="7"/>
      <c r="AT223" s="7"/>
      <c r="AU223" s="7"/>
      <c r="AV223" s="7"/>
      <c r="AW223" s="7"/>
      <c r="AX223" s="7"/>
      <c r="AY223" s="82">
        <f t="shared" si="84"/>
        <v>191100</v>
      </c>
      <c r="AZ223" s="82" t="str">
        <f t="shared" si="85"/>
        <v>LESNIAK E. U.</v>
      </c>
      <c r="BA223" s="82" t="str">
        <f t="shared" si="89"/>
        <v>SHARPIE</v>
      </c>
      <c r="BB223" s="82" t="str">
        <f t="shared" si="90"/>
        <v>30 días</v>
      </c>
      <c r="BC223" s="7"/>
      <c r="BD223" s="7"/>
      <c r="BE223" s="7"/>
      <c r="BF223" s="7"/>
      <c r="BG223" s="7"/>
      <c r="BH223" s="7"/>
      <c r="BI223" s="7"/>
      <c r="BJ223" s="7"/>
      <c r="BK223" s="7"/>
      <c r="BL223" s="7"/>
      <c r="BM223" s="7"/>
      <c r="BN223" s="7"/>
      <c r="BO223" s="7" t="s">
        <v>2397</v>
      </c>
      <c r="BP223" s="7">
        <v>11800</v>
      </c>
      <c r="BQ223" s="7" t="s">
        <v>2548</v>
      </c>
      <c r="BR223" s="7"/>
      <c r="BS223" s="7"/>
      <c r="BT223" s="7"/>
      <c r="BU223" s="1" t="s">
        <v>2397</v>
      </c>
      <c r="BV223" s="7">
        <v>2900</v>
      </c>
      <c r="BW223" s="7" t="s">
        <v>2328</v>
      </c>
      <c r="BX223" s="82">
        <f t="shared" si="72"/>
        <v>2900</v>
      </c>
      <c r="BY223" s="82" t="str">
        <f t="shared" si="86"/>
        <v>REACTIVOS EQUIPOS Y QUIMICOS LIMITADA</v>
      </c>
      <c r="BZ223" s="82" t="str">
        <f t="shared" si="73"/>
        <v>SHARPIE</v>
      </c>
      <c r="CA223" s="82" t="str">
        <f t="shared" si="74"/>
        <v>30 DIAS</v>
      </c>
      <c r="CB223" s="7"/>
      <c r="CC223" s="7"/>
      <c r="CD223" s="7"/>
      <c r="CE223" s="7"/>
      <c r="CF223" s="7"/>
      <c r="CG223" s="7"/>
      <c r="CH223" s="7"/>
      <c r="CI223" s="7"/>
      <c r="CJ223" s="7"/>
      <c r="CK223" s="82"/>
      <c r="CL223" s="82"/>
      <c r="CM223" s="82"/>
      <c r="CN223" s="82"/>
      <c r="CO223" s="101">
        <f t="shared" si="79"/>
        <v>2900</v>
      </c>
      <c r="CP223" s="110" t="str">
        <f t="shared" si="80"/>
        <v>REACTIVOS EQUIPOS Y QUIMICOS LIMITADA</v>
      </c>
      <c r="CQ223" s="105" t="str">
        <f t="shared" si="81"/>
        <v>SHARPIE</v>
      </c>
      <c r="CR223" s="105" t="str">
        <f t="shared" si="82"/>
        <v>30 DIAS</v>
      </c>
    </row>
    <row r="224" spans="1:96">
      <c r="A224" s="46">
        <f t="shared" si="83"/>
        <v>216</v>
      </c>
      <c r="B224" s="24" t="s">
        <v>2028</v>
      </c>
      <c r="C224" s="25" t="s">
        <v>1798</v>
      </c>
      <c r="D224" s="47">
        <v>1</v>
      </c>
      <c r="E224" s="7"/>
      <c r="F224" s="7"/>
      <c r="G224" s="7"/>
      <c r="H224" s="7"/>
      <c r="I224" s="7"/>
      <c r="J224" s="7"/>
      <c r="K224" s="7"/>
      <c r="L224" s="7"/>
      <c r="M224" s="7"/>
      <c r="N224" s="7"/>
      <c r="O224" s="7"/>
      <c r="P224" s="7"/>
      <c r="Q224" s="7"/>
      <c r="R224" s="7"/>
      <c r="S224" s="7"/>
      <c r="T224" s="7"/>
      <c r="U224" s="7"/>
      <c r="V224" s="7"/>
      <c r="W224" s="7"/>
      <c r="X224" s="7"/>
      <c r="Y224" s="7"/>
      <c r="Z224" s="82"/>
      <c r="AA224" s="82"/>
      <c r="AB224" s="82"/>
      <c r="AC224" s="82"/>
      <c r="AD224" s="7"/>
      <c r="AE224" s="7"/>
      <c r="AF224" s="7"/>
      <c r="AG224" s="7"/>
      <c r="AH224" s="7"/>
      <c r="AI224" s="7"/>
      <c r="AJ224" s="7"/>
      <c r="AK224" s="7"/>
      <c r="AL224" s="7"/>
      <c r="AM224" s="7"/>
      <c r="AN224" s="7"/>
      <c r="AO224" s="7"/>
      <c r="AP224" s="7"/>
      <c r="AQ224" s="7"/>
      <c r="AR224" s="7"/>
      <c r="AS224" s="7"/>
      <c r="AT224" s="7"/>
      <c r="AU224" s="7"/>
      <c r="AV224" s="7"/>
      <c r="AW224" s="7"/>
      <c r="AX224" s="7"/>
      <c r="AY224" s="82"/>
      <c r="AZ224" s="82"/>
      <c r="BA224" s="82">
        <f t="shared" si="89"/>
        <v>0</v>
      </c>
      <c r="BB224" s="82">
        <f t="shared" si="90"/>
        <v>0</v>
      </c>
      <c r="BC224" s="7"/>
      <c r="BD224" s="7"/>
      <c r="BE224" s="7"/>
      <c r="BF224" s="7"/>
      <c r="BG224" s="7"/>
      <c r="BH224" s="7"/>
      <c r="BI224" s="7" t="s">
        <v>1798</v>
      </c>
      <c r="BJ224" s="7">
        <v>5768.1</v>
      </c>
      <c r="BK224" s="7" t="s">
        <v>2528</v>
      </c>
      <c r="BL224" s="7"/>
      <c r="BM224" s="7"/>
      <c r="BN224" s="7"/>
      <c r="BO224" s="7" t="s">
        <v>1798</v>
      </c>
      <c r="BP224" s="7">
        <v>8900</v>
      </c>
      <c r="BQ224" s="7" t="s">
        <v>2548</v>
      </c>
      <c r="BR224" s="7"/>
      <c r="BS224" s="7"/>
      <c r="BT224" s="7"/>
      <c r="BU224" s="1"/>
      <c r="BV224" s="7"/>
      <c r="BW224" s="7"/>
      <c r="BX224" s="82">
        <f t="shared" si="72"/>
        <v>5768.1</v>
      </c>
      <c r="BY224" s="82" t="str">
        <f t="shared" si="86"/>
        <v>PROFINAS SAS</v>
      </c>
      <c r="BZ224" s="82" t="str">
        <f t="shared" si="73"/>
        <v>ABC</v>
      </c>
      <c r="CA224" s="82" t="str">
        <f t="shared" si="74"/>
        <v>8-30 DIAS</v>
      </c>
      <c r="CB224" s="7"/>
      <c r="CC224" s="7"/>
      <c r="CD224" s="7"/>
      <c r="CE224" s="7"/>
      <c r="CF224" s="7"/>
      <c r="CG224" s="7"/>
      <c r="CH224" s="7"/>
      <c r="CI224" s="7"/>
      <c r="CJ224" s="7"/>
      <c r="CK224" s="82"/>
      <c r="CL224" s="82"/>
      <c r="CM224" s="82"/>
      <c r="CN224" s="82"/>
      <c r="CO224" s="101">
        <f t="shared" si="79"/>
        <v>5768.1</v>
      </c>
      <c r="CP224" s="110" t="str">
        <f t="shared" si="80"/>
        <v>PROFINAS SAS</v>
      </c>
      <c r="CQ224" s="105" t="str">
        <f t="shared" si="81"/>
        <v>ABC</v>
      </c>
      <c r="CR224" s="105" t="str">
        <f t="shared" si="82"/>
        <v>8-30 DIAS</v>
      </c>
    </row>
    <row r="225" spans="1:96" ht="28.8">
      <c r="A225" s="46">
        <f t="shared" si="83"/>
        <v>217</v>
      </c>
      <c r="B225" s="24" t="s">
        <v>2029</v>
      </c>
      <c r="C225" s="48" t="s">
        <v>899</v>
      </c>
      <c r="D225" s="47">
        <v>1</v>
      </c>
      <c r="E225" s="7"/>
      <c r="F225" s="7"/>
      <c r="G225" s="7"/>
      <c r="H225" s="7"/>
      <c r="I225" s="7"/>
      <c r="J225" s="7"/>
      <c r="K225" s="7"/>
      <c r="L225" s="7"/>
      <c r="M225" s="7"/>
      <c r="N225" s="7"/>
      <c r="O225" s="7"/>
      <c r="P225" s="7"/>
      <c r="Q225" s="7"/>
      <c r="R225" s="7"/>
      <c r="S225" s="7"/>
      <c r="T225" s="7"/>
      <c r="U225" s="7"/>
      <c r="V225" s="7"/>
      <c r="W225" s="7"/>
      <c r="X225" s="7"/>
      <c r="Y225" s="7"/>
      <c r="Z225" s="82"/>
      <c r="AA225" s="82"/>
      <c r="AB225" s="82"/>
      <c r="AC225" s="82"/>
      <c r="AD225" s="7"/>
      <c r="AE225" s="7"/>
      <c r="AF225" s="7"/>
      <c r="AG225" s="7"/>
      <c r="AH225" s="7"/>
      <c r="AI225" s="7"/>
      <c r="AJ225" s="7"/>
      <c r="AK225" s="7"/>
      <c r="AL225" s="7"/>
      <c r="AM225" s="7"/>
      <c r="AN225" s="7"/>
      <c r="AO225" s="7"/>
      <c r="AP225" s="7"/>
      <c r="AQ225" s="7"/>
      <c r="AR225" s="7"/>
      <c r="AS225" s="7"/>
      <c r="AT225" s="7"/>
      <c r="AU225" s="7"/>
      <c r="AV225" s="7"/>
      <c r="AW225" s="7"/>
      <c r="AX225" s="7"/>
      <c r="AY225" s="82"/>
      <c r="AZ225" s="82"/>
      <c r="BA225" s="82">
        <f t="shared" si="89"/>
        <v>0</v>
      </c>
      <c r="BB225" s="82">
        <f t="shared" si="90"/>
        <v>0</v>
      </c>
      <c r="BC225" s="7"/>
      <c r="BD225" s="7"/>
      <c r="BE225" s="7"/>
      <c r="BF225" s="7"/>
      <c r="BG225" s="7"/>
      <c r="BH225" s="7"/>
      <c r="BI225" s="7"/>
      <c r="BJ225" s="7"/>
      <c r="BK225" s="7"/>
      <c r="BL225" s="7"/>
      <c r="BM225" s="7"/>
      <c r="BN225" s="7"/>
      <c r="BO225" s="7" t="s">
        <v>2562</v>
      </c>
      <c r="BP225" s="7">
        <v>7900</v>
      </c>
      <c r="BQ225" s="7" t="s">
        <v>2548</v>
      </c>
      <c r="BR225" s="7"/>
      <c r="BS225" s="7"/>
      <c r="BT225" s="7"/>
      <c r="BU225" s="1"/>
      <c r="BV225" s="7"/>
      <c r="BW225" s="7"/>
      <c r="BX225" s="82">
        <f t="shared" si="72"/>
        <v>7900</v>
      </c>
      <c r="BY225" s="82" t="str">
        <f t="shared" si="86"/>
        <v>QUIMICOS FARADAY LTDA</v>
      </c>
      <c r="BZ225" s="82" t="str">
        <f t="shared" si="73"/>
        <v>NCIONAL</v>
      </c>
      <c r="CA225" s="82" t="str">
        <f t="shared" si="74"/>
        <v>20 DIAS</v>
      </c>
      <c r="CB225" s="7"/>
      <c r="CC225" s="7"/>
      <c r="CD225" s="7"/>
      <c r="CE225" s="7"/>
      <c r="CF225" s="7"/>
      <c r="CG225" s="7"/>
      <c r="CH225" s="7"/>
      <c r="CI225" s="7"/>
      <c r="CJ225" s="7"/>
      <c r="CK225" s="82"/>
      <c r="CL225" s="82"/>
      <c r="CM225" s="82"/>
      <c r="CN225" s="82"/>
      <c r="CO225" s="101">
        <f t="shared" si="79"/>
        <v>7900</v>
      </c>
      <c r="CP225" s="110" t="str">
        <f t="shared" si="80"/>
        <v>QUIMICOS FARADAY LTDA</v>
      </c>
      <c r="CQ225" s="105" t="str">
        <f t="shared" si="81"/>
        <v>NCIONAL</v>
      </c>
      <c r="CR225" s="105" t="str">
        <f t="shared" si="82"/>
        <v>20 DIAS</v>
      </c>
    </row>
    <row r="226" spans="1:96" ht="28.8">
      <c r="A226" s="46">
        <f t="shared" si="83"/>
        <v>218</v>
      </c>
      <c r="B226" s="24" t="s">
        <v>850</v>
      </c>
      <c r="C226" s="48" t="s">
        <v>899</v>
      </c>
      <c r="D226" s="47">
        <v>1</v>
      </c>
      <c r="E226" s="7"/>
      <c r="F226" s="7"/>
      <c r="G226" s="7"/>
      <c r="H226" s="7"/>
      <c r="I226" s="7"/>
      <c r="J226" s="7"/>
      <c r="K226" s="7"/>
      <c r="L226" s="7"/>
      <c r="M226" s="7"/>
      <c r="N226" s="7"/>
      <c r="O226" s="7"/>
      <c r="P226" s="7"/>
      <c r="Q226" s="7"/>
      <c r="R226" s="7"/>
      <c r="S226" s="7"/>
      <c r="T226" s="7"/>
      <c r="U226" s="7"/>
      <c r="V226" s="7"/>
      <c r="W226" s="7"/>
      <c r="X226" s="7"/>
      <c r="Y226" s="7"/>
      <c r="Z226" s="82"/>
      <c r="AA226" s="82"/>
      <c r="AB226" s="82"/>
      <c r="AC226" s="82"/>
      <c r="AD226" s="7"/>
      <c r="AE226" s="7"/>
      <c r="AF226" s="7"/>
      <c r="AG226" s="7"/>
      <c r="AH226" s="7"/>
      <c r="AI226" s="7"/>
      <c r="AJ226" s="7"/>
      <c r="AK226" s="7"/>
      <c r="AL226" s="7"/>
      <c r="AM226" s="7"/>
      <c r="AN226" s="7"/>
      <c r="AO226" s="7"/>
      <c r="AP226" s="7"/>
      <c r="AQ226" s="7"/>
      <c r="AR226" s="7"/>
      <c r="AS226" s="7"/>
      <c r="AT226" s="7"/>
      <c r="AU226" s="7"/>
      <c r="AV226" s="7"/>
      <c r="AW226" s="7"/>
      <c r="AX226" s="7"/>
      <c r="AY226" s="82"/>
      <c r="AZ226" s="82"/>
      <c r="BA226" s="82">
        <f t="shared" si="89"/>
        <v>0</v>
      </c>
      <c r="BB226" s="82">
        <f t="shared" si="90"/>
        <v>0</v>
      </c>
      <c r="BC226" s="7"/>
      <c r="BD226" s="7"/>
      <c r="BE226" s="7"/>
      <c r="BF226" s="7"/>
      <c r="BG226" s="7"/>
      <c r="BH226" s="7"/>
      <c r="BI226" s="7"/>
      <c r="BJ226" s="7"/>
      <c r="BK226" s="7"/>
      <c r="BL226" s="7"/>
      <c r="BM226" s="7"/>
      <c r="BN226" s="7"/>
      <c r="BO226" s="7" t="s">
        <v>2562</v>
      </c>
      <c r="BP226" s="7">
        <v>11900</v>
      </c>
      <c r="BQ226" s="7" t="s">
        <v>2548</v>
      </c>
      <c r="BR226" s="7"/>
      <c r="BS226" s="7"/>
      <c r="BT226" s="7"/>
      <c r="BU226" s="1"/>
      <c r="BV226" s="7"/>
      <c r="BW226" s="7"/>
      <c r="BX226" s="82">
        <f t="shared" si="72"/>
        <v>11900</v>
      </c>
      <c r="BY226" s="82" t="str">
        <f t="shared" si="86"/>
        <v>QUIMICOS FARADAY LTDA</v>
      </c>
      <c r="BZ226" s="82" t="str">
        <f t="shared" si="73"/>
        <v>NCIONAL</v>
      </c>
      <c r="CA226" s="82" t="str">
        <f t="shared" si="74"/>
        <v>20 DIAS</v>
      </c>
      <c r="CB226" s="7"/>
      <c r="CC226" s="7"/>
      <c r="CD226" s="7"/>
      <c r="CE226" s="7"/>
      <c r="CF226" s="7"/>
      <c r="CG226" s="7"/>
      <c r="CH226" s="7"/>
      <c r="CI226" s="7"/>
      <c r="CJ226" s="7"/>
      <c r="CK226" s="82"/>
      <c r="CL226" s="82"/>
      <c r="CM226" s="82"/>
      <c r="CN226" s="82"/>
      <c r="CO226" s="101">
        <f t="shared" si="79"/>
        <v>11900</v>
      </c>
      <c r="CP226" s="110" t="str">
        <f t="shared" si="80"/>
        <v>QUIMICOS FARADAY LTDA</v>
      </c>
      <c r="CQ226" s="105" t="str">
        <f t="shared" si="81"/>
        <v>NCIONAL</v>
      </c>
      <c r="CR226" s="105" t="str">
        <f t="shared" si="82"/>
        <v>20 DIAS</v>
      </c>
    </row>
    <row r="227" spans="1:96" ht="57.6">
      <c r="A227" s="46">
        <f t="shared" si="83"/>
        <v>219</v>
      </c>
      <c r="B227" s="24" t="s">
        <v>2030</v>
      </c>
      <c r="C227" s="48" t="s">
        <v>899</v>
      </c>
      <c r="D227" s="47">
        <v>1</v>
      </c>
      <c r="E227" s="7"/>
      <c r="F227" s="7"/>
      <c r="G227" s="7"/>
      <c r="H227" s="7"/>
      <c r="I227" s="7"/>
      <c r="J227" s="7"/>
      <c r="K227" s="7"/>
      <c r="L227" s="7"/>
      <c r="M227" s="7"/>
      <c r="N227" s="7"/>
      <c r="O227" s="7"/>
      <c r="P227" s="7"/>
      <c r="Q227" s="7"/>
      <c r="R227" s="7"/>
      <c r="S227" s="7"/>
      <c r="T227" s="7"/>
      <c r="U227" s="7"/>
      <c r="V227" s="7"/>
      <c r="W227" s="7"/>
      <c r="X227" s="7"/>
      <c r="Y227" s="7"/>
      <c r="Z227" s="82"/>
      <c r="AA227" s="82"/>
      <c r="AB227" s="82"/>
      <c r="AC227" s="82"/>
      <c r="AD227" s="7"/>
      <c r="AE227" s="7"/>
      <c r="AF227" s="7"/>
      <c r="AG227" s="7"/>
      <c r="AH227" s="7"/>
      <c r="AI227" s="7"/>
      <c r="AJ227" s="7"/>
      <c r="AK227" s="7"/>
      <c r="AL227" s="7"/>
      <c r="AM227" s="7"/>
      <c r="AN227" s="7"/>
      <c r="AO227" s="7"/>
      <c r="AP227" s="7"/>
      <c r="AQ227" s="7"/>
      <c r="AR227" s="7"/>
      <c r="AS227" s="7"/>
      <c r="AT227" s="7"/>
      <c r="AU227" s="7"/>
      <c r="AV227" s="7"/>
      <c r="AW227" s="7"/>
      <c r="AX227" s="7"/>
      <c r="AY227" s="82"/>
      <c r="AZ227" s="82"/>
      <c r="BA227" s="82">
        <f t="shared" si="89"/>
        <v>0</v>
      </c>
      <c r="BB227" s="82">
        <f t="shared" si="90"/>
        <v>0</v>
      </c>
      <c r="BC227" s="7"/>
      <c r="BD227" s="7"/>
      <c r="BE227" s="7"/>
      <c r="BF227" s="7"/>
      <c r="BG227" s="7"/>
      <c r="BH227" s="7"/>
      <c r="BI227" s="7"/>
      <c r="BJ227" s="7"/>
      <c r="BK227" s="7"/>
      <c r="BL227" s="7"/>
      <c r="BM227" s="7"/>
      <c r="BN227" s="7"/>
      <c r="BO227" s="7" t="s">
        <v>948</v>
      </c>
      <c r="BP227" s="7">
        <v>7900</v>
      </c>
      <c r="BQ227" s="7" t="s">
        <v>2548</v>
      </c>
      <c r="BR227" s="7"/>
      <c r="BS227" s="7"/>
      <c r="BT227" s="7"/>
      <c r="BU227" s="1" t="s">
        <v>887</v>
      </c>
      <c r="BV227" s="7">
        <v>5220</v>
      </c>
      <c r="BW227" s="7" t="s">
        <v>2328</v>
      </c>
      <c r="BX227" s="82">
        <f t="shared" si="72"/>
        <v>5220</v>
      </c>
      <c r="BY227" s="82" t="str">
        <f t="shared" si="86"/>
        <v>REACTIVOS EQUIPOS Y QUIMICOS LIMITADA</v>
      </c>
      <c r="BZ227" s="82" t="str">
        <f t="shared" si="73"/>
        <v>NACIONAL</v>
      </c>
      <c r="CA227" s="82" t="str">
        <f t="shared" si="74"/>
        <v>30 DIAS</v>
      </c>
      <c r="CB227" s="7"/>
      <c r="CC227" s="7"/>
      <c r="CD227" s="7"/>
      <c r="CE227" s="7"/>
      <c r="CF227" s="7"/>
      <c r="CG227" s="7"/>
      <c r="CH227" s="7"/>
      <c r="CI227" s="7"/>
      <c r="CJ227" s="7"/>
      <c r="CK227" s="82"/>
      <c r="CL227" s="82"/>
      <c r="CM227" s="82"/>
      <c r="CN227" s="82"/>
      <c r="CO227" s="101">
        <f t="shared" si="79"/>
        <v>5220</v>
      </c>
      <c r="CP227" s="110" t="str">
        <f t="shared" si="80"/>
        <v>REACTIVOS EQUIPOS Y QUIMICOS LIMITADA</v>
      </c>
      <c r="CQ227" s="105" t="str">
        <f t="shared" si="81"/>
        <v>NACIONAL</v>
      </c>
      <c r="CR227" s="105" t="str">
        <f t="shared" si="82"/>
        <v>30 DIAS</v>
      </c>
    </row>
    <row r="228" spans="1:96" ht="57.6">
      <c r="A228" s="46">
        <f t="shared" si="83"/>
        <v>220</v>
      </c>
      <c r="B228" s="24" t="s">
        <v>707</v>
      </c>
      <c r="C228" s="25" t="s">
        <v>886</v>
      </c>
      <c r="D228" s="47">
        <v>1</v>
      </c>
      <c r="E228" s="7"/>
      <c r="F228" s="7"/>
      <c r="G228" s="7"/>
      <c r="H228" s="7"/>
      <c r="I228" s="7"/>
      <c r="J228" s="7"/>
      <c r="K228" s="7"/>
      <c r="L228" s="7"/>
      <c r="M228" s="7"/>
      <c r="N228" s="7"/>
      <c r="O228" s="7"/>
      <c r="P228" s="7"/>
      <c r="Q228" s="7"/>
      <c r="R228" s="7"/>
      <c r="S228" s="7"/>
      <c r="T228" s="7"/>
      <c r="U228" s="7"/>
      <c r="V228" s="7"/>
      <c r="W228" s="7"/>
      <c r="X228" s="7"/>
      <c r="Y228" s="7"/>
      <c r="Z228" s="82"/>
      <c r="AA228" s="82"/>
      <c r="AB228" s="82"/>
      <c r="AC228" s="82"/>
      <c r="AD228" s="7"/>
      <c r="AE228" s="7"/>
      <c r="AF228" s="7"/>
      <c r="AG228" s="7"/>
      <c r="AH228" s="7"/>
      <c r="AI228" s="7"/>
      <c r="AJ228" s="7"/>
      <c r="AK228" s="7"/>
      <c r="AL228" s="7"/>
      <c r="AM228" s="7"/>
      <c r="AN228" s="7"/>
      <c r="AO228" s="7"/>
      <c r="AP228" s="7"/>
      <c r="AQ228" s="7"/>
      <c r="AR228" s="7"/>
      <c r="AS228" s="7"/>
      <c r="AT228" s="7"/>
      <c r="AU228" s="7"/>
      <c r="AV228" s="7"/>
      <c r="AW228" s="7"/>
      <c r="AX228" s="7"/>
      <c r="AY228" s="82"/>
      <c r="AZ228" s="82"/>
      <c r="BA228" s="82">
        <f t="shared" si="89"/>
        <v>0</v>
      </c>
      <c r="BB228" s="82">
        <f t="shared" si="90"/>
        <v>0</v>
      </c>
      <c r="BC228" s="7"/>
      <c r="BD228" s="7"/>
      <c r="BE228" s="7"/>
      <c r="BF228" s="7"/>
      <c r="BG228" s="7"/>
      <c r="BH228" s="7"/>
      <c r="BI228" s="7"/>
      <c r="BJ228" s="7"/>
      <c r="BK228" s="7"/>
      <c r="BL228" s="7"/>
      <c r="BM228" s="7"/>
      <c r="BN228" s="7"/>
      <c r="BO228" s="7" t="s">
        <v>948</v>
      </c>
      <c r="BP228" s="7">
        <v>5500</v>
      </c>
      <c r="BQ228" s="7" t="s">
        <v>2548</v>
      </c>
      <c r="BR228" s="7"/>
      <c r="BS228" s="7"/>
      <c r="BT228" s="7"/>
      <c r="BU228" s="1" t="s">
        <v>887</v>
      </c>
      <c r="BV228" s="7">
        <v>4988</v>
      </c>
      <c r="BW228" s="7" t="s">
        <v>2328</v>
      </c>
      <c r="BX228" s="82">
        <f t="shared" si="72"/>
        <v>4988</v>
      </c>
      <c r="BY228" s="82" t="str">
        <f t="shared" si="86"/>
        <v>REACTIVOS EQUIPOS Y QUIMICOS LIMITADA</v>
      </c>
      <c r="BZ228" s="82" t="str">
        <f t="shared" si="73"/>
        <v>NACIONAL</v>
      </c>
      <c r="CA228" s="82" t="str">
        <f t="shared" si="74"/>
        <v>30 DIAS</v>
      </c>
      <c r="CB228" s="7"/>
      <c r="CC228" s="7"/>
      <c r="CD228" s="7"/>
      <c r="CE228" s="7"/>
      <c r="CF228" s="7"/>
      <c r="CG228" s="7"/>
      <c r="CH228" s="7"/>
      <c r="CI228" s="7"/>
      <c r="CJ228" s="7"/>
      <c r="CK228" s="82"/>
      <c r="CL228" s="82"/>
      <c r="CM228" s="82"/>
      <c r="CN228" s="82"/>
      <c r="CO228" s="101">
        <f t="shared" si="79"/>
        <v>4988</v>
      </c>
      <c r="CP228" s="110" t="str">
        <f t="shared" si="80"/>
        <v>REACTIVOS EQUIPOS Y QUIMICOS LIMITADA</v>
      </c>
      <c r="CQ228" s="105" t="str">
        <f t="shared" si="81"/>
        <v>NACIONAL</v>
      </c>
      <c r="CR228" s="105" t="str">
        <f t="shared" si="82"/>
        <v>30 DIAS</v>
      </c>
    </row>
    <row r="229" spans="1:96" ht="57.6">
      <c r="A229" s="46">
        <f t="shared" si="83"/>
        <v>221</v>
      </c>
      <c r="B229" s="24" t="s">
        <v>709</v>
      </c>
      <c r="C229" s="25" t="s">
        <v>2031</v>
      </c>
      <c r="D229" s="47">
        <v>1</v>
      </c>
      <c r="E229" s="7"/>
      <c r="F229" s="7"/>
      <c r="G229" s="7"/>
      <c r="H229" s="7" t="s">
        <v>2282</v>
      </c>
      <c r="I229" s="7">
        <v>35882.666666666664</v>
      </c>
      <c r="J229" s="7" t="s">
        <v>2281</v>
      </c>
      <c r="K229" s="7"/>
      <c r="L229" s="7"/>
      <c r="M229" s="7"/>
      <c r="N229" s="7"/>
      <c r="O229" s="7"/>
      <c r="P229" s="7"/>
      <c r="Q229" s="7"/>
      <c r="R229" s="7"/>
      <c r="S229" s="7"/>
      <c r="T229" s="7" t="s">
        <v>2416</v>
      </c>
      <c r="U229" s="7">
        <v>30275.999999999996</v>
      </c>
      <c r="V229" s="7">
        <v>15</v>
      </c>
      <c r="W229" s="7"/>
      <c r="X229" s="7"/>
      <c r="Y229" s="7"/>
      <c r="Z229" s="82">
        <f t="shared" si="70"/>
        <v>30275.999999999996</v>
      </c>
      <c r="AA229" s="82" t="str">
        <f t="shared" si="71"/>
        <v xml:space="preserve">ELEMENTOS QUIMICOS LTDA </v>
      </c>
      <c r="AB229" s="82" t="str">
        <f t="shared" si="87"/>
        <v>LMS (ALE)</v>
      </c>
      <c r="AC229" s="82">
        <f t="shared" si="88"/>
        <v>15</v>
      </c>
      <c r="AD229" s="7"/>
      <c r="AE229" s="7"/>
      <c r="AF229" s="7"/>
      <c r="AG229" s="7" t="s">
        <v>2447</v>
      </c>
      <c r="AH229" s="7">
        <v>16240</v>
      </c>
      <c r="AI229" s="7">
        <v>30</v>
      </c>
      <c r="AJ229" s="7"/>
      <c r="AK229" s="7"/>
      <c r="AL229" s="7"/>
      <c r="AM229" s="7"/>
      <c r="AN229" s="7"/>
      <c r="AO229" s="7"/>
      <c r="AP229" s="7"/>
      <c r="AQ229" s="7"/>
      <c r="AR229" s="7"/>
      <c r="AS229" s="7"/>
      <c r="AT229" s="7"/>
      <c r="AU229" s="7"/>
      <c r="AV229" s="7"/>
      <c r="AW229" s="7"/>
      <c r="AX229" s="7"/>
      <c r="AY229" s="82">
        <f t="shared" si="84"/>
        <v>16240</v>
      </c>
      <c r="AZ229" s="82" t="str">
        <f t="shared" si="85"/>
        <v>IMPORTECNICAL S.A.S</v>
      </c>
      <c r="BA229" s="82" t="str">
        <f t="shared" si="89"/>
        <v>GERMANY</v>
      </c>
      <c r="BB229" s="82">
        <f t="shared" si="90"/>
        <v>30</v>
      </c>
      <c r="BC229" s="7"/>
      <c r="BD229" s="7"/>
      <c r="BE229" s="7"/>
      <c r="BF229" s="7" t="s">
        <v>920</v>
      </c>
      <c r="BG229" s="7">
        <v>35089</v>
      </c>
      <c r="BH229" s="7">
        <v>15</v>
      </c>
      <c r="BI229" s="7" t="s">
        <v>2377</v>
      </c>
      <c r="BJ229" s="7">
        <v>23092.41</v>
      </c>
      <c r="BK229" s="7" t="s">
        <v>2526</v>
      </c>
      <c r="BL229" s="7"/>
      <c r="BM229" s="7"/>
      <c r="BN229" s="7"/>
      <c r="BO229" s="7"/>
      <c r="BP229" s="7"/>
      <c r="BQ229" s="7"/>
      <c r="BR229" s="7"/>
      <c r="BS229" s="7"/>
      <c r="BT229" s="7"/>
      <c r="BU229" s="1" t="s">
        <v>2377</v>
      </c>
      <c r="BV229" s="7">
        <v>22736</v>
      </c>
      <c r="BW229" s="7" t="s">
        <v>2328</v>
      </c>
      <c r="BX229" s="82">
        <f t="shared" si="72"/>
        <v>22736</v>
      </c>
      <c r="BY229" s="82" t="str">
        <f t="shared" si="86"/>
        <v>REACTIVOS EQUIPOS Y QUIMICOS LIMITADA</v>
      </c>
      <c r="BZ229" s="82" t="str">
        <f t="shared" si="73"/>
        <v>DURAN</v>
      </c>
      <c r="CA229" s="82" t="str">
        <f t="shared" si="74"/>
        <v>30 DIAS</v>
      </c>
      <c r="CB229" s="7"/>
      <c r="CC229" s="7"/>
      <c r="CD229" s="7"/>
      <c r="CE229" s="7"/>
      <c r="CF229" s="7"/>
      <c r="CG229" s="7"/>
      <c r="CH229" s="7" t="s">
        <v>2399</v>
      </c>
      <c r="CI229" s="7">
        <v>22246.301538461536</v>
      </c>
      <c r="CJ229" s="7" t="s">
        <v>2363</v>
      </c>
      <c r="CK229" s="82">
        <f t="shared" si="75"/>
        <v>22246.301538461536</v>
      </c>
      <c r="CL229" s="82" t="str">
        <f t="shared" si="76"/>
        <v xml:space="preserve">LABORATORIOS WACOL S.A </v>
      </c>
      <c r="CM229" s="82" t="str">
        <f t="shared" si="77"/>
        <v>PYREX</v>
      </c>
      <c r="CN229" s="82" t="str">
        <f t="shared" si="78"/>
        <v>90 DIAS</v>
      </c>
      <c r="CO229" s="101">
        <f t="shared" si="79"/>
        <v>16240</v>
      </c>
      <c r="CP229" s="110" t="str">
        <f t="shared" si="80"/>
        <v>IMPORTECNICAL S.A.S</v>
      </c>
      <c r="CQ229" s="105" t="str">
        <f t="shared" si="81"/>
        <v>GERMANY</v>
      </c>
      <c r="CR229" s="105">
        <f t="shared" si="82"/>
        <v>30</v>
      </c>
    </row>
    <row r="230" spans="1:96" ht="57.6">
      <c r="A230" s="46">
        <f t="shared" si="83"/>
        <v>222</v>
      </c>
      <c r="B230" s="24" t="s">
        <v>710</v>
      </c>
      <c r="C230" s="25" t="s">
        <v>2031</v>
      </c>
      <c r="D230" s="47">
        <v>1</v>
      </c>
      <c r="E230" s="7"/>
      <c r="F230" s="7"/>
      <c r="G230" s="7"/>
      <c r="H230" s="7" t="s">
        <v>2282</v>
      </c>
      <c r="I230" s="7">
        <v>40832</v>
      </c>
      <c r="J230" s="7" t="s">
        <v>2281</v>
      </c>
      <c r="K230" s="7"/>
      <c r="L230" s="7"/>
      <c r="M230" s="7"/>
      <c r="N230" s="7"/>
      <c r="O230" s="7"/>
      <c r="P230" s="7"/>
      <c r="Q230" s="7" t="s">
        <v>920</v>
      </c>
      <c r="R230" s="7">
        <v>45071.799999999996</v>
      </c>
      <c r="S230" s="7" t="s">
        <v>2326</v>
      </c>
      <c r="T230" s="7" t="s">
        <v>2416</v>
      </c>
      <c r="U230" s="7">
        <v>34452</v>
      </c>
      <c r="V230" s="7">
        <v>15</v>
      </c>
      <c r="W230" s="7"/>
      <c r="X230" s="7"/>
      <c r="Y230" s="7"/>
      <c r="Z230" s="82">
        <f t="shared" si="70"/>
        <v>34452</v>
      </c>
      <c r="AA230" s="82" t="str">
        <f t="shared" si="71"/>
        <v xml:space="preserve">ELEMENTOS QUIMICOS LTDA </v>
      </c>
      <c r="AB230" s="82" t="str">
        <f t="shared" si="87"/>
        <v>LMS (ALE)</v>
      </c>
      <c r="AC230" s="82">
        <f t="shared" si="88"/>
        <v>15</v>
      </c>
      <c r="AD230" s="7" t="s">
        <v>2399</v>
      </c>
      <c r="AE230" s="7">
        <v>87323</v>
      </c>
      <c r="AF230" s="7" t="s">
        <v>2375</v>
      </c>
      <c r="AG230" s="7" t="s">
        <v>2447</v>
      </c>
      <c r="AH230" s="7">
        <v>20300</v>
      </c>
      <c r="AI230" s="7">
        <v>30</v>
      </c>
      <c r="AJ230" s="7"/>
      <c r="AK230" s="7"/>
      <c r="AL230" s="7"/>
      <c r="AM230" s="7"/>
      <c r="AN230" s="7"/>
      <c r="AO230" s="7"/>
      <c r="AP230" s="7"/>
      <c r="AQ230" s="7"/>
      <c r="AR230" s="7"/>
      <c r="AS230" s="7"/>
      <c r="AT230" s="7"/>
      <c r="AU230" s="7"/>
      <c r="AV230" s="7"/>
      <c r="AW230" s="7"/>
      <c r="AX230" s="7"/>
      <c r="AY230" s="82">
        <f t="shared" si="84"/>
        <v>20300</v>
      </c>
      <c r="AZ230" s="82" t="str">
        <f t="shared" si="85"/>
        <v>IMPORTECNICAL S.A.S</v>
      </c>
      <c r="BA230" s="82" t="str">
        <f t="shared" si="89"/>
        <v>GERMANY</v>
      </c>
      <c r="BB230" s="82">
        <f t="shared" si="90"/>
        <v>30</v>
      </c>
      <c r="BC230" s="7"/>
      <c r="BD230" s="7"/>
      <c r="BE230" s="7"/>
      <c r="BF230" s="7" t="s">
        <v>920</v>
      </c>
      <c r="BG230" s="7">
        <v>41240</v>
      </c>
      <c r="BH230" s="7">
        <v>15</v>
      </c>
      <c r="BI230" s="7" t="s">
        <v>2377</v>
      </c>
      <c r="BJ230" s="7">
        <v>31357.062000000002</v>
      </c>
      <c r="BK230" s="7" t="s">
        <v>2526</v>
      </c>
      <c r="BL230" s="7"/>
      <c r="BM230" s="7"/>
      <c r="BN230" s="7"/>
      <c r="BO230" s="7"/>
      <c r="BP230" s="7"/>
      <c r="BQ230" s="7"/>
      <c r="BR230" s="7"/>
      <c r="BS230" s="7"/>
      <c r="BT230" s="7"/>
      <c r="BU230" s="1" t="s">
        <v>2377</v>
      </c>
      <c r="BV230" s="7">
        <v>30856</v>
      </c>
      <c r="BW230" s="7" t="s">
        <v>2328</v>
      </c>
      <c r="BX230" s="82">
        <f t="shared" si="72"/>
        <v>30856</v>
      </c>
      <c r="BY230" s="82" t="str">
        <f t="shared" si="86"/>
        <v>REACTIVOS EQUIPOS Y QUIMICOS LIMITADA</v>
      </c>
      <c r="BZ230" s="82" t="str">
        <f t="shared" si="73"/>
        <v>DURAN</v>
      </c>
      <c r="CA230" s="82" t="str">
        <f t="shared" si="74"/>
        <v>30 DIAS</v>
      </c>
      <c r="CB230" s="7"/>
      <c r="CC230" s="7"/>
      <c r="CD230" s="7"/>
      <c r="CE230" s="7"/>
      <c r="CF230" s="7"/>
      <c r="CG230" s="7"/>
      <c r="CH230" s="7" t="s">
        <v>2399</v>
      </c>
      <c r="CI230" s="7">
        <v>21667.015384615384</v>
      </c>
      <c r="CJ230" s="7" t="s">
        <v>2400</v>
      </c>
      <c r="CK230" s="82">
        <f t="shared" si="75"/>
        <v>21667.015384615384</v>
      </c>
      <c r="CL230" s="82" t="str">
        <f t="shared" si="76"/>
        <v xml:space="preserve">LABORATORIOS WACOL S.A </v>
      </c>
      <c r="CM230" s="82" t="str">
        <f t="shared" si="77"/>
        <v>PYREX</v>
      </c>
      <c r="CN230" s="82" t="str">
        <f t="shared" si="78"/>
        <v xml:space="preserve">INMEDIATA </v>
      </c>
      <c r="CO230" s="101">
        <f t="shared" si="79"/>
        <v>20300</v>
      </c>
      <c r="CP230" s="110" t="str">
        <f t="shared" si="80"/>
        <v>IMPORTECNICAL S.A.S</v>
      </c>
      <c r="CQ230" s="105" t="str">
        <f t="shared" si="81"/>
        <v>GERMANY</v>
      </c>
      <c r="CR230" s="105">
        <f t="shared" si="82"/>
        <v>30</v>
      </c>
    </row>
    <row r="231" spans="1:96" ht="57.6">
      <c r="A231" s="46">
        <f t="shared" si="83"/>
        <v>223</v>
      </c>
      <c r="B231" s="24" t="s">
        <v>711</v>
      </c>
      <c r="C231" s="25" t="s">
        <v>2031</v>
      </c>
      <c r="D231" s="47">
        <v>1</v>
      </c>
      <c r="E231" s="7"/>
      <c r="F231" s="7"/>
      <c r="G231" s="7"/>
      <c r="H231" s="7" t="s">
        <v>2282</v>
      </c>
      <c r="I231" s="7">
        <v>92800</v>
      </c>
      <c r="J231" s="7" t="s">
        <v>2281</v>
      </c>
      <c r="K231" s="7"/>
      <c r="L231" s="7"/>
      <c r="M231" s="7"/>
      <c r="N231" s="7"/>
      <c r="O231" s="7"/>
      <c r="P231" s="7"/>
      <c r="Q231" s="7" t="s">
        <v>920</v>
      </c>
      <c r="R231" s="7">
        <v>121219.99999999999</v>
      </c>
      <c r="S231" s="7" t="s">
        <v>2326</v>
      </c>
      <c r="T231" s="7" t="s">
        <v>2416</v>
      </c>
      <c r="U231" s="7">
        <v>78300</v>
      </c>
      <c r="V231" s="7">
        <v>15</v>
      </c>
      <c r="W231" s="7"/>
      <c r="X231" s="7"/>
      <c r="Y231" s="7"/>
      <c r="Z231" s="82">
        <f t="shared" si="70"/>
        <v>78300</v>
      </c>
      <c r="AA231" s="82" t="str">
        <f t="shared" si="71"/>
        <v xml:space="preserve">ELEMENTOS QUIMICOS LTDA </v>
      </c>
      <c r="AB231" s="82" t="str">
        <f t="shared" si="87"/>
        <v>LMS (ALE)</v>
      </c>
      <c r="AC231" s="82">
        <f t="shared" si="88"/>
        <v>15</v>
      </c>
      <c r="AD231" s="7" t="s">
        <v>2399</v>
      </c>
      <c r="AE231" s="7">
        <v>198866</v>
      </c>
      <c r="AF231" s="7" t="s">
        <v>2375</v>
      </c>
      <c r="AG231" s="7" t="s">
        <v>2447</v>
      </c>
      <c r="AH231" s="7">
        <v>51688</v>
      </c>
      <c r="AI231" s="7">
        <v>30</v>
      </c>
      <c r="AJ231" s="7"/>
      <c r="AK231" s="7"/>
      <c r="AL231" s="7"/>
      <c r="AM231" s="7"/>
      <c r="AN231" s="7"/>
      <c r="AO231" s="7"/>
      <c r="AP231" s="7"/>
      <c r="AQ231" s="7"/>
      <c r="AR231" s="7"/>
      <c r="AS231" s="7"/>
      <c r="AT231" s="7"/>
      <c r="AU231" s="7"/>
      <c r="AV231" s="7"/>
      <c r="AW231" s="7"/>
      <c r="AX231" s="7"/>
      <c r="AY231" s="82">
        <f t="shared" si="84"/>
        <v>51688</v>
      </c>
      <c r="AZ231" s="82" t="str">
        <f t="shared" si="85"/>
        <v>IMPORTECNICAL S.A.S</v>
      </c>
      <c r="BA231" s="82" t="str">
        <f t="shared" si="89"/>
        <v>GERMANY</v>
      </c>
      <c r="BB231" s="82">
        <f t="shared" si="90"/>
        <v>30</v>
      </c>
      <c r="BC231" s="7"/>
      <c r="BD231" s="7"/>
      <c r="BE231" s="7"/>
      <c r="BF231" s="7" t="s">
        <v>920</v>
      </c>
      <c r="BG231" s="7">
        <v>110916</v>
      </c>
      <c r="BH231" s="7">
        <v>15</v>
      </c>
      <c r="BI231" s="7" t="s">
        <v>2377</v>
      </c>
      <c r="BJ231" s="7">
        <v>63200.28</v>
      </c>
      <c r="BK231" s="7" t="s">
        <v>2526</v>
      </c>
      <c r="BL231" s="7"/>
      <c r="BM231" s="7"/>
      <c r="BN231" s="7"/>
      <c r="BO231" s="7"/>
      <c r="BP231" s="7"/>
      <c r="BQ231" s="7"/>
      <c r="BR231" s="7" t="s">
        <v>2282</v>
      </c>
      <c r="BS231" s="7">
        <v>69484</v>
      </c>
      <c r="BT231" s="7" t="s">
        <v>2577</v>
      </c>
      <c r="BU231" s="1" t="s">
        <v>2377</v>
      </c>
      <c r="BV231" s="7">
        <v>62205</v>
      </c>
      <c r="BW231" s="7" t="s">
        <v>2328</v>
      </c>
      <c r="BX231" s="82">
        <f t="shared" si="72"/>
        <v>62205</v>
      </c>
      <c r="BY231" s="82" t="str">
        <f t="shared" si="86"/>
        <v>REACTIVOS EQUIPOS Y QUIMICOS LIMITADA</v>
      </c>
      <c r="BZ231" s="82" t="str">
        <f t="shared" si="73"/>
        <v>DURAN</v>
      </c>
      <c r="CA231" s="82" t="str">
        <f t="shared" si="74"/>
        <v>30 DIAS</v>
      </c>
      <c r="CB231" s="7"/>
      <c r="CC231" s="7"/>
      <c r="CD231" s="7"/>
      <c r="CE231" s="7"/>
      <c r="CF231" s="7"/>
      <c r="CG231" s="7"/>
      <c r="CH231" s="7" t="s">
        <v>2399</v>
      </c>
      <c r="CI231" s="7">
        <v>61529.969230769231</v>
      </c>
      <c r="CJ231" s="7" t="s">
        <v>2400</v>
      </c>
      <c r="CK231" s="82">
        <f t="shared" si="75"/>
        <v>61529.969230769231</v>
      </c>
      <c r="CL231" s="82" t="str">
        <f t="shared" si="76"/>
        <v xml:space="preserve">LABORATORIOS WACOL S.A </v>
      </c>
      <c r="CM231" s="82" t="str">
        <f t="shared" si="77"/>
        <v>PYREX</v>
      </c>
      <c r="CN231" s="82" t="str">
        <f t="shared" si="78"/>
        <v xml:space="preserve">INMEDIATA </v>
      </c>
      <c r="CO231" s="101">
        <f t="shared" si="79"/>
        <v>51688</v>
      </c>
      <c r="CP231" s="110" t="str">
        <f t="shared" si="80"/>
        <v>IMPORTECNICAL S.A.S</v>
      </c>
      <c r="CQ231" s="105" t="str">
        <f t="shared" si="81"/>
        <v>GERMANY</v>
      </c>
      <c r="CR231" s="105">
        <f t="shared" si="82"/>
        <v>30</v>
      </c>
    </row>
    <row r="232" spans="1:96" ht="57.6">
      <c r="A232" s="46">
        <f t="shared" si="83"/>
        <v>224</v>
      </c>
      <c r="B232" s="24" t="s">
        <v>712</v>
      </c>
      <c r="C232" s="25" t="s">
        <v>2031</v>
      </c>
      <c r="D232" s="47">
        <v>1</v>
      </c>
      <c r="E232" s="7"/>
      <c r="F232" s="7"/>
      <c r="G232" s="7"/>
      <c r="H232" s="7" t="s">
        <v>2282</v>
      </c>
      <c r="I232" s="7">
        <v>35882.666666666664</v>
      </c>
      <c r="J232" s="7" t="s">
        <v>2281</v>
      </c>
      <c r="K232" s="7"/>
      <c r="L232" s="7"/>
      <c r="M232" s="7"/>
      <c r="N232" s="7"/>
      <c r="O232" s="7"/>
      <c r="P232" s="7"/>
      <c r="Q232" s="7" t="s">
        <v>920</v>
      </c>
      <c r="R232" s="7">
        <v>39892.399999999994</v>
      </c>
      <c r="S232" s="7" t="s">
        <v>2326</v>
      </c>
      <c r="T232" s="7" t="s">
        <v>2416</v>
      </c>
      <c r="U232" s="7">
        <v>30275.999999999996</v>
      </c>
      <c r="V232" s="7">
        <v>15</v>
      </c>
      <c r="W232" s="7"/>
      <c r="X232" s="7"/>
      <c r="Y232" s="7"/>
      <c r="Z232" s="82">
        <f t="shared" si="70"/>
        <v>30275.999999999996</v>
      </c>
      <c r="AA232" s="82" t="str">
        <f t="shared" si="71"/>
        <v xml:space="preserve">ELEMENTOS QUIMICOS LTDA </v>
      </c>
      <c r="AB232" s="82" t="str">
        <f t="shared" si="87"/>
        <v>LMS (ALE)</v>
      </c>
      <c r="AC232" s="82">
        <f t="shared" si="88"/>
        <v>15</v>
      </c>
      <c r="AD232" s="7"/>
      <c r="AE232" s="7"/>
      <c r="AF232" s="7"/>
      <c r="AG232" s="7"/>
      <c r="AH232" s="7"/>
      <c r="AI232" s="7"/>
      <c r="AJ232" s="7"/>
      <c r="AK232" s="7"/>
      <c r="AL232" s="7"/>
      <c r="AM232" s="7"/>
      <c r="AN232" s="7"/>
      <c r="AO232" s="7"/>
      <c r="AP232" s="7"/>
      <c r="AQ232" s="7"/>
      <c r="AR232" s="7"/>
      <c r="AS232" s="7"/>
      <c r="AT232" s="7"/>
      <c r="AU232" s="7"/>
      <c r="AV232" s="7"/>
      <c r="AW232" s="7"/>
      <c r="AX232" s="7"/>
      <c r="AY232" s="82"/>
      <c r="AZ232" s="82"/>
      <c r="BA232" s="82">
        <f t="shared" si="89"/>
        <v>0</v>
      </c>
      <c r="BB232" s="82">
        <f t="shared" si="90"/>
        <v>0</v>
      </c>
      <c r="BC232" s="7"/>
      <c r="BD232" s="7"/>
      <c r="BE232" s="7"/>
      <c r="BF232" s="7" t="s">
        <v>920</v>
      </c>
      <c r="BG232" s="7">
        <v>36501</v>
      </c>
      <c r="BH232" s="7">
        <v>15</v>
      </c>
      <c r="BI232" s="7" t="s">
        <v>2377</v>
      </c>
      <c r="BJ232" s="7">
        <v>24793.955999999998</v>
      </c>
      <c r="BK232" s="7" t="s">
        <v>2526</v>
      </c>
      <c r="BL232" s="7"/>
      <c r="BM232" s="7"/>
      <c r="BN232" s="7"/>
      <c r="BO232" s="7"/>
      <c r="BP232" s="7"/>
      <c r="BQ232" s="7"/>
      <c r="BR232" s="7"/>
      <c r="BS232" s="7"/>
      <c r="BT232" s="7"/>
      <c r="BU232" s="1" t="s">
        <v>2377</v>
      </c>
      <c r="BV232" s="7">
        <v>24476</v>
      </c>
      <c r="BW232" s="7" t="s">
        <v>2545</v>
      </c>
      <c r="BX232" s="82">
        <f t="shared" si="72"/>
        <v>24476</v>
      </c>
      <c r="BY232" s="82" t="str">
        <f t="shared" si="86"/>
        <v>REACTIVOS EQUIPOS Y QUIMICOS LIMITADA</v>
      </c>
      <c r="BZ232" s="82" t="str">
        <f t="shared" si="73"/>
        <v>DURAN</v>
      </c>
      <c r="CA232" s="82" t="str">
        <f t="shared" si="74"/>
        <v>120 DIAS</v>
      </c>
      <c r="CB232" s="7"/>
      <c r="CC232" s="7"/>
      <c r="CD232" s="7"/>
      <c r="CE232" s="7"/>
      <c r="CF232" s="7"/>
      <c r="CG232" s="7"/>
      <c r="CH232" s="7"/>
      <c r="CI232" s="7"/>
      <c r="CJ232" s="7"/>
      <c r="CK232" s="82"/>
      <c r="CL232" s="82"/>
      <c r="CM232" s="82"/>
      <c r="CN232" s="82"/>
      <c r="CO232" s="101">
        <f t="shared" si="79"/>
        <v>24476</v>
      </c>
      <c r="CP232" s="110" t="str">
        <f t="shared" si="80"/>
        <v>REACTIVOS EQUIPOS Y QUIMICOS LIMITADA</v>
      </c>
      <c r="CQ232" s="105" t="str">
        <f t="shared" si="81"/>
        <v>DURAN</v>
      </c>
      <c r="CR232" s="105" t="str">
        <f t="shared" si="82"/>
        <v>120 DIAS</v>
      </c>
    </row>
    <row r="233" spans="1:96" ht="57.6">
      <c r="A233" s="46">
        <f t="shared" si="83"/>
        <v>225</v>
      </c>
      <c r="B233" s="24" t="s">
        <v>713</v>
      </c>
      <c r="C233" s="25" t="s">
        <v>2031</v>
      </c>
      <c r="D233" s="47">
        <v>1</v>
      </c>
      <c r="E233" s="7"/>
      <c r="F233" s="7"/>
      <c r="G233" s="7"/>
      <c r="H233" s="7" t="s">
        <v>2282</v>
      </c>
      <c r="I233" s="7">
        <v>45038.933333333334</v>
      </c>
      <c r="J233" s="7" t="s">
        <v>2281</v>
      </c>
      <c r="K233" s="7"/>
      <c r="L233" s="7"/>
      <c r="M233" s="7"/>
      <c r="N233" s="7"/>
      <c r="O233" s="7"/>
      <c r="P233" s="7"/>
      <c r="Q233" s="7" t="s">
        <v>920</v>
      </c>
      <c r="R233" s="7">
        <v>61381.399999999994</v>
      </c>
      <c r="S233" s="7" t="s">
        <v>2326</v>
      </c>
      <c r="T233" s="7" t="s">
        <v>2416</v>
      </c>
      <c r="U233" s="7">
        <v>38001.599999999999</v>
      </c>
      <c r="V233" s="7">
        <v>15</v>
      </c>
      <c r="W233" s="7"/>
      <c r="X233" s="7"/>
      <c r="Y233" s="7"/>
      <c r="Z233" s="82">
        <f t="shared" si="70"/>
        <v>38001.599999999999</v>
      </c>
      <c r="AA233" s="82" t="str">
        <f t="shared" si="71"/>
        <v xml:space="preserve">ELEMENTOS QUIMICOS LTDA </v>
      </c>
      <c r="AB233" s="82" t="str">
        <f t="shared" si="87"/>
        <v>LMS (ALE)</v>
      </c>
      <c r="AC233" s="82">
        <f t="shared" si="88"/>
        <v>15</v>
      </c>
      <c r="AD233" s="7" t="s">
        <v>2399</v>
      </c>
      <c r="AE233" s="7">
        <v>107510</v>
      </c>
      <c r="AF233" s="7" t="s">
        <v>2375</v>
      </c>
      <c r="AG233" s="7" t="s">
        <v>2447</v>
      </c>
      <c r="AH233" s="7">
        <v>23200</v>
      </c>
      <c r="AI233" s="7">
        <v>30</v>
      </c>
      <c r="AJ233" s="7"/>
      <c r="AK233" s="7"/>
      <c r="AL233" s="7"/>
      <c r="AM233" s="7"/>
      <c r="AN233" s="7"/>
      <c r="AO233" s="7"/>
      <c r="AP233" s="7"/>
      <c r="AQ233" s="7"/>
      <c r="AR233" s="7"/>
      <c r="AS233" s="7"/>
      <c r="AT233" s="7"/>
      <c r="AU233" s="7"/>
      <c r="AV233" s="7"/>
      <c r="AW233" s="7"/>
      <c r="AX233" s="7"/>
      <c r="AY233" s="82">
        <f t="shared" si="84"/>
        <v>23200</v>
      </c>
      <c r="AZ233" s="82" t="str">
        <f t="shared" si="85"/>
        <v>IMPORTECNICAL S.A.S</v>
      </c>
      <c r="BA233" s="82" t="str">
        <f t="shared" si="89"/>
        <v>GERMANY</v>
      </c>
      <c r="BB233" s="82">
        <f t="shared" si="90"/>
        <v>30</v>
      </c>
      <c r="BC233" s="7"/>
      <c r="BD233" s="7"/>
      <c r="BE233" s="7"/>
      <c r="BF233" s="7" t="s">
        <v>920</v>
      </c>
      <c r="BG233" s="7">
        <v>56164</v>
      </c>
      <c r="BH233" s="7">
        <v>15</v>
      </c>
      <c r="BI233" s="7" t="s">
        <v>2377</v>
      </c>
      <c r="BJ233" s="7">
        <v>34355.024000000005</v>
      </c>
      <c r="BK233" s="7" t="s">
        <v>2526</v>
      </c>
      <c r="BL233" s="7"/>
      <c r="BM233" s="7"/>
      <c r="BN233" s="7"/>
      <c r="BO233" s="7"/>
      <c r="BP233" s="7"/>
      <c r="BQ233" s="7"/>
      <c r="BR233" s="7"/>
      <c r="BS233" s="7"/>
      <c r="BT233" s="7"/>
      <c r="BU233" s="1" t="s">
        <v>2377</v>
      </c>
      <c r="BV233" s="7">
        <v>33814</v>
      </c>
      <c r="BW233" s="7" t="s">
        <v>2328</v>
      </c>
      <c r="BX233" s="82">
        <f t="shared" si="72"/>
        <v>33814</v>
      </c>
      <c r="BY233" s="82" t="str">
        <f t="shared" si="86"/>
        <v>REACTIVOS EQUIPOS Y QUIMICOS LIMITADA</v>
      </c>
      <c r="BZ233" s="82" t="str">
        <f t="shared" si="73"/>
        <v>DURAN</v>
      </c>
      <c r="CA233" s="82" t="str">
        <f t="shared" si="74"/>
        <v>30 DIAS</v>
      </c>
      <c r="CB233" s="7"/>
      <c r="CC233" s="7"/>
      <c r="CD233" s="7"/>
      <c r="CE233" s="7"/>
      <c r="CF233" s="7"/>
      <c r="CG233" s="7"/>
      <c r="CH233" s="7" t="s">
        <v>2399</v>
      </c>
      <c r="CI233" s="7">
        <v>32927.938461538462</v>
      </c>
      <c r="CJ233" s="7" t="s">
        <v>2400</v>
      </c>
      <c r="CK233" s="82">
        <f t="shared" si="75"/>
        <v>32927.938461538462</v>
      </c>
      <c r="CL233" s="82" t="str">
        <f t="shared" si="76"/>
        <v xml:space="preserve">LABORATORIOS WACOL S.A </v>
      </c>
      <c r="CM233" s="82" t="str">
        <f t="shared" si="77"/>
        <v>PYREX</v>
      </c>
      <c r="CN233" s="82" t="str">
        <f t="shared" si="78"/>
        <v xml:space="preserve">INMEDIATA </v>
      </c>
      <c r="CO233" s="101">
        <f t="shared" si="79"/>
        <v>23200</v>
      </c>
      <c r="CP233" s="110" t="str">
        <f t="shared" si="80"/>
        <v>IMPORTECNICAL S.A.S</v>
      </c>
      <c r="CQ233" s="105" t="str">
        <f t="shared" si="81"/>
        <v>GERMANY</v>
      </c>
      <c r="CR233" s="105">
        <f t="shared" si="82"/>
        <v>30</v>
      </c>
    </row>
    <row r="234" spans="1:96" ht="57.6">
      <c r="A234" s="46">
        <f t="shared" si="83"/>
        <v>226</v>
      </c>
      <c r="B234" s="24" t="s">
        <v>714</v>
      </c>
      <c r="C234" s="25" t="s">
        <v>2031</v>
      </c>
      <c r="D234" s="47">
        <v>1</v>
      </c>
      <c r="E234" s="7"/>
      <c r="F234" s="7"/>
      <c r="G234" s="7"/>
      <c r="H234" s="7" t="s">
        <v>2282</v>
      </c>
      <c r="I234" s="7">
        <v>128682.66666666666</v>
      </c>
      <c r="J234" s="7" t="s">
        <v>2281</v>
      </c>
      <c r="K234" s="7"/>
      <c r="L234" s="7"/>
      <c r="M234" s="7"/>
      <c r="N234" s="7"/>
      <c r="O234" s="7"/>
      <c r="P234" s="7"/>
      <c r="Q234" s="7" t="s">
        <v>920</v>
      </c>
      <c r="R234" s="7">
        <v>161994</v>
      </c>
      <c r="S234" s="7" t="s">
        <v>2326</v>
      </c>
      <c r="T234" s="7" t="s">
        <v>2416</v>
      </c>
      <c r="U234" s="7">
        <v>108575.99999999999</v>
      </c>
      <c r="V234" s="7">
        <v>15</v>
      </c>
      <c r="W234" s="7"/>
      <c r="X234" s="7"/>
      <c r="Y234" s="7"/>
      <c r="Z234" s="82">
        <f t="shared" si="70"/>
        <v>108575.99999999999</v>
      </c>
      <c r="AA234" s="82" t="str">
        <f t="shared" si="71"/>
        <v xml:space="preserve">ELEMENTOS QUIMICOS LTDA </v>
      </c>
      <c r="AB234" s="82" t="str">
        <f t="shared" si="87"/>
        <v>LMS (ALE)</v>
      </c>
      <c r="AC234" s="82">
        <f t="shared" si="88"/>
        <v>15</v>
      </c>
      <c r="AD234" s="7" t="s">
        <v>2399</v>
      </c>
      <c r="AE234" s="7">
        <v>258243</v>
      </c>
      <c r="AF234" s="7" t="s">
        <v>2375</v>
      </c>
      <c r="AG234" s="7" t="s">
        <v>2447</v>
      </c>
      <c r="AH234" s="7">
        <v>79576</v>
      </c>
      <c r="AI234" s="7">
        <v>30</v>
      </c>
      <c r="AJ234" s="7"/>
      <c r="AK234" s="7"/>
      <c r="AL234" s="7"/>
      <c r="AM234" s="7"/>
      <c r="AN234" s="7"/>
      <c r="AO234" s="7"/>
      <c r="AP234" s="7"/>
      <c r="AQ234" s="7"/>
      <c r="AR234" s="7"/>
      <c r="AS234" s="7"/>
      <c r="AT234" s="7"/>
      <c r="AU234" s="7"/>
      <c r="AV234" s="7"/>
      <c r="AW234" s="7"/>
      <c r="AX234" s="7"/>
      <c r="AY234" s="82">
        <f t="shared" si="84"/>
        <v>79576</v>
      </c>
      <c r="AZ234" s="82" t="str">
        <f t="shared" si="85"/>
        <v>IMPORTECNICAL S.A.S</v>
      </c>
      <c r="BA234" s="82" t="str">
        <f t="shared" si="89"/>
        <v>GERMANY</v>
      </c>
      <c r="BB234" s="82">
        <f t="shared" si="90"/>
        <v>30</v>
      </c>
      <c r="BC234" s="7"/>
      <c r="BD234" s="7"/>
      <c r="BE234" s="7"/>
      <c r="BF234" s="7" t="s">
        <v>920</v>
      </c>
      <c r="BG234" s="7">
        <v>148225</v>
      </c>
      <c r="BH234" s="7">
        <v>15</v>
      </c>
      <c r="BI234" s="7" t="s">
        <v>2377</v>
      </c>
      <c r="BJ234" s="7">
        <v>82646.52</v>
      </c>
      <c r="BK234" s="7" t="s">
        <v>2526</v>
      </c>
      <c r="BL234" s="7"/>
      <c r="BM234" s="7"/>
      <c r="BN234" s="7"/>
      <c r="BO234" s="7"/>
      <c r="BP234" s="7"/>
      <c r="BQ234" s="7"/>
      <c r="BR234" s="7"/>
      <c r="BS234" s="7"/>
      <c r="BT234" s="7"/>
      <c r="BU234" s="1" t="s">
        <v>2377</v>
      </c>
      <c r="BV234" s="7">
        <v>81345</v>
      </c>
      <c r="BW234" s="7" t="s">
        <v>2545</v>
      </c>
      <c r="BX234" s="82">
        <f t="shared" si="72"/>
        <v>81345</v>
      </c>
      <c r="BY234" s="82" t="str">
        <f t="shared" si="86"/>
        <v>REACTIVOS EQUIPOS Y QUIMICOS LIMITADA</v>
      </c>
      <c r="BZ234" s="82" t="str">
        <f t="shared" si="73"/>
        <v>DURAN</v>
      </c>
      <c r="CA234" s="82" t="str">
        <f t="shared" si="74"/>
        <v>120 DIAS</v>
      </c>
      <c r="CB234" s="7"/>
      <c r="CC234" s="7"/>
      <c r="CD234" s="7"/>
      <c r="CE234" s="7"/>
      <c r="CF234" s="7"/>
      <c r="CG234" s="7"/>
      <c r="CH234" s="7" t="s">
        <v>2399</v>
      </c>
      <c r="CI234" s="7">
        <v>80675.323076923087</v>
      </c>
      <c r="CJ234" s="7" t="s">
        <v>2400</v>
      </c>
      <c r="CK234" s="82">
        <f t="shared" si="75"/>
        <v>80675.323076923087</v>
      </c>
      <c r="CL234" s="82" t="str">
        <f t="shared" si="76"/>
        <v xml:space="preserve">LABORATORIOS WACOL S.A </v>
      </c>
      <c r="CM234" s="82" t="str">
        <f t="shared" si="77"/>
        <v>PYREX</v>
      </c>
      <c r="CN234" s="82" t="str">
        <f t="shared" si="78"/>
        <v xml:space="preserve">INMEDIATA </v>
      </c>
      <c r="CO234" s="101">
        <f t="shared" si="79"/>
        <v>79576</v>
      </c>
      <c r="CP234" s="110" t="str">
        <f t="shared" si="80"/>
        <v>IMPORTECNICAL S.A.S</v>
      </c>
      <c r="CQ234" s="105" t="str">
        <f t="shared" si="81"/>
        <v>GERMANY</v>
      </c>
      <c r="CR234" s="105">
        <f t="shared" si="82"/>
        <v>30</v>
      </c>
    </row>
    <row r="235" spans="1:96" ht="43.2">
      <c r="A235" s="46">
        <f t="shared" si="83"/>
        <v>227</v>
      </c>
      <c r="B235" s="24" t="s">
        <v>715</v>
      </c>
      <c r="C235" s="25" t="s">
        <v>2031</v>
      </c>
      <c r="D235" s="47">
        <v>1</v>
      </c>
      <c r="E235" s="7"/>
      <c r="F235" s="7"/>
      <c r="G235" s="7"/>
      <c r="H235" s="7" t="s">
        <v>2282</v>
      </c>
      <c r="I235" s="7">
        <v>35882.666666666664</v>
      </c>
      <c r="J235" s="7" t="s">
        <v>2281</v>
      </c>
      <c r="K235" s="7"/>
      <c r="L235" s="7"/>
      <c r="M235" s="7"/>
      <c r="N235" s="7"/>
      <c r="O235" s="7"/>
      <c r="P235" s="7"/>
      <c r="Q235" s="7" t="s">
        <v>920</v>
      </c>
      <c r="R235" s="7">
        <v>39892.399999999994</v>
      </c>
      <c r="S235" s="7" t="s">
        <v>2326</v>
      </c>
      <c r="T235" s="7" t="s">
        <v>2416</v>
      </c>
      <c r="U235" s="7">
        <v>30275.999999999996</v>
      </c>
      <c r="V235" s="7">
        <v>15</v>
      </c>
      <c r="W235" s="7"/>
      <c r="X235" s="7"/>
      <c r="Y235" s="7"/>
      <c r="Z235" s="82">
        <f t="shared" si="70"/>
        <v>30275.999999999996</v>
      </c>
      <c r="AA235" s="82" t="str">
        <f t="shared" si="71"/>
        <v xml:space="preserve">ELEMENTOS QUIMICOS LTDA </v>
      </c>
      <c r="AB235" s="82" t="str">
        <f t="shared" si="87"/>
        <v>LMS (ALE)</v>
      </c>
      <c r="AC235" s="82">
        <f t="shared" si="88"/>
        <v>15</v>
      </c>
      <c r="AD235" s="7" t="s">
        <v>2399</v>
      </c>
      <c r="AE235" s="7">
        <v>83760</v>
      </c>
      <c r="AF235" s="7" t="s">
        <v>2375</v>
      </c>
      <c r="AG235" s="7" t="s">
        <v>2447</v>
      </c>
      <c r="AH235" s="7">
        <v>19140</v>
      </c>
      <c r="AI235" s="7">
        <v>30</v>
      </c>
      <c r="AJ235" s="7"/>
      <c r="AK235" s="7"/>
      <c r="AL235" s="7"/>
      <c r="AM235" s="7"/>
      <c r="AN235" s="7"/>
      <c r="AO235" s="7"/>
      <c r="AP235" s="7"/>
      <c r="AQ235" s="7"/>
      <c r="AR235" s="7"/>
      <c r="AS235" s="7"/>
      <c r="AT235" s="7"/>
      <c r="AU235" s="7"/>
      <c r="AV235" s="7"/>
      <c r="AW235" s="7"/>
      <c r="AX235" s="7"/>
      <c r="AY235" s="82">
        <f t="shared" si="84"/>
        <v>19140</v>
      </c>
      <c r="AZ235" s="82" t="str">
        <f t="shared" si="85"/>
        <v>IMPORTECNICAL S.A.S</v>
      </c>
      <c r="BA235" s="82" t="str">
        <f t="shared" si="89"/>
        <v>GERMANY</v>
      </c>
      <c r="BB235" s="82">
        <f t="shared" si="90"/>
        <v>30</v>
      </c>
      <c r="BC235" s="7"/>
      <c r="BD235" s="7"/>
      <c r="BE235" s="7"/>
      <c r="BF235" s="7" t="s">
        <v>920</v>
      </c>
      <c r="BG235" s="7">
        <v>36501</v>
      </c>
      <c r="BH235" s="7">
        <v>15</v>
      </c>
      <c r="BI235" s="7" t="s">
        <v>2377</v>
      </c>
      <c r="BJ235" s="7">
        <v>25118.06</v>
      </c>
      <c r="BK235" s="7" t="s">
        <v>2526</v>
      </c>
      <c r="BL235" s="7"/>
      <c r="BM235" s="7"/>
      <c r="BN235" s="7"/>
      <c r="BO235" s="7"/>
      <c r="BP235" s="7"/>
      <c r="BQ235" s="7"/>
      <c r="BR235" s="7" t="s">
        <v>2282</v>
      </c>
      <c r="BS235" s="7">
        <v>24128</v>
      </c>
      <c r="BT235" s="7" t="s">
        <v>2577</v>
      </c>
      <c r="BU235" s="1" t="s">
        <v>2377</v>
      </c>
      <c r="BV235" s="7">
        <v>24708</v>
      </c>
      <c r="BW235" s="7" t="s">
        <v>2545</v>
      </c>
      <c r="BX235" s="82">
        <f t="shared" si="72"/>
        <v>24128</v>
      </c>
      <c r="BY235" s="82" t="str">
        <f t="shared" si="86"/>
        <v>QUIMICOS Y REACTIVOS SAS "QUIMIREL SAS"</v>
      </c>
      <c r="BZ235" s="82" t="str">
        <f t="shared" si="73"/>
        <v>LMS</v>
      </c>
      <c r="CA235" s="82" t="str">
        <f t="shared" si="74"/>
        <v>5 dias calendario</v>
      </c>
      <c r="CB235" s="7"/>
      <c r="CC235" s="7"/>
      <c r="CD235" s="7"/>
      <c r="CE235" s="7"/>
      <c r="CF235" s="7"/>
      <c r="CG235" s="7"/>
      <c r="CH235" s="7" t="s">
        <v>2399</v>
      </c>
      <c r="CI235" s="7">
        <v>22408.951384615379</v>
      </c>
      <c r="CJ235" s="7" t="s">
        <v>2363</v>
      </c>
      <c r="CK235" s="82">
        <f t="shared" si="75"/>
        <v>22408.951384615379</v>
      </c>
      <c r="CL235" s="82" t="str">
        <f t="shared" si="76"/>
        <v xml:space="preserve">LABORATORIOS WACOL S.A </v>
      </c>
      <c r="CM235" s="82" t="str">
        <f t="shared" si="77"/>
        <v>PYREX</v>
      </c>
      <c r="CN235" s="82" t="str">
        <f t="shared" si="78"/>
        <v>90 DIAS</v>
      </c>
      <c r="CO235" s="101">
        <f t="shared" si="79"/>
        <v>19140</v>
      </c>
      <c r="CP235" s="110" t="str">
        <f t="shared" si="80"/>
        <v>IMPORTECNICAL S.A.S</v>
      </c>
      <c r="CQ235" s="105" t="str">
        <f t="shared" si="81"/>
        <v>GERMANY</v>
      </c>
      <c r="CR235" s="105">
        <f t="shared" si="82"/>
        <v>30</v>
      </c>
    </row>
    <row r="236" spans="1:96" ht="57.6">
      <c r="A236" s="46">
        <f t="shared" si="83"/>
        <v>228</v>
      </c>
      <c r="B236" s="24" t="s">
        <v>716</v>
      </c>
      <c r="C236" s="25" t="s">
        <v>2031</v>
      </c>
      <c r="D236" s="47">
        <v>1</v>
      </c>
      <c r="E236" s="7"/>
      <c r="F236" s="7"/>
      <c r="G236" s="7"/>
      <c r="H236" s="7" t="s">
        <v>2282</v>
      </c>
      <c r="I236" s="7">
        <v>35882.666666666664</v>
      </c>
      <c r="J236" s="7" t="s">
        <v>2281</v>
      </c>
      <c r="K236" s="7"/>
      <c r="L236" s="7"/>
      <c r="M236" s="7"/>
      <c r="N236" s="7"/>
      <c r="O236" s="7"/>
      <c r="P236" s="7"/>
      <c r="Q236" s="7" t="s">
        <v>920</v>
      </c>
      <c r="R236" s="7">
        <v>63695.6</v>
      </c>
      <c r="S236" s="7" t="s">
        <v>2326</v>
      </c>
      <c r="T236" s="7" t="s">
        <v>2416</v>
      </c>
      <c r="U236" s="7">
        <v>41342.399999999994</v>
      </c>
      <c r="V236" s="7">
        <v>15</v>
      </c>
      <c r="W236" s="7"/>
      <c r="X236" s="7"/>
      <c r="Y236" s="7"/>
      <c r="Z236" s="82">
        <f t="shared" si="70"/>
        <v>35882.666666666664</v>
      </c>
      <c r="AA236" s="82" t="str">
        <f t="shared" si="71"/>
        <v>AVÁNTIKA COLOMBIA S.A.</v>
      </c>
      <c r="AB236" s="82" t="str">
        <f t="shared" si="87"/>
        <v>LMS</v>
      </c>
      <c r="AC236" s="82" t="str">
        <f t="shared" si="88"/>
        <v>30 DÍAS</v>
      </c>
      <c r="AD236" s="7" t="s">
        <v>2399</v>
      </c>
      <c r="AE236" s="7">
        <v>115414</v>
      </c>
      <c r="AF236" s="7" t="s">
        <v>2375</v>
      </c>
      <c r="AG236" s="7" t="s">
        <v>2447</v>
      </c>
      <c r="AH236" s="7">
        <v>23980</v>
      </c>
      <c r="AI236" s="7">
        <v>30</v>
      </c>
      <c r="AJ236" s="7"/>
      <c r="AK236" s="7"/>
      <c r="AL236" s="7"/>
      <c r="AM236" s="7"/>
      <c r="AN236" s="7"/>
      <c r="AO236" s="7"/>
      <c r="AP236" s="7"/>
      <c r="AQ236" s="7"/>
      <c r="AR236" s="7"/>
      <c r="AS236" s="7"/>
      <c r="AT236" s="7"/>
      <c r="AU236" s="7"/>
      <c r="AV236" s="7"/>
      <c r="AW236" s="7"/>
      <c r="AX236" s="7"/>
      <c r="AY236" s="82">
        <f t="shared" si="84"/>
        <v>23980</v>
      </c>
      <c r="AZ236" s="82" t="str">
        <f t="shared" si="85"/>
        <v>IMPORTECNICAL S.A.S</v>
      </c>
      <c r="BA236" s="82" t="str">
        <f t="shared" si="89"/>
        <v>GERMANY</v>
      </c>
      <c r="BB236" s="82">
        <f t="shared" si="90"/>
        <v>30</v>
      </c>
      <c r="BC236" s="7"/>
      <c r="BD236" s="7"/>
      <c r="BE236" s="7"/>
      <c r="BF236" s="7" t="s">
        <v>920</v>
      </c>
      <c r="BG236" s="7">
        <v>58281</v>
      </c>
      <c r="BH236" s="7">
        <v>15</v>
      </c>
      <c r="BI236" s="7" t="s">
        <v>2377</v>
      </c>
      <c r="BJ236" s="7">
        <v>34922.206000000006</v>
      </c>
      <c r="BK236" s="7" t="s">
        <v>2526</v>
      </c>
      <c r="BL236" s="7"/>
      <c r="BM236" s="7"/>
      <c r="BN236" s="7"/>
      <c r="BO236" s="7"/>
      <c r="BP236" s="7"/>
      <c r="BQ236" s="7"/>
      <c r="BR236" s="7" t="s">
        <v>2282</v>
      </c>
      <c r="BS236" s="7">
        <v>34800</v>
      </c>
      <c r="BT236" s="7" t="s">
        <v>2577</v>
      </c>
      <c r="BU236" s="1" t="s">
        <v>2377</v>
      </c>
      <c r="BV236" s="7">
        <v>34394</v>
      </c>
      <c r="BW236" s="7" t="s">
        <v>2328</v>
      </c>
      <c r="BX236" s="82">
        <f t="shared" si="72"/>
        <v>34394</v>
      </c>
      <c r="BY236" s="82" t="str">
        <f t="shared" si="86"/>
        <v>REACTIVOS EQUIPOS Y QUIMICOS LIMITADA</v>
      </c>
      <c r="BZ236" s="82" t="str">
        <f t="shared" si="73"/>
        <v>DURAN</v>
      </c>
      <c r="CA236" s="82" t="str">
        <f t="shared" si="74"/>
        <v>30 DIAS</v>
      </c>
      <c r="CB236" s="7"/>
      <c r="CC236" s="7"/>
      <c r="CD236" s="7"/>
      <c r="CE236" s="7"/>
      <c r="CF236" s="7"/>
      <c r="CG236" s="7"/>
      <c r="CH236" s="7" t="s">
        <v>2399</v>
      </c>
      <c r="CI236" s="7">
        <v>41881.353846153841</v>
      </c>
      <c r="CJ236" s="7" t="s">
        <v>2400</v>
      </c>
      <c r="CK236" s="82">
        <f t="shared" si="75"/>
        <v>41881.353846153841</v>
      </c>
      <c r="CL236" s="82" t="str">
        <f t="shared" si="76"/>
        <v xml:space="preserve">LABORATORIOS WACOL S.A </v>
      </c>
      <c r="CM236" s="82" t="str">
        <f t="shared" si="77"/>
        <v>PYREX</v>
      </c>
      <c r="CN236" s="82" t="str">
        <f t="shared" si="78"/>
        <v xml:space="preserve">INMEDIATA </v>
      </c>
      <c r="CO236" s="101">
        <f t="shared" si="79"/>
        <v>23980</v>
      </c>
      <c r="CP236" s="110" t="str">
        <f t="shared" si="80"/>
        <v>IMPORTECNICAL S.A.S</v>
      </c>
      <c r="CQ236" s="105" t="str">
        <f t="shared" si="81"/>
        <v>GERMANY</v>
      </c>
      <c r="CR236" s="105">
        <f t="shared" si="82"/>
        <v>30</v>
      </c>
    </row>
    <row r="237" spans="1:96" ht="57.6">
      <c r="A237" s="46">
        <f t="shared" si="83"/>
        <v>229</v>
      </c>
      <c r="B237" s="24" t="s">
        <v>708</v>
      </c>
      <c r="C237" s="25" t="s">
        <v>2031</v>
      </c>
      <c r="D237" s="47">
        <v>1</v>
      </c>
      <c r="E237" s="7"/>
      <c r="F237" s="7"/>
      <c r="G237" s="7"/>
      <c r="H237" s="7" t="s">
        <v>2032</v>
      </c>
      <c r="I237" s="7">
        <v>26390</v>
      </c>
      <c r="J237" s="7" t="s">
        <v>2281</v>
      </c>
      <c r="K237" s="7"/>
      <c r="L237" s="7"/>
      <c r="M237" s="7"/>
      <c r="N237" s="7"/>
      <c r="O237" s="7"/>
      <c r="P237" s="7"/>
      <c r="Q237" s="7" t="s">
        <v>920</v>
      </c>
      <c r="R237" s="7">
        <v>38349.599999999999</v>
      </c>
      <c r="S237" s="7" t="s">
        <v>2326</v>
      </c>
      <c r="T237" s="7" t="s">
        <v>2416</v>
      </c>
      <c r="U237" s="7">
        <v>30275.999999999996</v>
      </c>
      <c r="V237" s="7">
        <v>15</v>
      </c>
      <c r="W237" s="7"/>
      <c r="X237" s="7"/>
      <c r="Y237" s="7"/>
      <c r="Z237" s="82">
        <f t="shared" si="70"/>
        <v>26390</v>
      </c>
      <c r="AA237" s="82" t="str">
        <f t="shared" si="71"/>
        <v>AVÁNTIKA COLOMBIA S.A.</v>
      </c>
      <c r="AB237" s="82" t="str">
        <f t="shared" si="87"/>
        <v>SCHOTT DURAN</v>
      </c>
      <c r="AC237" s="82" t="str">
        <f t="shared" si="88"/>
        <v>30 DÍAS</v>
      </c>
      <c r="AD237" s="7"/>
      <c r="AE237" s="7"/>
      <c r="AF237" s="7"/>
      <c r="AG237" s="7"/>
      <c r="AH237" s="7"/>
      <c r="AI237" s="7"/>
      <c r="AJ237" s="7"/>
      <c r="AK237" s="7"/>
      <c r="AL237" s="7"/>
      <c r="AM237" s="7"/>
      <c r="AN237" s="7"/>
      <c r="AO237" s="7"/>
      <c r="AP237" s="7"/>
      <c r="AQ237" s="7"/>
      <c r="AR237" s="7"/>
      <c r="AS237" s="7"/>
      <c r="AT237" s="7"/>
      <c r="AU237" s="7"/>
      <c r="AV237" s="7"/>
      <c r="AW237" s="7"/>
      <c r="AX237" s="7"/>
      <c r="AY237" s="82"/>
      <c r="AZ237" s="82"/>
      <c r="BA237" s="82">
        <f t="shared" si="89"/>
        <v>0</v>
      </c>
      <c r="BB237" s="82">
        <f t="shared" si="90"/>
        <v>0</v>
      </c>
      <c r="BC237" s="7"/>
      <c r="BD237" s="7"/>
      <c r="BE237" s="7"/>
      <c r="BF237" s="7" t="s">
        <v>920</v>
      </c>
      <c r="BG237" s="7">
        <v>35089</v>
      </c>
      <c r="BH237" s="7">
        <v>15</v>
      </c>
      <c r="BI237" s="7" t="s">
        <v>2377</v>
      </c>
      <c r="BJ237" s="7">
        <v>22687.279999999999</v>
      </c>
      <c r="BK237" s="7" t="s">
        <v>2526</v>
      </c>
      <c r="BL237" s="7"/>
      <c r="BM237" s="7"/>
      <c r="BN237" s="7"/>
      <c r="BO237" s="7"/>
      <c r="BP237" s="7"/>
      <c r="BQ237" s="7"/>
      <c r="BR237" s="7"/>
      <c r="BS237" s="7"/>
      <c r="BT237" s="7"/>
      <c r="BU237" s="1" t="s">
        <v>2377</v>
      </c>
      <c r="BV237" s="7">
        <v>22330</v>
      </c>
      <c r="BW237" s="7" t="s">
        <v>2545</v>
      </c>
      <c r="BX237" s="82">
        <f t="shared" si="72"/>
        <v>22330</v>
      </c>
      <c r="BY237" s="82" t="str">
        <f t="shared" si="86"/>
        <v>REACTIVOS EQUIPOS Y QUIMICOS LIMITADA</v>
      </c>
      <c r="BZ237" s="82" t="str">
        <f t="shared" si="73"/>
        <v>DURAN</v>
      </c>
      <c r="CA237" s="82" t="str">
        <f t="shared" si="74"/>
        <v>120 DIAS</v>
      </c>
      <c r="CB237" s="7"/>
      <c r="CC237" s="7"/>
      <c r="CD237" s="7"/>
      <c r="CE237" s="7"/>
      <c r="CF237" s="7"/>
      <c r="CG237" s="7"/>
      <c r="CH237" s="7" t="s">
        <v>2399</v>
      </c>
      <c r="CI237" s="7">
        <v>27944.292923076915</v>
      </c>
      <c r="CJ237" s="7" t="s">
        <v>2363</v>
      </c>
      <c r="CK237" s="82">
        <f t="shared" si="75"/>
        <v>27944.292923076915</v>
      </c>
      <c r="CL237" s="82" t="str">
        <f t="shared" si="76"/>
        <v xml:space="preserve">LABORATORIOS WACOL S.A </v>
      </c>
      <c r="CM237" s="82" t="str">
        <f t="shared" si="77"/>
        <v>PYREX</v>
      </c>
      <c r="CN237" s="82" t="str">
        <f t="shared" si="78"/>
        <v>90 DIAS</v>
      </c>
      <c r="CO237" s="101">
        <f t="shared" si="79"/>
        <v>22330</v>
      </c>
      <c r="CP237" s="110" t="str">
        <f t="shared" si="80"/>
        <v>REACTIVOS EQUIPOS Y QUIMICOS LIMITADA</v>
      </c>
      <c r="CQ237" s="105" t="str">
        <f t="shared" si="81"/>
        <v>DURAN</v>
      </c>
      <c r="CR237" s="105" t="str">
        <f t="shared" si="82"/>
        <v>120 DIAS</v>
      </c>
    </row>
    <row r="238" spans="1:96" ht="57.6">
      <c r="A238" s="46">
        <f t="shared" si="83"/>
        <v>230</v>
      </c>
      <c r="B238" s="24" t="s">
        <v>717</v>
      </c>
      <c r="C238" s="25" t="s">
        <v>2031</v>
      </c>
      <c r="D238" s="47">
        <v>1</v>
      </c>
      <c r="E238" s="7"/>
      <c r="F238" s="7"/>
      <c r="G238" s="7"/>
      <c r="H238" s="7" t="s">
        <v>2282</v>
      </c>
      <c r="I238" s="7">
        <v>39594.666666666672</v>
      </c>
      <c r="J238" s="7" t="s">
        <v>2281</v>
      </c>
      <c r="K238" s="7"/>
      <c r="L238" s="7"/>
      <c r="M238" s="7"/>
      <c r="N238" s="7"/>
      <c r="O238" s="7"/>
      <c r="P238" s="7"/>
      <c r="Q238" s="7" t="s">
        <v>920</v>
      </c>
      <c r="R238" s="7">
        <v>42647.399999999994</v>
      </c>
      <c r="S238" s="7" t="s">
        <v>2326</v>
      </c>
      <c r="T238" s="7" t="s">
        <v>2416</v>
      </c>
      <c r="U238" s="7">
        <v>33408</v>
      </c>
      <c r="V238" s="7">
        <v>15</v>
      </c>
      <c r="W238" s="7"/>
      <c r="X238" s="7"/>
      <c r="Y238" s="7"/>
      <c r="Z238" s="82">
        <f t="shared" si="70"/>
        <v>33408</v>
      </c>
      <c r="AA238" s="82" t="str">
        <f t="shared" si="71"/>
        <v xml:space="preserve">ELEMENTOS QUIMICOS LTDA </v>
      </c>
      <c r="AB238" s="82" t="str">
        <f t="shared" si="87"/>
        <v>LMS (ALE)</v>
      </c>
      <c r="AC238" s="82">
        <f t="shared" si="88"/>
        <v>15</v>
      </c>
      <c r="AD238" s="7" t="s">
        <v>2399</v>
      </c>
      <c r="AE238" s="7">
        <v>88818</v>
      </c>
      <c r="AF238" s="7" t="s">
        <v>2375</v>
      </c>
      <c r="AG238" s="7" t="s">
        <v>2447</v>
      </c>
      <c r="AH238" s="7">
        <v>17684</v>
      </c>
      <c r="AI238" s="7">
        <v>30</v>
      </c>
      <c r="AJ238" s="7"/>
      <c r="AK238" s="7"/>
      <c r="AL238" s="7"/>
      <c r="AM238" s="7"/>
      <c r="AN238" s="7"/>
      <c r="AO238" s="7"/>
      <c r="AP238" s="7"/>
      <c r="AQ238" s="7"/>
      <c r="AR238" s="7"/>
      <c r="AS238" s="7"/>
      <c r="AT238" s="7"/>
      <c r="AU238" s="7"/>
      <c r="AV238" s="7"/>
      <c r="AW238" s="7"/>
      <c r="AX238" s="7"/>
      <c r="AY238" s="82">
        <f t="shared" si="84"/>
        <v>17684</v>
      </c>
      <c r="AZ238" s="82" t="str">
        <f t="shared" si="85"/>
        <v>IMPORTECNICAL S.A.S</v>
      </c>
      <c r="BA238" s="82" t="str">
        <f t="shared" si="89"/>
        <v>GERMANY</v>
      </c>
      <c r="BB238" s="82">
        <f t="shared" si="90"/>
        <v>30</v>
      </c>
      <c r="BC238" s="7"/>
      <c r="BD238" s="7"/>
      <c r="BE238" s="7"/>
      <c r="BF238" s="7" t="s">
        <v>920</v>
      </c>
      <c r="BG238" s="7">
        <v>39022</v>
      </c>
      <c r="BH238" s="7">
        <v>15</v>
      </c>
      <c r="BI238" s="7" t="s">
        <v>2377</v>
      </c>
      <c r="BJ238" s="7">
        <v>28116.022000000001</v>
      </c>
      <c r="BK238" s="7" t="s">
        <v>2526</v>
      </c>
      <c r="BL238" s="7"/>
      <c r="BM238" s="7"/>
      <c r="BN238" s="7"/>
      <c r="BO238" s="7"/>
      <c r="BP238" s="7"/>
      <c r="BQ238" s="7"/>
      <c r="BR238" s="7"/>
      <c r="BS238" s="7"/>
      <c r="BT238" s="7"/>
      <c r="BU238" s="1" t="s">
        <v>2377</v>
      </c>
      <c r="BV238" s="7">
        <v>27724</v>
      </c>
      <c r="BW238" s="7" t="s">
        <v>2328</v>
      </c>
      <c r="BX238" s="82">
        <f t="shared" si="72"/>
        <v>27724</v>
      </c>
      <c r="BY238" s="82" t="str">
        <f t="shared" si="86"/>
        <v>REACTIVOS EQUIPOS Y QUIMICOS LIMITADA</v>
      </c>
      <c r="BZ238" s="82" t="str">
        <f t="shared" si="73"/>
        <v>DURAN</v>
      </c>
      <c r="CA238" s="82" t="str">
        <f t="shared" si="74"/>
        <v>30 DIAS</v>
      </c>
      <c r="CB238" s="7"/>
      <c r="CC238" s="7"/>
      <c r="CD238" s="7"/>
      <c r="CE238" s="7"/>
      <c r="CF238" s="7"/>
      <c r="CG238" s="7"/>
      <c r="CH238" s="7" t="s">
        <v>2399</v>
      </c>
      <c r="CI238" s="7">
        <v>23762.61784615384</v>
      </c>
      <c r="CJ238" s="7" t="s">
        <v>2363</v>
      </c>
      <c r="CK238" s="82">
        <f t="shared" si="75"/>
        <v>23762.61784615384</v>
      </c>
      <c r="CL238" s="82" t="str">
        <f t="shared" si="76"/>
        <v xml:space="preserve">LABORATORIOS WACOL S.A </v>
      </c>
      <c r="CM238" s="82" t="str">
        <f t="shared" si="77"/>
        <v>PYREX</v>
      </c>
      <c r="CN238" s="82" t="str">
        <f t="shared" si="78"/>
        <v>90 DIAS</v>
      </c>
      <c r="CO238" s="101">
        <f t="shared" si="79"/>
        <v>17684</v>
      </c>
      <c r="CP238" s="110" t="str">
        <f t="shared" si="80"/>
        <v>IMPORTECNICAL S.A.S</v>
      </c>
      <c r="CQ238" s="105" t="str">
        <f t="shared" si="81"/>
        <v>GERMANY</v>
      </c>
      <c r="CR238" s="105">
        <f t="shared" si="82"/>
        <v>30</v>
      </c>
    </row>
    <row r="239" spans="1:96" ht="57.6">
      <c r="A239" s="46">
        <f t="shared" si="83"/>
        <v>231</v>
      </c>
      <c r="B239" s="24" t="s">
        <v>718</v>
      </c>
      <c r="C239" s="25" t="s">
        <v>2031</v>
      </c>
      <c r="D239" s="47">
        <v>1</v>
      </c>
      <c r="E239" s="7"/>
      <c r="F239" s="7"/>
      <c r="G239" s="7"/>
      <c r="H239" s="7"/>
      <c r="I239" s="7"/>
      <c r="J239" s="7"/>
      <c r="K239" s="7"/>
      <c r="L239" s="7"/>
      <c r="M239" s="7"/>
      <c r="N239" s="7"/>
      <c r="O239" s="7"/>
      <c r="P239" s="7"/>
      <c r="Q239" s="7" t="s">
        <v>920</v>
      </c>
      <c r="R239" s="7">
        <v>87498.799999999988</v>
      </c>
      <c r="S239" s="7" t="s">
        <v>2326</v>
      </c>
      <c r="T239" s="7" t="s">
        <v>2416</v>
      </c>
      <c r="U239" s="7">
        <v>48650.399999999994</v>
      </c>
      <c r="V239" s="7">
        <v>15</v>
      </c>
      <c r="W239" s="7"/>
      <c r="X239" s="7"/>
      <c r="Y239" s="7"/>
      <c r="Z239" s="82">
        <f t="shared" si="70"/>
        <v>48650.399999999994</v>
      </c>
      <c r="AA239" s="82" t="str">
        <f t="shared" si="71"/>
        <v xml:space="preserve">ELEMENTOS QUIMICOS LTDA </v>
      </c>
      <c r="AB239" s="82" t="str">
        <f t="shared" si="87"/>
        <v>LMS (ALE)</v>
      </c>
      <c r="AC239" s="82">
        <f t="shared" si="88"/>
        <v>15</v>
      </c>
      <c r="AD239" s="7" t="s">
        <v>2399</v>
      </c>
      <c r="AE239" s="7">
        <v>129597</v>
      </c>
      <c r="AF239" s="7" t="s">
        <v>2375</v>
      </c>
      <c r="AG239" s="7" t="s">
        <v>2447</v>
      </c>
      <c r="AH239" s="7">
        <v>33640</v>
      </c>
      <c r="AI239" s="7">
        <v>30</v>
      </c>
      <c r="AJ239" s="7"/>
      <c r="AK239" s="7"/>
      <c r="AL239" s="7"/>
      <c r="AM239" s="7"/>
      <c r="AN239" s="7"/>
      <c r="AO239" s="7"/>
      <c r="AP239" s="7"/>
      <c r="AQ239" s="7"/>
      <c r="AR239" s="7"/>
      <c r="AS239" s="7"/>
      <c r="AT239" s="7"/>
      <c r="AU239" s="7"/>
      <c r="AV239" s="7"/>
      <c r="AW239" s="7"/>
      <c r="AX239" s="7"/>
      <c r="AY239" s="82">
        <f t="shared" si="84"/>
        <v>33640</v>
      </c>
      <c r="AZ239" s="82" t="str">
        <f t="shared" si="85"/>
        <v>IMPORTECNICAL S.A.S</v>
      </c>
      <c r="BA239" s="82" t="str">
        <f t="shared" si="89"/>
        <v>GERMANY</v>
      </c>
      <c r="BB239" s="82">
        <f t="shared" si="90"/>
        <v>30</v>
      </c>
      <c r="BC239" s="7"/>
      <c r="BD239" s="7"/>
      <c r="BE239" s="7"/>
      <c r="BF239" s="7" t="s">
        <v>920</v>
      </c>
      <c r="BG239" s="7">
        <v>80061</v>
      </c>
      <c r="BH239" s="7">
        <v>15</v>
      </c>
      <c r="BI239" s="7" t="s">
        <v>2377</v>
      </c>
      <c r="BJ239" s="7">
        <v>42214.546000000002</v>
      </c>
      <c r="BK239" s="7" t="s">
        <v>2526</v>
      </c>
      <c r="BL239" s="7"/>
      <c r="BM239" s="7"/>
      <c r="BN239" s="7"/>
      <c r="BO239" s="7"/>
      <c r="BP239" s="7"/>
      <c r="BQ239" s="7"/>
      <c r="BR239" s="7" t="s">
        <v>2282</v>
      </c>
      <c r="BS239" s="7">
        <v>46284</v>
      </c>
      <c r="BT239" s="7" t="s">
        <v>2577</v>
      </c>
      <c r="BU239" s="1" t="s">
        <v>2377</v>
      </c>
      <c r="BV239" s="7">
        <v>41528</v>
      </c>
      <c r="BW239" s="7" t="s">
        <v>2545</v>
      </c>
      <c r="BX239" s="82">
        <f t="shared" si="72"/>
        <v>41528</v>
      </c>
      <c r="BY239" s="82" t="str">
        <f t="shared" si="86"/>
        <v>REACTIVOS EQUIPOS Y QUIMICOS LIMITADA</v>
      </c>
      <c r="BZ239" s="82" t="str">
        <f t="shared" si="73"/>
        <v>DURAN</v>
      </c>
      <c r="CA239" s="82" t="str">
        <f t="shared" si="74"/>
        <v>120 DIAS</v>
      </c>
      <c r="CB239" s="7"/>
      <c r="CC239" s="7"/>
      <c r="CD239" s="7"/>
      <c r="CE239" s="7"/>
      <c r="CF239" s="7"/>
      <c r="CG239" s="7"/>
      <c r="CH239" s="7" t="s">
        <v>2399</v>
      </c>
      <c r="CI239" s="7">
        <v>49188.461538461532</v>
      </c>
      <c r="CJ239" s="7" t="s">
        <v>2363</v>
      </c>
      <c r="CK239" s="82">
        <f t="shared" si="75"/>
        <v>49188.461538461532</v>
      </c>
      <c r="CL239" s="82" t="str">
        <f t="shared" si="76"/>
        <v xml:space="preserve">LABORATORIOS WACOL S.A </v>
      </c>
      <c r="CM239" s="82" t="str">
        <f t="shared" si="77"/>
        <v>PYREX</v>
      </c>
      <c r="CN239" s="82" t="str">
        <f t="shared" si="78"/>
        <v>90 DIAS</v>
      </c>
      <c r="CO239" s="101">
        <f t="shared" si="79"/>
        <v>33640</v>
      </c>
      <c r="CP239" s="110" t="str">
        <f t="shared" si="80"/>
        <v>IMPORTECNICAL S.A.S</v>
      </c>
      <c r="CQ239" s="105" t="str">
        <f t="shared" si="81"/>
        <v>GERMANY</v>
      </c>
      <c r="CR239" s="105">
        <f t="shared" si="82"/>
        <v>30</v>
      </c>
    </row>
    <row r="240" spans="1:96" ht="57.6">
      <c r="A240" s="46">
        <f t="shared" si="83"/>
        <v>232</v>
      </c>
      <c r="B240" s="24" t="s">
        <v>843</v>
      </c>
      <c r="C240" s="25" t="s">
        <v>2031</v>
      </c>
      <c r="D240" s="47">
        <v>1</v>
      </c>
      <c r="E240" s="7"/>
      <c r="F240" s="7"/>
      <c r="G240" s="7"/>
      <c r="H240" s="7"/>
      <c r="I240" s="7"/>
      <c r="J240" s="7"/>
      <c r="K240" s="7"/>
      <c r="L240" s="7"/>
      <c r="M240" s="7"/>
      <c r="N240" s="7"/>
      <c r="O240" s="7"/>
      <c r="P240" s="7"/>
      <c r="Q240" s="7" t="s">
        <v>920</v>
      </c>
      <c r="R240" s="7">
        <v>411046</v>
      </c>
      <c r="S240" s="7" t="s">
        <v>2363</v>
      </c>
      <c r="T240" s="7"/>
      <c r="U240" s="7"/>
      <c r="V240" s="7"/>
      <c r="W240" s="7"/>
      <c r="X240" s="7"/>
      <c r="Y240" s="7"/>
      <c r="Z240" s="82">
        <f t="shared" si="70"/>
        <v>411046</v>
      </c>
      <c r="AA240" s="82" t="str">
        <f t="shared" si="71"/>
        <v>BLAMIS DOTACIONES LABORATORIO S.A.S</v>
      </c>
      <c r="AB240" s="82" t="str">
        <f t="shared" si="87"/>
        <v>BRAND</v>
      </c>
      <c r="AC240" s="82" t="str">
        <f t="shared" si="88"/>
        <v>90 DIAS</v>
      </c>
      <c r="AD240" s="7" t="s">
        <v>2399</v>
      </c>
      <c r="AE240" s="7">
        <v>960152</v>
      </c>
      <c r="AF240" s="7" t="s">
        <v>2375</v>
      </c>
      <c r="AG240" s="7"/>
      <c r="AH240" s="7"/>
      <c r="AI240" s="7"/>
      <c r="AJ240" s="7"/>
      <c r="AK240" s="7"/>
      <c r="AL240" s="7"/>
      <c r="AM240" s="7"/>
      <c r="AN240" s="7"/>
      <c r="AO240" s="7"/>
      <c r="AP240" s="7"/>
      <c r="AQ240" s="7"/>
      <c r="AR240" s="7"/>
      <c r="AS240" s="7"/>
      <c r="AT240" s="7"/>
      <c r="AU240" s="7"/>
      <c r="AV240" s="7"/>
      <c r="AW240" s="7"/>
      <c r="AX240" s="7"/>
      <c r="AY240" s="82">
        <f t="shared" si="84"/>
        <v>960152</v>
      </c>
      <c r="AZ240" s="82" t="str">
        <f t="shared" si="85"/>
        <v>IMECTECH SOLUTIONS S.A.S.</v>
      </c>
      <c r="BA240" s="82" t="str">
        <f t="shared" si="89"/>
        <v>PYREX</v>
      </c>
      <c r="BB240" s="82" t="str">
        <f t="shared" si="90"/>
        <v>60 DIAS</v>
      </c>
      <c r="BC240" s="7"/>
      <c r="BD240" s="7"/>
      <c r="BE240" s="7"/>
      <c r="BF240" s="7" t="s">
        <v>920</v>
      </c>
      <c r="BG240" s="7">
        <v>376107</v>
      </c>
      <c r="BH240" s="7">
        <v>15</v>
      </c>
      <c r="BI240" s="7" t="s">
        <v>920</v>
      </c>
      <c r="BJ240" s="7">
        <v>483937.5</v>
      </c>
      <c r="BK240" s="7" t="s">
        <v>2526</v>
      </c>
      <c r="BL240" s="7"/>
      <c r="BM240" s="7"/>
      <c r="BN240" s="7"/>
      <c r="BO240" s="7"/>
      <c r="BP240" s="7"/>
      <c r="BQ240" s="7"/>
      <c r="BR240" s="7"/>
      <c r="BS240" s="7"/>
      <c r="BT240" s="7"/>
      <c r="BU240" s="1" t="s">
        <v>920</v>
      </c>
      <c r="BV240" s="7">
        <v>405652</v>
      </c>
      <c r="BW240" s="7" t="s">
        <v>2545</v>
      </c>
      <c r="BX240" s="82">
        <f t="shared" si="72"/>
        <v>376107</v>
      </c>
      <c r="BY240" s="82" t="str">
        <f t="shared" si="86"/>
        <v>PRODUQUIMICA DE COLOMBIA S A</v>
      </c>
      <c r="BZ240" s="82" t="str">
        <f t="shared" si="73"/>
        <v>BRAND</v>
      </c>
      <c r="CA240" s="82">
        <f t="shared" si="74"/>
        <v>15</v>
      </c>
      <c r="CB240" s="7"/>
      <c r="CC240" s="7"/>
      <c r="CD240" s="7"/>
      <c r="CE240" s="7"/>
      <c r="CF240" s="7"/>
      <c r="CG240" s="7"/>
      <c r="CH240" s="7" t="s">
        <v>2399</v>
      </c>
      <c r="CI240" s="7">
        <v>1398788.6769230771</v>
      </c>
      <c r="CJ240" s="7" t="s">
        <v>2363</v>
      </c>
      <c r="CK240" s="82">
        <f t="shared" si="75"/>
        <v>1398788.6769230771</v>
      </c>
      <c r="CL240" s="82" t="str">
        <f t="shared" si="76"/>
        <v xml:space="preserve">LABORATORIOS WACOL S.A </v>
      </c>
      <c r="CM240" s="82" t="str">
        <f t="shared" si="77"/>
        <v>PYREX</v>
      </c>
      <c r="CN240" s="82" t="str">
        <f t="shared" si="78"/>
        <v>90 DIAS</v>
      </c>
      <c r="CO240" s="101">
        <f t="shared" si="79"/>
        <v>376107</v>
      </c>
      <c r="CP240" s="110" t="str">
        <f t="shared" si="80"/>
        <v>PRODUQUIMICA DE COLOMBIA S A</v>
      </c>
      <c r="CQ240" s="105" t="str">
        <f t="shared" si="81"/>
        <v>BRAND</v>
      </c>
      <c r="CR240" s="105">
        <f t="shared" si="82"/>
        <v>15</v>
      </c>
    </row>
    <row r="241" spans="1:96" ht="57.6">
      <c r="A241" s="46">
        <f t="shared" si="83"/>
        <v>233</v>
      </c>
      <c r="B241" s="24" t="s">
        <v>1351</v>
      </c>
      <c r="C241" s="25" t="s">
        <v>2032</v>
      </c>
      <c r="D241" s="47">
        <v>1</v>
      </c>
      <c r="E241" s="7"/>
      <c r="F241" s="7"/>
      <c r="G241" s="7"/>
      <c r="H241" s="7"/>
      <c r="I241" s="7"/>
      <c r="J241" s="7"/>
      <c r="K241" s="7"/>
      <c r="L241" s="7"/>
      <c r="M241" s="7"/>
      <c r="N241" s="7"/>
      <c r="O241" s="7"/>
      <c r="P241" s="7"/>
      <c r="Q241" s="7"/>
      <c r="R241" s="7"/>
      <c r="S241" s="7"/>
      <c r="T241" s="7"/>
      <c r="U241" s="7"/>
      <c r="V241" s="7"/>
      <c r="W241" s="7"/>
      <c r="X241" s="7"/>
      <c r="Y241" s="7"/>
      <c r="Z241" s="82"/>
      <c r="AA241" s="82"/>
      <c r="AB241" s="82"/>
      <c r="AC241" s="82"/>
      <c r="AD241" s="7"/>
      <c r="AE241" s="7"/>
      <c r="AF241" s="7"/>
      <c r="AG241" s="7"/>
      <c r="AH241" s="7"/>
      <c r="AI241" s="7"/>
      <c r="AJ241" s="7"/>
      <c r="AK241" s="7"/>
      <c r="AL241" s="7"/>
      <c r="AM241" s="7"/>
      <c r="AN241" s="7"/>
      <c r="AO241" s="7"/>
      <c r="AP241" s="7"/>
      <c r="AQ241" s="7"/>
      <c r="AR241" s="7"/>
      <c r="AS241" s="7"/>
      <c r="AT241" s="7"/>
      <c r="AU241" s="7"/>
      <c r="AV241" s="7"/>
      <c r="AW241" s="7"/>
      <c r="AX241" s="7"/>
      <c r="AY241" s="82"/>
      <c r="AZ241" s="82"/>
      <c r="BA241" s="82">
        <f t="shared" si="89"/>
        <v>0</v>
      </c>
      <c r="BB241" s="82">
        <f t="shared" si="90"/>
        <v>0</v>
      </c>
      <c r="BC241" s="7"/>
      <c r="BD241" s="7"/>
      <c r="BE241" s="7"/>
      <c r="BF241" s="7" t="s">
        <v>2032</v>
      </c>
      <c r="BG241" s="7">
        <v>360000</v>
      </c>
      <c r="BH241" s="7">
        <v>15</v>
      </c>
      <c r="BI241" s="7"/>
      <c r="BJ241" s="7"/>
      <c r="BK241" s="7"/>
      <c r="BL241" s="7"/>
      <c r="BM241" s="7"/>
      <c r="BN241" s="7"/>
      <c r="BO241" s="7"/>
      <c r="BP241" s="7"/>
      <c r="BQ241" s="7"/>
      <c r="BR241" s="7"/>
      <c r="BS241" s="7"/>
      <c r="BT241" s="7"/>
      <c r="BU241" s="1" t="s">
        <v>1345</v>
      </c>
      <c r="BV241" s="7">
        <v>159500</v>
      </c>
      <c r="BW241" s="7" t="s">
        <v>2328</v>
      </c>
      <c r="BX241" s="82">
        <f t="shared" si="72"/>
        <v>159500</v>
      </c>
      <c r="BY241" s="82" t="str">
        <f t="shared" si="86"/>
        <v>REACTIVOS EQUIPOS Y QUIMICOS LIMITADA</v>
      </c>
      <c r="BZ241" s="82" t="str">
        <f t="shared" si="73"/>
        <v>SCHOTT</v>
      </c>
      <c r="CA241" s="82" t="str">
        <f t="shared" si="74"/>
        <v>30 DIAS</v>
      </c>
      <c r="CB241" s="7"/>
      <c r="CC241" s="7"/>
      <c r="CD241" s="7"/>
      <c r="CE241" s="7"/>
      <c r="CF241" s="7"/>
      <c r="CG241" s="7"/>
      <c r="CH241" s="7"/>
      <c r="CI241" s="7"/>
      <c r="CJ241" s="7"/>
      <c r="CK241" s="82"/>
      <c r="CL241" s="82"/>
      <c r="CM241" s="82"/>
      <c r="CN241" s="82"/>
      <c r="CO241" s="101">
        <f t="shared" si="79"/>
        <v>159500</v>
      </c>
      <c r="CP241" s="110" t="str">
        <f t="shared" si="80"/>
        <v>REACTIVOS EQUIPOS Y QUIMICOS LIMITADA</v>
      </c>
      <c r="CQ241" s="105" t="str">
        <f t="shared" si="81"/>
        <v>SCHOTT</v>
      </c>
      <c r="CR241" s="105" t="str">
        <f t="shared" si="82"/>
        <v>30 DIAS</v>
      </c>
    </row>
    <row r="242" spans="1:96" ht="57.6">
      <c r="A242" s="46">
        <f t="shared" si="83"/>
        <v>234</v>
      </c>
      <c r="B242" s="49" t="s">
        <v>2033</v>
      </c>
      <c r="C242" s="9" t="s">
        <v>2034</v>
      </c>
      <c r="D242" s="47">
        <v>1</v>
      </c>
      <c r="E242" s="7"/>
      <c r="F242" s="7"/>
      <c r="G242" s="7"/>
      <c r="H242" s="7"/>
      <c r="I242" s="7"/>
      <c r="J242" s="7"/>
      <c r="K242" s="7"/>
      <c r="L242" s="7"/>
      <c r="M242" s="7"/>
      <c r="N242" s="7"/>
      <c r="O242" s="7"/>
      <c r="P242" s="7"/>
      <c r="Q242" s="7" t="s">
        <v>888</v>
      </c>
      <c r="R242" s="7">
        <v>130000</v>
      </c>
      <c r="S242" s="7" t="s">
        <v>2375</v>
      </c>
      <c r="T242" s="7"/>
      <c r="U242" s="7"/>
      <c r="V242" s="7"/>
      <c r="W242" s="7"/>
      <c r="X242" s="7"/>
      <c r="Y242" s="7"/>
      <c r="Z242" s="82">
        <f t="shared" si="70"/>
        <v>130000</v>
      </c>
      <c r="AA242" s="82" t="str">
        <f t="shared" si="71"/>
        <v>BLAMIS DOTACIONES LABORATORIO S.A.S</v>
      </c>
      <c r="AB242" s="82" t="str">
        <f t="shared" si="87"/>
        <v>FISHER</v>
      </c>
      <c r="AC242" s="82" t="str">
        <f t="shared" si="88"/>
        <v>60 DIAS</v>
      </c>
      <c r="AD242" s="7" t="s">
        <v>888</v>
      </c>
      <c r="AE242" s="7">
        <v>118205</v>
      </c>
      <c r="AF242" s="7" t="s">
        <v>2375</v>
      </c>
      <c r="AG242" s="7"/>
      <c r="AH242" s="7"/>
      <c r="AI242" s="7"/>
      <c r="AJ242" s="7"/>
      <c r="AK242" s="7"/>
      <c r="AL242" s="7"/>
      <c r="AM242" s="7"/>
      <c r="AN242" s="7"/>
      <c r="AO242" s="7"/>
      <c r="AP242" s="7" t="s">
        <v>888</v>
      </c>
      <c r="AQ242" s="7">
        <v>180900</v>
      </c>
      <c r="AR242" s="7" t="s">
        <v>2475</v>
      </c>
      <c r="AS242" s="7"/>
      <c r="AT242" s="7"/>
      <c r="AU242" s="7"/>
      <c r="AV242" s="7"/>
      <c r="AW242" s="7"/>
      <c r="AX242" s="7"/>
      <c r="AY242" s="82">
        <f t="shared" si="84"/>
        <v>118205</v>
      </c>
      <c r="AZ242" s="82" t="str">
        <f t="shared" si="85"/>
        <v>IMECTECH SOLUTIONS S.A.S.</v>
      </c>
      <c r="BA242" s="82" t="str">
        <f t="shared" si="89"/>
        <v>FISHER</v>
      </c>
      <c r="BB242" s="82" t="str">
        <f t="shared" si="90"/>
        <v>60 DIAS</v>
      </c>
      <c r="BC242" s="7"/>
      <c r="BD242" s="7"/>
      <c r="BE242" s="7"/>
      <c r="BF242" s="7" t="s">
        <v>888</v>
      </c>
      <c r="BG242" s="7">
        <v>159500</v>
      </c>
      <c r="BH242" s="7">
        <v>15</v>
      </c>
      <c r="BI242" s="7"/>
      <c r="BJ242" s="7"/>
      <c r="BK242" s="7"/>
      <c r="BL242" s="7"/>
      <c r="BM242" s="7"/>
      <c r="BN242" s="7"/>
      <c r="BO242" s="7"/>
      <c r="BP242" s="7"/>
      <c r="BQ242" s="7"/>
      <c r="BR242" s="7"/>
      <c r="BS242" s="7"/>
      <c r="BT242" s="7"/>
      <c r="BU242" s="1"/>
      <c r="BV242" s="7"/>
      <c r="BW242" s="7"/>
      <c r="BX242" s="82">
        <f t="shared" si="72"/>
        <v>159500</v>
      </c>
      <c r="BY242" s="82" t="str">
        <f t="shared" si="86"/>
        <v>PRODUQUIMICA DE COLOMBIA S A</v>
      </c>
      <c r="BZ242" s="82" t="str">
        <f t="shared" si="73"/>
        <v>FISHER</v>
      </c>
      <c r="CA242" s="82">
        <f t="shared" si="74"/>
        <v>15</v>
      </c>
      <c r="CB242" s="7"/>
      <c r="CC242" s="7"/>
      <c r="CD242" s="7"/>
      <c r="CE242" s="7" t="s">
        <v>888</v>
      </c>
      <c r="CF242" s="7">
        <v>125100</v>
      </c>
      <c r="CG242" s="7">
        <v>60</v>
      </c>
      <c r="CH242" s="7"/>
      <c r="CI242" s="7"/>
      <c r="CJ242" s="7"/>
      <c r="CK242" s="82">
        <f t="shared" si="75"/>
        <v>125100</v>
      </c>
      <c r="CL242" s="82" t="str">
        <f t="shared" si="76"/>
        <v>SCIENTIFIC PRODUCTS LTDA.</v>
      </c>
      <c r="CM242" s="82" t="str">
        <f t="shared" si="77"/>
        <v>FISHER</v>
      </c>
      <c r="CN242" s="82">
        <f t="shared" si="78"/>
        <v>60</v>
      </c>
      <c r="CO242" s="101">
        <f t="shared" si="79"/>
        <v>118205</v>
      </c>
      <c r="CP242" s="110" t="str">
        <f t="shared" si="80"/>
        <v>IMECTECH SOLUTIONS S.A.S.</v>
      </c>
      <c r="CQ242" s="105" t="str">
        <f t="shared" si="81"/>
        <v>FISHER</v>
      </c>
      <c r="CR242" s="105" t="str">
        <f t="shared" si="82"/>
        <v>60 DIAS</v>
      </c>
    </row>
    <row r="243" spans="1:96" ht="30.6">
      <c r="A243" s="46">
        <f t="shared" si="83"/>
        <v>235</v>
      </c>
      <c r="B243" s="24" t="s">
        <v>1749</v>
      </c>
      <c r="C243" s="25" t="s">
        <v>856</v>
      </c>
      <c r="D243" s="47">
        <v>1</v>
      </c>
      <c r="E243" s="7"/>
      <c r="F243" s="7"/>
      <c r="G243" s="7"/>
      <c r="H243" s="7"/>
      <c r="I243" s="7"/>
      <c r="J243" s="7"/>
      <c r="K243" s="7"/>
      <c r="L243" s="7"/>
      <c r="M243" s="7"/>
      <c r="N243" s="7"/>
      <c r="O243" s="7"/>
      <c r="P243" s="7"/>
      <c r="Q243" s="7"/>
      <c r="R243" s="7"/>
      <c r="S243" s="7"/>
      <c r="T243" s="7"/>
      <c r="U243" s="7"/>
      <c r="V243" s="7"/>
      <c r="W243" s="7"/>
      <c r="X243" s="7"/>
      <c r="Y243" s="7"/>
      <c r="Z243" s="82"/>
      <c r="AA243" s="82"/>
      <c r="AB243" s="82"/>
      <c r="AC243" s="82"/>
      <c r="AD243" s="7"/>
      <c r="AE243" s="7"/>
      <c r="AF243" s="7"/>
      <c r="AG243" s="7"/>
      <c r="AH243" s="7"/>
      <c r="AI243" s="7"/>
      <c r="AJ243" s="7"/>
      <c r="AK243" s="7"/>
      <c r="AL243" s="7"/>
      <c r="AM243" s="7"/>
      <c r="AN243" s="7"/>
      <c r="AO243" s="7"/>
      <c r="AP243" s="7"/>
      <c r="AQ243" s="7"/>
      <c r="AR243" s="7"/>
      <c r="AS243" s="7"/>
      <c r="AT243" s="7"/>
      <c r="AU243" s="7"/>
      <c r="AV243" s="7"/>
      <c r="AW243" s="7"/>
      <c r="AX243" s="7"/>
      <c r="AY243" s="82"/>
      <c r="AZ243" s="82"/>
      <c r="BA243" s="82">
        <f t="shared" si="89"/>
        <v>0</v>
      </c>
      <c r="BB243" s="82">
        <f t="shared" si="90"/>
        <v>0</v>
      </c>
      <c r="BC243" s="7"/>
      <c r="BD243" s="7"/>
      <c r="BE243" s="7"/>
      <c r="BF243" s="7"/>
      <c r="BG243" s="7"/>
      <c r="BH243" s="7"/>
      <c r="BI243" s="7" t="s">
        <v>1801</v>
      </c>
      <c r="BJ243" s="7">
        <v>36540</v>
      </c>
      <c r="BK243" s="7" t="s">
        <v>2527</v>
      </c>
      <c r="BL243" s="7"/>
      <c r="BM243" s="7"/>
      <c r="BN243" s="7"/>
      <c r="BO243" s="7" t="s">
        <v>2552</v>
      </c>
      <c r="BP243" s="7">
        <v>7300</v>
      </c>
      <c r="BQ243" s="7" t="s">
        <v>2548</v>
      </c>
      <c r="BR243" s="7"/>
      <c r="BS243" s="7"/>
      <c r="BT243" s="7"/>
      <c r="BU243" s="1" t="s">
        <v>2590</v>
      </c>
      <c r="BV243" s="7">
        <v>26680</v>
      </c>
      <c r="BW243" s="7" t="s">
        <v>2545</v>
      </c>
      <c r="BX243" s="82">
        <f t="shared" si="72"/>
        <v>7300</v>
      </c>
      <c r="BY243" s="82" t="str">
        <f t="shared" si="86"/>
        <v>QUIMICOS FARADAY LTDA</v>
      </c>
      <c r="BZ243" s="82" t="str">
        <f t="shared" si="73"/>
        <v>PHYSIS</v>
      </c>
      <c r="CA243" s="82" t="str">
        <f t="shared" si="74"/>
        <v>20 DIAS</v>
      </c>
      <c r="CB243" s="7"/>
      <c r="CC243" s="7"/>
      <c r="CD243" s="7"/>
      <c r="CE243" s="7"/>
      <c r="CF243" s="7"/>
      <c r="CG243" s="7"/>
      <c r="CH243" s="7"/>
      <c r="CI243" s="7"/>
      <c r="CJ243" s="7"/>
      <c r="CK243" s="82"/>
      <c r="CL243" s="82"/>
      <c r="CM243" s="82"/>
      <c r="CN243" s="82"/>
      <c r="CO243" s="101">
        <f t="shared" si="79"/>
        <v>7300</v>
      </c>
      <c r="CP243" s="110" t="str">
        <f t="shared" si="80"/>
        <v>QUIMICOS FARADAY LTDA</v>
      </c>
      <c r="CQ243" s="105" t="str">
        <f t="shared" si="81"/>
        <v>PHYSIS</v>
      </c>
      <c r="CR243" s="105" t="str">
        <f t="shared" si="82"/>
        <v>20 DIAS</v>
      </c>
    </row>
    <row r="244" spans="1:96" ht="43.2">
      <c r="A244" s="46">
        <f t="shared" si="83"/>
        <v>236</v>
      </c>
      <c r="B244" s="24" t="s">
        <v>2035</v>
      </c>
      <c r="C244" s="25" t="s">
        <v>2036</v>
      </c>
      <c r="D244" s="47">
        <v>1</v>
      </c>
      <c r="E244" s="7"/>
      <c r="F244" s="7"/>
      <c r="G244" s="7"/>
      <c r="H244" s="7"/>
      <c r="I244" s="7"/>
      <c r="J244" s="7"/>
      <c r="K244" s="7" t="s">
        <v>2309</v>
      </c>
      <c r="L244" s="7">
        <v>350900</v>
      </c>
      <c r="M244" s="7">
        <v>30</v>
      </c>
      <c r="N244" s="7"/>
      <c r="O244" s="7"/>
      <c r="P244" s="7"/>
      <c r="Q244" s="7"/>
      <c r="R244" s="7"/>
      <c r="S244" s="7"/>
      <c r="T244" s="7"/>
      <c r="U244" s="7"/>
      <c r="V244" s="7"/>
      <c r="W244" s="7"/>
      <c r="X244" s="7"/>
      <c r="Y244" s="7"/>
      <c r="Z244" s="82">
        <f t="shared" si="70"/>
        <v>350900</v>
      </c>
      <c r="AA244" s="82" t="str">
        <f t="shared" si="71"/>
        <v>BIO-INSTRUMENTAL</v>
      </c>
      <c r="AB244" s="82" t="str">
        <f t="shared" si="87"/>
        <v>FISHER SCIENTIFIC</v>
      </c>
      <c r="AC244" s="82">
        <f t="shared" si="88"/>
        <v>30</v>
      </c>
      <c r="AD244" s="7" t="s">
        <v>888</v>
      </c>
      <c r="AE244" s="7">
        <v>8571</v>
      </c>
      <c r="AF244" s="7" t="s">
        <v>2375</v>
      </c>
      <c r="AG244" s="7"/>
      <c r="AH244" s="7"/>
      <c r="AI244" s="7"/>
      <c r="AJ244" s="7"/>
      <c r="AK244" s="7"/>
      <c r="AL244" s="7"/>
      <c r="AM244" s="7"/>
      <c r="AN244" s="7"/>
      <c r="AO244" s="7"/>
      <c r="AP244" s="7"/>
      <c r="AQ244" s="7"/>
      <c r="AR244" s="7"/>
      <c r="AS244" s="7"/>
      <c r="AT244" s="7"/>
      <c r="AU244" s="7"/>
      <c r="AV244" s="7"/>
      <c r="AW244" s="7"/>
      <c r="AX244" s="7"/>
      <c r="AY244" s="82">
        <f t="shared" si="84"/>
        <v>8571</v>
      </c>
      <c r="AZ244" s="82" t="str">
        <f t="shared" si="85"/>
        <v>IMECTECH SOLUTIONS S.A.S.</v>
      </c>
      <c r="BA244" s="82" t="str">
        <f t="shared" si="89"/>
        <v>FISHER</v>
      </c>
      <c r="BB244" s="82" t="str">
        <f t="shared" si="90"/>
        <v>60 DIAS</v>
      </c>
      <c r="BC244" s="7"/>
      <c r="BD244" s="7"/>
      <c r="BE244" s="7"/>
      <c r="BF244" s="7"/>
      <c r="BG244" s="7"/>
      <c r="BH244" s="7"/>
      <c r="BI244" s="7"/>
      <c r="BJ244" s="7"/>
      <c r="BK244" s="7"/>
      <c r="BL244" s="7" t="s">
        <v>888</v>
      </c>
      <c r="BM244" s="7">
        <v>92800</v>
      </c>
      <c r="BN244" s="7" t="s">
        <v>2375</v>
      </c>
      <c r="BO244" s="7"/>
      <c r="BP244" s="7"/>
      <c r="BQ244" s="7"/>
      <c r="BR244" s="7"/>
      <c r="BS244" s="7"/>
      <c r="BT244" s="7"/>
      <c r="BU244" s="1"/>
      <c r="BV244" s="7"/>
      <c r="BW244" s="7"/>
      <c r="BX244" s="82">
        <f t="shared" si="72"/>
        <v>92800</v>
      </c>
      <c r="BY244" s="82" t="str">
        <f t="shared" si="86"/>
        <v xml:space="preserve">QUIMICA  M.G.  S.A.S.   </v>
      </c>
      <c r="BZ244" s="82" t="str">
        <f t="shared" si="73"/>
        <v>FISHER</v>
      </c>
      <c r="CA244" s="82" t="str">
        <f t="shared" si="74"/>
        <v>60 DIAS</v>
      </c>
      <c r="CB244" s="7"/>
      <c r="CC244" s="7"/>
      <c r="CD244" s="7"/>
      <c r="CE244" s="7" t="s">
        <v>1799</v>
      </c>
      <c r="CF244" s="7">
        <v>85500</v>
      </c>
      <c r="CG244" s="7">
        <v>60</v>
      </c>
      <c r="CH244" s="7"/>
      <c r="CI244" s="7"/>
      <c r="CJ244" s="7"/>
      <c r="CK244" s="82">
        <f t="shared" si="75"/>
        <v>85500</v>
      </c>
      <c r="CL244" s="82" t="str">
        <f t="shared" si="76"/>
        <v>SCIENTIFIC PRODUCTS LTDA.</v>
      </c>
      <c r="CM244" s="82" t="str">
        <f t="shared" si="77"/>
        <v>FISHERBRAND</v>
      </c>
      <c r="CN244" s="82">
        <f t="shared" si="78"/>
        <v>60</v>
      </c>
      <c r="CO244" s="101">
        <f t="shared" si="79"/>
        <v>8571</v>
      </c>
      <c r="CP244" s="110" t="str">
        <f t="shared" si="80"/>
        <v>IMECTECH SOLUTIONS S.A.S.</v>
      </c>
      <c r="CQ244" s="105" t="str">
        <f t="shared" si="81"/>
        <v>FISHER</v>
      </c>
      <c r="CR244" s="105" t="str">
        <f t="shared" si="82"/>
        <v>60 DIAS</v>
      </c>
    </row>
    <row r="245" spans="1:96" ht="43.2">
      <c r="A245" s="46">
        <f t="shared" si="83"/>
        <v>237</v>
      </c>
      <c r="B245" s="24" t="s">
        <v>2037</v>
      </c>
      <c r="C245" s="25" t="s">
        <v>2038</v>
      </c>
      <c r="D245" s="47">
        <v>1</v>
      </c>
      <c r="E245" s="7"/>
      <c r="F245" s="7"/>
      <c r="G245" s="7"/>
      <c r="H245" s="7"/>
      <c r="I245" s="7"/>
      <c r="J245" s="7"/>
      <c r="K245" s="7"/>
      <c r="L245" s="7"/>
      <c r="M245" s="7"/>
      <c r="N245" s="7"/>
      <c r="O245" s="7"/>
      <c r="P245" s="7"/>
      <c r="Q245" s="7"/>
      <c r="R245" s="7"/>
      <c r="S245" s="7"/>
      <c r="T245" s="7"/>
      <c r="U245" s="7"/>
      <c r="V245" s="7"/>
      <c r="W245" s="7"/>
      <c r="X245" s="7"/>
      <c r="Y245" s="7"/>
      <c r="Z245" s="82"/>
      <c r="AA245" s="82"/>
      <c r="AB245" s="82"/>
      <c r="AC245" s="82"/>
      <c r="AD245" s="7" t="s">
        <v>2433</v>
      </c>
      <c r="AE245" s="7">
        <v>369937</v>
      </c>
      <c r="AF245" s="7" t="s">
        <v>2375</v>
      </c>
      <c r="AG245" s="7"/>
      <c r="AH245" s="7"/>
      <c r="AI245" s="7"/>
      <c r="AJ245" s="7"/>
      <c r="AK245" s="7"/>
      <c r="AL245" s="7"/>
      <c r="AM245" s="7"/>
      <c r="AN245" s="7"/>
      <c r="AO245" s="7"/>
      <c r="AP245" s="7" t="s">
        <v>2433</v>
      </c>
      <c r="AQ245" s="7">
        <v>567800</v>
      </c>
      <c r="AR245" s="7" t="s">
        <v>2475</v>
      </c>
      <c r="AS245" s="7"/>
      <c r="AT245" s="7"/>
      <c r="AU245" s="7"/>
      <c r="AV245" s="7"/>
      <c r="AW245" s="7"/>
      <c r="AX245" s="7"/>
      <c r="AY245" s="82">
        <f t="shared" si="84"/>
        <v>369937</v>
      </c>
      <c r="AZ245" s="82" t="str">
        <f t="shared" si="85"/>
        <v>IMECTECH SOLUTIONS S.A.S.</v>
      </c>
      <c r="BA245" s="82" t="str">
        <f t="shared" si="89"/>
        <v>DAIGGER</v>
      </c>
      <c r="BB245" s="82" t="str">
        <f t="shared" si="90"/>
        <v>60 DIAS</v>
      </c>
      <c r="BC245" s="7"/>
      <c r="BD245" s="7"/>
      <c r="BE245" s="7"/>
      <c r="BF245" s="7"/>
      <c r="BG245" s="7"/>
      <c r="BH245" s="7"/>
      <c r="BI245" s="7"/>
      <c r="BJ245" s="7"/>
      <c r="BK245" s="7"/>
      <c r="BL245" s="7" t="s">
        <v>2433</v>
      </c>
      <c r="BM245" s="7">
        <v>269120</v>
      </c>
      <c r="BN245" s="7" t="s">
        <v>2375</v>
      </c>
      <c r="BO245" s="7"/>
      <c r="BP245" s="7"/>
      <c r="BQ245" s="7"/>
      <c r="BR245" s="7"/>
      <c r="BS245" s="7"/>
      <c r="BT245" s="7"/>
      <c r="BU245" s="1"/>
      <c r="BV245" s="7"/>
      <c r="BW245" s="7"/>
      <c r="BX245" s="82">
        <f t="shared" si="72"/>
        <v>269120</v>
      </c>
      <c r="BY245" s="82" t="str">
        <f t="shared" si="86"/>
        <v xml:space="preserve">QUIMICA  M.G.  S.A.S.   </v>
      </c>
      <c r="BZ245" s="82" t="str">
        <f t="shared" si="73"/>
        <v>DAIGGER</v>
      </c>
      <c r="CA245" s="82" t="str">
        <f t="shared" si="74"/>
        <v>60 DIAS</v>
      </c>
      <c r="CB245" s="7"/>
      <c r="CC245" s="7"/>
      <c r="CD245" s="7"/>
      <c r="CE245" s="7"/>
      <c r="CF245" s="7"/>
      <c r="CG245" s="7"/>
      <c r="CH245" s="7"/>
      <c r="CI245" s="7"/>
      <c r="CJ245" s="7"/>
      <c r="CK245" s="82"/>
      <c r="CL245" s="82"/>
      <c r="CM245" s="82"/>
      <c r="CN245" s="82"/>
      <c r="CO245" s="101">
        <f t="shared" si="79"/>
        <v>269120</v>
      </c>
      <c r="CP245" s="110" t="str">
        <f t="shared" si="80"/>
        <v xml:space="preserve">QUIMICA  M.G.  S.A.S.   </v>
      </c>
      <c r="CQ245" s="105" t="str">
        <f t="shared" si="81"/>
        <v>DAIGGER</v>
      </c>
      <c r="CR245" s="105" t="str">
        <f t="shared" si="82"/>
        <v>60 DIAS</v>
      </c>
    </row>
    <row r="246" spans="1:96" ht="30.6">
      <c r="A246" s="46">
        <f t="shared" si="83"/>
        <v>238</v>
      </c>
      <c r="B246" s="24" t="s">
        <v>721</v>
      </c>
      <c r="C246" s="25" t="s">
        <v>856</v>
      </c>
      <c r="D246" s="47">
        <v>1</v>
      </c>
      <c r="E246" s="7"/>
      <c r="F246" s="7"/>
      <c r="G246" s="7"/>
      <c r="H246" s="7"/>
      <c r="I246" s="7"/>
      <c r="J246" s="7"/>
      <c r="K246" s="7"/>
      <c r="L246" s="7"/>
      <c r="M246" s="7"/>
      <c r="N246" s="7"/>
      <c r="O246" s="7"/>
      <c r="P246" s="7"/>
      <c r="Q246" s="7"/>
      <c r="R246" s="7"/>
      <c r="S246" s="7"/>
      <c r="T246" s="7"/>
      <c r="U246" s="7"/>
      <c r="V246" s="7"/>
      <c r="W246" s="7"/>
      <c r="X246" s="7"/>
      <c r="Y246" s="7"/>
      <c r="Z246" s="82"/>
      <c r="AA246" s="82"/>
      <c r="AB246" s="82"/>
      <c r="AC246" s="82"/>
      <c r="AD246" s="7"/>
      <c r="AE246" s="7"/>
      <c r="AF246" s="7"/>
      <c r="AG246" s="7"/>
      <c r="AH246" s="7"/>
      <c r="AI246" s="7"/>
      <c r="AJ246" s="7"/>
      <c r="AK246" s="7"/>
      <c r="AL246" s="7"/>
      <c r="AM246" s="7"/>
      <c r="AN246" s="7"/>
      <c r="AO246" s="7"/>
      <c r="AP246" s="7"/>
      <c r="AQ246" s="7"/>
      <c r="AR246" s="7"/>
      <c r="AS246" s="7"/>
      <c r="AT246" s="7"/>
      <c r="AU246" s="7"/>
      <c r="AV246" s="7"/>
      <c r="AW246" s="7"/>
      <c r="AX246" s="7"/>
      <c r="AY246" s="82"/>
      <c r="AZ246" s="82"/>
      <c r="BA246" s="82">
        <f t="shared" si="89"/>
        <v>0</v>
      </c>
      <c r="BB246" s="82">
        <f t="shared" si="90"/>
        <v>0</v>
      </c>
      <c r="BC246" s="7"/>
      <c r="BD246" s="7"/>
      <c r="BE246" s="7"/>
      <c r="BF246" s="7"/>
      <c r="BG246" s="7"/>
      <c r="BH246" s="7"/>
      <c r="BI246" s="7"/>
      <c r="BJ246" s="7"/>
      <c r="BK246" s="7"/>
      <c r="BL246" s="7"/>
      <c r="BM246" s="7"/>
      <c r="BN246" s="7"/>
      <c r="BO246" s="7" t="s">
        <v>2552</v>
      </c>
      <c r="BP246" s="7">
        <v>32000</v>
      </c>
      <c r="BQ246" s="7" t="s">
        <v>2548</v>
      </c>
      <c r="BR246" s="7"/>
      <c r="BS246" s="7"/>
      <c r="BT246" s="7"/>
      <c r="BU246" s="1"/>
      <c r="BV246" s="7"/>
      <c r="BW246" s="7"/>
      <c r="BX246" s="82">
        <f t="shared" si="72"/>
        <v>32000</v>
      </c>
      <c r="BY246" s="82" t="str">
        <f t="shared" si="86"/>
        <v>QUIMICOS FARADAY LTDA</v>
      </c>
      <c r="BZ246" s="82" t="str">
        <f t="shared" si="73"/>
        <v>PHYSIS</v>
      </c>
      <c r="CA246" s="82" t="str">
        <f t="shared" si="74"/>
        <v>20 DIAS</v>
      </c>
      <c r="CB246" s="7"/>
      <c r="CC246" s="7"/>
      <c r="CD246" s="7"/>
      <c r="CE246" s="7"/>
      <c r="CF246" s="7"/>
      <c r="CG246" s="7"/>
      <c r="CH246" s="7"/>
      <c r="CI246" s="7"/>
      <c r="CJ246" s="7"/>
      <c r="CK246" s="82"/>
      <c r="CL246" s="82"/>
      <c r="CM246" s="82"/>
      <c r="CN246" s="82"/>
      <c r="CO246" s="101">
        <f t="shared" si="79"/>
        <v>32000</v>
      </c>
      <c r="CP246" s="110" t="str">
        <f t="shared" si="80"/>
        <v>QUIMICOS FARADAY LTDA</v>
      </c>
      <c r="CQ246" s="105" t="str">
        <f t="shared" si="81"/>
        <v>PHYSIS</v>
      </c>
      <c r="CR246" s="105" t="str">
        <f t="shared" si="82"/>
        <v>20 DIAS</v>
      </c>
    </row>
    <row r="247" spans="1:96" ht="28.8">
      <c r="A247" s="46">
        <f t="shared" si="83"/>
        <v>239</v>
      </c>
      <c r="B247" s="24" t="s">
        <v>722</v>
      </c>
      <c r="C247" s="25" t="s">
        <v>886</v>
      </c>
      <c r="D247" s="47">
        <v>1</v>
      </c>
      <c r="E247" s="7"/>
      <c r="F247" s="7"/>
      <c r="G247" s="7"/>
      <c r="H247" s="7"/>
      <c r="I247" s="7"/>
      <c r="J247" s="7"/>
      <c r="K247" s="7"/>
      <c r="L247" s="7"/>
      <c r="M247" s="7"/>
      <c r="N247" s="7"/>
      <c r="O247" s="7"/>
      <c r="P247" s="7"/>
      <c r="Q247" s="7"/>
      <c r="R247" s="7"/>
      <c r="S247" s="7"/>
      <c r="T247" s="7" t="s">
        <v>2421</v>
      </c>
      <c r="U247" s="7">
        <v>20880</v>
      </c>
      <c r="V247" s="7">
        <v>15</v>
      </c>
      <c r="W247" s="7"/>
      <c r="X247" s="7"/>
      <c r="Y247" s="7"/>
      <c r="Z247" s="82">
        <f t="shared" si="70"/>
        <v>20880</v>
      </c>
      <c r="AA247" s="82" t="str">
        <f t="shared" si="71"/>
        <v xml:space="preserve">ELEMENTOS QUIMICOS LTDA </v>
      </c>
      <c r="AB247" s="82" t="str">
        <f t="shared" si="87"/>
        <v>NAC</v>
      </c>
      <c r="AC247" s="82">
        <f t="shared" si="88"/>
        <v>15</v>
      </c>
      <c r="AD247" s="7"/>
      <c r="AE247" s="7"/>
      <c r="AF247" s="7"/>
      <c r="AG247" s="7"/>
      <c r="AH247" s="7"/>
      <c r="AI247" s="7"/>
      <c r="AJ247" s="7"/>
      <c r="AK247" s="7"/>
      <c r="AL247" s="7"/>
      <c r="AM247" s="7"/>
      <c r="AN247" s="7"/>
      <c r="AO247" s="7"/>
      <c r="AP247" s="7"/>
      <c r="AQ247" s="7"/>
      <c r="AR247" s="7"/>
      <c r="AS247" s="7"/>
      <c r="AT247" s="7"/>
      <c r="AU247" s="7"/>
      <c r="AV247" s="7"/>
      <c r="AW247" s="7"/>
      <c r="AX247" s="7"/>
      <c r="AY247" s="82"/>
      <c r="AZ247" s="82"/>
      <c r="BA247" s="82">
        <f t="shared" si="89"/>
        <v>0</v>
      </c>
      <c r="BB247" s="82">
        <f t="shared" si="90"/>
        <v>0</v>
      </c>
      <c r="BC247" s="7"/>
      <c r="BD247" s="7"/>
      <c r="BE247" s="7"/>
      <c r="BF247" s="7"/>
      <c r="BG247" s="7"/>
      <c r="BH247" s="7"/>
      <c r="BI247" s="7" t="s">
        <v>887</v>
      </c>
      <c r="BJ247" s="7">
        <v>8903.3828000000012</v>
      </c>
      <c r="BK247" s="7" t="s">
        <v>2528</v>
      </c>
      <c r="BL247" s="7"/>
      <c r="BM247" s="7"/>
      <c r="BN247" s="7"/>
      <c r="BO247" s="7" t="s">
        <v>948</v>
      </c>
      <c r="BP247" s="7">
        <v>18000</v>
      </c>
      <c r="BQ247" s="7" t="s">
        <v>2548</v>
      </c>
      <c r="BR247" s="7"/>
      <c r="BS247" s="7"/>
      <c r="BT247" s="7"/>
      <c r="BU247" s="1" t="s">
        <v>887</v>
      </c>
      <c r="BV247" s="7">
        <v>17400</v>
      </c>
      <c r="BW247" s="7" t="s">
        <v>2328</v>
      </c>
      <c r="BX247" s="82">
        <f t="shared" si="72"/>
        <v>8903.3828000000012</v>
      </c>
      <c r="BY247" s="82" t="str">
        <f t="shared" si="86"/>
        <v>PROFINAS SAS</v>
      </c>
      <c r="BZ247" s="82" t="str">
        <f t="shared" si="73"/>
        <v>NACIONAL</v>
      </c>
      <c r="CA247" s="82" t="str">
        <f t="shared" si="74"/>
        <v>8-30 DIAS</v>
      </c>
      <c r="CB247" s="7"/>
      <c r="CC247" s="7"/>
      <c r="CD247" s="7"/>
      <c r="CE247" s="7" t="s">
        <v>2626</v>
      </c>
      <c r="CF247" s="7">
        <v>15500</v>
      </c>
      <c r="CG247" s="7">
        <v>30</v>
      </c>
      <c r="CH247" s="7"/>
      <c r="CI247" s="7"/>
      <c r="CJ247" s="7"/>
      <c r="CK247" s="82">
        <f t="shared" si="75"/>
        <v>15500</v>
      </c>
      <c r="CL247" s="82" t="str">
        <f t="shared" si="76"/>
        <v>SCIENTIFIC PRODUCTS LTDA.</v>
      </c>
      <c r="CM247" s="82" t="str">
        <f t="shared" si="77"/>
        <v>LABSCIENT</v>
      </c>
      <c r="CN247" s="82">
        <f t="shared" si="78"/>
        <v>30</v>
      </c>
      <c r="CO247" s="101">
        <f t="shared" si="79"/>
        <v>8903.3828000000012</v>
      </c>
      <c r="CP247" s="110" t="str">
        <f t="shared" si="80"/>
        <v>PROFINAS SAS</v>
      </c>
      <c r="CQ247" s="105" t="str">
        <f t="shared" si="81"/>
        <v>NACIONAL</v>
      </c>
      <c r="CR247" s="105" t="str">
        <f t="shared" si="82"/>
        <v>8-30 DIAS</v>
      </c>
    </row>
    <row r="248" spans="1:96" ht="28.8">
      <c r="A248" s="46">
        <f t="shared" si="83"/>
        <v>240</v>
      </c>
      <c r="B248" s="65" t="s">
        <v>999</v>
      </c>
      <c r="C248" s="58" t="s">
        <v>1048</v>
      </c>
      <c r="D248" s="47">
        <v>1</v>
      </c>
      <c r="E248" s="7" t="s">
        <v>2261</v>
      </c>
      <c r="F248" s="7">
        <v>241280</v>
      </c>
      <c r="G248" s="7" t="s">
        <v>2260</v>
      </c>
      <c r="H248" s="7"/>
      <c r="I248" s="7"/>
      <c r="J248" s="7"/>
      <c r="K248" s="7"/>
      <c r="L248" s="7"/>
      <c r="M248" s="7"/>
      <c r="N248" s="7"/>
      <c r="O248" s="7"/>
      <c r="P248" s="7"/>
      <c r="Q248" s="7"/>
      <c r="R248" s="7"/>
      <c r="S248" s="7"/>
      <c r="T248" s="7"/>
      <c r="U248" s="7"/>
      <c r="V248" s="7"/>
      <c r="W248" s="7" t="s">
        <v>1059</v>
      </c>
      <c r="X248" s="7">
        <v>198360</v>
      </c>
      <c r="Y248" s="7">
        <v>30</v>
      </c>
      <c r="Z248" s="82">
        <f t="shared" si="70"/>
        <v>198360</v>
      </c>
      <c r="AA248" s="82" t="str">
        <f t="shared" si="71"/>
        <v>EXÓGENA LTDA</v>
      </c>
      <c r="AB248" s="82" t="str">
        <f t="shared" si="87"/>
        <v>Applied Biosystems</v>
      </c>
      <c r="AC248" s="82">
        <f t="shared" si="88"/>
        <v>30</v>
      </c>
      <c r="AD248" s="7"/>
      <c r="AE248" s="7"/>
      <c r="AF248" s="7"/>
      <c r="AG248" s="7"/>
      <c r="AH248" s="7"/>
      <c r="AI248" s="7"/>
      <c r="AJ248" s="7"/>
      <c r="AK248" s="7"/>
      <c r="AL248" s="7"/>
      <c r="AM248" s="7"/>
      <c r="AN248" s="7"/>
      <c r="AO248" s="7"/>
      <c r="AP248" s="7" t="s">
        <v>2261</v>
      </c>
      <c r="AQ248" s="7">
        <v>299200</v>
      </c>
      <c r="AR248" s="7" t="s">
        <v>2475</v>
      </c>
      <c r="AS248" s="7"/>
      <c r="AT248" s="7"/>
      <c r="AU248" s="7"/>
      <c r="AV248" s="7"/>
      <c r="AW248" s="7"/>
      <c r="AX248" s="7"/>
      <c r="AY248" s="82">
        <f t="shared" si="84"/>
        <v>299200</v>
      </c>
      <c r="AZ248" s="82" t="str">
        <f t="shared" si="85"/>
        <v>LESNIAK E. U.</v>
      </c>
      <c r="BA248" s="82" t="str">
        <f t="shared" si="89"/>
        <v>APPLIED BIOSYSTEM</v>
      </c>
      <c r="BB248" s="82" t="str">
        <f t="shared" si="90"/>
        <v>30 días</v>
      </c>
      <c r="BC248" s="7"/>
      <c r="BD248" s="7"/>
      <c r="BE248" s="7"/>
      <c r="BF248" s="7"/>
      <c r="BG248" s="7"/>
      <c r="BH248" s="7"/>
      <c r="BI248" s="7"/>
      <c r="BJ248" s="7"/>
      <c r="BK248" s="7"/>
      <c r="BL248" s="7"/>
      <c r="BM248" s="7"/>
      <c r="BN248" s="7"/>
      <c r="BO248" s="7"/>
      <c r="BP248" s="7"/>
      <c r="BQ248" s="7"/>
      <c r="BR248" s="7"/>
      <c r="BS248" s="7"/>
      <c r="BT248" s="7"/>
      <c r="BU248" s="1"/>
      <c r="BV248" s="7"/>
      <c r="BW248" s="7"/>
      <c r="BX248" s="82"/>
      <c r="BY248" s="82" t="str">
        <f t="shared" si="86"/>
        <v>REACTIVOS EQUIPOS Y QUIMICOS LIMITADA</v>
      </c>
      <c r="BZ248" s="82">
        <f t="shared" si="73"/>
        <v>0</v>
      </c>
      <c r="CA248" s="82">
        <f t="shared" si="74"/>
        <v>0</v>
      </c>
      <c r="CB248" s="7"/>
      <c r="CC248" s="7"/>
      <c r="CD248" s="7"/>
      <c r="CE248" s="7"/>
      <c r="CF248" s="7"/>
      <c r="CG248" s="7"/>
      <c r="CH248" s="7"/>
      <c r="CI248" s="7"/>
      <c r="CJ248" s="7"/>
      <c r="CK248" s="82"/>
      <c r="CL248" s="82"/>
      <c r="CM248" s="82"/>
      <c r="CN248" s="82"/>
      <c r="CO248" s="101">
        <f t="shared" si="79"/>
        <v>198360</v>
      </c>
      <c r="CP248" s="110" t="str">
        <f t="shared" si="80"/>
        <v>EXÓGENA LTDA</v>
      </c>
      <c r="CQ248" s="105" t="str">
        <f t="shared" si="81"/>
        <v>Applied Biosystems</v>
      </c>
      <c r="CR248" s="105">
        <f t="shared" si="82"/>
        <v>30</v>
      </c>
    </row>
    <row r="249" spans="1:96" ht="43.2">
      <c r="A249" s="46">
        <f t="shared" si="83"/>
        <v>241</v>
      </c>
      <c r="B249" s="24" t="s">
        <v>1750</v>
      </c>
      <c r="C249" s="25" t="s">
        <v>1751</v>
      </c>
      <c r="D249" s="47">
        <v>1</v>
      </c>
      <c r="E249" s="7"/>
      <c r="F249" s="7"/>
      <c r="G249" s="7"/>
      <c r="H249" s="7"/>
      <c r="I249" s="7"/>
      <c r="J249" s="7"/>
      <c r="K249" s="7" t="s">
        <v>2309</v>
      </c>
      <c r="L249" s="7">
        <v>420732</v>
      </c>
      <c r="M249" s="7">
        <v>30</v>
      </c>
      <c r="N249" s="7"/>
      <c r="O249" s="7"/>
      <c r="P249" s="7"/>
      <c r="Q249" s="7"/>
      <c r="R249" s="7"/>
      <c r="S249" s="7"/>
      <c r="T249" s="7"/>
      <c r="U249" s="7"/>
      <c r="V249" s="7"/>
      <c r="W249" s="7"/>
      <c r="X249" s="7"/>
      <c r="Y249" s="7"/>
      <c r="Z249" s="82">
        <f t="shared" si="70"/>
        <v>420732</v>
      </c>
      <c r="AA249" s="82" t="str">
        <f t="shared" si="71"/>
        <v>BIO-INSTRUMENTAL</v>
      </c>
      <c r="AB249" s="82" t="str">
        <f t="shared" si="87"/>
        <v>FISHER SCIENTIFIC</v>
      </c>
      <c r="AC249" s="82">
        <f t="shared" si="88"/>
        <v>30</v>
      </c>
      <c r="AD249" s="7" t="s">
        <v>888</v>
      </c>
      <c r="AE249" s="7">
        <v>3393</v>
      </c>
      <c r="AF249" s="7" t="s">
        <v>2375</v>
      </c>
      <c r="AG249" s="7"/>
      <c r="AH249" s="7"/>
      <c r="AI249" s="7"/>
      <c r="AJ249" s="7"/>
      <c r="AK249" s="7"/>
      <c r="AL249" s="7"/>
      <c r="AM249" s="7"/>
      <c r="AN249" s="7"/>
      <c r="AO249" s="7"/>
      <c r="AP249" s="7" t="s">
        <v>2488</v>
      </c>
      <c r="AQ249" s="7">
        <v>44300</v>
      </c>
      <c r="AR249" s="7" t="s">
        <v>2475</v>
      </c>
      <c r="AS249" s="7"/>
      <c r="AT249" s="7"/>
      <c r="AU249" s="7"/>
      <c r="AV249" s="7"/>
      <c r="AW249" s="7"/>
      <c r="AX249" s="7"/>
      <c r="AY249" s="82">
        <f t="shared" si="84"/>
        <v>3393</v>
      </c>
      <c r="AZ249" s="82" t="str">
        <f t="shared" si="85"/>
        <v>IMECTECH SOLUTIONS S.A.S.</v>
      </c>
      <c r="BA249" s="82" t="str">
        <f t="shared" si="89"/>
        <v>FISHER</v>
      </c>
      <c r="BB249" s="82" t="str">
        <f t="shared" si="90"/>
        <v>60 DIAS</v>
      </c>
      <c r="BC249" s="7"/>
      <c r="BD249" s="7"/>
      <c r="BE249" s="7"/>
      <c r="BF249" s="7"/>
      <c r="BG249" s="7"/>
      <c r="BH249" s="7"/>
      <c r="BI249" s="7"/>
      <c r="BJ249" s="7"/>
      <c r="BK249" s="7"/>
      <c r="BL249" s="7"/>
      <c r="BM249" s="7"/>
      <c r="BN249" s="7"/>
      <c r="BO249" s="7" t="s">
        <v>888</v>
      </c>
      <c r="BP249" s="7">
        <v>3500</v>
      </c>
      <c r="BQ249" s="7" t="s">
        <v>2548</v>
      </c>
      <c r="BR249" s="7"/>
      <c r="BS249" s="7"/>
      <c r="BT249" s="7"/>
      <c r="BU249" s="1"/>
      <c r="BV249" s="7"/>
      <c r="BW249" s="7"/>
      <c r="BX249" s="82">
        <f t="shared" si="72"/>
        <v>3500</v>
      </c>
      <c r="BY249" s="82" t="str">
        <f t="shared" si="86"/>
        <v>QUIMICOS FARADAY LTDA</v>
      </c>
      <c r="BZ249" s="82" t="str">
        <f t="shared" si="73"/>
        <v>FISHER</v>
      </c>
      <c r="CA249" s="82" t="str">
        <f t="shared" si="74"/>
        <v>20 DIAS</v>
      </c>
      <c r="CB249" s="7"/>
      <c r="CC249" s="7"/>
      <c r="CD249" s="7"/>
      <c r="CE249" s="7" t="s">
        <v>2625</v>
      </c>
      <c r="CF249" s="7">
        <v>3500</v>
      </c>
      <c r="CG249" s="7">
        <v>30</v>
      </c>
      <c r="CH249" s="7"/>
      <c r="CI249" s="7"/>
      <c r="CJ249" s="7"/>
      <c r="CK249" s="82">
        <f t="shared" si="75"/>
        <v>3500</v>
      </c>
      <c r="CL249" s="82" t="str">
        <f t="shared" si="76"/>
        <v>SCIENTIFIC PRODUCTS LTDA.</v>
      </c>
      <c r="CM249" s="82" t="str">
        <f t="shared" si="77"/>
        <v xml:space="preserve">FISHERBRAND </v>
      </c>
      <c r="CN249" s="82">
        <f t="shared" si="78"/>
        <v>30</v>
      </c>
      <c r="CO249" s="101">
        <f t="shared" si="79"/>
        <v>3393</v>
      </c>
      <c r="CP249" s="110" t="str">
        <f t="shared" si="80"/>
        <v>IMECTECH SOLUTIONS S.A.S.</v>
      </c>
      <c r="CQ249" s="105" t="str">
        <f t="shared" si="81"/>
        <v>FISHER</v>
      </c>
      <c r="CR249" s="105" t="str">
        <f t="shared" si="82"/>
        <v>60 DIAS</v>
      </c>
    </row>
    <row r="250" spans="1:96" ht="34.5" customHeight="1">
      <c r="A250" s="46">
        <f t="shared" si="83"/>
        <v>242</v>
      </c>
      <c r="B250" s="24" t="s">
        <v>2039</v>
      </c>
      <c r="C250" s="25" t="s">
        <v>899</v>
      </c>
      <c r="D250" s="47">
        <v>1</v>
      </c>
      <c r="E250" s="7"/>
      <c r="F250" s="7"/>
      <c r="G250" s="7"/>
      <c r="H250" s="7"/>
      <c r="I250" s="7"/>
      <c r="J250" s="7"/>
      <c r="K250" s="7"/>
      <c r="L250" s="7"/>
      <c r="M250" s="7"/>
      <c r="N250" s="7"/>
      <c r="O250" s="7"/>
      <c r="P250" s="7"/>
      <c r="Q250" s="7"/>
      <c r="R250" s="7"/>
      <c r="S250" s="7"/>
      <c r="T250" s="7"/>
      <c r="U250" s="7"/>
      <c r="V250" s="7"/>
      <c r="W250" s="7"/>
      <c r="X250" s="7"/>
      <c r="Y250" s="7"/>
      <c r="Z250" s="82"/>
      <c r="AA250" s="82"/>
      <c r="AB250" s="82">
        <f t="shared" si="87"/>
        <v>0</v>
      </c>
      <c r="AC250" s="82">
        <f t="shared" si="88"/>
        <v>0</v>
      </c>
      <c r="AD250" s="7"/>
      <c r="AE250" s="7"/>
      <c r="AF250" s="7"/>
      <c r="AG250" s="7"/>
      <c r="AH250" s="7"/>
      <c r="AI250" s="7"/>
      <c r="AJ250" s="7"/>
      <c r="AK250" s="7"/>
      <c r="AL250" s="7"/>
      <c r="AM250" s="7"/>
      <c r="AN250" s="7"/>
      <c r="AO250" s="7"/>
      <c r="AP250" s="7"/>
      <c r="AQ250" s="7"/>
      <c r="AR250" s="7"/>
      <c r="AS250" s="7"/>
      <c r="AT250" s="7"/>
      <c r="AU250" s="7"/>
      <c r="AV250" s="7"/>
      <c r="AW250" s="7"/>
      <c r="AX250" s="7"/>
      <c r="AY250" s="82"/>
      <c r="AZ250" s="82"/>
      <c r="BA250" s="82">
        <f t="shared" si="89"/>
        <v>0</v>
      </c>
      <c r="BB250" s="82">
        <f t="shared" si="90"/>
        <v>0</v>
      </c>
      <c r="BC250" s="7"/>
      <c r="BD250" s="7"/>
      <c r="BE250" s="7"/>
      <c r="BF250" s="7"/>
      <c r="BG250" s="7"/>
      <c r="BH250" s="7"/>
      <c r="BI250" s="7"/>
      <c r="BJ250" s="7"/>
      <c r="BK250" s="7"/>
      <c r="BL250" s="7"/>
      <c r="BM250" s="7"/>
      <c r="BN250" s="7"/>
      <c r="BO250" s="7"/>
      <c r="BP250" s="7"/>
      <c r="BQ250" s="7"/>
      <c r="BR250" s="7"/>
      <c r="BS250" s="7"/>
      <c r="BT250" s="7"/>
      <c r="BU250" s="1"/>
      <c r="BV250" s="7"/>
      <c r="BW250" s="7"/>
      <c r="BX250" s="82"/>
      <c r="BY250" s="82" t="str">
        <f t="shared" si="86"/>
        <v>REACTIVOS EQUIPOS Y QUIMICOS LIMITADA</v>
      </c>
      <c r="BZ250" s="82">
        <f t="shared" si="73"/>
        <v>0</v>
      </c>
      <c r="CA250" s="82">
        <f t="shared" si="74"/>
        <v>0</v>
      </c>
      <c r="CB250" s="7"/>
      <c r="CC250" s="7"/>
      <c r="CD250" s="7"/>
      <c r="CE250" s="7"/>
      <c r="CF250" s="7"/>
      <c r="CG250" s="7"/>
      <c r="CH250" s="7"/>
      <c r="CI250" s="7"/>
      <c r="CJ250" s="7"/>
      <c r="CK250" s="82"/>
      <c r="CL250" s="82"/>
      <c r="CM250" s="82"/>
      <c r="CN250" s="82"/>
      <c r="CO250" s="101">
        <f t="shared" si="79"/>
        <v>0</v>
      </c>
      <c r="CP250" s="110">
        <f t="shared" si="80"/>
        <v>0</v>
      </c>
      <c r="CQ250" s="105">
        <f t="shared" si="81"/>
        <v>0</v>
      </c>
      <c r="CR250" s="105">
        <f t="shared" si="82"/>
        <v>0</v>
      </c>
    </row>
    <row r="251" spans="1:96" ht="34.5" customHeight="1">
      <c r="A251" s="46">
        <f t="shared" si="83"/>
        <v>243</v>
      </c>
      <c r="B251" s="24" t="s">
        <v>724</v>
      </c>
      <c r="C251" s="25" t="s">
        <v>899</v>
      </c>
      <c r="D251" s="47">
        <v>1</v>
      </c>
      <c r="E251" s="7"/>
      <c r="F251" s="7"/>
      <c r="G251" s="7"/>
      <c r="H251" s="7"/>
      <c r="I251" s="7"/>
      <c r="J251" s="7"/>
      <c r="K251" s="7"/>
      <c r="L251" s="7"/>
      <c r="M251" s="7"/>
      <c r="N251" s="7"/>
      <c r="O251" s="7"/>
      <c r="P251" s="7"/>
      <c r="Q251" s="7"/>
      <c r="R251" s="7"/>
      <c r="S251" s="7"/>
      <c r="T251" s="7"/>
      <c r="U251" s="7"/>
      <c r="V251" s="7"/>
      <c r="W251" s="7"/>
      <c r="X251" s="7"/>
      <c r="Y251" s="7"/>
      <c r="Z251" s="82"/>
      <c r="AA251" s="82"/>
      <c r="AB251" s="82">
        <f t="shared" si="87"/>
        <v>0</v>
      </c>
      <c r="AC251" s="82">
        <f t="shared" si="88"/>
        <v>0</v>
      </c>
      <c r="AD251" s="7"/>
      <c r="AE251" s="7"/>
      <c r="AF251" s="7"/>
      <c r="AG251" s="7"/>
      <c r="AH251" s="7"/>
      <c r="AI251" s="7"/>
      <c r="AJ251" s="7"/>
      <c r="AK251" s="7"/>
      <c r="AL251" s="7"/>
      <c r="AM251" s="7"/>
      <c r="AN251" s="7"/>
      <c r="AO251" s="7"/>
      <c r="AP251" s="7"/>
      <c r="AQ251" s="7"/>
      <c r="AR251" s="7"/>
      <c r="AS251" s="7"/>
      <c r="AT251" s="7"/>
      <c r="AU251" s="7"/>
      <c r="AV251" s="7"/>
      <c r="AW251" s="7"/>
      <c r="AX251" s="7"/>
      <c r="AY251" s="82"/>
      <c r="AZ251" s="82"/>
      <c r="BA251" s="82">
        <f t="shared" si="89"/>
        <v>0</v>
      </c>
      <c r="BB251" s="82">
        <f t="shared" si="90"/>
        <v>0</v>
      </c>
      <c r="BC251" s="7"/>
      <c r="BD251" s="7"/>
      <c r="BE251" s="7"/>
      <c r="BF251" s="7"/>
      <c r="BG251" s="7"/>
      <c r="BH251" s="7"/>
      <c r="BI251" s="7" t="s">
        <v>887</v>
      </c>
      <c r="BJ251" s="7">
        <v>11762.4</v>
      </c>
      <c r="BK251" s="7" t="s">
        <v>2526</v>
      </c>
      <c r="BL251" s="7"/>
      <c r="BM251" s="7"/>
      <c r="BN251" s="7"/>
      <c r="BO251" s="7"/>
      <c r="BP251" s="7"/>
      <c r="BQ251" s="7"/>
      <c r="BR251" s="7"/>
      <c r="BS251" s="7"/>
      <c r="BT251" s="7"/>
      <c r="BU251" s="1" t="s">
        <v>887</v>
      </c>
      <c r="BV251" s="7">
        <v>20880</v>
      </c>
      <c r="BW251" s="7" t="s">
        <v>2328</v>
      </c>
      <c r="BX251" s="82">
        <f t="shared" si="72"/>
        <v>11762.4</v>
      </c>
      <c r="BY251" s="82" t="str">
        <f t="shared" si="86"/>
        <v>PROFINAS SAS</v>
      </c>
      <c r="BZ251" s="82" t="str">
        <f t="shared" si="73"/>
        <v>NACIONAL</v>
      </c>
      <c r="CA251" s="82" t="str">
        <f t="shared" si="74"/>
        <v>15-60 DIAS</v>
      </c>
      <c r="CB251" s="7"/>
      <c r="CC251" s="7"/>
      <c r="CD251" s="7"/>
      <c r="CE251" s="7"/>
      <c r="CF251" s="7"/>
      <c r="CG251" s="7"/>
      <c r="CH251" s="7"/>
      <c r="CI251" s="7"/>
      <c r="CJ251" s="7"/>
      <c r="CK251" s="82"/>
      <c r="CL251" s="82"/>
      <c r="CM251" s="82"/>
      <c r="CN251" s="82"/>
      <c r="CO251" s="101">
        <f t="shared" si="79"/>
        <v>11762.4</v>
      </c>
      <c r="CP251" s="110" t="str">
        <f t="shared" si="80"/>
        <v>PROFINAS SAS</v>
      </c>
      <c r="CQ251" s="105" t="str">
        <f t="shared" si="81"/>
        <v>NACIONAL</v>
      </c>
      <c r="CR251" s="105" t="str">
        <f t="shared" si="82"/>
        <v>15-60 DIAS</v>
      </c>
    </row>
    <row r="252" spans="1:96" ht="20.25" customHeight="1">
      <c r="A252" s="46">
        <f t="shared" si="83"/>
        <v>244</v>
      </c>
      <c r="B252" s="24" t="s">
        <v>725</v>
      </c>
      <c r="C252" s="50" t="s">
        <v>2040</v>
      </c>
      <c r="D252" s="47">
        <v>1</v>
      </c>
      <c r="E252" s="7"/>
      <c r="F252" s="7"/>
      <c r="G252" s="7"/>
      <c r="H252" s="7"/>
      <c r="I252" s="7"/>
      <c r="J252" s="7"/>
      <c r="K252" s="7" t="s">
        <v>2310</v>
      </c>
      <c r="L252" s="7">
        <v>189428</v>
      </c>
      <c r="M252" s="7">
        <v>30</v>
      </c>
      <c r="N252" s="7"/>
      <c r="O252" s="7"/>
      <c r="P252" s="7"/>
      <c r="Q252" s="7"/>
      <c r="R252" s="7"/>
      <c r="S252" s="7"/>
      <c r="T252" s="7"/>
      <c r="U252" s="7"/>
      <c r="V252" s="7"/>
      <c r="W252" s="7"/>
      <c r="X252" s="7"/>
      <c r="Y252" s="7"/>
      <c r="Z252" s="82">
        <f t="shared" si="70"/>
        <v>189428</v>
      </c>
      <c r="AA252" s="82" t="str">
        <f t="shared" si="71"/>
        <v>BIO-INSTRUMENTAL</v>
      </c>
      <c r="AB252" s="82" t="str">
        <f t="shared" si="87"/>
        <v>PARAFLIM</v>
      </c>
      <c r="AC252" s="82">
        <f t="shared" si="88"/>
        <v>30</v>
      </c>
      <c r="AD252" s="7"/>
      <c r="AE252" s="7"/>
      <c r="AF252" s="7"/>
      <c r="AG252" s="7"/>
      <c r="AH252" s="7"/>
      <c r="AI252" s="7"/>
      <c r="AJ252" s="7"/>
      <c r="AK252" s="7"/>
      <c r="AL252" s="7"/>
      <c r="AM252" s="7"/>
      <c r="AN252" s="7"/>
      <c r="AO252" s="7"/>
      <c r="AP252" s="7"/>
      <c r="AQ252" s="7"/>
      <c r="AR252" s="7"/>
      <c r="AS252" s="7"/>
      <c r="AT252" s="7"/>
      <c r="AU252" s="7"/>
      <c r="AV252" s="7"/>
      <c r="AW252" s="7"/>
      <c r="AX252" s="7"/>
      <c r="AY252" s="82"/>
      <c r="AZ252" s="82"/>
      <c r="BA252" s="82">
        <f t="shared" si="89"/>
        <v>0</v>
      </c>
      <c r="BB252" s="82">
        <f t="shared" si="90"/>
        <v>0</v>
      </c>
      <c r="BC252" s="7"/>
      <c r="BD252" s="7"/>
      <c r="BE252" s="7"/>
      <c r="BF252" s="7"/>
      <c r="BG252" s="7"/>
      <c r="BH252" s="7"/>
      <c r="BI252" s="7" t="s">
        <v>2365</v>
      </c>
      <c r="BJ252" s="7">
        <v>63510</v>
      </c>
      <c r="BK252" s="7" t="s">
        <v>2526</v>
      </c>
      <c r="BL252" s="7"/>
      <c r="BM252" s="7"/>
      <c r="BN252" s="7"/>
      <c r="BO252" s="7"/>
      <c r="BP252" s="7"/>
      <c r="BQ252" s="7"/>
      <c r="BR252" s="7"/>
      <c r="BS252" s="7"/>
      <c r="BT252" s="7"/>
      <c r="BU252" s="1" t="s">
        <v>2365</v>
      </c>
      <c r="BV252" s="7">
        <v>80040</v>
      </c>
      <c r="BW252" s="7" t="s">
        <v>2328</v>
      </c>
      <c r="BX252" s="82">
        <f t="shared" si="72"/>
        <v>63510</v>
      </c>
      <c r="BY252" s="82" t="str">
        <f t="shared" si="86"/>
        <v>PROFINAS SAS</v>
      </c>
      <c r="BZ252" s="82" t="str">
        <f t="shared" si="73"/>
        <v>3M</v>
      </c>
      <c r="CA252" s="82" t="str">
        <f t="shared" si="74"/>
        <v>15-60 DIAS</v>
      </c>
      <c r="CB252" s="7"/>
      <c r="CC252" s="7"/>
      <c r="CD252" s="7"/>
      <c r="CE252" s="7" t="s">
        <v>1799</v>
      </c>
      <c r="CF252" s="7">
        <v>81200</v>
      </c>
      <c r="CG252" s="7">
        <v>30</v>
      </c>
      <c r="CH252" s="7"/>
      <c r="CI252" s="7"/>
      <c r="CJ252" s="7"/>
      <c r="CK252" s="82">
        <f t="shared" si="75"/>
        <v>81200</v>
      </c>
      <c r="CL252" s="82" t="str">
        <f t="shared" si="76"/>
        <v>SCIENTIFIC PRODUCTS LTDA.</v>
      </c>
      <c r="CM252" s="82" t="str">
        <f t="shared" si="77"/>
        <v>FISHERBRAND</v>
      </c>
      <c r="CN252" s="82">
        <f t="shared" si="78"/>
        <v>30</v>
      </c>
      <c r="CO252" s="101">
        <f t="shared" si="79"/>
        <v>63510</v>
      </c>
      <c r="CP252" s="110" t="str">
        <f t="shared" si="80"/>
        <v>PROFINAS SAS</v>
      </c>
      <c r="CQ252" s="105" t="str">
        <f t="shared" si="81"/>
        <v>3M</v>
      </c>
      <c r="CR252" s="105" t="str">
        <f t="shared" si="82"/>
        <v>15-60 DIAS</v>
      </c>
    </row>
    <row r="253" spans="1:96" ht="20.399999999999999">
      <c r="A253" s="46">
        <f t="shared" si="83"/>
        <v>245</v>
      </c>
      <c r="B253" s="24" t="s">
        <v>726</v>
      </c>
      <c r="C253" s="25" t="s">
        <v>899</v>
      </c>
      <c r="D253" s="47">
        <v>1</v>
      </c>
      <c r="E253" s="7"/>
      <c r="F253" s="7"/>
      <c r="G253" s="7"/>
      <c r="H253" s="7"/>
      <c r="I253" s="7"/>
      <c r="J253" s="7"/>
      <c r="K253" s="7"/>
      <c r="L253" s="7"/>
      <c r="M253" s="7"/>
      <c r="N253" s="7"/>
      <c r="O253" s="7"/>
      <c r="P253" s="7"/>
      <c r="Q253" s="7"/>
      <c r="R253" s="7"/>
      <c r="S253" s="7"/>
      <c r="T253" s="7"/>
      <c r="U253" s="7"/>
      <c r="V253" s="7"/>
      <c r="W253" s="7"/>
      <c r="X253" s="7"/>
      <c r="Y253" s="7"/>
      <c r="Z253" s="82"/>
      <c r="AA253" s="82"/>
      <c r="AB253" s="82"/>
      <c r="AC253" s="82"/>
      <c r="AD253" s="7"/>
      <c r="AE253" s="7"/>
      <c r="AF253" s="7"/>
      <c r="AG253" s="7"/>
      <c r="AH253" s="7"/>
      <c r="AI253" s="7"/>
      <c r="AJ253" s="7"/>
      <c r="AK253" s="7"/>
      <c r="AL253" s="7"/>
      <c r="AM253" s="7"/>
      <c r="AN253" s="7"/>
      <c r="AO253" s="7"/>
      <c r="AP253" s="7"/>
      <c r="AQ253" s="7"/>
      <c r="AR253" s="7"/>
      <c r="AS253" s="7"/>
      <c r="AT253" s="7"/>
      <c r="AU253" s="7"/>
      <c r="AV253" s="7"/>
      <c r="AW253" s="7"/>
      <c r="AX253" s="7"/>
      <c r="AY253" s="82"/>
      <c r="AZ253" s="82"/>
      <c r="BA253" s="82">
        <f t="shared" si="89"/>
        <v>0</v>
      </c>
      <c r="BB253" s="82">
        <f t="shared" si="90"/>
        <v>0</v>
      </c>
      <c r="BC253" s="7"/>
      <c r="BD253" s="7"/>
      <c r="BE253" s="7"/>
      <c r="BF253" s="7"/>
      <c r="BG253" s="7"/>
      <c r="BH253" s="7"/>
      <c r="BI253" s="7" t="s">
        <v>887</v>
      </c>
      <c r="BJ253" s="7">
        <v>10556</v>
      </c>
      <c r="BK253" s="7" t="s">
        <v>2528</v>
      </c>
      <c r="BL253" s="7"/>
      <c r="BM253" s="7"/>
      <c r="BN253" s="7"/>
      <c r="BO253" s="7"/>
      <c r="BP253" s="7"/>
      <c r="BQ253" s="7"/>
      <c r="BR253" s="7"/>
      <c r="BS253" s="7"/>
      <c r="BT253" s="7"/>
      <c r="BU253" s="1" t="s">
        <v>887</v>
      </c>
      <c r="BV253" s="7">
        <v>11600</v>
      </c>
      <c r="BW253" s="7" t="s">
        <v>2328</v>
      </c>
      <c r="BX253" s="82">
        <f t="shared" si="72"/>
        <v>10556</v>
      </c>
      <c r="BY253" s="82" t="str">
        <f t="shared" si="86"/>
        <v>PROFINAS SAS</v>
      </c>
      <c r="BZ253" s="82" t="str">
        <f t="shared" si="73"/>
        <v>NACIONAL</v>
      </c>
      <c r="CA253" s="82" t="str">
        <f t="shared" si="74"/>
        <v>8-30 DIAS</v>
      </c>
      <c r="CB253" s="7"/>
      <c r="CC253" s="7"/>
      <c r="CD253" s="7"/>
      <c r="CE253" s="7"/>
      <c r="CF253" s="7"/>
      <c r="CG253" s="7"/>
      <c r="CH253" s="7"/>
      <c r="CI253" s="7"/>
      <c r="CJ253" s="7"/>
      <c r="CK253" s="82"/>
      <c r="CL253" s="82"/>
      <c r="CM253" s="82"/>
      <c r="CN253" s="82"/>
      <c r="CO253" s="101">
        <f t="shared" si="79"/>
        <v>10556</v>
      </c>
      <c r="CP253" s="110" t="str">
        <f t="shared" si="80"/>
        <v>PROFINAS SAS</v>
      </c>
      <c r="CQ253" s="105" t="str">
        <f t="shared" si="81"/>
        <v>NACIONAL</v>
      </c>
      <c r="CR253" s="105" t="str">
        <f t="shared" si="82"/>
        <v>8-30 DIAS</v>
      </c>
    </row>
    <row r="254" spans="1:96" ht="28.8">
      <c r="A254" s="46">
        <f t="shared" si="83"/>
        <v>246</v>
      </c>
      <c r="B254" s="24" t="s">
        <v>2041</v>
      </c>
      <c r="C254" s="25" t="s">
        <v>1801</v>
      </c>
      <c r="D254" s="47">
        <v>1</v>
      </c>
      <c r="E254" s="7"/>
      <c r="F254" s="7"/>
      <c r="G254" s="7"/>
      <c r="H254" s="7"/>
      <c r="I254" s="7"/>
      <c r="J254" s="7"/>
      <c r="K254" s="7"/>
      <c r="L254" s="7"/>
      <c r="M254" s="7"/>
      <c r="N254" s="7"/>
      <c r="O254" s="7"/>
      <c r="P254" s="7"/>
      <c r="Q254" s="7"/>
      <c r="R254" s="7"/>
      <c r="S254" s="7"/>
      <c r="T254" s="7"/>
      <c r="U254" s="7"/>
      <c r="V254" s="7"/>
      <c r="W254" s="7"/>
      <c r="X254" s="7"/>
      <c r="Y254" s="7"/>
      <c r="Z254" s="82"/>
      <c r="AA254" s="82"/>
      <c r="AB254" s="82"/>
      <c r="AC254" s="82"/>
      <c r="AD254" s="7"/>
      <c r="AE254" s="7"/>
      <c r="AF254" s="7"/>
      <c r="AG254" s="7"/>
      <c r="AH254" s="7"/>
      <c r="AI254" s="7"/>
      <c r="AJ254" s="7"/>
      <c r="AK254" s="7"/>
      <c r="AL254" s="7"/>
      <c r="AM254" s="7"/>
      <c r="AN254" s="7"/>
      <c r="AO254" s="7"/>
      <c r="AP254" s="7"/>
      <c r="AQ254" s="7"/>
      <c r="AR254" s="7"/>
      <c r="AS254" s="7"/>
      <c r="AT254" s="7"/>
      <c r="AU254" s="7"/>
      <c r="AV254" s="7"/>
      <c r="AW254" s="7"/>
      <c r="AX254" s="7"/>
      <c r="AY254" s="82"/>
      <c r="AZ254" s="82"/>
      <c r="BA254" s="82">
        <f t="shared" si="89"/>
        <v>0</v>
      </c>
      <c r="BB254" s="82">
        <f t="shared" si="90"/>
        <v>0</v>
      </c>
      <c r="BC254" s="7"/>
      <c r="BD254" s="7"/>
      <c r="BE254" s="7"/>
      <c r="BF254" s="7" t="s">
        <v>2519</v>
      </c>
      <c r="BG254" s="7">
        <v>64042</v>
      </c>
      <c r="BH254" s="7">
        <v>15</v>
      </c>
      <c r="BI254" s="7" t="s">
        <v>1801</v>
      </c>
      <c r="BJ254" s="7">
        <v>87696</v>
      </c>
      <c r="BK254" s="7" t="s">
        <v>2527</v>
      </c>
      <c r="BL254" s="7"/>
      <c r="BM254" s="7"/>
      <c r="BN254" s="7"/>
      <c r="BO254" s="7"/>
      <c r="BP254" s="7"/>
      <c r="BQ254" s="7"/>
      <c r="BR254" s="7"/>
      <c r="BS254" s="7"/>
      <c r="BT254" s="7"/>
      <c r="BU254" s="1"/>
      <c r="BV254" s="7"/>
      <c r="BW254" s="7"/>
      <c r="BX254" s="82">
        <f t="shared" si="72"/>
        <v>64042</v>
      </c>
      <c r="BY254" s="82" t="str">
        <f t="shared" si="86"/>
        <v>PRODUQUIMICA DE COLOMBIA S A</v>
      </c>
      <c r="BZ254" s="82" t="str">
        <f t="shared" si="73"/>
        <v>W VELASCO</v>
      </c>
      <c r="CA254" s="82">
        <f t="shared" si="74"/>
        <v>15</v>
      </c>
      <c r="CB254" s="7"/>
      <c r="CC254" s="7"/>
      <c r="CD254" s="7"/>
      <c r="CE254" s="7"/>
      <c r="CF254" s="7"/>
      <c r="CG254" s="7"/>
      <c r="CH254" s="7"/>
      <c r="CI254" s="7"/>
      <c r="CJ254" s="7"/>
      <c r="CK254" s="82"/>
      <c r="CL254" s="82"/>
      <c r="CM254" s="82"/>
      <c r="CN254" s="82"/>
      <c r="CO254" s="101">
        <f t="shared" si="79"/>
        <v>64042</v>
      </c>
      <c r="CP254" s="110" t="str">
        <f t="shared" si="80"/>
        <v>PRODUQUIMICA DE COLOMBIA S A</v>
      </c>
      <c r="CQ254" s="105" t="str">
        <f t="shared" si="81"/>
        <v>W VELASCO</v>
      </c>
      <c r="CR254" s="105">
        <f t="shared" si="82"/>
        <v>15</v>
      </c>
    </row>
    <row r="255" spans="1:96" ht="28.8">
      <c r="A255" s="46">
        <f t="shared" si="83"/>
        <v>247</v>
      </c>
      <c r="B255" s="24" t="s">
        <v>851</v>
      </c>
      <c r="C255" s="48" t="s">
        <v>899</v>
      </c>
      <c r="D255" s="47">
        <v>1</v>
      </c>
      <c r="E255" s="7"/>
      <c r="F255" s="7"/>
      <c r="G255" s="7"/>
      <c r="H255" s="7"/>
      <c r="I255" s="7"/>
      <c r="J255" s="7"/>
      <c r="K255" s="7"/>
      <c r="L255" s="7"/>
      <c r="M255" s="7"/>
      <c r="N255" s="7"/>
      <c r="O255" s="7"/>
      <c r="P255" s="7"/>
      <c r="Q255" s="7" t="s">
        <v>887</v>
      </c>
      <c r="R255" s="7">
        <v>120639.99999999999</v>
      </c>
      <c r="S255" s="7" t="s">
        <v>2378</v>
      </c>
      <c r="T255" s="7" t="s">
        <v>2422</v>
      </c>
      <c r="U255" s="7">
        <v>56375.999999999993</v>
      </c>
      <c r="V255" s="7">
        <v>15</v>
      </c>
      <c r="W255" s="7"/>
      <c r="X255" s="7"/>
      <c r="Y255" s="7"/>
      <c r="Z255" s="82">
        <f t="shared" si="70"/>
        <v>56375.999999999993</v>
      </c>
      <c r="AA255" s="82" t="str">
        <f t="shared" si="71"/>
        <v xml:space="preserve">ELEMENTOS QUIMICOS LTDA </v>
      </c>
      <c r="AB255" s="82" t="str">
        <f t="shared" si="87"/>
        <v>SUPERIOR</v>
      </c>
      <c r="AC255" s="82">
        <f t="shared" si="88"/>
        <v>15</v>
      </c>
      <c r="AD255" s="7"/>
      <c r="AE255" s="7"/>
      <c r="AF255" s="7"/>
      <c r="AG255" s="7"/>
      <c r="AH255" s="7"/>
      <c r="AI255" s="7"/>
      <c r="AJ255" s="7"/>
      <c r="AK255" s="7"/>
      <c r="AL255" s="7"/>
      <c r="AM255" s="7"/>
      <c r="AN255" s="7"/>
      <c r="AO255" s="7"/>
      <c r="AP255" s="7"/>
      <c r="AQ255" s="7"/>
      <c r="AR255" s="7"/>
      <c r="AS255" s="7"/>
      <c r="AT255" s="7"/>
      <c r="AU255" s="7"/>
      <c r="AV255" s="7"/>
      <c r="AW255" s="7"/>
      <c r="AX255" s="7"/>
      <c r="AY255" s="82"/>
      <c r="AZ255" s="82"/>
      <c r="BA255" s="82">
        <f t="shared" si="89"/>
        <v>0</v>
      </c>
      <c r="BB255" s="82">
        <f t="shared" si="90"/>
        <v>0</v>
      </c>
      <c r="BC255" s="7"/>
      <c r="BD255" s="7"/>
      <c r="BE255" s="7"/>
      <c r="BF255" s="7" t="s">
        <v>887</v>
      </c>
      <c r="BG255" s="7">
        <v>116000</v>
      </c>
      <c r="BH255" s="7">
        <v>15</v>
      </c>
      <c r="BI255" s="7" t="s">
        <v>887</v>
      </c>
      <c r="BJ255" s="7">
        <v>116000</v>
      </c>
      <c r="BK255" s="7" t="s">
        <v>2526</v>
      </c>
      <c r="BL255" s="7"/>
      <c r="BM255" s="7"/>
      <c r="BN255" s="7"/>
      <c r="BO255" s="7" t="s">
        <v>948</v>
      </c>
      <c r="BP255" s="7">
        <v>61000</v>
      </c>
      <c r="BQ255" s="7" t="s">
        <v>2548</v>
      </c>
      <c r="BR255" s="7"/>
      <c r="BS255" s="7"/>
      <c r="BT255" s="7"/>
      <c r="BU255" s="1" t="s">
        <v>887</v>
      </c>
      <c r="BV255" s="7">
        <v>78300</v>
      </c>
      <c r="BW255" s="7" t="s">
        <v>2545</v>
      </c>
      <c r="BX255" s="82">
        <f t="shared" si="72"/>
        <v>61000</v>
      </c>
      <c r="BY255" s="82" t="str">
        <f t="shared" si="86"/>
        <v>QUIMICOS FARADAY LTDA</v>
      </c>
      <c r="BZ255" s="82" t="str">
        <f t="shared" si="73"/>
        <v xml:space="preserve">NACIONAL </v>
      </c>
      <c r="CA255" s="82" t="str">
        <f t="shared" si="74"/>
        <v>20 DIAS</v>
      </c>
      <c r="CB255" s="7"/>
      <c r="CC255" s="7"/>
      <c r="CD255" s="7"/>
      <c r="CE255" s="7" t="s">
        <v>2626</v>
      </c>
      <c r="CF255" s="7">
        <v>67100</v>
      </c>
      <c r="CG255" s="7">
        <v>30</v>
      </c>
      <c r="CH255" s="7"/>
      <c r="CI255" s="7"/>
      <c r="CJ255" s="7"/>
      <c r="CK255" s="82">
        <f t="shared" si="75"/>
        <v>67100</v>
      </c>
      <c r="CL255" s="82" t="str">
        <f t="shared" si="76"/>
        <v>SCIENTIFIC PRODUCTS LTDA.</v>
      </c>
      <c r="CM255" s="82" t="str">
        <f t="shared" si="77"/>
        <v>LABSCIENT</v>
      </c>
      <c r="CN255" s="82">
        <f t="shared" si="78"/>
        <v>30</v>
      </c>
      <c r="CO255" s="101">
        <f t="shared" si="79"/>
        <v>56375.999999999993</v>
      </c>
      <c r="CP255" s="110" t="str">
        <f t="shared" si="80"/>
        <v xml:space="preserve">ELEMENTOS QUIMICOS LTDA </v>
      </c>
      <c r="CQ255" s="105" t="str">
        <f t="shared" si="81"/>
        <v>SUPERIOR</v>
      </c>
      <c r="CR255" s="105">
        <f t="shared" si="82"/>
        <v>15</v>
      </c>
    </row>
    <row r="256" spans="1:96" ht="23.25" customHeight="1">
      <c r="A256" s="46">
        <f t="shared" si="83"/>
        <v>248</v>
      </c>
      <c r="B256" s="24" t="s">
        <v>852</v>
      </c>
      <c r="C256" s="48" t="s">
        <v>899</v>
      </c>
      <c r="D256" s="47">
        <v>1</v>
      </c>
      <c r="E256" s="7"/>
      <c r="F256" s="7"/>
      <c r="G256" s="7"/>
      <c r="H256" s="7"/>
      <c r="I256" s="7"/>
      <c r="J256" s="7"/>
      <c r="K256" s="7"/>
      <c r="L256" s="7"/>
      <c r="M256" s="7"/>
      <c r="N256" s="7"/>
      <c r="O256" s="7"/>
      <c r="P256" s="7"/>
      <c r="Q256" s="7" t="s">
        <v>887</v>
      </c>
      <c r="R256" s="7">
        <v>120639.99999999999</v>
      </c>
      <c r="S256" s="7" t="s">
        <v>2378</v>
      </c>
      <c r="T256" s="7"/>
      <c r="U256" s="7"/>
      <c r="V256" s="7"/>
      <c r="W256" s="7"/>
      <c r="X256" s="7"/>
      <c r="Y256" s="7"/>
      <c r="Z256" s="82">
        <f t="shared" si="70"/>
        <v>120639.99999999999</v>
      </c>
      <c r="AA256" s="82" t="str">
        <f t="shared" si="71"/>
        <v>BLAMIS DOTACIONES LABORATORIO S.A.S</v>
      </c>
      <c r="AB256" s="82" t="str">
        <f t="shared" si="87"/>
        <v>NACIONAL</v>
      </c>
      <c r="AC256" s="82" t="str">
        <f t="shared" si="88"/>
        <v>5 DIAS</v>
      </c>
      <c r="AD256" s="7"/>
      <c r="AE256" s="7"/>
      <c r="AF256" s="7"/>
      <c r="AG256" s="7"/>
      <c r="AH256" s="7"/>
      <c r="AI256" s="7"/>
      <c r="AJ256" s="7"/>
      <c r="AK256" s="7"/>
      <c r="AL256" s="7"/>
      <c r="AM256" s="7"/>
      <c r="AN256" s="7"/>
      <c r="AO256" s="7"/>
      <c r="AP256" s="7"/>
      <c r="AQ256" s="7"/>
      <c r="AR256" s="7"/>
      <c r="AS256" s="7"/>
      <c r="AT256" s="7"/>
      <c r="AU256" s="7"/>
      <c r="AV256" s="7"/>
      <c r="AW256" s="7"/>
      <c r="AX256" s="7"/>
      <c r="AY256" s="82"/>
      <c r="AZ256" s="82"/>
      <c r="BA256" s="82">
        <f t="shared" si="89"/>
        <v>0</v>
      </c>
      <c r="BB256" s="82">
        <f t="shared" si="90"/>
        <v>0</v>
      </c>
      <c r="BC256" s="7"/>
      <c r="BD256" s="7"/>
      <c r="BE256" s="7"/>
      <c r="BF256" s="7" t="s">
        <v>887</v>
      </c>
      <c r="BG256" s="7">
        <v>108895</v>
      </c>
      <c r="BH256" s="7">
        <v>15</v>
      </c>
      <c r="BI256" s="7" t="s">
        <v>887</v>
      </c>
      <c r="BJ256" s="7">
        <v>108895</v>
      </c>
      <c r="BK256" s="7" t="s">
        <v>2526</v>
      </c>
      <c r="BL256" s="7"/>
      <c r="BM256" s="7"/>
      <c r="BN256" s="7"/>
      <c r="BO256" s="7" t="s">
        <v>948</v>
      </c>
      <c r="BP256" s="7">
        <v>63000</v>
      </c>
      <c r="BQ256" s="7" t="s">
        <v>2548</v>
      </c>
      <c r="BR256" s="7"/>
      <c r="BS256" s="7"/>
      <c r="BT256" s="7"/>
      <c r="BU256" s="1" t="s">
        <v>887</v>
      </c>
      <c r="BV256" s="7">
        <v>107880</v>
      </c>
      <c r="BW256" s="7" t="s">
        <v>2545</v>
      </c>
      <c r="BX256" s="82">
        <f t="shared" si="72"/>
        <v>63000</v>
      </c>
      <c r="BY256" s="82" t="str">
        <f t="shared" si="86"/>
        <v>QUIMICOS FARADAY LTDA</v>
      </c>
      <c r="BZ256" s="82" t="str">
        <f t="shared" si="73"/>
        <v xml:space="preserve">NACIONAL </v>
      </c>
      <c r="CA256" s="82" t="str">
        <f t="shared" si="74"/>
        <v>20 DIAS</v>
      </c>
      <c r="CB256" s="7"/>
      <c r="CC256" s="7"/>
      <c r="CD256" s="7"/>
      <c r="CE256" s="7"/>
      <c r="CF256" s="7"/>
      <c r="CG256" s="7"/>
      <c r="CH256" s="7"/>
      <c r="CI256" s="7"/>
      <c r="CJ256" s="7"/>
      <c r="CK256" s="82"/>
      <c r="CL256" s="82"/>
      <c r="CM256" s="82"/>
      <c r="CN256" s="82"/>
      <c r="CO256" s="101">
        <f t="shared" si="79"/>
        <v>63000</v>
      </c>
      <c r="CP256" s="110" t="str">
        <f t="shared" si="80"/>
        <v>QUIMICOS FARADAY LTDA</v>
      </c>
      <c r="CQ256" s="105" t="str">
        <f t="shared" si="81"/>
        <v xml:space="preserve">NACIONAL </v>
      </c>
      <c r="CR256" s="105" t="str">
        <f t="shared" si="82"/>
        <v>20 DIAS</v>
      </c>
    </row>
    <row r="257" spans="1:96" ht="30.6">
      <c r="A257" s="46">
        <f t="shared" si="83"/>
        <v>249</v>
      </c>
      <c r="B257" s="24" t="s">
        <v>2042</v>
      </c>
      <c r="C257" s="25" t="s">
        <v>2043</v>
      </c>
      <c r="D257" s="47">
        <v>1</v>
      </c>
      <c r="E257" s="7"/>
      <c r="F257" s="7"/>
      <c r="G257" s="7"/>
      <c r="H257" s="7"/>
      <c r="I257" s="7"/>
      <c r="J257" s="7"/>
      <c r="K257" s="7" t="s">
        <v>2311</v>
      </c>
      <c r="L257" s="7">
        <v>272020</v>
      </c>
      <c r="M257" s="7">
        <v>30</v>
      </c>
      <c r="N257" s="7"/>
      <c r="O257" s="7"/>
      <c r="P257" s="7"/>
      <c r="Q257" s="7"/>
      <c r="R257" s="7"/>
      <c r="S257" s="7"/>
      <c r="T257" s="7"/>
      <c r="U257" s="7"/>
      <c r="V257" s="7"/>
      <c r="W257" s="7"/>
      <c r="X257" s="7"/>
      <c r="Y257" s="7"/>
      <c r="Z257" s="82">
        <f t="shared" si="70"/>
        <v>272020</v>
      </c>
      <c r="AA257" s="82" t="str">
        <f t="shared" si="71"/>
        <v>BIO-INSTRUMENTAL</v>
      </c>
      <c r="AB257" s="82" t="str">
        <f t="shared" si="87"/>
        <v>KIMBLE</v>
      </c>
      <c r="AC257" s="82">
        <f t="shared" si="88"/>
        <v>30</v>
      </c>
      <c r="AD257" s="7"/>
      <c r="AE257" s="7"/>
      <c r="AF257" s="7"/>
      <c r="AG257" s="7"/>
      <c r="AH257" s="7"/>
      <c r="AI257" s="7"/>
      <c r="AJ257" s="7"/>
      <c r="AK257" s="7"/>
      <c r="AL257" s="7"/>
      <c r="AM257" s="7"/>
      <c r="AN257" s="7"/>
      <c r="AO257" s="7"/>
      <c r="AP257" s="7"/>
      <c r="AQ257" s="7"/>
      <c r="AR257" s="7"/>
      <c r="AS257" s="7"/>
      <c r="AT257" s="7"/>
      <c r="AU257" s="7"/>
      <c r="AV257" s="7"/>
      <c r="AW257" s="7"/>
      <c r="AX257" s="7"/>
      <c r="AY257" s="82"/>
      <c r="AZ257" s="82"/>
      <c r="BA257" s="82">
        <f t="shared" si="89"/>
        <v>0</v>
      </c>
      <c r="BB257" s="82">
        <f t="shared" si="90"/>
        <v>0</v>
      </c>
      <c r="BC257" s="7"/>
      <c r="BD257" s="7"/>
      <c r="BE257" s="7"/>
      <c r="BF257" s="7"/>
      <c r="BG257" s="7"/>
      <c r="BH257" s="7"/>
      <c r="BI257" s="7" t="s">
        <v>1801</v>
      </c>
      <c r="BJ257" s="7">
        <v>43848</v>
      </c>
      <c r="BK257" s="7" t="s">
        <v>2527</v>
      </c>
      <c r="BL257" s="7"/>
      <c r="BM257" s="7"/>
      <c r="BN257" s="7"/>
      <c r="BO257" s="7" t="s">
        <v>2443</v>
      </c>
      <c r="BP257" s="7">
        <v>38000</v>
      </c>
      <c r="BQ257" s="7" t="s">
        <v>2548</v>
      </c>
      <c r="BR257" s="7"/>
      <c r="BS257" s="7"/>
      <c r="BT257" s="7"/>
      <c r="BU257" s="1" t="s">
        <v>2590</v>
      </c>
      <c r="BV257" s="7">
        <v>50750</v>
      </c>
      <c r="BW257" s="7" t="s">
        <v>2328</v>
      </c>
      <c r="BX257" s="82">
        <f t="shared" si="72"/>
        <v>38000</v>
      </c>
      <c r="BY257" s="82" t="str">
        <f t="shared" si="86"/>
        <v>QUIMICOS FARADAY LTDA</v>
      </c>
      <c r="BZ257" s="82" t="str">
        <f t="shared" si="73"/>
        <v>VILAB</v>
      </c>
      <c r="CA257" s="82" t="str">
        <f t="shared" si="74"/>
        <v>20 DIAS</v>
      </c>
      <c r="CB257" s="7"/>
      <c r="CC257" s="7"/>
      <c r="CD257" s="7"/>
      <c r="CE257" s="7"/>
      <c r="CF257" s="7"/>
      <c r="CG257" s="7"/>
      <c r="CH257" s="7"/>
      <c r="CI257" s="7"/>
      <c r="CJ257" s="7"/>
      <c r="CK257" s="82"/>
      <c r="CL257" s="82"/>
      <c r="CM257" s="82"/>
      <c r="CN257" s="82"/>
      <c r="CO257" s="101">
        <f t="shared" si="79"/>
        <v>38000</v>
      </c>
      <c r="CP257" s="110" t="str">
        <f t="shared" si="80"/>
        <v>QUIMICOS FARADAY LTDA</v>
      </c>
      <c r="CQ257" s="105" t="str">
        <f t="shared" si="81"/>
        <v>VILAB</v>
      </c>
      <c r="CR257" s="105" t="str">
        <f t="shared" si="82"/>
        <v>20 DIAS</v>
      </c>
    </row>
    <row r="258" spans="1:96" ht="57.6">
      <c r="A258" s="46">
        <f t="shared" si="83"/>
        <v>250</v>
      </c>
      <c r="B258" s="24" t="s">
        <v>1352</v>
      </c>
      <c r="C258" s="25" t="s">
        <v>2044</v>
      </c>
      <c r="D258" s="47">
        <v>1</v>
      </c>
      <c r="E258" s="7"/>
      <c r="F258" s="7"/>
      <c r="G258" s="7"/>
      <c r="H258" s="7"/>
      <c r="I258" s="7"/>
      <c r="J258" s="7"/>
      <c r="K258" s="7"/>
      <c r="L258" s="7"/>
      <c r="M258" s="7"/>
      <c r="N258" s="7"/>
      <c r="O258" s="7"/>
      <c r="P258" s="7"/>
      <c r="Q258" s="7" t="s">
        <v>920</v>
      </c>
      <c r="R258" s="7">
        <v>134444</v>
      </c>
      <c r="S258" s="7" t="s">
        <v>2378</v>
      </c>
      <c r="T258" s="7"/>
      <c r="U258" s="7"/>
      <c r="V258" s="7"/>
      <c r="W258" s="7"/>
      <c r="X258" s="7"/>
      <c r="Y258" s="7"/>
      <c r="Z258" s="82">
        <f t="shared" si="70"/>
        <v>134444</v>
      </c>
      <c r="AA258" s="82" t="str">
        <f t="shared" si="71"/>
        <v>BLAMIS DOTACIONES LABORATORIO S.A.S</v>
      </c>
      <c r="AB258" s="82" t="str">
        <f t="shared" si="87"/>
        <v>BRAND</v>
      </c>
      <c r="AC258" s="82" t="str">
        <f t="shared" si="88"/>
        <v>5 DIAS</v>
      </c>
      <c r="AD258" s="7"/>
      <c r="AE258" s="7"/>
      <c r="AF258" s="7"/>
      <c r="AG258" s="7"/>
      <c r="AH258" s="7"/>
      <c r="AI258" s="7"/>
      <c r="AJ258" s="7"/>
      <c r="AK258" s="7"/>
      <c r="AL258" s="7"/>
      <c r="AM258" s="7"/>
      <c r="AN258" s="7"/>
      <c r="AO258" s="7"/>
      <c r="AP258" s="7"/>
      <c r="AQ258" s="7"/>
      <c r="AR258" s="7"/>
      <c r="AS258" s="7"/>
      <c r="AT258" s="7"/>
      <c r="AU258" s="7"/>
      <c r="AV258" s="7"/>
      <c r="AW258" s="7"/>
      <c r="AX258" s="7"/>
      <c r="AY258" s="82"/>
      <c r="AZ258" s="82"/>
      <c r="BA258" s="82">
        <f t="shared" si="89"/>
        <v>0</v>
      </c>
      <c r="BB258" s="82">
        <f t="shared" si="90"/>
        <v>0</v>
      </c>
      <c r="BC258" s="7"/>
      <c r="BD258" s="7"/>
      <c r="BE258" s="7"/>
      <c r="BF258" s="7" t="s">
        <v>887</v>
      </c>
      <c r="BG258" s="7">
        <v>19871</v>
      </c>
      <c r="BH258" s="7">
        <v>15</v>
      </c>
      <c r="BI258" s="7" t="s">
        <v>1801</v>
      </c>
      <c r="BJ258" s="7">
        <v>29232</v>
      </c>
      <c r="BK258" s="7" t="s">
        <v>2527</v>
      </c>
      <c r="BL258" s="7"/>
      <c r="BM258" s="7"/>
      <c r="BN258" s="7"/>
      <c r="BO258" s="7"/>
      <c r="BP258" s="7"/>
      <c r="BQ258" s="7"/>
      <c r="BR258" s="7"/>
      <c r="BS258" s="7"/>
      <c r="BT258" s="7"/>
      <c r="BU258" s="1" t="s">
        <v>1801</v>
      </c>
      <c r="BV258" s="7">
        <v>18560</v>
      </c>
      <c r="BW258" s="7" t="s">
        <v>2328</v>
      </c>
      <c r="BX258" s="82">
        <f t="shared" si="72"/>
        <v>18560</v>
      </c>
      <c r="BY258" s="82" t="str">
        <f t="shared" si="86"/>
        <v>REACTIVOS EQUIPOS Y QUIMICOS LIMITADA</v>
      </c>
      <c r="BZ258" s="82" t="str">
        <f t="shared" si="73"/>
        <v>WALTER VELASCO</v>
      </c>
      <c r="CA258" s="82" t="str">
        <f t="shared" si="74"/>
        <v>30 DIAS</v>
      </c>
      <c r="CB258" s="7"/>
      <c r="CC258" s="7"/>
      <c r="CD258" s="7"/>
      <c r="CE258" s="7"/>
      <c r="CF258" s="7"/>
      <c r="CG258" s="7"/>
      <c r="CH258" s="7" t="s">
        <v>920</v>
      </c>
      <c r="CI258" s="7">
        <v>136076.92307692306</v>
      </c>
      <c r="CJ258" s="7" t="s">
        <v>2378</v>
      </c>
      <c r="CK258" s="82">
        <f t="shared" si="75"/>
        <v>136076.92307692306</v>
      </c>
      <c r="CL258" s="82" t="str">
        <f t="shared" si="76"/>
        <v xml:space="preserve">LABORATORIOS WACOL S.A </v>
      </c>
      <c r="CM258" s="82" t="str">
        <f t="shared" si="77"/>
        <v>BRAND</v>
      </c>
      <c r="CN258" s="82" t="str">
        <f t="shared" si="78"/>
        <v>5 DIAS</v>
      </c>
      <c r="CO258" s="101">
        <f t="shared" si="79"/>
        <v>18560</v>
      </c>
      <c r="CP258" s="110" t="str">
        <f t="shared" si="80"/>
        <v>REACTIVOS EQUIPOS Y QUIMICOS LIMITADA</v>
      </c>
      <c r="CQ258" s="105" t="str">
        <f t="shared" si="81"/>
        <v>WALTER VELASCO</v>
      </c>
      <c r="CR258" s="105" t="str">
        <f t="shared" si="82"/>
        <v>30 DIAS</v>
      </c>
    </row>
    <row r="259" spans="1:96" ht="28.8">
      <c r="A259" s="46">
        <f t="shared" si="83"/>
        <v>251</v>
      </c>
      <c r="B259" s="24" t="s">
        <v>727</v>
      </c>
      <c r="C259" s="25" t="s">
        <v>2044</v>
      </c>
      <c r="D259" s="47">
        <v>1</v>
      </c>
      <c r="E259" s="7"/>
      <c r="F259" s="7"/>
      <c r="G259" s="7"/>
      <c r="H259" s="7"/>
      <c r="I259" s="7"/>
      <c r="J259" s="7"/>
      <c r="K259" s="7"/>
      <c r="L259" s="7"/>
      <c r="M259" s="7"/>
      <c r="N259" s="7"/>
      <c r="O259" s="7"/>
      <c r="P259" s="7"/>
      <c r="Q259" s="7" t="s">
        <v>920</v>
      </c>
      <c r="R259" s="7">
        <v>113505.99999999999</v>
      </c>
      <c r="S259" s="7" t="s">
        <v>2378</v>
      </c>
      <c r="T259" s="7" t="s">
        <v>2416</v>
      </c>
      <c r="U259" s="7">
        <v>49276.799999999996</v>
      </c>
      <c r="V259" s="7">
        <v>15</v>
      </c>
      <c r="W259" s="7"/>
      <c r="X259" s="7"/>
      <c r="Y259" s="7"/>
      <c r="Z259" s="82">
        <f t="shared" si="70"/>
        <v>49276.799999999996</v>
      </c>
      <c r="AA259" s="82" t="str">
        <f t="shared" si="71"/>
        <v xml:space="preserve">ELEMENTOS QUIMICOS LTDA </v>
      </c>
      <c r="AB259" s="82" t="str">
        <f t="shared" si="87"/>
        <v>LMS (ALE)</v>
      </c>
      <c r="AC259" s="82">
        <f t="shared" si="88"/>
        <v>15</v>
      </c>
      <c r="AD259" s="7"/>
      <c r="AE259" s="7"/>
      <c r="AF259" s="7"/>
      <c r="AG259" s="7"/>
      <c r="AH259" s="7"/>
      <c r="AI259" s="7"/>
      <c r="AJ259" s="7"/>
      <c r="AK259" s="7"/>
      <c r="AL259" s="7"/>
      <c r="AM259" s="7"/>
      <c r="AN259" s="7"/>
      <c r="AO259" s="7"/>
      <c r="AP259" s="7"/>
      <c r="AQ259" s="7"/>
      <c r="AR259" s="7"/>
      <c r="AS259" s="7"/>
      <c r="AT259" s="7"/>
      <c r="AU259" s="7"/>
      <c r="AV259" s="7"/>
      <c r="AW259" s="7"/>
      <c r="AX259" s="7"/>
      <c r="AY259" s="82"/>
      <c r="AZ259" s="82"/>
      <c r="BA259" s="82">
        <f t="shared" si="89"/>
        <v>0</v>
      </c>
      <c r="BB259" s="82">
        <f t="shared" si="90"/>
        <v>0</v>
      </c>
      <c r="BC259" s="7"/>
      <c r="BD259" s="7"/>
      <c r="BE259" s="7"/>
      <c r="BF259" s="7" t="s">
        <v>2519</v>
      </c>
      <c r="BG259" s="7">
        <v>17149</v>
      </c>
      <c r="BH259" s="7">
        <v>15</v>
      </c>
      <c r="BI259" s="7" t="s">
        <v>1801</v>
      </c>
      <c r="BJ259" s="7">
        <v>26308.799999999999</v>
      </c>
      <c r="BK259" s="7" t="s">
        <v>2527</v>
      </c>
      <c r="BL259" s="7"/>
      <c r="BM259" s="7"/>
      <c r="BN259" s="7"/>
      <c r="BO259" s="7"/>
      <c r="BP259" s="7"/>
      <c r="BQ259" s="7"/>
      <c r="BR259" s="7"/>
      <c r="BS259" s="7"/>
      <c r="BT259" s="7"/>
      <c r="BU259" s="1" t="s">
        <v>1801</v>
      </c>
      <c r="BV259" s="7">
        <v>18560</v>
      </c>
      <c r="BW259" s="7" t="s">
        <v>2328</v>
      </c>
      <c r="BX259" s="82">
        <f t="shared" si="72"/>
        <v>17149</v>
      </c>
      <c r="BY259" s="82" t="str">
        <f t="shared" si="86"/>
        <v>PRODUQUIMICA DE COLOMBIA S A</v>
      </c>
      <c r="BZ259" s="82" t="str">
        <f t="shared" si="73"/>
        <v>W VELASCO</v>
      </c>
      <c r="CA259" s="82">
        <f t="shared" si="74"/>
        <v>15</v>
      </c>
      <c r="CB259" s="7"/>
      <c r="CC259" s="7"/>
      <c r="CD259" s="7"/>
      <c r="CE259" s="7"/>
      <c r="CF259" s="7"/>
      <c r="CG259" s="7"/>
      <c r="CH259" s="7" t="s">
        <v>920</v>
      </c>
      <c r="CI259" s="7">
        <v>114884.61538461538</v>
      </c>
      <c r="CJ259" s="7" t="s">
        <v>2378</v>
      </c>
      <c r="CK259" s="82">
        <f t="shared" si="75"/>
        <v>114884.61538461538</v>
      </c>
      <c r="CL259" s="82" t="str">
        <f t="shared" si="76"/>
        <v xml:space="preserve">LABORATORIOS WACOL S.A </v>
      </c>
      <c r="CM259" s="82" t="str">
        <f t="shared" si="77"/>
        <v>BRAND</v>
      </c>
      <c r="CN259" s="82" t="str">
        <f t="shared" si="78"/>
        <v>5 DIAS</v>
      </c>
      <c r="CO259" s="101">
        <f t="shared" si="79"/>
        <v>17149</v>
      </c>
      <c r="CP259" s="110" t="str">
        <f t="shared" si="80"/>
        <v>PRODUQUIMICA DE COLOMBIA S A</v>
      </c>
      <c r="CQ259" s="105" t="str">
        <f t="shared" si="81"/>
        <v>W VELASCO</v>
      </c>
      <c r="CR259" s="105">
        <f t="shared" si="82"/>
        <v>15</v>
      </c>
    </row>
    <row r="260" spans="1:96" ht="57.6">
      <c r="A260" s="46">
        <f t="shared" si="83"/>
        <v>252</v>
      </c>
      <c r="B260" s="24" t="s">
        <v>728</v>
      </c>
      <c r="C260" s="25" t="s">
        <v>2044</v>
      </c>
      <c r="D260" s="47">
        <v>1</v>
      </c>
      <c r="E260" s="7"/>
      <c r="F260" s="7"/>
      <c r="G260" s="7"/>
      <c r="H260" s="7"/>
      <c r="I260" s="7"/>
      <c r="J260" s="7"/>
      <c r="K260" s="7"/>
      <c r="L260" s="7"/>
      <c r="M260" s="7"/>
      <c r="N260" s="7"/>
      <c r="O260" s="7"/>
      <c r="P260" s="7"/>
      <c r="Q260" s="7" t="s">
        <v>920</v>
      </c>
      <c r="R260" s="7">
        <v>146566</v>
      </c>
      <c r="S260" s="7" t="s">
        <v>2378</v>
      </c>
      <c r="T260" s="7"/>
      <c r="U260" s="7"/>
      <c r="V260" s="7"/>
      <c r="W260" s="7"/>
      <c r="X260" s="7"/>
      <c r="Y260" s="7"/>
      <c r="Z260" s="82">
        <f t="shared" si="70"/>
        <v>146566</v>
      </c>
      <c r="AA260" s="82" t="str">
        <f t="shared" si="71"/>
        <v>BLAMIS DOTACIONES LABORATORIO S.A.S</v>
      </c>
      <c r="AB260" s="82" t="str">
        <f t="shared" si="87"/>
        <v>BRAND</v>
      </c>
      <c r="AC260" s="82" t="str">
        <f t="shared" si="88"/>
        <v>5 DIAS</v>
      </c>
      <c r="AD260" s="7"/>
      <c r="AE260" s="7"/>
      <c r="AF260" s="7"/>
      <c r="AG260" s="7"/>
      <c r="AH260" s="7"/>
      <c r="AI260" s="7"/>
      <c r="AJ260" s="7"/>
      <c r="AK260" s="7"/>
      <c r="AL260" s="7"/>
      <c r="AM260" s="7"/>
      <c r="AN260" s="7"/>
      <c r="AO260" s="7"/>
      <c r="AP260" s="7"/>
      <c r="AQ260" s="7"/>
      <c r="AR260" s="7"/>
      <c r="AS260" s="7"/>
      <c r="AT260" s="7"/>
      <c r="AU260" s="7"/>
      <c r="AV260" s="7"/>
      <c r="AW260" s="7"/>
      <c r="AX260" s="7"/>
      <c r="AY260" s="82"/>
      <c r="AZ260" s="82"/>
      <c r="BA260" s="82">
        <f t="shared" si="89"/>
        <v>0</v>
      </c>
      <c r="BB260" s="82">
        <f t="shared" si="90"/>
        <v>0</v>
      </c>
      <c r="BC260" s="7"/>
      <c r="BD260" s="7"/>
      <c r="BE260" s="7"/>
      <c r="BF260" s="7" t="s">
        <v>2519</v>
      </c>
      <c r="BG260" s="7">
        <v>25322</v>
      </c>
      <c r="BH260" s="7">
        <v>15</v>
      </c>
      <c r="BI260" s="7" t="s">
        <v>1801</v>
      </c>
      <c r="BJ260" s="7">
        <v>43848</v>
      </c>
      <c r="BK260" s="7" t="s">
        <v>2527</v>
      </c>
      <c r="BL260" s="7"/>
      <c r="BM260" s="7"/>
      <c r="BN260" s="7"/>
      <c r="BO260" s="7"/>
      <c r="BP260" s="7"/>
      <c r="BQ260" s="7"/>
      <c r="BR260" s="7"/>
      <c r="BS260" s="7"/>
      <c r="BT260" s="7"/>
      <c r="BU260" s="1"/>
      <c r="BV260" s="7">
        <v>18560</v>
      </c>
      <c r="BW260" s="7" t="s">
        <v>2328</v>
      </c>
      <c r="BX260" s="82">
        <f t="shared" si="72"/>
        <v>18560</v>
      </c>
      <c r="BY260" s="82" t="str">
        <f t="shared" si="86"/>
        <v>REACTIVOS EQUIPOS Y QUIMICOS LIMITADA</v>
      </c>
      <c r="BZ260" s="82">
        <f t="shared" si="73"/>
        <v>0</v>
      </c>
      <c r="CA260" s="82" t="str">
        <f t="shared" si="74"/>
        <v>30 DIAS</v>
      </c>
      <c r="CB260" s="7"/>
      <c r="CC260" s="7"/>
      <c r="CD260" s="7"/>
      <c r="CE260" s="7"/>
      <c r="CF260" s="7"/>
      <c r="CG260" s="7"/>
      <c r="CH260" s="7" t="s">
        <v>920</v>
      </c>
      <c r="CI260" s="7">
        <v>148346.15384615384</v>
      </c>
      <c r="CJ260" s="7" t="s">
        <v>2378</v>
      </c>
      <c r="CK260" s="82">
        <f t="shared" si="75"/>
        <v>148346.15384615384</v>
      </c>
      <c r="CL260" s="82" t="str">
        <f t="shared" si="76"/>
        <v xml:space="preserve">LABORATORIOS WACOL S.A </v>
      </c>
      <c r="CM260" s="82" t="str">
        <f t="shared" si="77"/>
        <v>BRAND</v>
      </c>
      <c r="CN260" s="82" t="str">
        <f t="shared" si="78"/>
        <v>5 DIAS</v>
      </c>
      <c r="CO260" s="101">
        <f t="shared" si="79"/>
        <v>18560</v>
      </c>
      <c r="CP260" s="110" t="str">
        <f t="shared" si="80"/>
        <v>REACTIVOS EQUIPOS Y QUIMICOS LIMITADA</v>
      </c>
      <c r="CQ260" s="105">
        <f t="shared" si="81"/>
        <v>0</v>
      </c>
      <c r="CR260" s="105" t="str">
        <f t="shared" si="82"/>
        <v>30 DIAS</v>
      </c>
    </row>
    <row r="261" spans="1:96" ht="28.8">
      <c r="A261" s="46">
        <f t="shared" si="83"/>
        <v>253</v>
      </c>
      <c r="B261" s="24" t="s">
        <v>731</v>
      </c>
      <c r="C261" s="25" t="s">
        <v>899</v>
      </c>
      <c r="D261" s="47">
        <v>1</v>
      </c>
      <c r="E261" s="7"/>
      <c r="F261" s="7"/>
      <c r="G261" s="7"/>
      <c r="H261" s="7"/>
      <c r="I261" s="7"/>
      <c r="J261" s="7"/>
      <c r="K261" s="7"/>
      <c r="L261" s="7"/>
      <c r="M261" s="7"/>
      <c r="N261" s="7"/>
      <c r="O261" s="7"/>
      <c r="P261" s="7"/>
      <c r="Q261" s="7"/>
      <c r="R261" s="7"/>
      <c r="S261" s="7"/>
      <c r="T261" s="7"/>
      <c r="U261" s="7"/>
      <c r="V261" s="7"/>
      <c r="W261" s="7"/>
      <c r="X261" s="7"/>
      <c r="Y261" s="7"/>
      <c r="Z261" s="82"/>
      <c r="AA261" s="82"/>
      <c r="AB261" s="82">
        <f t="shared" si="87"/>
        <v>0</v>
      </c>
      <c r="AC261" s="82">
        <f t="shared" si="88"/>
        <v>0</v>
      </c>
      <c r="AD261" s="7" t="s">
        <v>2300</v>
      </c>
      <c r="AE261" s="7">
        <v>8120</v>
      </c>
      <c r="AF261" s="7" t="s">
        <v>2375</v>
      </c>
      <c r="AG261" s="7" t="s">
        <v>887</v>
      </c>
      <c r="AH261" s="7">
        <v>4935.8</v>
      </c>
      <c r="AI261" s="7">
        <v>30</v>
      </c>
      <c r="AJ261" s="7"/>
      <c r="AK261" s="7"/>
      <c r="AL261" s="7"/>
      <c r="AM261" s="7"/>
      <c r="AN261" s="7"/>
      <c r="AO261" s="7"/>
      <c r="AP261" s="7"/>
      <c r="AQ261" s="7"/>
      <c r="AR261" s="7"/>
      <c r="AS261" s="7"/>
      <c r="AT261" s="7"/>
      <c r="AU261" s="7"/>
      <c r="AV261" s="7"/>
      <c r="AW261" s="7"/>
      <c r="AX261" s="7"/>
      <c r="AY261" s="82">
        <f t="shared" si="84"/>
        <v>4935.8</v>
      </c>
      <c r="AZ261" s="82" t="str">
        <f t="shared" si="85"/>
        <v>IMPORTECNICAL S.A.S</v>
      </c>
      <c r="BA261" s="82" t="str">
        <f t="shared" si="89"/>
        <v>NACIONAL</v>
      </c>
      <c r="BB261" s="82">
        <f t="shared" si="90"/>
        <v>30</v>
      </c>
      <c r="BC261" s="7"/>
      <c r="BD261" s="7"/>
      <c r="BE261" s="7"/>
      <c r="BF261" s="7"/>
      <c r="BG261" s="7"/>
      <c r="BH261" s="7"/>
      <c r="BI261" s="7" t="s">
        <v>887</v>
      </c>
      <c r="BJ261" s="7">
        <v>1922.7</v>
      </c>
      <c r="BK261" s="7" t="s">
        <v>2528</v>
      </c>
      <c r="BL261" s="7"/>
      <c r="BM261" s="7"/>
      <c r="BN261" s="7"/>
      <c r="BO261" s="7" t="s">
        <v>948</v>
      </c>
      <c r="BP261" s="7">
        <v>5000</v>
      </c>
      <c r="BQ261" s="7" t="s">
        <v>2548</v>
      </c>
      <c r="BR261" s="7"/>
      <c r="BS261" s="7"/>
      <c r="BT261" s="7"/>
      <c r="BU261" s="1" t="s">
        <v>887</v>
      </c>
      <c r="BV261" s="7">
        <v>2900</v>
      </c>
      <c r="BW261" s="7" t="s">
        <v>2328</v>
      </c>
      <c r="BX261" s="82">
        <f t="shared" si="72"/>
        <v>1922.7</v>
      </c>
      <c r="BY261" s="82" t="str">
        <f t="shared" si="86"/>
        <v>PROFINAS SAS</v>
      </c>
      <c r="BZ261" s="82" t="str">
        <f t="shared" si="73"/>
        <v>NACIONAL</v>
      </c>
      <c r="CA261" s="82" t="str">
        <f t="shared" si="74"/>
        <v>8-30 DIAS</v>
      </c>
      <c r="CB261" s="7"/>
      <c r="CC261" s="7"/>
      <c r="CD261" s="7"/>
      <c r="CE261" s="7"/>
      <c r="CF261" s="7"/>
      <c r="CG261" s="7"/>
      <c r="CH261" s="7"/>
      <c r="CI261" s="7"/>
      <c r="CJ261" s="7"/>
      <c r="CK261" s="82"/>
      <c r="CL261" s="82"/>
      <c r="CM261" s="82"/>
      <c r="CN261" s="82"/>
      <c r="CO261" s="101">
        <f t="shared" si="79"/>
        <v>1922.7</v>
      </c>
      <c r="CP261" s="110" t="str">
        <f t="shared" si="80"/>
        <v>PROFINAS SAS</v>
      </c>
      <c r="CQ261" s="105" t="str">
        <f t="shared" si="81"/>
        <v>NACIONAL</v>
      </c>
      <c r="CR261" s="105" t="str">
        <f t="shared" si="82"/>
        <v>8-30 DIAS</v>
      </c>
    </row>
    <row r="262" spans="1:96" ht="23.25" customHeight="1">
      <c r="A262" s="46">
        <f t="shared" si="83"/>
        <v>254</v>
      </c>
      <c r="B262" s="24" t="s">
        <v>732</v>
      </c>
      <c r="C262" s="25" t="s">
        <v>899</v>
      </c>
      <c r="D262" s="47">
        <v>1</v>
      </c>
      <c r="E262" s="7"/>
      <c r="F262" s="7"/>
      <c r="G262" s="7"/>
      <c r="H262" s="7"/>
      <c r="I262" s="7"/>
      <c r="J262" s="7"/>
      <c r="K262" s="7"/>
      <c r="L262" s="7"/>
      <c r="M262" s="7"/>
      <c r="N262" s="7"/>
      <c r="O262" s="7"/>
      <c r="P262" s="7"/>
      <c r="Q262" s="7"/>
      <c r="R262" s="7"/>
      <c r="S262" s="7"/>
      <c r="T262" s="7" t="s">
        <v>2280</v>
      </c>
      <c r="U262" s="7">
        <v>35809.199999999997</v>
      </c>
      <c r="V262" s="7">
        <v>15</v>
      </c>
      <c r="W262" s="7"/>
      <c r="X262" s="7"/>
      <c r="Y262" s="7"/>
      <c r="Z262" s="82">
        <f t="shared" si="70"/>
        <v>35809.199999999997</v>
      </c>
      <c r="AA262" s="82" t="str">
        <f t="shared" si="71"/>
        <v xml:space="preserve">ELEMENTOS QUIMICOS LTDA </v>
      </c>
      <c r="AB262" s="82" t="str">
        <f t="shared" si="87"/>
        <v>BOECO</v>
      </c>
      <c r="AC262" s="82">
        <f t="shared" si="88"/>
        <v>15</v>
      </c>
      <c r="AD262" s="7" t="s">
        <v>2300</v>
      </c>
      <c r="AE262" s="7">
        <v>16240</v>
      </c>
      <c r="AF262" s="7" t="s">
        <v>2375</v>
      </c>
      <c r="AG262" s="7" t="s">
        <v>887</v>
      </c>
      <c r="AH262" s="7">
        <v>37845</v>
      </c>
      <c r="AI262" s="7">
        <v>30</v>
      </c>
      <c r="AJ262" s="7"/>
      <c r="AK262" s="7"/>
      <c r="AL262" s="7"/>
      <c r="AM262" s="7"/>
      <c r="AN262" s="7"/>
      <c r="AO262" s="7"/>
      <c r="AP262" s="7"/>
      <c r="AQ262" s="7"/>
      <c r="AR262" s="7"/>
      <c r="AS262" s="7"/>
      <c r="AT262" s="7"/>
      <c r="AU262" s="7"/>
      <c r="AV262" s="7"/>
      <c r="AW262" s="7"/>
      <c r="AX262" s="7"/>
      <c r="AY262" s="82">
        <f t="shared" si="84"/>
        <v>16240</v>
      </c>
      <c r="AZ262" s="82" t="str">
        <f t="shared" si="85"/>
        <v>IMECTECH SOLUTIONS S.A.S.</v>
      </c>
      <c r="BA262" s="82" t="str">
        <f t="shared" si="89"/>
        <v>AVILA</v>
      </c>
      <c r="BB262" s="82" t="str">
        <f t="shared" si="90"/>
        <v>60 DIAS</v>
      </c>
      <c r="BC262" s="7"/>
      <c r="BD262" s="7"/>
      <c r="BE262" s="7"/>
      <c r="BF262" s="7"/>
      <c r="BG262" s="7"/>
      <c r="BH262" s="7"/>
      <c r="BI262" s="7" t="s">
        <v>887</v>
      </c>
      <c r="BJ262" s="7">
        <v>4358.12</v>
      </c>
      <c r="BK262" s="7" t="s">
        <v>2528</v>
      </c>
      <c r="BL262" s="7"/>
      <c r="BM262" s="7"/>
      <c r="BN262" s="7"/>
      <c r="BO262" s="7" t="s">
        <v>948</v>
      </c>
      <c r="BP262" s="7">
        <v>12300</v>
      </c>
      <c r="BQ262" s="7" t="s">
        <v>2548</v>
      </c>
      <c r="BR262" s="7"/>
      <c r="BS262" s="7"/>
      <c r="BT262" s="7"/>
      <c r="BU262" s="1" t="s">
        <v>887</v>
      </c>
      <c r="BV262" s="7">
        <v>9280</v>
      </c>
      <c r="BW262" s="7" t="s">
        <v>2328</v>
      </c>
      <c r="BX262" s="82">
        <f t="shared" si="72"/>
        <v>4358.12</v>
      </c>
      <c r="BY262" s="82" t="str">
        <f t="shared" si="86"/>
        <v>PROFINAS SAS</v>
      </c>
      <c r="BZ262" s="82" t="str">
        <f t="shared" si="73"/>
        <v>NACIONAL</v>
      </c>
      <c r="CA262" s="82" t="str">
        <f t="shared" si="74"/>
        <v>8-30 DIAS</v>
      </c>
      <c r="CB262" s="7"/>
      <c r="CC262" s="7"/>
      <c r="CD262" s="7"/>
      <c r="CE262" s="7"/>
      <c r="CF262" s="7"/>
      <c r="CG262" s="7"/>
      <c r="CH262" s="7"/>
      <c r="CI262" s="7"/>
      <c r="CJ262" s="7"/>
      <c r="CK262" s="82"/>
      <c r="CL262" s="82"/>
      <c r="CM262" s="82"/>
      <c r="CN262" s="82"/>
      <c r="CO262" s="101">
        <f t="shared" si="79"/>
        <v>4358.12</v>
      </c>
      <c r="CP262" s="110" t="str">
        <f t="shared" si="80"/>
        <v>PROFINAS SAS</v>
      </c>
      <c r="CQ262" s="105" t="str">
        <f t="shared" si="81"/>
        <v>NACIONAL</v>
      </c>
      <c r="CR262" s="105" t="str">
        <f t="shared" si="82"/>
        <v>8-30 DIAS</v>
      </c>
    </row>
    <row r="263" spans="1:96">
      <c r="A263" s="46">
        <f t="shared" si="83"/>
        <v>255</v>
      </c>
      <c r="B263" s="24" t="s">
        <v>2045</v>
      </c>
      <c r="C263" s="25" t="s">
        <v>954</v>
      </c>
      <c r="D263" s="47">
        <v>1</v>
      </c>
      <c r="E263" s="7"/>
      <c r="F263" s="7"/>
      <c r="G263" s="7"/>
      <c r="H263" s="7"/>
      <c r="I263" s="7"/>
      <c r="J263" s="7"/>
      <c r="K263" s="7"/>
      <c r="L263" s="7"/>
      <c r="M263" s="7"/>
      <c r="N263" s="7"/>
      <c r="O263" s="7"/>
      <c r="P263" s="7"/>
      <c r="Q263" s="7"/>
      <c r="R263" s="7"/>
      <c r="S263" s="7"/>
      <c r="T263" s="7"/>
      <c r="U263" s="7"/>
      <c r="V263" s="7"/>
      <c r="W263" s="7"/>
      <c r="X263" s="7"/>
      <c r="Y263" s="7"/>
      <c r="Z263" s="82"/>
      <c r="AA263" s="82"/>
      <c r="AB263" s="82"/>
      <c r="AC263" s="82"/>
      <c r="AD263" s="7"/>
      <c r="AE263" s="7"/>
      <c r="AF263" s="7"/>
      <c r="AG263" s="7"/>
      <c r="AH263" s="7"/>
      <c r="AI263" s="7"/>
      <c r="AJ263" s="7"/>
      <c r="AK263" s="7"/>
      <c r="AL263" s="7"/>
      <c r="AM263" s="7"/>
      <c r="AN263" s="7"/>
      <c r="AO263" s="7"/>
      <c r="AP263" s="7"/>
      <c r="AQ263" s="7"/>
      <c r="AR263" s="7"/>
      <c r="AS263" s="7"/>
      <c r="AT263" s="7"/>
      <c r="AU263" s="7"/>
      <c r="AV263" s="7"/>
      <c r="AW263" s="7"/>
      <c r="AX263" s="7"/>
      <c r="AY263" s="82"/>
      <c r="AZ263" s="82"/>
      <c r="BA263" s="82">
        <f t="shared" si="89"/>
        <v>0</v>
      </c>
      <c r="BB263" s="82">
        <f t="shared" si="90"/>
        <v>0</v>
      </c>
      <c r="BC263" s="7"/>
      <c r="BD263" s="7"/>
      <c r="BE263" s="7"/>
      <c r="BF263" s="7"/>
      <c r="BG263" s="7"/>
      <c r="BH263" s="7"/>
      <c r="BI263" s="7"/>
      <c r="BJ263" s="7">
        <v>0</v>
      </c>
      <c r="BK263" s="7"/>
      <c r="BL263" s="7"/>
      <c r="BM263" s="7"/>
      <c r="BN263" s="7"/>
      <c r="BO263" s="7"/>
      <c r="BP263" s="7"/>
      <c r="BQ263" s="7"/>
      <c r="BR263" s="7"/>
      <c r="BS263" s="7"/>
      <c r="BT263" s="7"/>
      <c r="BU263" s="1"/>
      <c r="BV263" s="7"/>
      <c r="BW263" s="7"/>
      <c r="BX263" s="82"/>
      <c r="BY263" s="82" t="str">
        <f t="shared" si="86"/>
        <v>REACTIVOS EQUIPOS Y QUIMICOS LIMITADA</v>
      </c>
      <c r="BZ263" s="82">
        <f t="shared" si="73"/>
        <v>0</v>
      </c>
      <c r="CA263" s="82">
        <f t="shared" si="74"/>
        <v>0</v>
      </c>
      <c r="CB263" s="7"/>
      <c r="CC263" s="7"/>
      <c r="CD263" s="7"/>
      <c r="CE263" s="7"/>
      <c r="CF263" s="7"/>
      <c r="CG263" s="7"/>
      <c r="CH263" s="7"/>
      <c r="CI263" s="7"/>
      <c r="CJ263" s="7"/>
      <c r="CK263" s="82"/>
      <c r="CL263" s="82"/>
      <c r="CM263" s="82"/>
      <c r="CN263" s="82"/>
      <c r="CO263" s="101">
        <f t="shared" si="79"/>
        <v>0</v>
      </c>
      <c r="CP263" s="110">
        <f t="shared" si="80"/>
        <v>0</v>
      </c>
      <c r="CQ263" s="105">
        <f t="shared" si="81"/>
        <v>0</v>
      </c>
      <c r="CR263" s="105">
        <f t="shared" si="82"/>
        <v>0</v>
      </c>
    </row>
    <row r="264" spans="1:96" ht="28.8">
      <c r="A264" s="46">
        <f t="shared" si="83"/>
        <v>256</v>
      </c>
      <c r="B264" s="24" t="s">
        <v>840</v>
      </c>
      <c r="C264" s="48" t="s">
        <v>899</v>
      </c>
      <c r="D264" s="47">
        <v>1</v>
      </c>
      <c r="E264" s="7"/>
      <c r="F264" s="7"/>
      <c r="G264" s="7"/>
      <c r="H264" s="7"/>
      <c r="I264" s="7"/>
      <c r="J264" s="7"/>
      <c r="K264" s="7"/>
      <c r="L264" s="7"/>
      <c r="M264" s="7"/>
      <c r="N264" s="7"/>
      <c r="O264" s="7"/>
      <c r="P264" s="7"/>
      <c r="Q264" s="7"/>
      <c r="R264" s="7"/>
      <c r="S264" s="7"/>
      <c r="T264" s="7"/>
      <c r="U264" s="7"/>
      <c r="V264" s="7"/>
      <c r="W264" s="7"/>
      <c r="X264" s="7"/>
      <c r="Y264" s="7"/>
      <c r="Z264" s="82"/>
      <c r="AA264" s="82"/>
      <c r="AB264" s="82"/>
      <c r="AC264" s="82"/>
      <c r="AD264" s="7"/>
      <c r="AE264" s="7"/>
      <c r="AF264" s="7"/>
      <c r="AG264" s="7"/>
      <c r="AH264" s="7"/>
      <c r="AI264" s="7"/>
      <c r="AJ264" s="7"/>
      <c r="AK264" s="7"/>
      <c r="AL264" s="7"/>
      <c r="AM264" s="7"/>
      <c r="AN264" s="7"/>
      <c r="AO264" s="7"/>
      <c r="AP264" s="7"/>
      <c r="AQ264" s="7"/>
      <c r="AR264" s="7"/>
      <c r="AS264" s="7"/>
      <c r="AT264" s="7"/>
      <c r="AU264" s="7"/>
      <c r="AV264" s="7"/>
      <c r="AW264" s="7"/>
      <c r="AX264" s="7"/>
      <c r="AY264" s="82"/>
      <c r="AZ264" s="82"/>
      <c r="BA264" s="82">
        <f t="shared" si="89"/>
        <v>0</v>
      </c>
      <c r="BB264" s="82">
        <f t="shared" si="90"/>
        <v>0</v>
      </c>
      <c r="BC264" s="7"/>
      <c r="BD264" s="7"/>
      <c r="BE264" s="7"/>
      <c r="BF264" s="7" t="s">
        <v>887</v>
      </c>
      <c r="BG264" s="7">
        <v>12325</v>
      </c>
      <c r="BH264" s="7">
        <v>15</v>
      </c>
      <c r="BI264" s="7" t="s">
        <v>887</v>
      </c>
      <c r="BJ264" s="7">
        <v>30160</v>
      </c>
      <c r="BK264" s="7" t="s">
        <v>2526</v>
      </c>
      <c r="BL264" s="7"/>
      <c r="BM264" s="7"/>
      <c r="BN264" s="7"/>
      <c r="BO264" s="7" t="s">
        <v>948</v>
      </c>
      <c r="BP264" s="7">
        <v>3100</v>
      </c>
      <c r="BQ264" s="7" t="s">
        <v>2548</v>
      </c>
      <c r="BR264" s="7"/>
      <c r="BS264" s="7"/>
      <c r="BT264" s="7"/>
      <c r="BU264" s="1" t="s">
        <v>887</v>
      </c>
      <c r="BV264" s="7">
        <v>8120</v>
      </c>
      <c r="BW264" s="7" t="s">
        <v>2328</v>
      </c>
      <c r="BX264" s="82">
        <f t="shared" si="72"/>
        <v>3100</v>
      </c>
      <c r="BY264" s="82" t="str">
        <f t="shared" si="86"/>
        <v>QUIMICOS FARADAY LTDA</v>
      </c>
      <c r="BZ264" s="82" t="str">
        <f t="shared" si="73"/>
        <v xml:space="preserve">NACIONAL </v>
      </c>
      <c r="CA264" s="82" t="str">
        <f t="shared" si="74"/>
        <v>20 DIAS</v>
      </c>
      <c r="CB264" s="7"/>
      <c r="CC264" s="7"/>
      <c r="CD264" s="7"/>
      <c r="CE264" s="7"/>
      <c r="CF264" s="7"/>
      <c r="CG264" s="7"/>
      <c r="CH264" s="7"/>
      <c r="CI264" s="7"/>
      <c r="CJ264" s="7"/>
      <c r="CK264" s="82"/>
      <c r="CL264" s="82"/>
      <c r="CM264" s="82"/>
      <c r="CN264" s="82"/>
      <c r="CO264" s="101">
        <f t="shared" si="79"/>
        <v>3100</v>
      </c>
      <c r="CP264" s="110" t="str">
        <f t="shared" si="80"/>
        <v>QUIMICOS FARADAY LTDA</v>
      </c>
      <c r="CQ264" s="105" t="str">
        <f t="shared" si="81"/>
        <v xml:space="preserve">NACIONAL </v>
      </c>
      <c r="CR264" s="105" t="str">
        <f t="shared" si="82"/>
        <v>20 DIAS</v>
      </c>
    </row>
    <row r="265" spans="1:96" ht="20.399999999999999">
      <c r="A265" s="46">
        <f t="shared" si="83"/>
        <v>257</v>
      </c>
      <c r="B265" s="24" t="s">
        <v>2046</v>
      </c>
      <c r="C265" s="25" t="s">
        <v>899</v>
      </c>
      <c r="D265" s="47">
        <v>1</v>
      </c>
      <c r="E265" s="7"/>
      <c r="F265" s="7"/>
      <c r="G265" s="7"/>
      <c r="H265" s="7"/>
      <c r="I265" s="7"/>
      <c r="J265" s="7"/>
      <c r="K265" s="7"/>
      <c r="L265" s="7"/>
      <c r="M265" s="7"/>
      <c r="N265" s="7"/>
      <c r="O265" s="7"/>
      <c r="P265" s="7"/>
      <c r="Q265" s="7"/>
      <c r="R265" s="7"/>
      <c r="S265" s="7"/>
      <c r="T265" s="7"/>
      <c r="U265" s="7"/>
      <c r="V265" s="7"/>
      <c r="W265" s="7"/>
      <c r="X265" s="7"/>
      <c r="Y265" s="7"/>
      <c r="Z265" s="82"/>
      <c r="AA265" s="82"/>
      <c r="AB265" s="82"/>
      <c r="AC265" s="82"/>
      <c r="AD265" s="7"/>
      <c r="AE265" s="7"/>
      <c r="AF265" s="7"/>
      <c r="AG265" s="7"/>
      <c r="AH265" s="7"/>
      <c r="AI265" s="7"/>
      <c r="AJ265" s="7"/>
      <c r="AK265" s="7"/>
      <c r="AL265" s="7"/>
      <c r="AM265" s="7"/>
      <c r="AN265" s="7"/>
      <c r="AO265" s="7"/>
      <c r="AP265" s="7"/>
      <c r="AQ265" s="7"/>
      <c r="AR265" s="7"/>
      <c r="AS265" s="7"/>
      <c r="AT265" s="7"/>
      <c r="AU265" s="7"/>
      <c r="AV265" s="7"/>
      <c r="AW265" s="7"/>
      <c r="AX265" s="7"/>
      <c r="AY265" s="82"/>
      <c r="AZ265" s="82"/>
      <c r="BA265" s="82">
        <f t="shared" si="89"/>
        <v>0</v>
      </c>
      <c r="BB265" s="82">
        <f t="shared" si="90"/>
        <v>0</v>
      </c>
      <c r="BC265" s="7"/>
      <c r="BD265" s="7"/>
      <c r="BE265" s="7"/>
      <c r="BF265" s="7" t="s">
        <v>887</v>
      </c>
      <c r="BG265" s="7">
        <v>32480</v>
      </c>
      <c r="BH265" s="7">
        <v>15</v>
      </c>
      <c r="BI265" s="7" t="s">
        <v>887</v>
      </c>
      <c r="BJ265" s="7">
        <v>18573.281999999999</v>
      </c>
      <c r="BK265" s="7" t="s">
        <v>2528</v>
      </c>
      <c r="BL265" s="7"/>
      <c r="BM265" s="7"/>
      <c r="BN265" s="7"/>
      <c r="BO265" s="7" t="s">
        <v>948</v>
      </c>
      <c r="BP265" s="7">
        <v>18600</v>
      </c>
      <c r="BQ265" s="7" t="s">
        <v>2548</v>
      </c>
      <c r="BR265" s="7"/>
      <c r="BS265" s="7"/>
      <c r="BT265" s="7"/>
      <c r="BU265" s="1" t="s">
        <v>887</v>
      </c>
      <c r="BV265" s="7">
        <v>22388</v>
      </c>
      <c r="BW265" s="7" t="s">
        <v>2328</v>
      </c>
      <c r="BX265" s="82">
        <f t="shared" si="72"/>
        <v>18573.281999999999</v>
      </c>
      <c r="BY265" s="82" t="str">
        <f t="shared" si="86"/>
        <v>PROFINAS SAS</v>
      </c>
      <c r="BZ265" s="82" t="str">
        <f t="shared" si="73"/>
        <v>NACIONAL</v>
      </c>
      <c r="CA265" s="82" t="str">
        <f t="shared" si="74"/>
        <v>8-30 DIAS</v>
      </c>
      <c r="CB265" s="7"/>
      <c r="CC265" s="7"/>
      <c r="CD265" s="7"/>
      <c r="CE265" s="7"/>
      <c r="CF265" s="7"/>
      <c r="CG265" s="7"/>
      <c r="CH265" s="7"/>
      <c r="CI265" s="7"/>
      <c r="CJ265" s="7"/>
      <c r="CK265" s="82"/>
      <c r="CL265" s="82"/>
      <c r="CM265" s="82"/>
      <c r="CN265" s="82"/>
      <c r="CO265" s="101">
        <f t="shared" si="79"/>
        <v>18573.281999999999</v>
      </c>
      <c r="CP265" s="110" t="str">
        <f t="shared" si="80"/>
        <v>PROFINAS SAS</v>
      </c>
      <c r="CQ265" s="105" t="str">
        <f t="shared" si="81"/>
        <v>NACIONAL</v>
      </c>
      <c r="CR265" s="105" t="str">
        <f t="shared" si="82"/>
        <v>8-30 DIAS</v>
      </c>
    </row>
    <row r="266" spans="1:96" ht="43.2">
      <c r="A266" s="46">
        <f t="shared" si="83"/>
        <v>258</v>
      </c>
      <c r="B266" s="24" t="s">
        <v>2047</v>
      </c>
      <c r="C266" s="25" t="s">
        <v>899</v>
      </c>
      <c r="D266" s="47">
        <v>1</v>
      </c>
      <c r="E266" s="7"/>
      <c r="F266" s="7"/>
      <c r="G266" s="7"/>
      <c r="H266" s="7"/>
      <c r="I266" s="7"/>
      <c r="J266" s="7"/>
      <c r="K266" s="7"/>
      <c r="L266" s="7"/>
      <c r="M266" s="7"/>
      <c r="N266" s="7"/>
      <c r="O266" s="7"/>
      <c r="P266" s="7"/>
      <c r="Q266" s="7"/>
      <c r="R266" s="7"/>
      <c r="S266" s="7"/>
      <c r="T266" s="7" t="s">
        <v>2390</v>
      </c>
      <c r="U266" s="7">
        <v>39672</v>
      </c>
      <c r="V266" s="7">
        <v>15</v>
      </c>
      <c r="W266" s="7"/>
      <c r="X266" s="7"/>
      <c r="Y266" s="7"/>
      <c r="Z266" s="82">
        <f t="shared" ref="Z266:Z329" si="91">MIN(X266,U266,R266,O266,L266,I266,F266)</f>
        <v>39672</v>
      </c>
      <c r="AA266" s="82" t="str">
        <f t="shared" ref="AA266:AA329" si="92">IF(Z266=X266,$W$7,IF(Z266=U266,$T$7,IF(Z266=R266,$Q$7,IF(Z266=O266,$N$7,IF(Z266=L266,$K$7,IF(Z266=I266,$H$7,IF(Z266=F266,$E$7,"")))))))</f>
        <v xml:space="preserve">ELEMENTOS QUIMICOS LTDA </v>
      </c>
      <c r="AB266" s="82" t="str">
        <f t="shared" si="87"/>
        <v>KARTELL</v>
      </c>
      <c r="AC266" s="82">
        <f t="shared" si="88"/>
        <v>15</v>
      </c>
      <c r="AD266" s="7" t="s">
        <v>2300</v>
      </c>
      <c r="AE266" s="7">
        <v>25520</v>
      </c>
      <c r="AF266" s="7" t="s">
        <v>2375</v>
      </c>
      <c r="AG266" s="7"/>
      <c r="AH266" s="7"/>
      <c r="AI266" s="7"/>
      <c r="AJ266" s="7"/>
      <c r="AK266" s="7"/>
      <c r="AL266" s="7"/>
      <c r="AM266" s="7"/>
      <c r="AN266" s="7"/>
      <c r="AO266" s="7"/>
      <c r="AP266" s="7"/>
      <c r="AQ266" s="7"/>
      <c r="AR266" s="7"/>
      <c r="AS266" s="7"/>
      <c r="AT266" s="7"/>
      <c r="AU266" s="7"/>
      <c r="AV266" s="7"/>
      <c r="AW266" s="7"/>
      <c r="AX266" s="7"/>
      <c r="AY266" s="82">
        <f t="shared" ref="AY266:AY329" si="93">MIN(AW266,AT266,AQ266,AN266,AK266,AH266,AE266)</f>
        <v>25520</v>
      </c>
      <c r="AZ266" s="82" t="str">
        <f t="shared" ref="AZ266:AZ329" si="94">+IF(AY266=AW266,$AV$7,IF(AY266=AT266,$AS$7,IF(AY266=AQ266,$AP$7,IF(AY266=AN266,$AM$7,IF(AY266=AK266,$AJ$7,IF(AY266=AH266,$AG$7,IF(AY266=AE266,$AD$7,"")))))))</f>
        <v>IMECTECH SOLUTIONS S.A.S.</v>
      </c>
      <c r="BA266" s="82" t="str">
        <f t="shared" si="89"/>
        <v>AVILA</v>
      </c>
      <c r="BB266" s="82" t="str">
        <f t="shared" si="90"/>
        <v>60 DIAS</v>
      </c>
      <c r="BC266" s="7"/>
      <c r="BD266" s="7"/>
      <c r="BE266" s="7"/>
      <c r="BF266" s="7" t="s">
        <v>887</v>
      </c>
      <c r="BG266" s="7">
        <v>32480</v>
      </c>
      <c r="BH266" s="7">
        <v>15</v>
      </c>
      <c r="BI266" s="7" t="s">
        <v>887</v>
      </c>
      <c r="BJ266" s="7">
        <v>22207.185000000001</v>
      </c>
      <c r="BK266" s="7" t="s">
        <v>2528</v>
      </c>
      <c r="BL266" s="7"/>
      <c r="BM266" s="7"/>
      <c r="BN266" s="7"/>
      <c r="BO266" s="7" t="s">
        <v>948</v>
      </c>
      <c r="BP266" s="7">
        <v>18600</v>
      </c>
      <c r="BQ266" s="7" t="s">
        <v>2548</v>
      </c>
      <c r="BR266" s="7"/>
      <c r="BS266" s="7"/>
      <c r="BT266" s="7"/>
      <c r="BU266" s="1" t="s">
        <v>887</v>
      </c>
      <c r="BV266" s="7">
        <v>20764</v>
      </c>
      <c r="BW266" s="7" t="s">
        <v>2328</v>
      </c>
      <c r="BX266" s="82">
        <f t="shared" ref="BX266:BX322" si="95">MIN(BV266,BS266,BP266,BM266,BJ266,BG266,BD266)</f>
        <v>18600</v>
      </c>
      <c r="BY266" s="82" t="str">
        <f t="shared" si="86"/>
        <v>QUIMICOS FARADAY LTDA</v>
      </c>
      <c r="BZ266" s="82" t="str">
        <f t="shared" ref="BZ266:BZ329" si="96">IF(BX266=BV266,BU266,IF(BX266=BS266,BR266,IF(BX266=BP266,BO266,IF(BX266=BM266,BL266,IF(BX266=BJ266,BI266,IF(BX266=BG266,BF266,IF(BX266=BD266,BC266,"")))))))</f>
        <v xml:space="preserve">NACIONAL </v>
      </c>
      <c r="CA266" s="82" t="str">
        <f t="shared" ref="CA266:CA329" si="97">IF(BX266=BV266,BW266,IF(BX266=BS266,BT266,IF(BX266=BP266,BQ266,IF(BX266=BM266,BN266,IF(BX266=BJ266,BK266,IF(BX266=BG266,BH266,IF(BX266=BD266,BE266,"")))))))</f>
        <v>20 DIAS</v>
      </c>
      <c r="CB266" s="7"/>
      <c r="CC266" s="7"/>
      <c r="CD266" s="7"/>
      <c r="CE266" s="7"/>
      <c r="CF266" s="7"/>
      <c r="CG266" s="7"/>
      <c r="CH266" s="7"/>
      <c r="CI266" s="7"/>
      <c r="CJ266" s="7"/>
      <c r="CK266" s="82"/>
      <c r="CL266" s="82"/>
      <c r="CM266" s="82"/>
      <c r="CN266" s="82"/>
      <c r="CO266" s="101">
        <f t="shared" ref="CO266:CO329" si="98">MIN(BX266,AY266,Z266,CK266)</f>
        <v>18600</v>
      </c>
      <c r="CP266" s="110" t="str">
        <f t="shared" ref="CP266:CP329" si="99">IF(CO266=CK266,CL266,IF(CO266=BX266,BY266,IF(CO266=AY266,AZ266,IF(CO266=Z266,AA266,""))))</f>
        <v>QUIMICOS FARADAY LTDA</v>
      </c>
      <c r="CQ266" s="105" t="str">
        <f t="shared" ref="CQ266:CQ329" si="100">IF(CO266=CK266,CM266,IF(CO266=BX266,BZ266,IF(CO266=AY266,BA266,IF(CO266=Z266,AB266,""))))</f>
        <v xml:space="preserve">NACIONAL </v>
      </c>
      <c r="CR266" s="105" t="str">
        <f t="shared" ref="CR266:CR329" si="101">IF(CO266=CK266,CN266,IF(CO266=BX266,CA266,IF(CO266=AY266,BB266,IF(CO266=Z266,AC266,""))))</f>
        <v>20 DIAS</v>
      </c>
    </row>
    <row r="267" spans="1:96" ht="28.8">
      <c r="A267" s="46">
        <f t="shared" ref="A267:A330" si="102">A266+1</f>
        <v>259</v>
      </c>
      <c r="B267" s="24" t="s">
        <v>2048</v>
      </c>
      <c r="C267" s="25"/>
      <c r="D267" s="47">
        <v>1</v>
      </c>
      <c r="E267" s="7"/>
      <c r="F267" s="7"/>
      <c r="G267" s="7"/>
      <c r="H267" s="7"/>
      <c r="I267" s="7"/>
      <c r="J267" s="7"/>
      <c r="K267" s="7"/>
      <c r="L267" s="7"/>
      <c r="M267" s="7"/>
      <c r="N267" s="7"/>
      <c r="O267" s="7"/>
      <c r="P267" s="7"/>
      <c r="Q267" s="7"/>
      <c r="R267" s="7"/>
      <c r="S267" s="7"/>
      <c r="T267" s="7"/>
      <c r="U267" s="7"/>
      <c r="V267" s="7"/>
      <c r="W267" s="7"/>
      <c r="X267" s="7"/>
      <c r="Y267" s="7"/>
      <c r="Z267" s="82"/>
      <c r="AA267" s="82"/>
      <c r="AB267" s="82"/>
      <c r="AC267" s="82"/>
      <c r="AD267" s="7"/>
      <c r="AE267" s="7"/>
      <c r="AF267" s="7"/>
      <c r="AG267" s="7"/>
      <c r="AH267" s="7"/>
      <c r="AI267" s="7"/>
      <c r="AJ267" s="7"/>
      <c r="AK267" s="7"/>
      <c r="AL267" s="7"/>
      <c r="AM267" s="7"/>
      <c r="AN267" s="7"/>
      <c r="AO267" s="7"/>
      <c r="AP267" s="7"/>
      <c r="AQ267" s="7"/>
      <c r="AR267" s="7"/>
      <c r="AS267" s="7"/>
      <c r="AT267" s="7"/>
      <c r="AU267" s="7"/>
      <c r="AV267" s="7"/>
      <c r="AW267" s="7"/>
      <c r="AX267" s="7"/>
      <c r="AY267" s="82"/>
      <c r="AZ267" s="82"/>
      <c r="BA267" s="82">
        <f t="shared" si="89"/>
        <v>0</v>
      </c>
      <c r="BB267" s="82">
        <f t="shared" si="90"/>
        <v>0</v>
      </c>
      <c r="BC267" s="7"/>
      <c r="BD267" s="7"/>
      <c r="BE267" s="7"/>
      <c r="BF267" s="7" t="s">
        <v>888</v>
      </c>
      <c r="BG267" s="7">
        <v>36250</v>
      </c>
      <c r="BH267" s="7">
        <v>15</v>
      </c>
      <c r="BI267" s="7" t="s">
        <v>2533</v>
      </c>
      <c r="BJ267" s="7">
        <v>34684</v>
      </c>
      <c r="BK267" s="7" t="s">
        <v>2526</v>
      </c>
      <c r="BL267" s="7"/>
      <c r="BM267" s="7"/>
      <c r="BN267" s="7"/>
      <c r="BO267" s="7" t="s">
        <v>2557</v>
      </c>
      <c r="BP267" s="7">
        <v>21000</v>
      </c>
      <c r="BQ267" s="7" t="s">
        <v>2548</v>
      </c>
      <c r="BR267" s="7"/>
      <c r="BS267" s="7"/>
      <c r="BT267" s="7"/>
      <c r="BU267" s="1"/>
      <c r="BV267" s="7"/>
      <c r="BW267" s="7"/>
      <c r="BX267" s="82">
        <f t="shared" si="95"/>
        <v>21000</v>
      </c>
      <c r="BY267" s="82" t="str">
        <f t="shared" ref="BY267:BY330" si="103">+IF(BX267=BV267,$BU$7,IF(BX267=BS267,$BR$7,IF(BX267=BP267,$BO$7,IF(BX267=BM267,$BL$7,IF(BX267=BJ267,$BI$7,IF(BX267=BG267,$BF$7,IF(BX267=BD267,$BC$7,"")))))))</f>
        <v>QUIMICOS FARADAY LTDA</v>
      </c>
      <c r="BZ267" s="82" t="str">
        <f t="shared" si="96"/>
        <v>IMPORTADA</v>
      </c>
      <c r="CA267" s="82" t="str">
        <f t="shared" si="97"/>
        <v>20 DIAS</v>
      </c>
      <c r="CB267" s="7"/>
      <c r="CC267" s="7"/>
      <c r="CD267" s="7"/>
      <c r="CE267" s="7"/>
      <c r="CF267" s="7"/>
      <c r="CG267" s="7"/>
      <c r="CH267" s="7"/>
      <c r="CI267" s="7"/>
      <c r="CJ267" s="7"/>
      <c r="CK267" s="82"/>
      <c r="CL267" s="82"/>
      <c r="CM267" s="82"/>
      <c r="CN267" s="82"/>
      <c r="CO267" s="101">
        <f t="shared" si="98"/>
        <v>21000</v>
      </c>
      <c r="CP267" s="110" t="str">
        <f t="shared" si="99"/>
        <v>QUIMICOS FARADAY LTDA</v>
      </c>
      <c r="CQ267" s="105" t="str">
        <f t="shared" si="100"/>
        <v>IMPORTADA</v>
      </c>
      <c r="CR267" s="105" t="str">
        <f t="shared" si="101"/>
        <v>20 DIAS</v>
      </c>
    </row>
    <row r="268" spans="1:96" ht="43.2">
      <c r="A268" s="46">
        <f t="shared" si="102"/>
        <v>260</v>
      </c>
      <c r="B268" s="24" t="s">
        <v>733</v>
      </c>
      <c r="C268" s="25" t="s">
        <v>908</v>
      </c>
      <c r="D268" s="47">
        <v>1</v>
      </c>
      <c r="E268" s="7"/>
      <c r="F268" s="7"/>
      <c r="G268" s="7"/>
      <c r="H268" s="7" t="s">
        <v>2282</v>
      </c>
      <c r="I268" s="7">
        <v>5568</v>
      </c>
      <c r="J268" s="7" t="s">
        <v>2281</v>
      </c>
      <c r="K268" s="7"/>
      <c r="L268" s="7"/>
      <c r="M268" s="7"/>
      <c r="N268" s="7"/>
      <c r="O268" s="7"/>
      <c r="P268" s="7"/>
      <c r="Q268" s="7" t="s">
        <v>920</v>
      </c>
      <c r="R268" s="7">
        <v>6171</v>
      </c>
      <c r="S268" s="7" t="s">
        <v>2326</v>
      </c>
      <c r="T268" s="7" t="s">
        <v>2416</v>
      </c>
      <c r="U268" s="7">
        <v>4698</v>
      </c>
      <c r="V268" s="7">
        <v>15</v>
      </c>
      <c r="W268" s="7"/>
      <c r="X268" s="7"/>
      <c r="Y268" s="7"/>
      <c r="Z268" s="82">
        <f t="shared" si="91"/>
        <v>4698</v>
      </c>
      <c r="AA268" s="82" t="str">
        <f t="shared" si="92"/>
        <v xml:space="preserve">ELEMENTOS QUIMICOS LTDA </v>
      </c>
      <c r="AB268" s="82" t="str">
        <f t="shared" si="87"/>
        <v>LMS (ALE)</v>
      </c>
      <c r="AC268" s="82">
        <f t="shared" si="88"/>
        <v>15</v>
      </c>
      <c r="AD268" s="7" t="s">
        <v>2399</v>
      </c>
      <c r="AE268" s="7">
        <v>23405</v>
      </c>
      <c r="AF268" s="7" t="s">
        <v>2375</v>
      </c>
      <c r="AG268" s="7" t="s">
        <v>2447</v>
      </c>
      <c r="AH268" s="7">
        <v>3248</v>
      </c>
      <c r="AI268" s="7">
        <v>30</v>
      </c>
      <c r="AJ268" s="7"/>
      <c r="AK268" s="7"/>
      <c r="AL268" s="7"/>
      <c r="AM268" s="7" t="s">
        <v>2470</v>
      </c>
      <c r="AN268" s="7">
        <v>2500</v>
      </c>
      <c r="AO268" s="7" t="s">
        <v>2463</v>
      </c>
      <c r="AP268" s="7"/>
      <c r="AQ268" s="7"/>
      <c r="AR268" s="7"/>
      <c r="AS268" s="7"/>
      <c r="AT268" s="7"/>
      <c r="AU268" s="7"/>
      <c r="AV268" s="7"/>
      <c r="AW268" s="7"/>
      <c r="AX268" s="7"/>
      <c r="AY268" s="82">
        <f t="shared" si="93"/>
        <v>2500</v>
      </c>
      <c r="AZ268" s="82" t="str">
        <f t="shared" si="94"/>
        <v>SUMINISTROS CLINICOS ISLA SAS</v>
      </c>
      <c r="BA268" s="82" t="str">
        <f t="shared" si="89"/>
        <v>HBG</v>
      </c>
      <c r="BB268" s="82" t="str">
        <f t="shared" si="90"/>
        <v>5 DIAS HABILES HABILES</v>
      </c>
      <c r="BC268" s="7"/>
      <c r="BD268" s="7"/>
      <c r="BE268" s="7"/>
      <c r="BF268" s="7" t="s">
        <v>920</v>
      </c>
      <c r="BG268" s="7">
        <v>5647</v>
      </c>
      <c r="BH268" s="7">
        <v>15</v>
      </c>
      <c r="BI268" s="7" t="s">
        <v>2470</v>
      </c>
      <c r="BJ268" s="7">
        <v>2714.4</v>
      </c>
      <c r="BK268" s="7" t="s">
        <v>2526</v>
      </c>
      <c r="BL268" s="7"/>
      <c r="BM268" s="7"/>
      <c r="BN268" s="7"/>
      <c r="BO268" s="7" t="s">
        <v>2470</v>
      </c>
      <c r="BP268" s="7">
        <v>2550</v>
      </c>
      <c r="BQ268" s="7" t="s">
        <v>2548</v>
      </c>
      <c r="BR268" s="7" t="s">
        <v>2282</v>
      </c>
      <c r="BS268" s="7">
        <v>6722.2</v>
      </c>
      <c r="BT268" s="7" t="s">
        <v>2577</v>
      </c>
      <c r="BU268" s="1" t="s">
        <v>920</v>
      </c>
      <c r="BV268" s="7">
        <v>6090</v>
      </c>
      <c r="BW268" s="7" t="s">
        <v>2328</v>
      </c>
      <c r="BX268" s="82">
        <f t="shared" si="95"/>
        <v>2550</v>
      </c>
      <c r="BY268" s="82" t="str">
        <f t="shared" si="103"/>
        <v>QUIMICOS FARADAY LTDA</v>
      </c>
      <c r="BZ268" s="82" t="str">
        <f t="shared" si="96"/>
        <v>HBG</v>
      </c>
      <c r="CA268" s="82" t="str">
        <f t="shared" si="97"/>
        <v>20 DIAS</v>
      </c>
      <c r="CB268" s="7"/>
      <c r="CC268" s="7"/>
      <c r="CD268" s="7"/>
      <c r="CE268" s="7"/>
      <c r="CF268" s="7"/>
      <c r="CG268" s="7"/>
      <c r="CH268" s="7" t="s">
        <v>920</v>
      </c>
      <c r="CI268" s="7">
        <v>6246.1538461538466</v>
      </c>
      <c r="CJ268" s="7" t="s">
        <v>2389</v>
      </c>
      <c r="CK268" s="82">
        <f t="shared" ref="CK268:CK329" si="104">MIN(CI268,CF268,CC268)</f>
        <v>6246.1538461538466</v>
      </c>
      <c r="CL268" s="82" t="str">
        <f t="shared" ref="CL268:CL329" si="105">+IF(CK268=CI268,$CH$7,IF(CK268=CF268,$CE$7,IF(CK268=CC268,$CB$7,"")))</f>
        <v xml:space="preserve">LABORATORIOS WACOL S.A </v>
      </c>
      <c r="CM268" s="82" t="str">
        <f t="shared" ref="CM268:CM329" si="106">IF(CK268=CI268,CH268,IF(CK268=CF268,CE268,IF(CK268=CC268,CB268,"")))</f>
        <v>BRAND</v>
      </c>
      <c r="CN268" s="82" t="str">
        <f t="shared" ref="CN268:CN329" si="107">IF(CK268=CI268,CJ268,IF(CK268=CF268,CG268,IF(CK268=CC268,CD268,"")))</f>
        <v>INMEDITA</v>
      </c>
      <c r="CO268" s="101">
        <f t="shared" si="98"/>
        <v>2500</v>
      </c>
      <c r="CP268" s="110" t="str">
        <f t="shared" si="99"/>
        <v>SUMINISTROS CLINICOS ISLA SAS</v>
      </c>
      <c r="CQ268" s="105" t="str">
        <f t="shared" si="100"/>
        <v>HBG</v>
      </c>
      <c r="CR268" s="105" t="str">
        <f t="shared" si="101"/>
        <v>5 DIAS HABILES HABILES</v>
      </c>
    </row>
    <row r="269" spans="1:96" ht="43.2">
      <c r="A269" s="46">
        <f t="shared" si="102"/>
        <v>261</v>
      </c>
      <c r="B269" s="24" t="s">
        <v>734</v>
      </c>
      <c r="C269" s="25" t="s">
        <v>908</v>
      </c>
      <c r="D269" s="47">
        <v>1</v>
      </c>
      <c r="E269" s="7"/>
      <c r="F269" s="7"/>
      <c r="G269" s="7"/>
      <c r="H269" s="7" t="s">
        <v>2282</v>
      </c>
      <c r="I269" s="7">
        <v>6434.1333333333332</v>
      </c>
      <c r="J269" s="7" t="s">
        <v>2281</v>
      </c>
      <c r="K269" s="7"/>
      <c r="L269" s="7"/>
      <c r="M269" s="7"/>
      <c r="N269" s="7"/>
      <c r="O269" s="7"/>
      <c r="P269" s="7"/>
      <c r="Q269" s="7" t="s">
        <v>920</v>
      </c>
      <c r="R269" s="7">
        <v>7714</v>
      </c>
      <c r="S269" s="7" t="s">
        <v>2326</v>
      </c>
      <c r="T269" s="7" t="s">
        <v>2416</v>
      </c>
      <c r="U269" s="7">
        <v>5428.7999999999993</v>
      </c>
      <c r="V269" s="7">
        <v>15</v>
      </c>
      <c r="W269" s="7"/>
      <c r="X269" s="7"/>
      <c r="Y269" s="7"/>
      <c r="Z269" s="82">
        <f t="shared" si="91"/>
        <v>5428.7999999999993</v>
      </c>
      <c r="AA269" s="82" t="str">
        <f t="shared" si="92"/>
        <v xml:space="preserve">ELEMENTOS QUIMICOS LTDA </v>
      </c>
      <c r="AB269" s="82" t="str">
        <f t="shared" ref="AB269:AB331" si="108">IF(Z269=X269,W269,IF(Z269=U269,T269,IF(Z269=R269,Q269,IF(Z269=O269,N269,IF(Z269=L269,K269,IF(Z269=I269,H269,IF(Z269=F269,E269,"")))))))</f>
        <v>LMS (ALE)</v>
      </c>
      <c r="AC269" s="82">
        <f t="shared" ref="AC269:AC331" si="109">IF(Z269=X269,Y269,IF(Z269=U269,V269,IF(Z269=R269,S269,IF(Z269=O269,P269,IF(Z269=L269,M269,IF(Z269=I269,J269,IF(Z269=F269,G269,"")))))))</f>
        <v>15</v>
      </c>
      <c r="AD269" s="7" t="s">
        <v>2399</v>
      </c>
      <c r="AE269" s="7">
        <v>25634</v>
      </c>
      <c r="AF269" s="7" t="s">
        <v>2375</v>
      </c>
      <c r="AG269" s="7" t="s">
        <v>2447</v>
      </c>
      <c r="AH269" s="7">
        <v>4176</v>
      </c>
      <c r="AI269" s="7">
        <v>30</v>
      </c>
      <c r="AJ269" s="7"/>
      <c r="AK269" s="7"/>
      <c r="AL269" s="7"/>
      <c r="AM269" s="7" t="s">
        <v>2470</v>
      </c>
      <c r="AN269" s="7">
        <v>3047</v>
      </c>
      <c r="AO269" s="7" t="s">
        <v>2463</v>
      </c>
      <c r="AP269" s="7"/>
      <c r="AQ269" s="7"/>
      <c r="AR269" s="7"/>
      <c r="AS269" s="7"/>
      <c r="AT269" s="7"/>
      <c r="AU269" s="7"/>
      <c r="AV269" s="7"/>
      <c r="AW269" s="7"/>
      <c r="AX269" s="7"/>
      <c r="AY269" s="82">
        <f t="shared" si="93"/>
        <v>3047</v>
      </c>
      <c r="AZ269" s="82" t="str">
        <f t="shared" si="94"/>
        <v>SUMINISTROS CLINICOS ISLA SAS</v>
      </c>
      <c r="BA269" s="82" t="str">
        <f t="shared" si="89"/>
        <v>HBG</v>
      </c>
      <c r="BB269" s="82" t="str">
        <f t="shared" si="90"/>
        <v>5 DIAS HABILES HABILES</v>
      </c>
      <c r="BC269" s="7"/>
      <c r="BD269" s="7"/>
      <c r="BE269" s="7"/>
      <c r="BF269" s="7" t="s">
        <v>920</v>
      </c>
      <c r="BG269" s="7">
        <v>7058</v>
      </c>
      <c r="BH269" s="7">
        <v>15</v>
      </c>
      <c r="BI269" s="7" t="s">
        <v>2470</v>
      </c>
      <c r="BJ269" s="7">
        <v>3317.6</v>
      </c>
      <c r="BK269" s="7" t="s">
        <v>2526</v>
      </c>
      <c r="BL269" s="7"/>
      <c r="BM269" s="7"/>
      <c r="BN269" s="7"/>
      <c r="BO269" s="7" t="s">
        <v>2470</v>
      </c>
      <c r="BP269" s="7">
        <v>3500</v>
      </c>
      <c r="BQ269" s="7" t="s">
        <v>2548</v>
      </c>
      <c r="BR269" s="7" t="s">
        <v>2282</v>
      </c>
      <c r="BS269" s="7">
        <v>6032</v>
      </c>
      <c r="BT269" s="7" t="s">
        <v>2577</v>
      </c>
      <c r="BU269" s="1" t="s">
        <v>920</v>
      </c>
      <c r="BV269" s="7">
        <v>7656</v>
      </c>
      <c r="BW269" s="7" t="s">
        <v>2328</v>
      </c>
      <c r="BX269" s="82">
        <f t="shared" si="95"/>
        <v>3317.6</v>
      </c>
      <c r="BY269" s="82" t="str">
        <f t="shared" si="103"/>
        <v>PROFINAS SAS</v>
      </c>
      <c r="BZ269" s="82" t="str">
        <f t="shared" si="96"/>
        <v>HBG</v>
      </c>
      <c r="CA269" s="82" t="str">
        <f t="shared" si="97"/>
        <v>15-60 DIAS</v>
      </c>
      <c r="CB269" s="7"/>
      <c r="CC269" s="7"/>
      <c r="CD269" s="7"/>
      <c r="CE269" s="7"/>
      <c r="CF269" s="7"/>
      <c r="CG269" s="7"/>
      <c r="CH269" s="7" t="s">
        <v>920</v>
      </c>
      <c r="CI269" s="7">
        <v>7807.6923076923076</v>
      </c>
      <c r="CJ269" s="7" t="s">
        <v>2389</v>
      </c>
      <c r="CK269" s="82">
        <f t="shared" si="104"/>
        <v>7807.6923076923076</v>
      </c>
      <c r="CL269" s="82" t="str">
        <f t="shared" si="105"/>
        <v xml:space="preserve">LABORATORIOS WACOL S.A </v>
      </c>
      <c r="CM269" s="82" t="str">
        <f t="shared" si="106"/>
        <v>BRAND</v>
      </c>
      <c r="CN269" s="82" t="str">
        <f t="shared" si="107"/>
        <v>INMEDITA</v>
      </c>
      <c r="CO269" s="101">
        <f t="shared" si="98"/>
        <v>3047</v>
      </c>
      <c r="CP269" s="110" t="str">
        <f t="shared" si="99"/>
        <v>SUMINISTROS CLINICOS ISLA SAS</v>
      </c>
      <c r="CQ269" s="105" t="str">
        <f t="shared" si="100"/>
        <v>HBG</v>
      </c>
      <c r="CR269" s="105" t="str">
        <f t="shared" si="101"/>
        <v>5 DIAS HABILES HABILES</v>
      </c>
    </row>
    <row r="270" spans="1:96" ht="43.2">
      <c r="A270" s="46">
        <f t="shared" si="102"/>
        <v>262</v>
      </c>
      <c r="B270" s="24" t="s">
        <v>2049</v>
      </c>
      <c r="C270" s="25"/>
      <c r="D270" s="47">
        <v>1</v>
      </c>
      <c r="E270" s="7"/>
      <c r="F270" s="7"/>
      <c r="G270" s="7"/>
      <c r="H270" s="7"/>
      <c r="I270" s="7"/>
      <c r="J270" s="7"/>
      <c r="K270" s="7"/>
      <c r="L270" s="7"/>
      <c r="M270" s="7"/>
      <c r="N270" s="7"/>
      <c r="O270" s="7"/>
      <c r="P270" s="7"/>
      <c r="Q270" s="7" t="s">
        <v>920</v>
      </c>
      <c r="R270" s="7">
        <v>8154</v>
      </c>
      <c r="S270" s="7" t="s">
        <v>2326</v>
      </c>
      <c r="T270" s="7" t="s">
        <v>2416</v>
      </c>
      <c r="U270" s="7">
        <v>6264</v>
      </c>
      <c r="V270" s="7">
        <v>15</v>
      </c>
      <c r="W270" s="7"/>
      <c r="X270" s="7"/>
      <c r="Y270" s="7"/>
      <c r="Z270" s="82">
        <f t="shared" si="91"/>
        <v>6264</v>
      </c>
      <c r="AA270" s="82" t="str">
        <f t="shared" si="92"/>
        <v xml:space="preserve">ELEMENTOS QUIMICOS LTDA </v>
      </c>
      <c r="AB270" s="82" t="str">
        <f t="shared" si="108"/>
        <v>LMS (ALE)</v>
      </c>
      <c r="AC270" s="82">
        <f t="shared" si="109"/>
        <v>15</v>
      </c>
      <c r="AD270" s="7" t="s">
        <v>2399</v>
      </c>
      <c r="AE270" s="7">
        <v>25634</v>
      </c>
      <c r="AF270" s="7" t="s">
        <v>2375</v>
      </c>
      <c r="AG270" s="7" t="s">
        <v>2447</v>
      </c>
      <c r="AH270" s="7">
        <v>3944</v>
      </c>
      <c r="AI270" s="7">
        <v>30</v>
      </c>
      <c r="AJ270" s="7"/>
      <c r="AK270" s="7"/>
      <c r="AL270" s="7"/>
      <c r="AM270" s="7" t="s">
        <v>2470</v>
      </c>
      <c r="AN270" s="7">
        <v>2500</v>
      </c>
      <c r="AO270" s="7" t="s">
        <v>2463</v>
      </c>
      <c r="AP270" s="7"/>
      <c r="AQ270" s="7"/>
      <c r="AR270" s="7"/>
      <c r="AS270" s="7"/>
      <c r="AT270" s="7"/>
      <c r="AU270" s="7"/>
      <c r="AV270" s="7"/>
      <c r="AW270" s="7"/>
      <c r="AX270" s="7"/>
      <c r="AY270" s="82">
        <f t="shared" si="93"/>
        <v>2500</v>
      </c>
      <c r="AZ270" s="82" t="str">
        <f t="shared" si="94"/>
        <v>SUMINISTROS CLINICOS ISLA SAS</v>
      </c>
      <c r="BA270" s="82" t="str">
        <f t="shared" si="89"/>
        <v>HBG</v>
      </c>
      <c r="BB270" s="82" t="str">
        <f t="shared" si="90"/>
        <v>5 DIAS HABILES HABILES</v>
      </c>
      <c r="BC270" s="7"/>
      <c r="BD270" s="7"/>
      <c r="BE270" s="7"/>
      <c r="BF270" s="7" t="s">
        <v>920</v>
      </c>
      <c r="BG270" s="7">
        <v>7462</v>
      </c>
      <c r="BH270" s="7">
        <v>15</v>
      </c>
      <c r="BI270" s="7" t="s">
        <v>2470</v>
      </c>
      <c r="BJ270" s="7">
        <v>2714.4</v>
      </c>
      <c r="BK270" s="7" t="s">
        <v>2526</v>
      </c>
      <c r="BL270" s="7"/>
      <c r="BM270" s="7"/>
      <c r="BN270" s="7"/>
      <c r="BO270" s="7" t="s">
        <v>2470</v>
      </c>
      <c r="BP270" s="7">
        <v>2550</v>
      </c>
      <c r="BQ270" s="7" t="s">
        <v>2548</v>
      </c>
      <c r="BR270" s="7" t="s">
        <v>2282</v>
      </c>
      <c r="BS270" s="7">
        <v>6728</v>
      </c>
      <c r="BT270" s="7" t="s">
        <v>2577</v>
      </c>
      <c r="BU270" s="1" t="s">
        <v>920</v>
      </c>
      <c r="BV270" s="7">
        <v>8062</v>
      </c>
      <c r="BW270" s="7" t="s">
        <v>2328</v>
      </c>
      <c r="BX270" s="82">
        <f t="shared" si="95"/>
        <v>2550</v>
      </c>
      <c r="BY270" s="82" t="str">
        <f t="shared" si="103"/>
        <v>QUIMICOS FARADAY LTDA</v>
      </c>
      <c r="BZ270" s="82" t="str">
        <f t="shared" si="96"/>
        <v>HBG</v>
      </c>
      <c r="CA270" s="82" t="str">
        <f t="shared" si="97"/>
        <v>20 DIAS</v>
      </c>
      <c r="CB270" s="7"/>
      <c r="CC270" s="7"/>
      <c r="CD270" s="7"/>
      <c r="CE270" s="7"/>
      <c r="CF270" s="7"/>
      <c r="CG270" s="7"/>
      <c r="CH270" s="7" t="s">
        <v>920</v>
      </c>
      <c r="CI270" s="7">
        <v>8253.8461538461543</v>
      </c>
      <c r="CJ270" s="7" t="s">
        <v>2378</v>
      </c>
      <c r="CK270" s="82">
        <f t="shared" si="104"/>
        <v>8253.8461538461543</v>
      </c>
      <c r="CL270" s="82" t="str">
        <f t="shared" si="105"/>
        <v xml:space="preserve">LABORATORIOS WACOL S.A </v>
      </c>
      <c r="CM270" s="82" t="str">
        <f t="shared" si="106"/>
        <v>BRAND</v>
      </c>
      <c r="CN270" s="82" t="str">
        <f t="shared" si="107"/>
        <v>5 DIAS</v>
      </c>
      <c r="CO270" s="101">
        <f t="shared" si="98"/>
        <v>2500</v>
      </c>
      <c r="CP270" s="110" t="str">
        <f t="shared" si="99"/>
        <v>SUMINISTROS CLINICOS ISLA SAS</v>
      </c>
      <c r="CQ270" s="105" t="str">
        <f t="shared" si="100"/>
        <v>HBG</v>
      </c>
      <c r="CR270" s="105" t="str">
        <f t="shared" si="101"/>
        <v>5 DIAS HABILES HABILES</v>
      </c>
    </row>
    <row r="271" spans="1:96" ht="43.2">
      <c r="A271" s="46">
        <f t="shared" si="102"/>
        <v>263</v>
      </c>
      <c r="B271" s="24" t="s">
        <v>735</v>
      </c>
      <c r="C271" s="25" t="s">
        <v>908</v>
      </c>
      <c r="D271" s="47">
        <v>1</v>
      </c>
      <c r="E271" s="7"/>
      <c r="F271" s="7"/>
      <c r="G271" s="7"/>
      <c r="H271" s="7" t="s">
        <v>2282</v>
      </c>
      <c r="I271" s="7">
        <v>5568</v>
      </c>
      <c r="J271" s="7" t="s">
        <v>2281</v>
      </c>
      <c r="K271" s="7"/>
      <c r="L271" s="7"/>
      <c r="M271" s="7"/>
      <c r="N271" s="7"/>
      <c r="O271" s="7"/>
      <c r="P271" s="7"/>
      <c r="Q271" s="7" t="s">
        <v>920</v>
      </c>
      <c r="R271" s="7">
        <v>7053</v>
      </c>
      <c r="S271" s="7" t="s">
        <v>2326</v>
      </c>
      <c r="T271" s="7" t="s">
        <v>2416</v>
      </c>
      <c r="U271" s="7">
        <v>4698</v>
      </c>
      <c r="V271" s="7">
        <v>15</v>
      </c>
      <c r="W271" s="7"/>
      <c r="X271" s="7"/>
      <c r="Y271" s="7"/>
      <c r="Z271" s="82">
        <f t="shared" si="91"/>
        <v>4698</v>
      </c>
      <c r="AA271" s="82" t="str">
        <f t="shared" si="92"/>
        <v xml:space="preserve">ELEMENTOS QUIMICOS LTDA </v>
      </c>
      <c r="AB271" s="82" t="str">
        <f t="shared" si="108"/>
        <v>LMS (ALE)</v>
      </c>
      <c r="AC271" s="82">
        <f t="shared" si="109"/>
        <v>15</v>
      </c>
      <c r="AD271" s="7" t="s">
        <v>2399</v>
      </c>
      <c r="AE271" s="7">
        <v>24662</v>
      </c>
      <c r="AF271" s="7" t="s">
        <v>2375</v>
      </c>
      <c r="AG271" s="7" t="s">
        <v>2447</v>
      </c>
      <c r="AH271" s="7">
        <v>4002</v>
      </c>
      <c r="AI271" s="7">
        <v>30</v>
      </c>
      <c r="AJ271" s="7"/>
      <c r="AK271" s="7"/>
      <c r="AL271" s="7"/>
      <c r="AM271" s="7" t="s">
        <v>2470</v>
      </c>
      <c r="AN271" s="7">
        <v>2900</v>
      </c>
      <c r="AO271" s="7" t="s">
        <v>2463</v>
      </c>
      <c r="AP271" s="7"/>
      <c r="AQ271" s="7"/>
      <c r="AR271" s="7"/>
      <c r="AS271" s="7"/>
      <c r="AT271" s="7"/>
      <c r="AU271" s="7"/>
      <c r="AV271" s="7"/>
      <c r="AW271" s="7"/>
      <c r="AX271" s="7"/>
      <c r="AY271" s="82">
        <f t="shared" si="93"/>
        <v>2900</v>
      </c>
      <c r="AZ271" s="82" t="str">
        <f t="shared" si="94"/>
        <v>SUMINISTROS CLINICOS ISLA SAS</v>
      </c>
      <c r="BA271" s="82" t="str">
        <f t="shared" ref="BA271:BA334" si="110">IF(AY271=AW271,AV271,IF(AY271=AT271,AS271,IF(AY271=AQ271,AP271,IF(AY271=AN271,AM271,IF(AY271=AK271,AJ271,IF(AY271=AH271,AG271,IF(AY271=AE271,AD271,"")))))))</f>
        <v>HBG</v>
      </c>
      <c r="BB271" s="82" t="str">
        <f t="shared" ref="BB271:BB334" si="111">IF(AY271=AW271,AX271,IF(AY271=AT271,AU271,IF(AY271=AQ271,AR271,IF(AY271=AN271,AO271,IF(AY271=AK271,AL271,IF(AY271=AH271,AI271,IF(AY271=AE271,AF271,"")))))))</f>
        <v>5 DIAS HABILES HABILES</v>
      </c>
      <c r="BC271" s="7"/>
      <c r="BD271" s="7"/>
      <c r="BE271" s="7"/>
      <c r="BF271" s="7" t="s">
        <v>920</v>
      </c>
      <c r="BG271" s="7">
        <v>6453</v>
      </c>
      <c r="BH271" s="7">
        <v>15</v>
      </c>
      <c r="BI271" s="7" t="s">
        <v>2470</v>
      </c>
      <c r="BJ271" s="7">
        <v>3166.8</v>
      </c>
      <c r="BK271" s="7" t="s">
        <v>2526</v>
      </c>
      <c r="BL271" s="7"/>
      <c r="BM271" s="7"/>
      <c r="BN271" s="7"/>
      <c r="BO271" s="7" t="s">
        <v>2470</v>
      </c>
      <c r="BP271" s="7">
        <v>3000</v>
      </c>
      <c r="BQ271" s="7" t="s">
        <v>2548</v>
      </c>
      <c r="BR271" s="7"/>
      <c r="BS271" s="7"/>
      <c r="BT271" s="7"/>
      <c r="BU271" s="1" t="s">
        <v>920</v>
      </c>
      <c r="BV271" s="7">
        <v>6960</v>
      </c>
      <c r="BW271" s="7" t="s">
        <v>2328</v>
      </c>
      <c r="BX271" s="82">
        <f t="shared" si="95"/>
        <v>3000</v>
      </c>
      <c r="BY271" s="82" t="str">
        <f t="shared" si="103"/>
        <v>QUIMICOS FARADAY LTDA</v>
      </c>
      <c r="BZ271" s="82" t="str">
        <f t="shared" si="96"/>
        <v>HBG</v>
      </c>
      <c r="CA271" s="82" t="str">
        <f t="shared" si="97"/>
        <v>20 DIAS</v>
      </c>
      <c r="CB271" s="7"/>
      <c r="CC271" s="7"/>
      <c r="CD271" s="7"/>
      <c r="CE271" s="7"/>
      <c r="CF271" s="7"/>
      <c r="CG271" s="7"/>
      <c r="CH271" s="7" t="s">
        <v>920</v>
      </c>
      <c r="CI271" s="7">
        <v>7138.4615384615381</v>
      </c>
      <c r="CJ271" s="7" t="s">
        <v>2378</v>
      </c>
      <c r="CK271" s="82">
        <f t="shared" si="104"/>
        <v>7138.4615384615381</v>
      </c>
      <c r="CL271" s="82" t="str">
        <f t="shared" si="105"/>
        <v xml:space="preserve">LABORATORIOS WACOL S.A </v>
      </c>
      <c r="CM271" s="82" t="str">
        <f t="shared" si="106"/>
        <v>BRAND</v>
      </c>
      <c r="CN271" s="82" t="str">
        <f t="shared" si="107"/>
        <v>5 DIAS</v>
      </c>
      <c r="CO271" s="101">
        <f t="shared" si="98"/>
        <v>2900</v>
      </c>
      <c r="CP271" s="110" t="str">
        <f t="shared" si="99"/>
        <v>SUMINISTROS CLINICOS ISLA SAS</v>
      </c>
      <c r="CQ271" s="105" t="str">
        <f t="shared" si="100"/>
        <v>HBG</v>
      </c>
      <c r="CR271" s="105" t="str">
        <f t="shared" si="101"/>
        <v>5 DIAS HABILES HABILES</v>
      </c>
    </row>
    <row r="272" spans="1:96" ht="28.8">
      <c r="A272" s="46">
        <f t="shared" si="102"/>
        <v>264</v>
      </c>
      <c r="B272" s="24" t="s">
        <v>2050</v>
      </c>
      <c r="C272" s="25" t="s">
        <v>888</v>
      </c>
      <c r="D272" s="47">
        <v>1</v>
      </c>
      <c r="E272" s="7"/>
      <c r="F272" s="7"/>
      <c r="G272" s="7"/>
      <c r="H272" s="7"/>
      <c r="I272" s="7"/>
      <c r="J272" s="7"/>
      <c r="K272" s="7"/>
      <c r="L272" s="7"/>
      <c r="M272" s="7"/>
      <c r="N272" s="7"/>
      <c r="O272" s="7"/>
      <c r="P272" s="7"/>
      <c r="Q272" s="7"/>
      <c r="R272" s="7"/>
      <c r="S272" s="7"/>
      <c r="T272" s="7"/>
      <c r="U272" s="7"/>
      <c r="V272" s="7"/>
      <c r="W272" s="7"/>
      <c r="X272" s="7"/>
      <c r="Y272" s="7"/>
      <c r="Z272" s="82"/>
      <c r="AA272" s="82"/>
      <c r="AB272" s="82"/>
      <c r="AC272" s="82"/>
      <c r="AD272" s="7"/>
      <c r="AE272" s="7"/>
      <c r="AF272" s="7"/>
      <c r="AG272" s="7"/>
      <c r="AH272" s="7"/>
      <c r="AI272" s="7"/>
      <c r="AJ272" s="7"/>
      <c r="AK272" s="7"/>
      <c r="AL272" s="7"/>
      <c r="AM272" s="7"/>
      <c r="AN272" s="7"/>
      <c r="AO272" s="7"/>
      <c r="AP272" s="7" t="s">
        <v>888</v>
      </c>
      <c r="AQ272" s="7">
        <v>266100</v>
      </c>
      <c r="AR272" s="7" t="s">
        <v>2475</v>
      </c>
      <c r="AS272" s="7"/>
      <c r="AT272" s="7"/>
      <c r="AU272" s="7"/>
      <c r="AV272" s="7"/>
      <c r="AW272" s="7"/>
      <c r="AX272" s="7"/>
      <c r="AY272" s="82">
        <f t="shared" si="93"/>
        <v>266100</v>
      </c>
      <c r="AZ272" s="82" t="str">
        <f t="shared" si="94"/>
        <v>LESNIAK E. U.</v>
      </c>
      <c r="BA272" s="82" t="str">
        <f t="shared" si="110"/>
        <v>FISHER</v>
      </c>
      <c r="BB272" s="82" t="str">
        <f t="shared" si="111"/>
        <v>30 días</v>
      </c>
      <c r="BC272" s="7"/>
      <c r="BD272" s="7"/>
      <c r="BE272" s="7"/>
      <c r="BF272" s="7"/>
      <c r="BG272" s="7"/>
      <c r="BH272" s="7"/>
      <c r="BI272" s="7"/>
      <c r="BJ272" s="7"/>
      <c r="BK272" s="7"/>
      <c r="BL272" s="7"/>
      <c r="BM272" s="7"/>
      <c r="BN272" s="7"/>
      <c r="BO272" s="7"/>
      <c r="BP272" s="7"/>
      <c r="BQ272" s="7"/>
      <c r="BR272" s="7"/>
      <c r="BS272" s="7"/>
      <c r="BT272" s="7"/>
      <c r="BU272" s="1"/>
      <c r="BV272" s="7"/>
      <c r="BW272" s="7"/>
      <c r="BX272" s="82"/>
      <c r="BY272" s="82" t="str">
        <f t="shared" si="103"/>
        <v>REACTIVOS EQUIPOS Y QUIMICOS LIMITADA</v>
      </c>
      <c r="BZ272" s="82">
        <f t="shared" si="96"/>
        <v>0</v>
      </c>
      <c r="CA272" s="82">
        <f t="shared" si="97"/>
        <v>0</v>
      </c>
      <c r="CB272" s="7"/>
      <c r="CC272" s="7"/>
      <c r="CD272" s="7"/>
      <c r="CE272" s="7" t="s">
        <v>888</v>
      </c>
      <c r="CF272" s="7">
        <v>104400</v>
      </c>
      <c r="CG272" s="7">
        <v>30</v>
      </c>
      <c r="CH272" s="7"/>
      <c r="CI272" s="7"/>
      <c r="CJ272" s="7"/>
      <c r="CK272" s="82">
        <f t="shared" si="104"/>
        <v>104400</v>
      </c>
      <c r="CL272" s="82" t="str">
        <f t="shared" si="105"/>
        <v>SCIENTIFIC PRODUCTS LTDA.</v>
      </c>
      <c r="CM272" s="82" t="str">
        <f t="shared" si="106"/>
        <v>FISHER</v>
      </c>
      <c r="CN272" s="82">
        <f t="shared" si="107"/>
        <v>30</v>
      </c>
      <c r="CO272" s="101">
        <f t="shared" si="98"/>
        <v>104400</v>
      </c>
      <c r="CP272" s="110" t="str">
        <f t="shared" si="99"/>
        <v>SCIENTIFIC PRODUCTS LTDA.</v>
      </c>
      <c r="CQ272" s="105" t="str">
        <f t="shared" si="100"/>
        <v>FISHER</v>
      </c>
      <c r="CR272" s="105">
        <f t="shared" si="101"/>
        <v>30</v>
      </c>
    </row>
    <row r="273" spans="1:96" ht="28.8">
      <c r="A273" s="46">
        <f t="shared" si="102"/>
        <v>265</v>
      </c>
      <c r="B273" s="24" t="s">
        <v>736</v>
      </c>
      <c r="C273" s="25" t="s">
        <v>909</v>
      </c>
      <c r="D273" s="47">
        <v>1</v>
      </c>
      <c r="E273" s="7"/>
      <c r="F273" s="7"/>
      <c r="G273" s="7"/>
      <c r="H273" s="7"/>
      <c r="I273" s="7"/>
      <c r="J273" s="7"/>
      <c r="K273" s="7"/>
      <c r="L273" s="7"/>
      <c r="M273" s="7"/>
      <c r="N273" s="7"/>
      <c r="O273" s="7"/>
      <c r="P273" s="7"/>
      <c r="Q273" s="7"/>
      <c r="R273" s="7"/>
      <c r="S273" s="7"/>
      <c r="T273" s="7" t="s">
        <v>2390</v>
      </c>
      <c r="U273" s="7">
        <v>52200</v>
      </c>
      <c r="V273" s="7">
        <v>15</v>
      </c>
      <c r="W273" s="7"/>
      <c r="X273" s="7"/>
      <c r="Y273" s="7"/>
      <c r="Z273" s="82">
        <f t="shared" si="91"/>
        <v>52200</v>
      </c>
      <c r="AA273" s="82" t="str">
        <f t="shared" si="92"/>
        <v xml:space="preserve">ELEMENTOS QUIMICOS LTDA </v>
      </c>
      <c r="AB273" s="82" t="str">
        <f t="shared" si="108"/>
        <v>KARTELL</v>
      </c>
      <c r="AC273" s="82">
        <f t="shared" si="109"/>
        <v>15</v>
      </c>
      <c r="AD273" s="7"/>
      <c r="AE273" s="7"/>
      <c r="AF273" s="7"/>
      <c r="AG273" s="7" t="s">
        <v>2390</v>
      </c>
      <c r="AH273" s="7">
        <v>63075</v>
      </c>
      <c r="AI273" s="7">
        <v>30</v>
      </c>
      <c r="AJ273" s="7"/>
      <c r="AK273" s="7"/>
      <c r="AL273" s="7"/>
      <c r="AM273" s="7"/>
      <c r="AN273" s="7"/>
      <c r="AO273" s="7"/>
      <c r="AP273" s="7"/>
      <c r="AQ273" s="7"/>
      <c r="AR273" s="7"/>
      <c r="AS273" s="7"/>
      <c r="AT273" s="7"/>
      <c r="AU273" s="7"/>
      <c r="AV273" s="7"/>
      <c r="AW273" s="7"/>
      <c r="AX273" s="7"/>
      <c r="AY273" s="82">
        <f t="shared" si="93"/>
        <v>63075</v>
      </c>
      <c r="AZ273" s="82" t="str">
        <f t="shared" si="94"/>
        <v>IMPORTECNICAL S.A.S</v>
      </c>
      <c r="BA273" s="82" t="str">
        <f t="shared" si="110"/>
        <v>KARTELL</v>
      </c>
      <c r="BB273" s="82">
        <f t="shared" si="111"/>
        <v>30</v>
      </c>
      <c r="BC273" s="7"/>
      <c r="BD273" s="7"/>
      <c r="BE273" s="7"/>
      <c r="BF273" s="7" t="s">
        <v>920</v>
      </c>
      <c r="BG273" s="7">
        <v>78347</v>
      </c>
      <c r="BH273" s="7">
        <v>15</v>
      </c>
      <c r="BI273" s="7" t="s">
        <v>2390</v>
      </c>
      <c r="BJ273" s="7">
        <v>58000</v>
      </c>
      <c r="BK273" s="7" t="s">
        <v>2527</v>
      </c>
      <c r="BL273" s="7"/>
      <c r="BM273" s="7"/>
      <c r="BN273" s="7"/>
      <c r="BO273" s="7" t="s">
        <v>2390</v>
      </c>
      <c r="BP273" s="7">
        <v>64000</v>
      </c>
      <c r="BQ273" s="7" t="s">
        <v>2548</v>
      </c>
      <c r="BR273" s="7"/>
      <c r="BS273" s="7"/>
      <c r="BT273" s="7"/>
      <c r="BU273" s="1" t="s">
        <v>920</v>
      </c>
      <c r="BV273" s="7">
        <v>84506</v>
      </c>
      <c r="BW273" s="7" t="s">
        <v>2545</v>
      </c>
      <c r="BX273" s="82">
        <f t="shared" si="95"/>
        <v>58000</v>
      </c>
      <c r="BY273" s="82" t="str">
        <f t="shared" si="103"/>
        <v>PROFINAS SAS</v>
      </c>
      <c r="BZ273" s="82" t="str">
        <f t="shared" si="96"/>
        <v>KARTELL</v>
      </c>
      <c r="CA273" s="82" t="str">
        <f t="shared" si="97"/>
        <v>15-30 DIAS</v>
      </c>
      <c r="CB273" s="7"/>
      <c r="CC273" s="7"/>
      <c r="CD273" s="7"/>
      <c r="CE273" s="7" t="s">
        <v>2302</v>
      </c>
      <c r="CF273" s="7">
        <v>69600</v>
      </c>
      <c r="CG273" s="7">
        <v>30</v>
      </c>
      <c r="CH273" s="7" t="s">
        <v>920</v>
      </c>
      <c r="CI273" s="7">
        <v>86665.38461538461</v>
      </c>
      <c r="CJ273" s="7" t="s">
        <v>2389</v>
      </c>
      <c r="CK273" s="82">
        <f t="shared" si="104"/>
        <v>69600</v>
      </c>
      <c r="CL273" s="82" t="str">
        <f t="shared" si="105"/>
        <v>SCIENTIFIC PRODUCTS LTDA.</v>
      </c>
      <c r="CM273" s="82" t="str">
        <f t="shared" si="106"/>
        <v xml:space="preserve">BRAND </v>
      </c>
      <c r="CN273" s="82">
        <f t="shared" si="107"/>
        <v>30</v>
      </c>
      <c r="CO273" s="101">
        <f t="shared" si="98"/>
        <v>52200</v>
      </c>
      <c r="CP273" s="110" t="str">
        <f t="shared" si="99"/>
        <v xml:space="preserve">ELEMENTOS QUIMICOS LTDA </v>
      </c>
      <c r="CQ273" s="105" t="str">
        <f t="shared" si="100"/>
        <v>KARTELL</v>
      </c>
      <c r="CR273" s="105">
        <f t="shared" si="101"/>
        <v>15</v>
      </c>
    </row>
    <row r="274" spans="1:96" ht="30.6">
      <c r="A274" s="46">
        <f t="shared" si="102"/>
        <v>266</v>
      </c>
      <c r="B274" s="24" t="s">
        <v>2051</v>
      </c>
      <c r="C274" s="25" t="s">
        <v>1799</v>
      </c>
      <c r="D274" s="47">
        <v>1</v>
      </c>
      <c r="E274" s="7"/>
      <c r="F274" s="7"/>
      <c r="G274" s="7"/>
      <c r="H274" s="7"/>
      <c r="I274" s="7"/>
      <c r="J274" s="7"/>
      <c r="K274" s="7" t="s">
        <v>2312</v>
      </c>
      <c r="L274" s="7">
        <v>426184</v>
      </c>
      <c r="M274" s="7">
        <v>30</v>
      </c>
      <c r="N274" s="7"/>
      <c r="O274" s="7"/>
      <c r="P274" s="7"/>
      <c r="Q274" s="7"/>
      <c r="R274" s="7"/>
      <c r="S274" s="7"/>
      <c r="T274" s="7"/>
      <c r="U274" s="7"/>
      <c r="V274" s="7"/>
      <c r="W274" s="7"/>
      <c r="X274" s="7"/>
      <c r="Y274" s="7"/>
      <c r="Z274" s="82">
        <f t="shared" si="91"/>
        <v>426184</v>
      </c>
      <c r="AA274" s="82" t="str">
        <f t="shared" si="92"/>
        <v>BIO-INSTRUMENTAL</v>
      </c>
      <c r="AB274" s="82" t="str">
        <f t="shared" si="108"/>
        <v>FISHERDRAND</v>
      </c>
      <c r="AC274" s="82">
        <f t="shared" si="109"/>
        <v>30</v>
      </c>
      <c r="AD274" s="7"/>
      <c r="AE274" s="7"/>
      <c r="AF274" s="7"/>
      <c r="AG274" s="7"/>
      <c r="AH274" s="7"/>
      <c r="AI274" s="7"/>
      <c r="AJ274" s="7"/>
      <c r="AK274" s="7"/>
      <c r="AL274" s="7"/>
      <c r="AM274" s="7"/>
      <c r="AN274" s="7"/>
      <c r="AO274" s="7"/>
      <c r="AP274" s="7"/>
      <c r="AQ274" s="7"/>
      <c r="AR274" s="7"/>
      <c r="AS274" s="7"/>
      <c r="AT274" s="7"/>
      <c r="AU274" s="7"/>
      <c r="AV274" s="7"/>
      <c r="AW274" s="7"/>
      <c r="AX274" s="7"/>
      <c r="AY274" s="82"/>
      <c r="AZ274" s="82"/>
      <c r="BA274" s="82">
        <f t="shared" si="110"/>
        <v>0</v>
      </c>
      <c r="BB274" s="82">
        <f t="shared" si="111"/>
        <v>0</v>
      </c>
      <c r="BC274" s="7"/>
      <c r="BD274" s="7"/>
      <c r="BE274" s="7"/>
      <c r="BF274" s="7"/>
      <c r="BG274" s="7"/>
      <c r="BH274" s="7"/>
      <c r="BI274" s="7"/>
      <c r="BJ274" s="7"/>
      <c r="BK274" s="7"/>
      <c r="BL274" s="7"/>
      <c r="BM274" s="7"/>
      <c r="BN274" s="7"/>
      <c r="BO274" s="7"/>
      <c r="BP274" s="7"/>
      <c r="BQ274" s="7"/>
      <c r="BR274" s="7"/>
      <c r="BS274" s="7"/>
      <c r="BT274" s="7"/>
      <c r="BU274" s="1"/>
      <c r="BV274" s="7"/>
      <c r="BW274" s="7"/>
      <c r="BX274" s="82"/>
      <c r="BY274" s="82" t="str">
        <f t="shared" si="103"/>
        <v>REACTIVOS EQUIPOS Y QUIMICOS LIMITADA</v>
      </c>
      <c r="BZ274" s="82">
        <f t="shared" si="96"/>
        <v>0</v>
      </c>
      <c r="CA274" s="82">
        <f t="shared" si="97"/>
        <v>0</v>
      </c>
      <c r="CB274" s="7"/>
      <c r="CC274" s="7"/>
      <c r="CD274" s="7"/>
      <c r="CE274" s="7" t="s">
        <v>2625</v>
      </c>
      <c r="CF274" s="7">
        <v>110200</v>
      </c>
      <c r="CG274" s="7">
        <v>30</v>
      </c>
      <c r="CH274" s="7"/>
      <c r="CI274" s="7"/>
      <c r="CJ274" s="7"/>
      <c r="CK274" s="82">
        <f t="shared" si="104"/>
        <v>110200</v>
      </c>
      <c r="CL274" s="82" t="str">
        <f t="shared" si="105"/>
        <v>SCIENTIFIC PRODUCTS LTDA.</v>
      </c>
      <c r="CM274" s="82" t="str">
        <f t="shared" si="106"/>
        <v xml:space="preserve">FISHERBRAND </v>
      </c>
      <c r="CN274" s="82">
        <f t="shared" si="107"/>
        <v>30</v>
      </c>
      <c r="CO274" s="101">
        <f t="shared" si="98"/>
        <v>110200</v>
      </c>
      <c r="CP274" s="110" t="str">
        <f t="shared" si="99"/>
        <v>SCIENTIFIC PRODUCTS LTDA.</v>
      </c>
      <c r="CQ274" s="105" t="str">
        <f t="shared" si="100"/>
        <v xml:space="preserve">FISHERBRAND </v>
      </c>
      <c r="CR274" s="105">
        <f t="shared" si="101"/>
        <v>30</v>
      </c>
    </row>
    <row r="275" spans="1:96" ht="43.2">
      <c r="A275" s="46">
        <f t="shared" si="102"/>
        <v>267</v>
      </c>
      <c r="B275" s="24" t="s">
        <v>737</v>
      </c>
      <c r="C275" s="25" t="s">
        <v>904</v>
      </c>
      <c r="D275" s="47">
        <v>1</v>
      </c>
      <c r="E275" s="7"/>
      <c r="F275" s="7"/>
      <c r="G275" s="7"/>
      <c r="H275" s="7" t="s">
        <v>920</v>
      </c>
      <c r="I275" s="7">
        <v>19140</v>
      </c>
      <c r="J275" s="7" t="s">
        <v>2281</v>
      </c>
      <c r="K275" s="7"/>
      <c r="L275" s="7"/>
      <c r="M275" s="7"/>
      <c r="N275" s="7"/>
      <c r="O275" s="7"/>
      <c r="P275" s="7"/>
      <c r="Q275" s="7" t="s">
        <v>920</v>
      </c>
      <c r="R275" s="7">
        <v>19395.199999999997</v>
      </c>
      <c r="S275" s="7" t="s">
        <v>2326</v>
      </c>
      <c r="T275" s="7" t="s">
        <v>2416</v>
      </c>
      <c r="U275" s="7">
        <v>13571.999999999998</v>
      </c>
      <c r="V275" s="7">
        <v>15</v>
      </c>
      <c r="W275" s="7"/>
      <c r="X275" s="7"/>
      <c r="Y275" s="7"/>
      <c r="Z275" s="82">
        <f t="shared" si="91"/>
        <v>13571.999999999998</v>
      </c>
      <c r="AA275" s="82" t="str">
        <f t="shared" si="92"/>
        <v xml:space="preserve">ELEMENTOS QUIMICOS LTDA </v>
      </c>
      <c r="AB275" s="82" t="str">
        <f t="shared" si="108"/>
        <v>LMS (ALE)</v>
      </c>
      <c r="AC275" s="82">
        <f t="shared" si="109"/>
        <v>15</v>
      </c>
      <c r="AD275" s="7" t="s">
        <v>2399</v>
      </c>
      <c r="AE275" s="7">
        <v>39331</v>
      </c>
      <c r="AF275" s="7" t="s">
        <v>2375</v>
      </c>
      <c r="AG275" s="7"/>
      <c r="AH275" s="7"/>
      <c r="AI275" s="7"/>
      <c r="AJ275" s="7"/>
      <c r="AK275" s="7"/>
      <c r="AL275" s="7"/>
      <c r="AM275" s="7"/>
      <c r="AN275" s="7"/>
      <c r="AO275" s="7"/>
      <c r="AP275" s="7"/>
      <c r="AQ275" s="7"/>
      <c r="AR275" s="7"/>
      <c r="AS275" s="7"/>
      <c r="AT275" s="7"/>
      <c r="AU275" s="7"/>
      <c r="AV275" s="7"/>
      <c r="AW275" s="7"/>
      <c r="AX275" s="7"/>
      <c r="AY275" s="82">
        <f t="shared" si="93"/>
        <v>39331</v>
      </c>
      <c r="AZ275" s="82" t="str">
        <f t="shared" si="94"/>
        <v>IMECTECH SOLUTIONS S.A.S.</v>
      </c>
      <c r="BA275" s="82" t="str">
        <f t="shared" si="110"/>
        <v>PYREX</v>
      </c>
      <c r="BB275" s="82" t="str">
        <f t="shared" si="111"/>
        <v>60 DIAS</v>
      </c>
      <c r="BC275" s="7"/>
      <c r="BD275" s="7"/>
      <c r="BE275" s="7"/>
      <c r="BF275" s="7" t="s">
        <v>920</v>
      </c>
      <c r="BG275" s="7">
        <v>17747</v>
      </c>
      <c r="BH275" s="7">
        <v>15</v>
      </c>
      <c r="BI275" s="7" t="s">
        <v>920</v>
      </c>
      <c r="BJ275" s="7">
        <v>19140</v>
      </c>
      <c r="BK275" s="7" t="s">
        <v>2526</v>
      </c>
      <c r="BL275" s="7"/>
      <c r="BM275" s="7"/>
      <c r="BN275" s="7"/>
      <c r="BO275" s="7"/>
      <c r="BP275" s="7"/>
      <c r="BQ275" s="7"/>
      <c r="BR275" s="7"/>
      <c r="BS275" s="7"/>
      <c r="BT275" s="7"/>
      <c r="BU275" s="1" t="s">
        <v>920</v>
      </c>
      <c r="BV275" s="7">
        <v>19140</v>
      </c>
      <c r="BW275" s="7" t="s">
        <v>2328</v>
      </c>
      <c r="BX275" s="82">
        <f t="shared" si="95"/>
        <v>17747</v>
      </c>
      <c r="BY275" s="82" t="str">
        <f t="shared" si="103"/>
        <v>PRODUQUIMICA DE COLOMBIA S A</v>
      </c>
      <c r="BZ275" s="82" t="str">
        <f t="shared" si="96"/>
        <v>BRAND</v>
      </c>
      <c r="CA275" s="82">
        <f t="shared" si="97"/>
        <v>15</v>
      </c>
      <c r="CB275" s="7"/>
      <c r="CC275" s="7"/>
      <c r="CD275" s="7"/>
      <c r="CE275" s="7"/>
      <c r="CF275" s="7"/>
      <c r="CG275" s="7"/>
      <c r="CH275" s="7" t="s">
        <v>920</v>
      </c>
      <c r="CI275" s="7">
        <v>19630.76923076923</v>
      </c>
      <c r="CJ275" s="7" t="s">
        <v>2378</v>
      </c>
      <c r="CK275" s="82">
        <f t="shared" si="104"/>
        <v>19630.76923076923</v>
      </c>
      <c r="CL275" s="82" t="str">
        <f t="shared" si="105"/>
        <v xml:space="preserve">LABORATORIOS WACOL S.A </v>
      </c>
      <c r="CM275" s="82" t="str">
        <f t="shared" si="106"/>
        <v>BRAND</v>
      </c>
      <c r="CN275" s="82" t="str">
        <f t="shared" si="107"/>
        <v>5 DIAS</v>
      </c>
      <c r="CO275" s="101">
        <f t="shared" si="98"/>
        <v>13571.999999999998</v>
      </c>
      <c r="CP275" s="110" t="str">
        <f t="shared" si="99"/>
        <v xml:space="preserve">ELEMENTOS QUIMICOS LTDA </v>
      </c>
      <c r="CQ275" s="105" t="str">
        <f t="shared" si="100"/>
        <v>LMS (ALE)</v>
      </c>
      <c r="CR275" s="105">
        <f t="shared" si="101"/>
        <v>15</v>
      </c>
    </row>
    <row r="276" spans="1:96" ht="43.2">
      <c r="A276" s="46">
        <f t="shared" si="102"/>
        <v>268</v>
      </c>
      <c r="B276" s="24" t="s">
        <v>1752</v>
      </c>
      <c r="C276" s="25" t="s">
        <v>904</v>
      </c>
      <c r="D276" s="47">
        <v>1</v>
      </c>
      <c r="E276" s="7"/>
      <c r="F276" s="7"/>
      <c r="G276" s="7"/>
      <c r="H276" s="7" t="s">
        <v>2282</v>
      </c>
      <c r="I276" s="7">
        <v>11012.266666666666</v>
      </c>
      <c r="J276" s="7" t="s">
        <v>2281</v>
      </c>
      <c r="K276" s="7"/>
      <c r="L276" s="7"/>
      <c r="M276" s="7"/>
      <c r="N276" s="7"/>
      <c r="O276" s="7"/>
      <c r="P276" s="7"/>
      <c r="Q276" s="7" t="s">
        <v>920</v>
      </c>
      <c r="R276" s="7">
        <v>12232.199999999999</v>
      </c>
      <c r="S276" s="7" t="s">
        <v>2326</v>
      </c>
      <c r="T276" s="7" t="s">
        <v>2416</v>
      </c>
      <c r="U276" s="7">
        <v>9291.5999999999985</v>
      </c>
      <c r="V276" s="7">
        <v>15</v>
      </c>
      <c r="W276" s="7"/>
      <c r="X276" s="7"/>
      <c r="Y276" s="7"/>
      <c r="Z276" s="82">
        <f t="shared" si="91"/>
        <v>9291.5999999999985</v>
      </c>
      <c r="AA276" s="82" t="str">
        <f t="shared" si="92"/>
        <v xml:space="preserve">ELEMENTOS QUIMICOS LTDA </v>
      </c>
      <c r="AB276" s="82" t="str">
        <f t="shared" si="108"/>
        <v>LMS (ALE)</v>
      </c>
      <c r="AC276" s="82">
        <f t="shared" si="109"/>
        <v>15</v>
      </c>
      <c r="AD276" s="7" t="s">
        <v>2399</v>
      </c>
      <c r="AE276" s="7">
        <v>26590</v>
      </c>
      <c r="AF276" s="7" t="s">
        <v>2375</v>
      </c>
      <c r="AG276" s="7" t="s">
        <v>2447</v>
      </c>
      <c r="AH276" s="7">
        <v>7366</v>
      </c>
      <c r="AI276" s="7">
        <v>30</v>
      </c>
      <c r="AJ276" s="7"/>
      <c r="AK276" s="7"/>
      <c r="AL276" s="7"/>
      <c r="AM276" s="7"/>
      <c r="AN276" s="7"/>
      <c r="AO276" s="7"/>
      <c r="AP276" s="7"/>
      <c r="AQ276" s="7"/>
      <c r="AR276" s="7"/>
      <c r="AS276" s="7"/>
      <c r="AT276" s="7"/>
      <c r="AU276" s="7"/>
      <c r="AV276" s="7"/>
      <c r="AW276" s="7"/>
      <c r="AX276" s="7"/>
      <c r="AY276" s="82">
        <f t="shared" si="93"/>
        <v>7366</v>
      </c>
      <c r="AZ276" s="82" t="str">
        <f t="shared" si="94"/>
        <v>IMPORTECNICAL S.A.S</v>
      </c>
      <c r="BA276" s="82" t="str">
        <f t="shared" si="110"/>
        <v>GERMANY</v>
      </c>
      <c r="BB276" s="82">
        <f t="shared" si="111"/>
        <v>30</v>
      </c>
      <c r="BC276" s="7"/>
      <c r="BD276" s="7"/>
      <c r="BE276" s="7"/>
      <c r="BF276" s="7" t="s">
        <v>920</v>
      </c>
      <c r="BG276" s="7">
        <v>11192</v>
      </c>
      <c r="BH276" s="7">
        <v>15</v>
      </c>
      <c r="BI276" s="7" t="s">
        <v>920</v>
      </c>
      <c r="BJ276" s="7">
        <v>12071.25</v>
      </c>
      <c r="BK276" s="7" t="s">
        <v>2526</v>
      </c>
      <c r="BL276" s="7"/>
      <c r="BM276" s="7"/>
      <c r="BN276" s="7"/>
      <c r="BO276" s="7"/>
      <c r="BP276" s="7"/>
      <c r="BQ276" s="7"/>
      <c r="BR276" s="7" t="s">
        <v>2282</v>
      </c>
      <c r="BS276" s="7">
        <v>8584</v>
      </c>
      <c r="BT276" s="7" t="s">
        <v>2577</v>
      </c>
      <c r="BU276" s="1" t="s">
        <v>920</v>
      </c>
      <c r="BV276" s="7">
        <v>12064</v>
      </c>
      <c r="BW276" s="7" t="s">
        <v>2328</v>
      </c>
      <c r="BX276" s="82">
        <f t="shared" si="95"/>
        <v>8584</v>
      </c>
      <c r="BY276" s="82" t="str">
        <f t="shared" si="103"/>
        <v>QUIMICOS Y REACTIVOS SAS "QUIMIREL SAS"</v>
      </c>
      <c r="BZ276" s="82" t="str">
        <f t="shared" si="96"/>
        <v>LMS</v>
      </c>
      <c r="CA276" s="82" t="str">
        <f t="shared" si="97"/>
        <v>5 dias calendario</v>
      </c>
      <c r="CB276" s="7"/>
      <c r="CC276" s="7"/>
      <c r="CD276" s="7"/>
      <c r="CE276" s="7"/>
      <c r="CF276" s="7"/>
      <c r="CG276" s="7"/>
      <c r="CH276" s="7" t="s">
        <v>920</v>
      </c>
      <c r="CI276" s="7">
        <v>12380.76923076923</v>
      </c>
      <c r="CJ276" s="7" t="s">
        <v>2389</v>
      </c>
      <c r="CK276" s="82">
        <f t="shared" si="104"/>
        <v>12380.76923076923</v>
      </c>
      <c r="CL276" s="82" t="str">
        <f t="shared" si="105"/>
        <v xml:space="preserve">LABORATORIOS WACOL S.A </v>
      </c>
      <c r="CM276" s="82" t="str">
        <f t="shared" si="106"/>
        <v>BRAND</v>
      </c>
      <c r="CN276" s="82" t="str">
        <f t="shared" si="107"/>
        <v>INMEDITA</v>
      </c>
      <c r="CO276" s="101">
        <f t="shared" si="98"/>
        <v>7366</v>
      </c>
      <c r="CP276" s="110" t="str">
        <f t="shared" si="99"/>
        <v>IMPORTECNICAL S.A.S</v>
      </c>
      <c r="CQ276" s="105" t="str">
        <f t="shared" si="100"/>
        <v>GERMANY</v>
      </c>
      <c r="CR276" s="105">
        <f t="shared" si="101"/>
        <v>30</v>
      </c>
    </row>
    <row r="277" spans="1:96" ht="43.2">
      <c r="A277" s="46">
        <f t="shared" si="102"/>
        <v>269</v>
      </c>
      <c r="B277" s="24" t="s">
        <v>738</v>
      </c>
      <c r="C277" s="25" t="s">
        <v>904</v>
      </c>
      <c r="D277" s="47">
        <v>1</v>
      </c>
      <c r="E277" s="7"/>
      <c r="F277" s="7"/>
      <c r="G277" s="7"/>
      <c r="H277" s="7" t="s">
        <v>2282</v>
      </c>
      <c r="I277" s="7">
        <v>16580.266666666666</v>
      </c>
      <c r="J277" s="7" t="s">
        <v>2281</v>
      </c>
      <c r="K277" s="7"/>
      <c r="L277" s="7"/>
      <c r="M277" s="7"/>
      <c r="N277" s="7"/>
      <c r="O277" s="7"/>
      <c r="P277" s="7"/>
      <c r="Q277" s="7" t="s">
        <v>920</v>
      </c>
      <c r="R277" s="7">
        <v>21158.399999999998</v>
      </c>
      <c r="S277" s="7" t="s">
        <v>2326</v>
      </c>
      <c r="T277" s="7" t="s">
        <v>2416</v>
      </c>
      <c r="U277" s="7">
        <v>13989.599999999999</v>
      </c>
      <c r="V277" s="7">
        <v>15</v>
      </c>
      <c r="W277" s="7"/>
      <c r="X277" s="7"/>
      <c r="Y277" s="7"/>
      <c r="Z277" s="82">
        <f t="shared" si="91"/>
        <v>13989.599999999999</v>
      </c>
      <c r="AA277" s="82" t="str">
        <f t="shared" si="92"/>
        <v xml:space="preserve">ELEMENTOS QUIMICOS LTDA </v>
      </c>
      <c r="AB277" s="82" t="str">
        <f t="shared" si="108"/>
        <v>LMS (ALE)</v>
      </c>
      <c r="AC277" s="82">
        <f t="shared" si="109"/>
        <v>15</v>
      </c>
      <c r="AD277" s="7" t="s">
        <v>2399</v>
      </c>
      <c r="AE277" s="7">
        <v>42274</v>
      </c>
      <c r="AF277" s="7" t="s">
        <v>2375</v>
      </c>
      <c r="AG277" s="7" t="s">
        <v>2447</v>
      </c>
      <c r="AH277" s="7">
        <v>9744</v>
      </c>
      <c r="AI277" s="7">
        <v>30</v>
      </c>
      <c r="AJ277" s="7"/>
      <c r="AK277" s="7"/>
      <c r="AL277" s="7"/>
      <c r="AM277" s="7"/>
      <c r="AN277" s="7"/>
      <c r="AO277" s="7"/>
      <c r="AP277" s="7"/>
      <c r="AQ277" s="7"/>
      <c r="AR277" s="7"/>
      <c r="AS277" s="7"/>
      <c r="AT277" s="7"/>
      <c r="AU277" s="7"/>
      <c r="AV277" s="7"/>
      <c r="AW277" s="7"/>
      <c r="AX277" s="7"/>
      <c r="AY277" s="82">
        <f t="shared" si="93"/>
        <v>9744</v>
      </c>
      <c r="AZ277" s="82" t="str">
        <f t="shared" si="94"/>
        <v>IMPORTECNICAL S.A.S</v>
      </c>
      <c r="BA277" s="82" t="str">
        <f t="shared" si="110"/>
        <v>GERMANY</v>
      </c>
      <c r="BB277" s="82">
        <f t="shared" si="111"/>
        <v>30</v>
      </c>
      <c r="BC277" s="7"/>
      <c r="BD277" s="7"/>
      <c r="BE277" s="7"/>
      <c r="BF277" s="7" t="s">
        <v>920</v>
      </c>
      <c r="BG277" s="7">
        <v>19259</v>
      </c>
      <c r="BH277" s="7">
        <v>15</v>
      </c>
      <c r="BI277" s="7" t="s">
        <v>920</v>
      </c>
      <c r="BJ277" s="7">
        <v>31646.25</v>
      </c>
      <c r="BK277" s="7" t="s">
        <v>2526</v>
      </c>
      <c r="BL277" s="7"/>
      <c r="BM277" s="7"/>
      <c r="BN277" s="7"/>
      <c r="BO277" s="7"/>
      <c r="BP277" s="7"/>
      <c r="BQ277" s="7"/>
      <c r="BR277" s="7" t="s">
        <v>920</v>
      </c>
      <c r="BS277" s="7">
        <v>13804</v>
      </c>
      <c r="BT277" s="7" t="s">
        <v>2577</v>
      </c>
      <c r="BU277" s="1" t="s">
        <v>920</v>
      </c>
      <c r="BV277" s="7">
        <v>20764</v>
      </c>
      <c r="BW277" s="7" t="s">
        <v>2328</v>
      </c>
      <c r="BX277" s="82">
        <f t="shared" si="95"/>
        <v>13804</v>
      </c>
      <c r="BY277" s="82" t="str">
        <f t="shared" si="103"/>
        <v>QUIMICOS Y REACTIVOS SAS "QUIMIREL SAS"</v>
      </c>
      <c r="BZ277" s="82" t="str">
        <f t="shared" si="96"/>
        <v>BRAND</v>
      </c>
      <c r="CA277" s="82" t="str">
        <f t="shared" si="97"/>
        <v>5 dias calendario</v>
      </c>
      <c r="CB277" s="7"/>
      <c r="CC277" s="7"/>
      <c r="CD277" s="7"/>
      <c r="CE277" s="7"/>
      <c r="CF277" s="7"/>
      <c r="CG277" s="7"/>
      <c r="CH277" s="7" t="s">
        <v>920</v>
      </c>
      <c r="CI277" s="7">
        <v>21303.846153846152</v>
      </c>
      <c r="CJ277" s="7" t="s">
        <v>2378</v>
      </c>
      <c r="CK277" s="82">
        <f t="shared" si="104"/>
        <v>21303.846153846152</v>
      </c>
      <c r="CL277" s="82" t="str">
        <f t="shared" si="105"/>
        <v xml:space="preserve">LABORATORIOS WACOL S.A </v>
      </c>
      <c r="CM277" s="82" t="str">
        <f t="shared" si="106"/>
        <v>BRAND</v>
      </c>
      <c r="CN277" s="82" t="str">
        <f t="shared" si="107"/>
        <v>5 DIAS</v>
      </c>
      <c r="CO277" s="101">
        <f t="shared" si="98"/>
        <v>9744</v>
      </c>
      <c r="CP277" s="110" t="str">
        <f t="shared" si="99"/>
        <v>IMPORTECNICAL S.A.S</v>
      </c>
      <c r="CQ277" s="105" t="str">
        <f t="shared" si="100"/>
        <v>GERMANY</v>
      </c>
      <c r="CR277" s="105">
        <f t="shared" si="101"/>
        <v>30</v>
      </c>
    </row>
    <row r="278" spans="1:96" ht="28.8">
      <c r="A278" s="46">
        <f t="shared" si="102"/>
        <v>270</v>
      </c>
      <c r="B278" s="24" t="s">
        <v>739</v>
      </c>
      <c r="C278" s="25" t="s">
        <v>904</v>
      </c>
      <c r="D278" s="47">
        <v>1</v>
      </c>
      <c r="E278" s="7"/>
      <c r="F278" s="7"/>
      <c r="G278" s="7"/>
      <c r="H278" s="7" t="s">
        <v>2282</v>
      </c>
      <c r="I278" s="7">
        <v>19054.933333333334</v>
      </c>
      <c r="J278" s="7" t="s">
        <v>2281</v>
      </c>
      <c r="K278" s="7"/>
      <c r="L278" s="7"/>
      <c r="M278" s="7"/>
      <c r="N278" s="7"/>
      <c r="O278" s="7"/>
      <c r="P278" s="7"/>
      <c r="Q278" s="7" t="s">
        <v>920</v>
      </c>
      <c r="R278" s="7">
        <v>21489</v>
      </c>
      <c r="S278" s="7" t="s">
        <v>2326</v>
      </c>
      <c r="T278" s="7" t="s">
        <v>2416</v>
      </c>
      <c r="U278" s="7">
        <v>16077.599999999999</v>
      </c>
      <c r="V278" s="7">
        <v>15</v>
      </c>
      <c r="W278" s="7"/>
      <c r="X278" s="7"/>
      <c r="Y278" s="7"/>
      <c r="Z278" s="82">
        <f t="shared" si="91"/>
        <v>16077.599999999999</v>
      </c>
      <c r="AA278" s="82" t="str">
        <f t="shared" si="92"/>
        <v xml:space="preserve">ELEMENTOS QUIMICOS LTDA </v>
      </c>
      <c r="AB278" s="82" t="str">
        <f t="shared" si="108"/>
        <v>LMS (ALE)</v>
      </c>
      <c r="AC278" s="82">
        <f t="shared" si="109"/>
        <v>15</v>
      </c>
      <c r="AD278" s="7" t="s">
        <v>2399</v>
      </c>
      <c r="AE278" s="7">
        <v>45459</v>
      </c>
      <c r="AF278" s="7" t="s">
        <v>2375</v>
      </c>
      <c r="AG278" s="7" t="s">
        <v>2447</v>
      </c>
      <c r="AH278" s="7">
        <v>12006</v>
      </c>
      <c r="AI278" s="7">
        <v>30</v>
      </c>
      <c r="AJ278" s="7"/>
      <c r="AK278" s="7"/>
      <c r="AL278" s="7"/>
      <c r="AM278" s="7"/>
      <c r="AN278" s="7"/>
      <c r="AO278" s="7"/>
      <c r="AP278" s="7"/>
      <c r="AQ278" s="7"/>
      <c r="AR278" s="7"/>
      <c r="AS278" s="7"/>
      <c r="AT278" s="7"/>
      <c r="AU278" s="7"/>
      <c r="AV278" s="7"/>
      <c r="AW278" s="7"/>
      <c r="AX278" s="7"/>
      <c r="AY278" s="82">
        <f t="shared" si="93"/>
        <v>12006</v>
      </c>
      <c r="AZ278" s="82" t="str">
        <f t="shared" si="94"/>
        <v>IMPORTECNICAL S.A.S</v>
      </c>
      <c r="BA278" s="82" t="str">
        <f t="shared" si="110"/>
        <v>GERMANY</v>
      </c>
      <c r="BB278" s="82">
        <f t="shared" si="111"/>
        <v>30</v>
      </c>
      <c r="BC278" s="7"/>
      <c r="BD278" s="7"/>
      <c r="BE278" s="7"/>
      <c r="BF278" s="7" t="s">
        <v>920</v>
      </c>
      <c r="BG278" s="7">
        <v>19662</v>
      </c>
      <c r="BH278" s="7">
        <v>15</v>
      </c>
      <c r="BI278" s="7" t="s">
        <v>920</v>
      </c>
      <c r="BJ278" s="7">
        <v>21206.25</v>
      </c>
      <c r="BK278" s="7" t="s">
        <v>2526</v>
      </c>
      <c r="BL278" s="7"/>
      <c r="BM278" s="7"/>
      <c r="BN278" s="7"/>
      <c r="BO278" s="7"/>
      <c r="BP278" s="7"/>
      <c r="BQ278" s="7"/>
      <c r="BR278" s="7"/>
      <c r="BS278" s="7"/>
      <c r="BT278" s="7"/>
      <c r="BU278" s="1" t="s">
        <v>920</v>
      </c>
      <c r="BV278" s="7">
        <v>21228</v>
      </c>
      <c r="BW278" s="7" t="s">
        <v>2328</v>
      </c>
      <c r="BX278" s="82">
        <f t="shared" si="95"/>
        <v>19662</v>
      </c>
      <c r="BY278" s="82" t="str">
        <f t="shared" si="103"/>
        <v>PRODUQUIMICA DE COLOMBIA S A</v>
      </c>
      <c r="BZ278" s="82" t="str">
        <f t="shared" si="96"/>
        <v>BRAND</v>
      </c>
      <c r="CA278" s="82">
        <f t="shared" si="97"/>
        <v>15</v>
      </c>
      <c r="CB278" s="7"/>
      <c r="CC278" s="7"/>
      <c r="CD278" s="7"/>
      <c r="CE278" s="7"/>
      <c r="CF278" s="7"/>
      <c r="CG278" s="7"/>
      <c r="CH278" s="7" t="s">
        <v>920</v>
      </c>
      <c r="CI278" s="7">
        <v>21750</v>
      </c>
      <c r="CJ278" s="7" t="s">
        <v>2389</v>
      </c>
      <c r="CK278" s="82">
        <f t="shared" si="104"/>
        <v>21750</v>
      </c>
      <c r="CL278" s="82" t="str">
        <f t="shared" si="105"/>
        <v xml:space="preserve">LABORATORIOS WACOL S.A </v>
      </c>
      <c r="CM278" s="82" t="str">
        <f t="shared" si="106"/>
        <v>BRAND</v>
      </c>
      <c r="CN278" s="82" t="str">
        <f t="shared" si="107"/>
        <v>INMEDITA</v>
      </c>
      <c r="CO278" s="101">
        <f t="shared" si="98"/>
        <v>12006</v>
      </c>
      <c r="CP278" s="110" t="str">
        <f t="shared" si="99"/>
        <v>IMPORTECNICAL S.A.S</v>
      </c>
      <c r="CQ278" s="105" t="str">
        <f t="shared" si="100"/>
        <v>GERMANY</v>
      </c>
      <c r="CR278" s="105">
        <f t="shared" si="101"/>
        <v>30</v>
      </c>
    </row>
    <row r="279" spans="1:96" ht="28.8">
      <c r="A279" s="46">
        <f t="shared" si="102"/>
        <v>271</v>
      </c>
      <c r="B279" s="24" t="s">
        <v>740</v>
      </c>
      <c r="C279" s="25" t="s">
        <v>904</v>
      </c>
      <c r="D279" s="47">
        <v>1</v>
      </c>
      <c r="E279" s="7"/>
      <c r="F279" s="7"/>
      <c r="G279" s="7"/>
      <c r="H279" s="7" t="s">
        <v>2282</v>
      </c>
      <c r="I279" s="7">
        <v>10517.333333333332</v>
      </c>
      <c r="J279" s="7" t="s">
        <v>2281</v>
      </c>
      <c r="K279" s="7"/>
      <c r="L279" s="7"/>
      <c r="M279" s="7"/>
      <c r="N279" s="7"/>
      <c r="O279" s="7"/>
      <c r="P279" s="7"/>
      <c r="Q279" s="7" t="s">
        <v>920</v>
      </c>
      <c r="R279" s="7">
        <v>13664.8</v>
      </c>
      <c r="S279" s="7" t="s">
        <v>2326</v>
      </c>
      <c r="T279" s="7" t="s">
        <v>2416</v>
      </c>
      <c r="U279" s="7">
        <v>8874</v>
      </c>
      <c r="V279" s="7">
        <v>15</v>
      </c>
      <c r="W279" s="7"/>
      <c r="X279" s="7"/>
      <c r="Y279" s="7"/>
      <c r="Z279" s="82">
        <f t="shared" si="91"/>
        <v>8874</v>
      </c>
      <c r="AA279" s="82" t="str">
        <f t="shared" si="92"/>
        <v xml:space="preserve">ELEMENTOS QUIMICOS LTDA </v>
      </c>
      <c r="AB279" s="82" t="str">
        <f t="shared" si="108"/>
        <v>LMS (ALE)</v>
      </c>
      <c r="AC279" s="82">
        <f t="shared" si="109"/>
        <v>15</v>
      </c>
      <c r="AD279" s="7" t="s">
        <v>2399</v>
      </c>
      <c r="AE279" s="7">
        <v>26590</v>
      </c>
      <c r="AF279" s="7" t="s">
        <v>2375</v>
      </c>
      <c r="AG279" s="7" t="s">
        <v>2447</v>
      </c>
      <c r="AH279" s="7">
        <v>6264</v>
      </c>
      <c r="AI279" s="7">
        <v>30</v>
      </c>
      <c r="AJ279" s="7"/>
      <c r="AK279" s="7"/>
      <c r="AL279" s="7"/>
      <c r="AM279" s="7"/>
      <c r="AN279" s="7"/>
      <c r="AO279" s="7"/>
      <c r="AP279" s="7"/>
      <c r="AQ279" s="7"/>
      <c r="AR279" s="7"/>
      <c r="AS279" s="7"/>
      <c r="AT279" s="7"/>
      <c r="AU279" s="7"/>
      <c r="AV279" s="7"/>
      <c r="AW279" s="7"/>
      <c r="AX279" s="7"/>
      <c r="AY279" s="82">
        <f t="shared" si="93"/>
        <v>6264</v>
      </c>
      <c r="AZ279" s="82" t="str">
        <f t="shared" si="94"/>
        <v>IMPORTECNICAL S.A.S</v>
      </c>
      <c r="BA279" s="82" t="str">
        <f t="shared" si="110"/>
        <v>GERMANY</v>
      </c>
      <c r="BB279" s="82">
        <f t="shared" si="111"/>
        <v>30</v>
      </c>
      <c r="BC279" s="7"/>
      <c r="BD279" s="7"/>
      <c r="BE279" s="7"/>
      <c r="BF279" s="7" t="s">
        <v>920</v>
      </c>
      <c r="BG279" s="7">
        <v>12503</v>
      </c>
      <c r="BH279" s="7">
        <v>15</v>
      </c>
      <c r="BI279" s="7" t="s">
        <v>920</v>
      </c>
      <c r="BJ279" s="7">
        <v>13485</v>
      </c>
      <c r="BK279" s="7" t="s">
        <v>2526</v>
      </c>
      <c r="BL279" s="7"/>
      <c r="BM279" s="7"/>
      <c r="BN279" s="7"/>
      <c r="BO279" s="7"/>
      <c r="BP279" s="7"/>
      <c r="BQ279" s="7"/>
      <c r="BR279" s="7"/>
      <c r="BS279" s="7"/>
      <c r="BT279" s="7"/>
      <c r="BU279" s="1" t="s">
        <v>920</v>
      </c>
      <c r="BV279" s="7">
        <v>13485</v>
      </c>
      <c r="BW279" s="7" t="s">
        <v>2328</v>
      </c>
      <c r="BX279" s="82">
        <f t="shared" si="95"/>
        <v>12503</v>
      </c>
      <c r="BY279" s="82" t="str">
        <f t="shared" si="103"/>
        <v>PRODUQUIMICA DE COLOMBIA S A</v>
      </c>
      <c r="BZ279" s="82" t="str">
        <f t="shared" si="96"/>
        <v>BRAND</v>
      </c>
      <c r="CA279" s="82">
        <f t="shared" si="97"/>
        <v>15</v>
      </c>
      <c r="CB279" s="7"/>
      <c r="CC279" s="7"/>
      <c r="CD279" s="7"/>
      <c r="CE279" s="7"/>
      <c r="CF279" s="7"/>
      <c r="CG279" s="7"/>
      <c r="CH279" s="7" t="s">
        <v>920</v>
      </c>
      <c r="CI279" s="7">
        <v>13830.76923076923</v>
      </c>
      <c r="CJ279" s="7" t="s">
        <v>2389</v>
      </c>
      <c r="CK279" s="82">
        <f t="shared" si="104"/>
        <v>13830.76923076923</v>
      </c>
      <c r="CL279" s="82" t="str">
        <f t="shared" si="105"/>
        <v xml:space="preserve">LABORATORIOS WACOL S.A </v>
      </c>
      <c r="CM279" s="82" t="str">
        <f t="shared" si="106"/>
        <v>BRAND</v>
      </c>
      <c r="CN279" s="82" t="str">
        <f t="shared" si="107"/>
        <v>INMEDITA</v>
      </c>
      <c r="CO279" s="101">
        <f t="shared" si="98"/>
        <v>6264</v>
      </c>
      <c r="CP279" s="110" t="str">
        <f t="shared" si="99"/>
        <v>IMPORTECNICAL S.A.S</v>
      </c>
      <c r="CQ279" s="105" t="str">
        <f t="shared" si="100"/>
        <v>GERMANY</v>
      </c>
      <c r="CR279" s="105">
        <f t="shared" si="101"/>
        <v>30</v>
      </c>
    </row>
    <row r="280" spans="1:96" ht="28.8">
      <c r="A280" s="46">
        <f t="shared" si="102"/>
        <v>272</v>
      </c>
      <c r="B280" s="24" t="s">
        <v>741</v>
      </c>
      <c r="C280" s="25" t="s">
        <v>904</v>
      </c>
      <c r="D280" s="47">
        <v>1</v>
      </c>
      <c r="E280" s="7"/>
      <c r="F280" s="7"/>
      <c r="G280" s="7"/>
      <c r="H280" s="7"/>
      <c r="I280" s="7"/>
      <c r="J280" s="7"/>
      <c r="K280" s="7"/>
      <c r="L280" s="7"/>
      <c r="M280" s="7"/>
      <c r="N280" s="7"/>
      <c r="O280" s="7"/>
      <c r="P280" s="7"/>
      <c r="Q280" s="7" t="s">
        <v>920</v>
      </c>
      <c r="R280" s="7">
        <v>252647.99999999997</v>
      </c>
      <c r="S280" s="7" t="s">
        <v>2363</v>
      </c>
      <c r="T280" s="7" t="s">
        <v>2416</v>
      </c>
      <c r="U280" s="7">
        <v>18792</v>
      </c>
      <c r="V280" s="7">
        <v>15</v>
      </c>
      <c r="W280" s="7"/>
      <c r="X280" s="7"/>
      <c r="Y280" s="7"/>
      <c r="Z280" s="82">
        <f t="shared" si="91"/>
        <v>18792</v>
      </c>
      <c r="AA280" s="82" t="str">
        <f t="shared" si="92"/>
        <v xml:space="preserve">ELEMENTOS QUIMICOS LTDA </v>
      </c>
      <c r="AB280" s="82" t="str">
        <f t="shared" si="108"/>
        <v>LMS (ALE)</v>
      </c>
      <c r="AC280" s="82">
        <f t="shared" si="109"/>
        <v>15</v>
      </c>
      <c r="AD280" s="7"/>
      <c r="AE280" s="7"/>
      <c r="AF280" s="7"/>
      <c r="AG280" s="7"/>
      <c r="AH280" s="7"/>
      <c r="AI280" s="7"/>
      <c r="AJ280" s="7"/>
      <c r="AK280" s="7"/>
      <c r="AL280" s="7"/>
      <c r="AM280" s="7"/>
      <c r="AN280" s="7"/>
      <c r="AO280" s="7"/>
      <c r="AP280" s="7"/>
      <c r="AQ280" s="7"/>
      <c r="AR280" s="7"/>
      <c r="AS280" s="7"/>
      <c r="AT280" s="7"/>
      <c r="AU280" s="7"/>
      <c r="AV280" s="7"/>
      <c r="AW280" s="7"/>
      <c r="AX280" s="7"/>
      <c r="AY280" s="82"/>
      <c r="AZ280" s="82"/>
      <c r="BA280" s="82">
        <f t="shared" si="110"/>
        <v>0</v>
      </c>
      <c r="BB280" s="82">
        <f t="shared" si="111"/>
        <v>0</v>
      </c>
      <c r="BC280" s="7"/>
      <c r="BD280" s="7"/>
      <c r="BE280" s="7"/>
      <c r="BF280" s="7"/>
      <c r="BG280" s="7"/>
      <c r="BH280" s="7"/>
      <c r="BI280" s="7" t="s">
        <v>920</v>
      </c>
      <c r="BJ280" s="7">
        <v>39476.25</v>
      </c>
      <c r="BK280" s="7" t="s">
        <v>2526</v>
      </c>
      <c r="BL280" s="7"/>
      <c r="BM280" s="7"/>
      <c r="BN280" s="7"/>
      <c r="BO280" s="7"/>
      <c r="BP280" s="7"/>
      <c r="BQ280" s="7"/>
      <c r="BR280" s="7"/>
      <c r="BS280" s="7"/>
      <c r="BT280" s="7"/>
      <c r="BU280" s="1" t="s">
        <v>920</v>
      </c>
      <c r="BV280" s="7">
        <v>252648</v>
      </c>
      <c r="BW280" s="7" t="s">
        <v>2545</v>
      </c>
      <c r="BX280" s="82">
        <f t="shared" si="95"/>
        <v>39476.25</v>
      </c>
      <c r="BY280" s="82" t="str">
        <f t="shared" si="103"/>
        <v>PROFINAS SAS</v>
      </c>
      <c r="BZ280" s="82" t="str">
        <f t="shared" si="96"/>
        <v>BRAND</v>
      </c>
      <c r="CA280" s="82" t="str">
        <f t="shared" si="97"/>
        <v>15-60 DIAS</v>
      </c>
      <c r="CB280" s="7"/>
      <c r="CC280" s="7"/>
      <c r="CD280" s="7"/>
      <c r="CE280" s="7"/>
      <c r="CF280" s="7"/>
      <c r="CG280" s="7"/>
      <c r="CH280" s="7"/>
      <c r="CI280" s="7">
        <v>40488.461538461539</v>
      </c>
      <c r="CJ280" s="7" t="s">
        <v>2363</v>
      </c>
      <c r="CK280" s="82">
        <f t="shared" si="104"/>
        <v>40488.461538461539</v>
      </c>
      <c r="CL280" s="82" t="str">
        <f t="shared" si="105"/>
        <v xml:space="preserve">LABORATORIOS WACOL S.A </v>
      </c>
      <c r="CM280" s="82">
        <f t="shared" si="106"/>
        <v>0</v>
      </c>
      <c r="CN280" s="82" t="str">
        <f t="shared" si="107"/>
        <v>90 DIAS</v>
      </c>
      <c r="CO280" s="101">
        <f t="shared" si="98"/>
        <v>18792</v>
      </c>
      <c r="CP280" s="110" t="str">
        <f t="shared" si="99"/>
        <v xml:space="preserve">ELEMENTOS QUIMICOS LTDA </v>
      </c>
      <c r="CQ280" s="105" t="str">
        <f t="shared" si="100"/>
        <v>LMS (ALE)</v>
      </c>
      <c r="CR280" s="105">
        <f t="shared" si="101"/>
        <v>15</v>
      </c>
    </row>
    <row r="281" spans="1:96" ht="57.6">
      <c r="A281" s="46">
        <f t="shared" si="102"/>
        <v>273</v>
      </c>
      <c r="B281" s="24" t="s">
        <v>742</v>
      </c>
      <c r="C281" s="25" t="s">
        <v>904</v>
      </c>
      <c r="D281" s="47">
        <v>1</v>
      </c>
      <c r="E281" s="7"/>
      <c r="F281" s="7"/>
      <c r="G281" s="7"/>
      <c r="H281" s="7"/>
      <c r="I281" s="7"/>
      <c r="J281" s="7"/>
      <c r="K281" s="7"/>
      <c r="L281" s="7"/>
      <c r="M281" s="7"/>
      <c r="N281" s="7"/>
      <c r="O281" s="7"/>
      <c r="P281" s="7"/>
      <c r="Q281" s="7" t="s">
        <v>920</v>
      </c>
      <c r="R281" s="7">
        <v>27439.8</v>
      </c>
      <c r="S281" s="7" t="s">
        <v>2363</v>
      </c>
      <c r="T281" s="7"/>
      <c r="U281" s="7"/>
      <c r="V281" s="7"/>
      <c r="W281" s="7"/>
      <c r="X281" s="7"/>
      <c r="Y281" s="7"/>
      <c r="Z281" s="82">
        <f t="shared" si="91"/>
        <v>27439.8</v>
      </c>
      <c r="AA281" s="82" t="str">
        <f t="shared" si="92"/>
        <v>BLAMIS DOTACIONES LABORATORIO S.A.S</v>
      </c>
      <c r="AB281" s="82" t="str">
        <f t="shared" si="108"/>
        <v>BRAND</v>
      </c>
      <c r="AC281" s="82" t="str">
        <f t="shared" si="109"/>
        <v>90 DIAS</v>
      </c>
      <c r="AD281" s="7" t="s">
        <v>2399</v>
      </c>
      <c r="AE281" s="7">
        <v>60900</v>
      </c>
      <c r="AF281" s="7" t="s">
        <v>2375</v>
      </c>
      <c r="AG281" s="7" t="s">
        <v>2447</v>
      </c>
      <c r="AH281" s="7">
        <v>16340</v>
      </c>
      <c r="AI281" s="7">
        <v>30</v>
      </c>
      <c r="AJ281" s="7"/>
      <c r="AK281" s="7"/>
      <c r="AL281" s="7"/>
      <c r="AM281" s="7"/>
      <c r="AN281" s="7"/>
      <c r="AO281" s="7"/>
      <c r="AP281" s="7"/>
      <c r="AQ281" s="7"/>
      <c r="AR281" s="7"/>
      <c r="AS281" s="7"/>
      <c r="AT281" s="7"/>
      <c r="AU281" s="7"/>
      <c r="AV281" s="7"/>
      <c r="AW281" s="7"/>
      <c r="AX281" s="7"/>
      <c r="AY281" s="82">
        <f t="shared" si="93"/>
        <v>16340</v>
      </c>
      <c r="AZ281" s="82" t="str">
        <f t="shared" si="94"/>
        <v>IMPORTECNICAL S.A.S</v>
      </c>
      <c r="BA281" s="82" t="str">
        <f t="shared" si="110"/>
        <v>GERMANY</v>
      </c>
      <c r="BB281" s="82">
        <f t="shared" si="111"/>
        <v>30</v>
      </c>
      <c r="BC281" s="7"/>
      <c r="BD281" s="7"/>
      <c r="BE281" s="7"/>
      <c r="BF281" s="7" t="s">
        <v>920</v>
      </c>
      <c r="BG281" s="7">
        <v>25107</v>
      </c>
      <c r="BH281" s="7">
        <v>15</v>
      </c>
      <c r="BI281" s="7" t="s">
        <v>920</v>
      </c>
      <c r="BJ281" s="7">
        <v>27078.75</v>
      </c>
      <c r="BK281" s="7" t="s">
        <v>2526</v>
      </c>
      <c r="BL281" s="7"/>
      <c r="BM281" s="7"/>
      <c r="BN281" s="7"/>
      <c r="BO281" s="7"/>
      <c r="BP281" s="7"/>
      <c r="BQ281" s="7"/>
      <c r="BR281" s="7"/>
      <c r="BS281" s="7"/>
      <c r="BT281" s="7"/>
      <c r="BU281" s="1" t="s">
        <v>920</v>
      </c>
      <c r="BV281" s="7">
        <v>27086</v>
      </c>
      <c r="BW281" s="7" t="s">
        <v>2328</v>
      </c>
      <c r="BX281" s="82">
        <f t="shared" si="95"/>
        <v>25107</v>
      </c>
      <c r="BY281" s="82" t="str">
        <f t="shared" si="103"/>
        <v>PRODUQUIMICA DE COLOMBIA S A</v>
      </c>
      <c r="BZ281" s="82" t="str">
        <f t="shared" si="96"/>
        <v>BRAND</v>
      </c>
      <c r="CA281" s="82">
        <f t="shared" si="97"/>
        <v>15</v>
      </c>
      <c r="CB281" s="7"/>
      <c r="CC281" s="7"/>
      <c r="CD281" s="7"/>
      <c r="CE281" s="7"/>
      <c r="CF281" s="7"/>
      <c r="CG281" s="7"/>
      <c r="CH281" s="7" t="s">
        <v>920</v>
      </c>
      <c r="CI281" s="7">
        <v>27773.076923076922</v>
      </c>
      <c r="CJ281" s="7" t="s">
        <v>2389</v>
      </c>
      <c r="CK281" s="82">
        <f t="shared" si="104"/>
        <v>27773.076923076922</v>
      </c>
      <c r="CL281" s="82" t="str">
        <f t="shared" si="105"/>
        <v xml:space="preserve">LABORATORIOS WACOL S.A </v>
      </c>
      <c r="CM281" s="82" t="str">
        <f t="shared" si="106"/>
        <v>BRAND</v>
      </c>
      <c r="CN281" s="82" t="str">
        <f t="shared" si="107"/>
        <v>INMEDITA</v>
      </c>
      <c r="CO281" s="101">
        <f t="shared" si="98"/>
        <v>16340</v>
      </c>
      <c r="CP281" s="110" t="str">
        <f t="shared" si="99"/>
        <v>IMPORTECNICAL S.A.S</v>
      </c>
      <c r="CQ281" s="105" t="str">
        <f t="shared" si="100"/>
        <v>GERMANY</v>
      </c>
      <c r="CR281" s="105">
        <f t="shared" si="101"/>
        <v>30</v>
      </c>
    </row>
    <row r="282" spans="1:96" ht="28.8">
      <c r="A282" s="46">
        <f t="shared" si="102"/>
        <v>274</v>
      </c>
      <c r="B282" s="24" t="s">
        <v>743</v>
      </c>
      <c r="C282" s="25" t="s">
        <v>904</v>
      </c>
      <c r="D282" s="47">
        <v>1</v>
      </c>
      <c r="E282" s="7"/>
      <c r="F282" s="7"/>
      <c r="G282" s="7"/>
      <c r="H282" s="7" t="s">
        <v>2282</v>
      </c>
      <c r="I282" s="7">
        <v>16085.333333333332</v>
      </c>
      <c r="J282" s="7" t="s">
        <v>2281</v>
      </c>
      <c r="K282" s="7"/>
      <c r="L282" s="7"/>
      <c r="M282" s="7"/>
      <c r="N282" s="7"/>
      <c r="O282" s="7"/>
      <c r="P282" s="7"/>
      <c r="Q282" s="7" t="s">
        <v>920</v>
      </c>
      <c r="R282" s="7">
        <v>15978.999999999998</v>
      </c>
      <c r="S282" s="7" t="s">
        <v>2375</v>
      </c>
      <c r="T282" s="7" t="s">
        <v>2416</v>
      </c>
      <c r="U282" s="7">
        <v>13571.999999999998</v>
      </c>
      <c r="V282" s="7">
        <v>15</v>
      </c>
      <c r="W282" s="7"/>
      <c r="X282" s="7"/>
      <c r="Y282" s="7"/>
      <c r="Z282" s="82">
        <f t="shared" si="91"/>
        <v>13571.999999999998</v>
      </c>
      <c r="AA282" s="82" t="str">
        <f t="shared" si="92"/>
        <v xml:space="preserve">ELEMENTOS QUIMICOS LTDA </v>
      </c>
      <c r="AB282" s="82" t="str">
        <f t="shared" si="108"/>
        <v>LMS (ALE)</v>
      </c>
      <c r="AC282" s="82">
        <f t="shared" si="109"/>
        <v>15</v>
      </c>
      <c r="AD282" s="7"/>
      <c r="AE282" s="7"/>
      <c r="AF282" s="7"/>
      <c r="AG282" s="7"/>
      <c r="AH282" s="7"/>
      <c r="AI282" s="7"/>
      <c r="AJ282" s="7"/>
      <c r="AK282" s="7"/>
      <c r="AL282" s="7"/>
      <c r="AM282" s="7"/>
      <c r="AN282" s="7"/>
      <c r="AO282" s="7"/>
      <c r="AP282" s="7"/>
      <c r="AQ282" s="7"/>
      <c r="AR282" s="7"/>
      <c r="AS282" s="7"/>
      <c r="AT282" s="7"/>
      <c r="AU282" s="7"/>
      <c r="AV282" s="7"/>
      <c r="AW282" s="7"/>
      <c r="AX282" s="7"/>
      <c r="AY282" s="82"/>
      <c r="AZ282" s="82"/>
      <c r="BA282" s="82">
        <f t="shared" si="110"/>
        <v>0</v>
      </c>
      <c r="BB282" s="82">
        <f t="shared" si="111"/>
        <v>0</v>
      </c>
      <c r="BC282" s="7"/>
      <c r="BD282" s="7"/>
      <c r="BE282" s="7"/>
      <c r="BF282" s="7" t="s">
        <v>920</v>
      </c>
      <c r="BG282" s="7">
        <v>10073</v>
      </c>
      <c r="BH282" s="7">
        <v>15</v>
      </c>
      <c r="BI282" s="7" t="s">
        <v>920</v>
      </c>
      <c r="BJ282" s="7">
        <v>26861.25</v>
      </c>
      <c r="BK282" s="7" t="s">
        <v>2526</v>
      </c>
      <c r="BL282" s="7"/>
      <c r="BM282" s="7"/>
      <c r="BN282" s="7"/>
      <c r="BO282" s="7"/>
      <c r="BP282" s="7"/>
      <c r="BQ282" s="7"/>
      <c r="BR282" s="7"/>
      <c r="BS282" s="7"/>
      <c r="BT282" s="7"/>
      <c r="BU282" s="1" t="s">
        <v>920</v>
      </c>
      <c r="BV282" s="7">
        <v>171912</v>
      </c>
      <c r="BW282" s="7" t="s">
        <v>2545</v>
      </c>
      <c r="BX282" s="82">
        <f t="shared" si="95"/>
        <v>10073</v>
      </c>
      <c r="BY282" s="82" t="str">
        <f t="shared" si="103"/>
        <v>PRODUQUIMICA DE COLOMBIA S A</v>
      </c>
      <c r="BZ282" s="82" t="str">
        <f t="shared" si="96"/>
        <v>BRAND</v>
      </c>
      <c r="CA282" s="82">
        <f t="shared" si="97"/>
        <v>15</v>
      </c>
      <c r="CB282" s="7"/>
      <c r="CC282" s="7"/>
      <c r="CD282" s="7"/>
      <c r="CE282" s="7"/>
      <c r="CF282" s="7"/>
      <c r="CG282" s="7"/>
      <c r="CH282" s="7"/>
      <c r="CI282" s="7"/>
      <c r="CJ282" s="7"/>
      <c r="CK282" s="82"/>
      <c r="CL282" s="82"/>
      <c r="CM282" s="82"/>
      <c r="CN282" s="82"/>
      <c r="CO282" s="101">
        <f t="shared" si="98"/>
        <v>10073</v>
      </c>
      <c r="CP282" s="110" t="str">
        <f t="shared" si="99"/>
        <v>PRODUQUIMICA DE COLOMBIA S A</v>
      </c>
      <c r="CQ282" s="105" t="str">
        <f t="shared" si="100"/>
        <v>BRAND</v>
      </c>
      <c r="CR282" s="105">
        <f t="shared" si="101"/>
        <v>15</v>
      </c>
    </row>
    <row r="283" spans="1:96" ht="28.8">
      <c r="A283" s="46">
        <f t="shared" si="102"/>
        <v>275</v>
      </c>
      <c r="B283" s="24" t="s">
        <v>744</v>
      </c>
      <c r="C283" s="25" t="s">
        <v>904</v>
      </c>
      <c r="D283" s="47">
        <v>1</v>
      </c>
      <c r="E283" s="7"/>
      <c r="F283" s="7"/>
      <c r="G283" s="7"/>
      <c r="H283" s="7" t="s">
        <v>2282</v>
      </c>
      <c r="I283" s="7">
        <v>9774.9333333333325</v>
      </c>
      <c r="J283" s="7" t="s">
        <v>2281</v>
      </c>
      <c r="K283" s="7"/>
      <c r="L283" s="7"/>
      <c r="M283" s="7"/>
      <c r="N283" s="7"/>
      <c r="O283" s="7"/>
      <c r="P283" s="7"/>
      <c r="Q283" s="7" t="s">
        <v>920</v>
      </c>
      <c r="R283" s="7">
        <v>10909.8</v>
      </c>
      <c r="S283" s="7" t="s">
        <v>2326</v>
      </c>
      <c r="T283" s="7" t="s">
        <v>2416</v>
      </c>
      <c r="U283" s="7">
        <v>8038.7999999999993</v>
      </c>
      <c r="V283" s="7">
        <v>15</v>
      </c>
      <c r="W283" s="7"/>
      <c r="X283" s="7"/>
      <c r="Y283" s="7"/>
      <c r="Z283" s="82">
        <f t="shared" si="91"/>
        <v>8038.7999999999993</v>
      </c>
      <c r="AA283" s="82" t="str">
        <f t="shared" si="92"/>
        <v xml:space="preserve">ELEMENTOS QUIMICOS LTDA </v>
      </c>
      <c r="AB283" s="82" t="str">
        <f t="shared" si="108"/>
        <v>LMS (ALE)</v>
      </c>
      <c r="AC283" s="82">
        <f t="shared" si="109"/>
        <v>15</v>
      </c>
      <c r="AD283" s="7" t="s">
        <v>2399</v>
      </c>
      <c r="AE283" s="7">
        <v>26590</v>
      </c>
      <c r="AF283" s="7" t="s">
        <v>2375</v>
      </c>
      <c r="AG283" s="7" t="s">
        <v>2447</v>
      </c>
      <c r="AH283" s="7">
        <v>5510</v>
      </c>
      <c r="AI283" s="7">
        <v>30</v>
      </c>
      <c r="AJ283" s="7"/>
      <c r="AK283" s="7"/>
      <c r="AL283" s="7"/>
      <c r="AM283" s="7"/>
      <c r="AN283" s="7"/>
      <c r="AO283" s="7"/>
      <c r="AP283" s="7"/>
      <c r="AQ283" s="7"/>
      <c r="AR283" s="7"/>
      <c r="AS283" s="7"/>
      <c r="AT283" s="7"/>
      <c r="AU283" s="7"/>
      <c r="AV283" s="7"/>
      <c r="AW283" s="7"/>
      <c r="AX283" s="7"/>
      <c r="AY283" s="82">
        <f t="shared" si="93"/>
        <v>5510</v>
      </c>
      <c r="AZ283" s="82" t="str">
        <f t="shared" si="94"/>
        <v>IMPORTECNICAL S.A.S</v>
      </c>
      <c r="BA283" s="82" t="str">
        <f t="shared" si="110"/>
        <v>GERMANY</v>
      </c>
      <c r="BB283" s="82">
        <f t="shared" si="111"/>
        <v>30</v>
      </c>
      <c r="BC283" s="7"/>
      <c r="BD283" s="7"/>
      <c r="BE283" s="7"/>
      <c r="BF283" s="7" t="s">
        <v>920</v>
      </c>
      <c r="BG283" s="7">
        <v>14923</v>
      </c>
      <c r="BH283" s="7">
        <v>15</v>
      </c>
      <c r="BI283" s="7" t="s">
        <v>920</v>
      </c>
      <c r="BJ283" s="7">
        <v>10766.25</v>
      </c>
      <c r="BK283" s="7" t="s">
        <v>2526</v>
      </c>
      <c r="BL283" s="7"/>
      <c r="BM283" s="7"/>
      <c r="BN283" s="7"/>
      <c r="BO283" s="7"/>
      <c r="BP283" s="7"/>
      <c r="BQ283" s="7"/>
      <c r="BR283" s="7"/>
      <c r="BS283" s="7"/>
      <c r="BT283" s="7"/>
      <c r="BU283" s="1" t="s">
        <v>920</v>
      </c>
      <c r="BV283" s="7">
        <v>10788</v>
      </c>
      <c r="BW283" s="7" t="s">
        <v>2328</v>
      </c>
      <c r="BX283" s="82">
        <f t="shared" si="95"/>
        <v>10766.25</v>
      </c>
      <c r="BY283" s="82" t="str">
        <f t="shared" si="103"/>
        <v>PROFINAS SAS</v>
      </c>
      <c r="BZ283" s="82" t="str">
        <f t="shared" si="96"/>
        <v>BRAND</v>
      </c>
      <c r="CA283" s="82" t="str">
        <f t="shared" si="97"/>
        <v>15-60 DIAS</v>
      </c>
      <c r="CB283" s="7"/>
      <c r="CC283" s="7"/>
      <c r="CD283" s="7"/>
      <c r="CE283" s="7"/>
      <c r="CF283" s="7"/>
      <c r="CG283" s="7"/>
      <c r="CH283" s="7" t="s">
        <v>920</v>
      </c>
      <c r="CI283" s="7">
        <v>11042.307692307693</v>
      </c>
      <c r="CJ283" s="7" t="s">
        <v>2378</v>
      </c>
      <c r="CK283" s="82">
        <f t="shared" si="104"/>
        <v>11042.307692307693</v>
      </c>
      <c r="CL283" s="82" t="str">
        <f t="shared" si="105"/>
        <v xml:space="preserve">LABORATORIOS WACOL S.A </v>
      </c>
      <c r="CM283" s="82" t="str">
        <f t="shared" si="106"/>
        <v>BRAND</v>
      </c>
      <c r="CN283" s="82" t="str">
        <f t="shared" si="107"/>
        <v>5 DIAS</v>
      </c>
      <c r="CO283" s="101">
        <f t="shared" si="98"/>
        <v>5510</v>
      </c>
      <c r="CP283" s="110" t="str">
        <f t="shared" si="99"/>
        <v>IMPORTECNICAL S.A.S</v>
      </c>
      <c r="CQ283" s="105" t="str">
        <f t="shared" si="100"/>
        <v>GERMANY</v>
      </c>
      <c r="CR283" s="105">
        <f t="shared" si="101"/>
        <v>30</v>
      </c>
    </row>
    <row r="284" spans="1:96" ht="43.2">
      <c r="A284" s="46">
        <f t="shared" si="102"/>
        <v>276</v>
      </c>
      <c r="B284" s="24" t="s">
        <v>745</v>
      </c>
      <c r="C284" s="25" t="s">
        <v>904</v>
      </c>
      <c r="D284" s="47">
        <v>1</v>
      </c>
      <c r="E284" s="7"/>
      <c r="F284" s="7"/>
      <c r="G284" s="7"/>
      <c r="H284" s="7" t="s">
        <v>2282</v>
      </c>
      <c r="I284" s="7">
        <v>18096</v>
      </c>
      <c r="J284" s="7" t="s">
        <v>2281</v>
      </c>
      <c r="K284" s="7"/>
      <c r="L284" s="7"/>
      <c r="M284" s="7"/>
      <c r="N284" s="7"/>
      <c r="O284" s="7"/>
      <c r="P284" s="7"/>
      <c r="Q284" s="7" t="s">
        <v>920</v>
      </c>
      <c r="R284" s="7">
        <v>16309.599999999999</v>
      </c>
      <c r="S284" s="7" t="s">
        <v>2326</v>
      </c>
      <c r="T284" s="7" t="s">
        <v>2416</v>
      </c>
      <c r="U284" s="7">
        <v>12214.8</v>
      </c>
      <c r="V284" s="7">
        <v>15</v>
      </c>
      <c r="W284" s="7"/>
      <c r="X284" s="7"/>
      <c r="Y284" s="7"/>
      <c r="Z284" s="82">
        <f t="shared" si="91"/>
        <v>12214.8</v>
      </c>
      <c r="AA284" s="82" t="str">
        <f t="shared" si="92"/>
        <v xml:space="preserve">ELEMENTOS QUIMICOS LTDA </v>
      </c>
      <c r="AB284" s="82" t="str">
        <f t="shared" si="108"/>
        <v>LMS (ALE)</v>
      </c>
      <c r="AC284" s="82">
        <f t="shared" si="109"/>
        <v>15</v>
      </c>
      <c r="AD284" s="7" t="s">
        <v>2399</v>
      </c>
      <c r="AE284" s="7">
        <v>28820</v>
      </c>
      <c r="AF284" s="7" t="s">
        <v>2375</v>
      </c>
      <c r="AG284" s="7" t="s">
        <v>2447</v>
      </c>
      <c r="AH284" s="7">
        <v>8062</v>
      </c>
      <c r="AI284" s="7">
        <v>30</v>
      </c>
      <c r="AJ284" s="7"/>
      <c r="AK284" s="7"/>
      <c r="AL284" s="7"/>
      <c r="AM284" s="7"/>
      <c r="AN284" s="7"/>
      <c r="AO284" s="7"/>
      <c r="AP284" s="7"/>
      <c r="AQ284" s="7"/>
      <c r="AR284" s="7"/>
      <c r="AS284" s="7"/>
      <c r="AT284" s="7"/>
      <c r="AU284" s="7"/>
      <c r="AV284" s="7"/>
      <c r="AW284" s="7"/>
      <c r="AX284" s="7"/>
      <c r="AY284" s="82">
        <f t="shared" si="93"/>
        <v>8062</v>
      </c>
      <c r="AZ284" s="82" t="str">
        <f t="shared" si="94"/>
        <v>IMPORTECNICAL S.A.S</v>
      </c>
      <c r="BA284" s="82" t="str">
        <f t="shared" si="110"/>
        <v>GERMANY</v>
      </c>
      <c r="BB284" s="82">
        <f t="shared" si="111"/>
        <v>30</v>
      </c>
      <c r="BC284" s="7"/>
      <c r="BD284" s="7"/>
      <c r="BE284" s="7"/>
      <c r="BF284" s="7" t="s">
        <v>920</v>
      </c>
      <c r="BG284" s="7">
        <v>34888</v>
      </c>
      <c r="BH284" s="7">
        <v>15</v>
      </c>
      <c r="BI284" s="7" t="s">
        <v>920</v>
      </c>
      <c r="BJ284" s="7">
        <v>16095</v>
      </c>
      <c r="BK284" s="7" t="s">
        <v>2526</v>
      </c>
      <c r="BL284" s="7"/>
      <c r="BM284" s="7"/>
      <c r="BN284" s="7"/>
      <c r="BO284" s="7"/>
      <c r="BP284" s="7"/>
      <c r="BQ284" s="7"/>
      <c r="BR284" s="7" t="s">
        <v>2282</v>
      </c>
      <c r="BS284" s="7">
        <v>10904</v>
      </c>
      <c r="BT284" s="7" t="s">
        <v>2577</v>
      </c>
      <c r="BU284" s="1" t="s">
        <v>920</v>
      </c>
      <c r="BV284" s="7">
        <v>16095</v>
      </c>
      <c r="BW284" s="7" t="s">
        <v>2328</v>
      </c>
      <c r="BX284" s="82">
        <f t="shared" si="95"/>
        <v>10904</v>
      </c>
      <c r="BY284" s="82" t="str">
        <f t="shared" si="103"/>
        <v>QUIMICOS Y REACTIVOS SAS "QUIMIREL SAS"</v>
      </c>
      <c r="BZ284" s="82" t="str">
        <f t="shared" si="96"/>
        <v>LMS</v>
      </c>
      <c r="CA284" s="82" t="str">
        <f t="shared" si="97"/>
        <v>5 dias calendario</v>
      </c>
      <c r="CB284" s="7"/>
      <c r="CC284" s="7"/>
      <c r="CD284" s="7"/>
      <c r="CE284" s="7"/>
      <c r="CF284" s="7"/>
      <c r="CG284" s="7"/>
      <c r="CH284" s="7" t="s">
        <v>920</v>
      </c>
      <c r="CI284" s="7">
        <v>16507.692307692309</v>
      </c>
      <c r="CJ284" s="7" t="s">
        <v>2389</v>
      </c>
      <c r="CK284" s="82">
        <f t="shared" si="104"/>
        <v>16507.692307692309</v>
      </c>
      <c r="CL284" s="82" t="str">
        <f t="shared" si="105"/>
        <v xml:space="preserve">LABORATORIOS WACOL S.A </v>
      </c>
      <c r="CM284" s="82" t="str">
        <f t="shared" si="106"/>
        <v>BRAND</v>
      </c>
      <c r="CN284" s="82" t="str">
        <f t="shared" si="107"/>
        <v>INMEDITA</v>
      </c>
      <c r="CO284" s="101">
        <f t="shared" si="98"/>
        <v>8062</v>
      </c>
      <c r="CP284" s="110" t="str">
        <f t="shared" si="99"/>
        <v>IMPORTECNICAL S.A.S</v>
      </c>
      <c r="CQ284" s="105" t="str">
        <f t="shared" si="100"/>
        <v>GERMANY</v>
      </c>
      <c r="CR284" s="105">
        <f t="shared" si="101"/>
        <v>30</v>
      </c>
    </row>
    <row r="285" spans="1:96" ht="20.25" customHeight="1">
      <c r="A285" s="46">
        <f t="shared" si="102"/>
        <v>277</v>
      </c>
      <c r="B285" s="24" t="s">
        <v>955</v>
      </c>
      <c r="C285" s="25" t="s">
        <v>904</v>
      </c>
      <c r="D285" s="47">
        <v>1</v>
      </c>
      <c r="E285" s="7"/>
      <c r="F285" s="7"/>
      <c r="G285" s="7"/>
      <c r="H285" s="7"/>
      <c r="I285" s="7"/>
      <c r="J285" s="7"/>
      <c r="K285" s="7"/>
      <c r="L285" s="7"/>
      <c r="M285" s="7"/>
      <c r="N285" s="7"/>
      <c r="O285" s="7"/>
      <c r="P285" s="7"/>
      <c r="Q285" s="7" t="s">
        <v>920</v>
      </c>
      <c r="R285" s="7">
        <v>228775.19999999998</v>
      </c>
      <c r="S285" s="7" t="s">
        <v>2326</v>
      </c>
      <c r="T285" s="7"/>
      <c r="U285" s="7"/>
      <c r="V285" s="7"/>
      <c r="W285" s="7"/>
      <c r="X285" s="7"/>
      <c r="Y285" s="7"/>
      <c r="Z285" s="82">
        <f t="shared" si="91"/>
        <v>228775.19999999998</v>
      </c>
      <c r="AA285" s="82" t="str">
        <f t="shared" si="92"/>
        <v>BLAMIS DOTACIONES LABORATORIO S.A.S</v>
      </c>
      <c r="AB285" s="82" t="str">
        <f t="shared" si="108"/>
        <v>BRAND</v>
      </c>
      <c r="AC285" s="82" t="str">
        <f t="shared" si="109"/>
        <v>INMEDIATA</v>
      </c>
      <c r="AD285" s="7" t="s">
        <v>2399</v>
      </c>
      <c r="AE285" s="7">
        <v>87247</v>
      </c>
      <c r="AF285" s="7" t="s">
        <v>2375</v>
      </c>
      <c r="AG285" s="7" t="s">
        <v>2447</v>
      </c>
      <c r="AH285" s="7">
        <v>23925</v>
      </c>
      <c r="AI285" s="7">
        <v>30</v>
      </c>
      <c r="AJ285" s="7"/>
      <c r="AK285" s="7"/>
      <c r="AL285" s="7"/>
      <c r="AM285" s="7"/>
      <c r="AN285" s="7"/>
      <c r="AO285" s="7"/>
      <c r="AP285" s="7"/>
      <c r="AQ285" s="7"/>
      <c r="AR285" s="7"/>
      <c r="AS285" s="7"/>
      <c r="AT285" s="7"/>
      <c r="AU285" s="7"/>
      <c r="AV285" s="7"/>
      <c r="AW285" s="7"/>
      <c r="AX285" s="7"/>
      <c r="AY285" s="82">
        <f t="shared" si="93"/>
        <v>23925</v>
      </c>
      <c r="AZ285" s="82" t="str">
        <f t="shared" si="94"/>
        <v>IMPORTECNICAL S.A.S</v>
      </c>
      <c r="BA285" s="82" t="str">
        <f t="shared" si="110"/>
        <v>GERMANY</v>
      </c>
      <c r="BB285" s="82">
        <f t="shared" si="111"/>
        <v>30</v>
      </c>
      <c r="BC285" s="7"/>
      <c r="BD285" s="7"/>
      <c r="BE285" s="7"/>
      <c r="BF285" s="7"/>
      <c r="BG285" s="7"/>
      <c r="BH285" s="7"/>
      <c r="BI285" s="7" t="s">
        <v>920</v>
      </c>
      <c r="BJ285" s="7">
        <v>37627.5</v>
      </c>
      <c r="BK285" s="7" t="s">
        <v>2526</v>
      </c>
      <c r="BL285" s="7"/>
      <c r="BM285" s="7"/>
      <c r="BN285" s="7"/>
      <c r="BO285" s="7"/>
      <c r="BP285" s="7"/>
      <c r="BQ285" s="7"/>
      <c r="BR285" s="7"/>
      <c r="BS285" s="7"/>
      <c r="BT285" s="7"/>
      <c r="BU285" s="1" t="s">
        <v>920</v>
      </c>
      <c r="BV285" s="7">
        <v>37642</v>
      </c>
      <c r="BW285" s="7" t="s">
        <v>2545</v>
      </c>
      <c r="BX285" s="82">
        <f t="shared" si="95"/>
        <v>37627.5</v>
      </c>
      <c r="BY285" s="82" t="str">
        <f t="shared" si="103"/>
        <v>PROFINAS SAS</v>
      </c>
      <c r="BZ285" s="82" t="str">
        <f t="shared" si="96"/>
        <v>BRAND</v>
      </c>
      <c r="CA285" s="82" t="str">
        <f t="shared" si="97"/>
        <v>15-60 DIAS</v>
      </c>
      <c r="CB285" s="7"/>
      <c r="CC285" s="7"/>
      <c r="CD285" s="7"/>
      <c r="CE285" s="7"/>
      <c r="CF285" s="7"/>
      <c r="CG285" s="7"/>
      <c r="CH285" s="7" t="s">
        <v>920</v>
      </c>
      <c r="CI285" s="7">
        <v>38592.307692307688</v>
      </c>
      <c r="CJ285" s="7" t="s">
        <v>2378</v>
      </c>
      <c r="CK285" s="82">
        <f t="shared" si="104"/>
        <v>38592.307692307688</v>
      </c>
      <c r="CL285" s="82" t="str">
        <f t="shared" si="105"/>
        <v xml:space="preserve">LABORATORIOS WACOL S.A </v>
      </c>
      <c r="CM285" s="82" t="str">
        <f t="shared" si="106"/>
        <v>BRAND</v>
      </c>
      <c r="CN285" s="82" t="str">
        <f t="shared" si="107"/>
        <v>5 DIAS</v>
      </c>
      <c r="CO285" s="101">
        <f t="shared" si="98"/>
        <v>23925</v>
      </c>
      <c r="CP285" s="110" t="str">
        <f t="shared" si="99"/>
        <v>IMPORTECNICAL S.A.S</v>
      </c>
      <c r="CQ285" s="105" t="str">
        <f t="shared" si="100"/>
        <v>GERMANY</v>
      </c>
      <c r="CR285" s="105">
        <f t="shared" si="101"/>
        <v>30</v>
      </c>
    </row>
    <row r="286" spans="1:96" ht="25.5" customHeight="1">
      <c r="A286" s="46">
        <f t="shared" si="102"/>
        <v>278</v>
      </c>
      <c r="B286" s="24" t="s">
        <v>746</v>
      </c>
      <c r="C286" s="25" t="s">
        <v>904</v>
      </c>
      <c r="D286" s="47">
        <v>1</v>
      </c>
      <c r="E286" s="7"/>
      <c r="F286" s="7"/>
      <c r="G286" s="7"/>
      <c r="H286" s="7" t="s">
        <v>2280</v>
      </c>
      <c r="I286" s="7">
        <v>21900.799999999999</v>
      </c>
      <c r="J286" s="7" t="s">
        <v>2281</v>
      </c>
      <c r="K286" s="7"/>
      <c r="L286" s="7"/>
      <c r="M286" s="7"/>
      <c r="N286" s="7"/>
      <c r="O286" s="7"/>
      <c r="P286" s="7"/>
      <c r="Q286" s="7" t="s">
        <v>2395</v>
      </c>
      <c r="R286" s="7">
        <v>27897.999999999996</v>
      </c>
      <c r="S286" s="7" t="s">
        <v>2326</v>
      </c>
      <c r="T286" s="7" t="s">
        <v>2416</v>
      </c>
      <c r="U286" s="7">
        <v>18478.8</v>
      </c>
      <c r="V286" s="7">
        <v>15</v>
      </c>
      <c r="W286" s="7"/>
      <c r="X286" s="7"/>
      <c r="Y286" s="7"/>
      <c r="Z286" s="82">
        <f t="shared" si="91"/>
        <v>18478.8</v>
      </c>
      <c r="AA286" s="82" t="str">
        <f t="shared" si="92"/>
        <v xml:space="preserve">ELEMENTOS QUIMICOS LTDA </v>
      </c>
      <c r="AB286" s="82" t="str">
        <f t="shared" si="108"/>
        <v>LMS (ALE)</v>
      </c>
      <c r="AC286" s="82">
        <f t="shared" si="109"/>
        <v>15</v>
      </c>
      <c r="AD286" s="7"/>
      <c r="AE286" s="7"/>
      <c r="AF286" s="7"/>
      <c r="AG286" s="7"/>
      <c r="AH286" s="7"/>
      <c r="AI286" s="7"/>
      <c r="AJ286" s="7"/>
      <c r="AK286" s="7"/>
      <c r="AL286" s="7"/>
      <c r="AM286" s="7"/>
      <c r="AN286" s="7"/>
      <c r="AO286" s="7"/>
      <c r="AP286" s="7"/>
      <c r="AQ286" s="7"/>
      <c r="AR286" s="7"/>
      <c r="AS286" s="7"/>
      <c r="AT286" s="7"/>
      <c r="AU286" s="7"/>
      <c r="AV286" s="7"/>
      <c r="AW286" s="7"/>
      <c r="AX286" s="7"/>
      <c r="AY286" s="82"/>
      <c r="AZ286" s="82"/>
      <c r="BA286" s="82">
        <f t="shared" si="110"/>
        <v>0</v>
      </c>
      <c r="BB286" s="82">
        <f t="shared" si="111"/>
        <v>0</v>
      </c>
      <c r="BC286" s="7"/>
      <c r="BD286" s="7"/>
      <c r="BE286" s="7"/>
      <c r="BF286" s="7"/>
      <c r="BG286" s="7"/>
      <c r="BH286" s="7"/>
      <c r="BI286" s="7" t="s">
        <v>920</v>
      </c>
      <c r="BJ286" s="7">
        <v>20118.75</v>
      </c>
      <c r="BK286" s="7" t="s">
        <v>2526</v>
      </c>
      <c r="BL286" s="7"/>
      <c r="BM286" s="7"/>
      <c r="BN286" s="7"/>
      <c r="BO286" s="7"/>
      <c r="BP286" s="7"/>
      <c r="BQ286" s="7"/>
      <c r="BR286" s="7"/>
      <c r="BS286" s="7"/>
      <c r="BT286" s="7"/>
      <c r="BU286" s="1" t="s">
        <v>2282</v>
      </c>
      <c r="BV286" s="7">
        <v>23200</v>
      </c>
      <c r="BW286" s="7" t="s">
        <v>2328</v>
      </c>
      <c r="BX286" s="82">
        <f t="shared" si="95"/>
        <v>20118.75</v>
      </c>
      <c r="BY286" s="82" t="str">
        <f t="shared" si="103"/>
        <v>PROFINAS SAS</v>
      </c>
      <c r="BZ286" s="82" t="str">
        <f t="shared" si="96"/>
        <v>BRAND</v>
      </c>
      <c r="CA286" s="82" t="str">
        <f t="shared" si="97"/>
        <v>15-60 DIAS</v>
      </c>
      <c r="CB286" s="7"/>
      <c r="CC286" s="7"/>
      <c r="CD286" s="7"/>
      <c r="CE286" s="7"/>
      <c r="CF286" s="7"/>
      <c r="CG286" s="7"/>
      <c r="CH286" s="7"/>
      <c r="CI286" s="7">
        <v>27512.820512820515</v>
      </c>
      <c r="CJ286" s="7" t="s">
        <v>2378</v>
      </c>
      <c r="CK286" s="82">
        <f t="shared" si="104"/>
        <v>27512.820512820515</v>
      </c>
      <c r="CL286" s="82" t="str">
        <f t="shared" si="105"/>
        <v xml:space="preserve">LABORATORIOS WACOL S.A </v>
      </c>
      <c r="CM286" s="82">
        <f t="shared" si="106"/>
        <v>0</v>
      </c>
      <c r="CN286" s="82" t="str">
        <f t="shared" si="107"/>
        <v>5 DIAS</v>
      </c>
      <c r="CO286" s="101">
        <f t="shared" si="98"/>
        <v>18478.8</v>
      </c>
      <c r="CP286" s="110" t="str">
        <f t="shared" si="99"/>
        <v xml:space="preserve">ELEMENTOS QUIMICOS LTDA </v>
      </c>
      <c r="CQ286" s="105" t="str">
        <f t="shared" si="100"/>
        <v>LMS (ALE)</v>
      </c>
      <c r="CR286" s="105">
        <f t="shared" si="101"/>
        <v>15</v>
      </c>
    </row>
    <row r="287" spans="1:96" ht="20.399999999999999">
      <c r="A287" s="46">
        <f t="shared" si="102"/>
        <v>279</v>
      </c>
      <c r="B287" s="24" t="s">
        <v>747</v>
      </c>
      <c r="C287" s="25" t="s">
        <v>904</v>
      </c>
      <c r="D287" s="47">
        <v>1</v>
      </c>
      <c r="E287" s="7"/>
      <c r="F287" s="7"/>
      <c r="G287" s="7"/>
      <c r="H287" s="7"/>
      <c r="I287" s="7"/>
      <c r="J287" s="7"/>
      <c r="K287" s="7"/>
      <c r="L287" s="7"/>
      <c r="M287" s="7"/>
      <c r="N287" s="7"/>
      <c r="O287" s="7"/>
      <c r="P287" s="7"/>
      <c r="Q287" s="7"/>
      <c r="R287" s="7"/>
      <c r="S287" s="7"/>
      <c r="T287" s="7"/>
      <c r="U287" s="7"/>
      <c r="V287" s="7"/>
      <c r="W287" s="7"/>
      <c r="X287" s="7"/>
      <c r="Y287" s="7"/>
      <c r="Z287" s="82"/>
      <c r="AA287" s="82"/>
      <c r="AB287" s="82"/>
      <c r="AC287" s="82"/>
      <c r="AD287" s="7"/>
      <c r="AE287" s="7"/>
      <c r="AF287" s="7"/>
      <c r="AG287" s="7"/>
      <c r="AH287" s="7"/>
      <c r="AI287" s="7"/>
      <c r="AJ287" s="7"/>
      <c r="AK287" s="7"/>
      <c r="AL287" s="7"/>
      <c r="AM287" s="7"/>
      <c r="AN287" s="7"/>
      <c r="AO287" s="7"/>
      <c r="AP287" s="7"/>
      <c r="AQ287" s="7"/>
      <c r="AR287" s="7"/>
      <c r="AS287" s="7"/>
      <c r="AT287" s="7"/>
      <c r="AU287" s="7"/>
      <c r="AV287" s="7"/>
      <c r="AW287" s="7"/>
      <c r="AX287" s="7"/>
      <c r="AY287" s="82"/>
      <c r="AZ287" s="82"/>
      <c r="BA287" s="82">
        <f t="shared" si="110"/>
        <v>0</v>
      </c>
      <c r="BB287" s="82">
        <f t="shared" si="111"/>
        <v>0</v>
      </c>
      <c r="BC287" s="7"/>
      <c r="BD287" s="7"/>
      <c r="BE287" s="7"/>
      <c r="BF287" s="7"/>
      <c r="BG287" s="7"/>
      <c r="BH287" s="7"/>
      <c r="BI287" s="7"/>
      <c r="BJ287" s="7"/>
      <c r="BK287" s="7"/>
      <c r="BL287" s="7"/>
      <c r="BM287" s="7"/>
      <c r="BN287" s="7"/>
      <c r="BO287" s="7"/>
      <c r="BP287" s="7"/>
      <c r="BQ287" s="7"/>
      <c r="BR287" s="7"/>
      <c r="BS287" s="7"/>
      <c r="BT287" s="7"/>
      <c r="BU287" s="1" t="s">
        <v>2293</v>
      </c>
      <c r="BV287" s="7"/>
      <c r="BW287" s="7"/>
      <c r="BX287" s="82"/>
      <c r="BY287" s="82" t="str">
        <f t="shared" si="103"/>
        <v>REACTIVOS EQUIPOS Y QUIMICOS LIMITADA</v>
      </c>
      <c r="BZ287" s="82" t="str">
        <f t="shared" si="96"/>
        <v xml:space="preserve"> </v>
      </c>
      <c r="CA287" s="82">
        <f t="shared" si="97"/>
        <v>0</v>
      </c>
      <c r="CB287" s="7"/>
      <c r="CC287" s="7"/>
      <c r="CD287" s="7"/>
      <c r="CE287" s="7"/>
      <c r="CF287" s="7"/>
      <c r="CG287" s="7"/>
      <c r="CH287" s="7"/>
      <c r="CI287" s="7"/>
      <c r="CJ287" s="7"/>
      <c r="CK287" s="82"/>
      <c r="CL287" s="82"/>
      <c r="CM287" s="82"/>
      <c r="CN287" s="82"/>
      <c r="CO287" s="101">
        <f t="shared" si="98"/>
        <v>0</v>
      </c>
      <c r="CP287" s="110">
        <f t="shared" si="99"/>
        <v>0</v>
      </c>
      <c r="CQ287" s="105">
        <f t="shared" si="100"/>
        <v>0</v>
      </c>
      <c r="CR287" s="105">
        <f t="shared" si="101"/>
        <v>0</v>
      </c>
    </row>
    <row r="288" spans="1:96" ht="20.399999999999999">
      <c r="A288" s="46">
        <f t="shared" si="102"/>
        <v>280</v>
      </c>
      <c r="B288" s="24" t="s">
        <v>1306</v>
      </c>
      <c r="C288" s="25" t="s">
        <v>904</v>
      </c>
      <c r="D288" s="47">
        <v>1</v>
      </c>
      <c r="E288" s="7"/>
      <c r="F288" s="7"/>
      <c r="G288" s="7"/>
      <c r="H288" s="7"/>
      <c r="I288" s="7"/>
      <c r="J288" s="7"/>
      <c r="K288" s="7"/>
      <c r="L288" s="7"/>
      <c r="M288" s="7"/>
      <c r="N288" s="7"/>
      <c r="O288" s="7"/>
      <c r="P288" s="7"/>
      <c r="Q288" s="7"/>
      <c r="R288" s="7"/>
      <c r="S288" s="7"/>
      <c r="T288" s="7"/>
      <c r="U288" s="7"/>
      <c r="V288" s="7"/>
      <c r="W288" s="7"/>
      <c r="X288" s="7"/>
      <c r="Y288" s="7"/>
      <c r="Z288" s="82"/>
      <c r="AA288" s="82"/>
      <c r="AB288" s="82"/>
      <c r="AC288" s="82"/>
      <c r="AD288" s="7"/>
      <c r="AE288" s="7"/>
      <c r="AF288" s="7"/>
      <c r="AG288" s="7"/>
      <c r="AH288" s="7"/>
      <c r="AI288" s="7"/>
      <c r="AJ288" s="7"/>
      <c r="AK288" s="7"/>
      <c r="AL288" s="7"/>
      <c r="AM288" s="7"/>
      <c r="AN288" s="7"/>
      <c r="AO288" s="7"/>
      <c r="AP288" s="7"/>
      <c r="AQ288" s="7"/>
      <c r="AR288" s="7"/>
      <c r="AS288" s="7"/>
      <c r="AT288" s="7"/>
      <c r="AU288" s="7"/>
      <c r="AV288" s="7"/>
      <c r="AW288" s="7"/>
      <c r="AX288" s="7"/>
      <c r="AY288" s="82"/>
      <c r="AZ288" s="82"/>
      <c r="BA288" s="82">
        <f t="shared" si="110"/>
        <v>0</v>
      </c>
      <c r="BB288" s="82">
        <f t="shared" si="111"/>
        <v>0</v>
      </c>
      <c r="BC288" s="7"/>
      <c r="BD288" s="7"/>
      <c r="BE288" s="7"/>
      <c r="BF288" s="7"/>
      <c r="BG288" s="7"/>
      <c r="BH288" s="7"/>
      <c r="BI288" s="7"/>
      <c r="BJ288" s="7"/>
      <c r="BK288" s="7"/>
      <c r="BL288" s="7"/>
      <c r="BM288" s="7"/>
      <c r="BN288" s="7"/>
      <c r="BO288" s="7"/>
      <c r="BP288" s="7"/>
      <c r="BQ288" s="7"/>
      <c r="BR288" s="7"/>
      <c r="BS288" s="7"/>
      <c r="BT288" s="7"/>
      <c r="BU288" s="1" t="s">
        <v>2293</v>
      </c>
      <c r="BV288" s="7"/>
      <c r="BW288" s="7"/>
      <c r="BX288" s="82"/>
      <c r="BY288" s="82" t="str">
        <f t="shared" si="103"/>
        <v>REACTIVOS EQUIPOS Y QUIMICOS LIMITADA</v>
      </c>
      <c r="BZ288" s="82" t="str">
        <f t="shared" si="96"/>
        <v xml:space="preserve"> </v>
      </c>
      <c r="CA288" s="82">
        <f t="shared" si="97"/>
        <v>0</v>
      </c>
      <c r="CB288" s="7"/>
      <c r="CC288" s="7"/>
      <c r="CD288" s="7"/>
      <c r="CE288" s="7"/>
      <c r="CF288" s="7"/>
      <c r="CG288" s="7"/>
      <c r="CH288" s="7"/>
      <c r="CI288" s="7"/>
      <c r="CJ288" s="7"/>
      <c r="CK288" s="82"/>
      <c r="CL288" s="82"/>
      <c r="CM288" s="82"/>
      <c r="CN288" s="82"/>
      <c r="CO288" s="101">
        <f t="shared" si="98"/>
        <v>0</v>
      </c>
      <c r="CP288" s="110">
        <f t="shared" si="99"/>
        <v>0</v>
      </c>
      <c r="CQ288" s="105">
        <f t="shared" si="100"/>
        <v>0</v>
      </c>
      <c r="CR288" s="105">
        <f t="shared" si="101"/>
        <v>0</v>
      </c>
    </row>
    <row r="289" spans="1:96" ht="57.6">
      <c r="A289" s="46">
        <f t="shared" si="102"/>
        <v>281</v>
      </c>
      <c r="B289" s="24" t="s">
        <v>1307</v>
      </c>
      <c r="C289" s="25" t="s">
        <v>904</v>
      </c>
      <c r="D289" s="47">
        <v>1</v>
      </c>
      <c r="E289" s="7"/>
      <c r="F289" s="7"/>
      <c r="G289" s="7"/>
      <c r="H289" s="7"/>
      <c r="I289" s="7"/>
      <c r="J289" s="7"/>
      <c r="K289" s="7"/>
      <c r="L289" s="7"/>
      <c r="M289" s="7"/>
      <c r="N289" s="7"/>
      <c r="O289" s="7"/>
      <c r="P289" s="7"/>
      <c r="Q289" s="7" t="s">
        <v>920</v>
      </c>
      <c r="R289" s="7">
        <v>158242</v>
      </c>
      <c r="S289" s="7" t="s">
        <v>2375</v>
      </c>
      <c r="T289" s="7"/>
      <c r="U289" s="7"/>
      <c r="V289" s="7"/>
      <c r="W289" s="7"/>
      <c r="X289" s="7"/>
      <c r="Y289" s="7"/>
      <c r="Z289" s="82">
        <f t="shared" si="91"/>
        <v>158242</v>
      </c>
      <c r="AA289" s="82" t="str">
        <f t="shared" si="92"/>
        <v>BLAMIS DOTACIONES LABORATORIO S.A.S</v>
      </c>
      <c r="AB289" s="82" t="str">
        <f t="shared" si="108"/>
        <v>BRAND</v>
      </c>
      <c r="AC289" s="82" t="str">
        <f t="shared" si="109"/>
        <v>60 DIAS</v>
      </c>
      <c r="AD289" s="7"/>
      <c r="AE289" s="7"/>
      <c r="AF289" s="7"/>
      <c r="AG289" s="7"/>
      <c r="AH289" s="7"/>
      <c r="AI289" s="7"/>
      <c r="AJ289" s="7"/>
      <c r="AK289" s="7"/>
      <c r="AL289" s="7"/>
      <c r="AM289" s="7"/>
      <c r="AN289" s="7"/>
      <c r="AO289" s="7"/>
      <c r="AP289" s="7"/>
      <c r="AQ289" s="7"/>
      <c r="AR289" s="7"/>
      <c r="AS289" s="7"/>
      <c r="AT289" s="7"/>
      <c r="AU289" s="7"/>
      <c r="AV289" s="7"/>
      <c r="AW289" s="7"/>
      <c r="AX289" s="7"/>
      <c r="AY289" s="82"/>
      <c r="AZ289" s="82"/>
      <c r="BA289" s="82">
        <f t="shared" si="110"/>
        <v>0</v>
      </c>
      <c r="BB289" s="82">
        <f t="shared" si="111"/>
        <v>0</v>
      </c>
      <c r="BC289" s="7"/>
      <c r="BD289" s="7"/>
      <c r="BE289" s="7"/>
      <c r="BF289" s="7"/>
      <c r="BG289" s="7"/>
      <c r="BH289" s="7"/>
      <c r="BI289" s="7" t="s">
        <v>920</v>
      </c>
      <c r="BJ289" s="7">
        <v>21315</v>
      </c>
      <c r="BK289" s="7" t="s">
        <v>2526</v>
      </c>
      <c r="BL289" s="7"/>
      <c r="BM289" s="7"/>
      <c r="BN289" s="7"/>
      <c r="BO289" s="7"/>
      <c r="BP289" s="7"/>
      <c r="BQ289" s="7"/>
      <c r="BR289" s="7"/>
      <c r="BS289" s="7"/>
      <c r="BT289" s="7"/>
      <c r="BU289" s="1" t="s">
        <v>920</v>
      </c>
      <c r="BV289" s="7">
        <v>136416</v>
      </c>
      <c r="BW289" s="7" t="s">
        <v>2545</v>
      </c>
      <c r="BX289" s="82">
        <f t="shared" si="95"/>
        <v>21315</v>
      </c>
      <c r="BY289" s="82" t="str">
        <f t="shared" si="103"/>
        <v>PROFINAS SAS</v>
      </c>
      <c r="BZ289" s="82" t="str">
        <f t="shared" si="96"/>
        <v>BRAND</v>
      </c>
      <c r="CA289" s="82" t="str">
        <f t="shared" si="97"/>
        <v>15-60 DIAS</v>
      </c>
      <c r="CB289" s="7"/>
      <c r="CC289" s="7"/>
      <c r="CD289" s="7"/>
      <c r="CE289" s="7"/>
      <c r="CF289" s="7"/>
      <c r="CG289" s="7"/>
      <c r="CH289" s="7"/>
      <c r="CI289" s="7"/>
      <c r="CJ289" s="7"/>
      <c r="CK289" s="82"/>
      <c r="CL289" s="82"/>
      <c r="CM289" s="82"/>
      <c r="CN289" s="82"/>
      <c r="CO289" s="101">
        <f t="shared" si="98"/>
        <v>21315</v>
      </c>
      <c r="CP289" s="110" t="str">
        <f t="shared" si="99"/>
        <v>PROFINAS SAS</v>
      </c>
      <c r="CQ289" s="105" t="str">
        <f t="shared" si="100"/>
        <v>BRAND</v>
      </c>
      <c r="CR289" s="105" t="str">
        <f t="shared" si="101"/>
        <v>15-60 DIAS</v>
      </c>
    </row>
    <row r="290" spans="1:96" ht="21.75" customHeight="1">
      <c r="A290" s="46">
        <f t="shared" si="102"/>
        <v>282</v>
      </c>
      <c r="B290" s="24" t="s">
        <v>748</v>
      </c>
      <c r="C290" s="25" t="s">
        <v>904</v>
      </c>
      <c r="D290" s="47">
        <v>1</v>
      </c>
      <c r="E290" s="7"/>
      <c r="F290" s="7"/>
      <c r="G290" s="7"/>
      <c r="H290" s="7" t="s">
        <v>2282</v>
      </c>
      <c r="I290" s="7">
        <v>11754.666666666668</v>
      </c>
      <c r="J290" s="7" t="s">
        <v>2281</v>
      </c>
      <c r="K290" s="7"/>
      <c r="L290" s="7"/>
      <c r="M290" s="7"/>
      <c r="N290" s="7"/>
      <c r="O290" s="7"/>
      <c r="P290" s="7"/>
      <c r="Q290" s="7" t="s">
        <v>920</v>
      </c>
      <c r="R290" s="7">
        <v>15609</v>
      </c>
      <c r="S290" s="7" t="s">
        <v>2326</v>
      </c>
      <c r="T290" s="7" t="s">
        <v>2416</v>
      </c>
      <c r="U290" s="7">
        <v>9918</v>
      </c>
      <c r="V290" s="7">
        <v>15</v>
      </c>
      <c r="W290" s="7"/>
      <c r="X290" s="7"/>
      <c r="Y290" s="7"/>
      <c r="Z290" s="82">
        <f t="shared" si="91"/>
        <v>9918</v>
      </c>
      <c r="AA290" s="82" t="str">
        <f t="shared" si="92"/>
        <v xml:space="preserve">ELEMENTOS QUIMICOS LTDA </v>
      </c>
      <c r="AB290" s="82" t="str">
        <f t="shared" si="108"/>
        <v>LMS (ALE)</v>
      </c>
      <c r="AC290" s="82">
        <f t="shared" si="109"/>
        <v>15</v>
      </c>
      <c r="AD290" s="7" t="s">
        <v>2399</v>
      </c>
      <c r="AE290" s="7">
        <v>26590</v>
      </c>
      <c r="AF290" s="7" t="s">
        <v>2375</v>
      </c>
      <c r="AG290" s="7" t="s">
        <v>2447</v>
      </c>
      <c r="AH290" s="7">
        <v>5974</v>
      </c>
      <c r="AI290" s="7">
        <v>30</v>
      </c>
      <c r="AJ290" s="7"/>
      <c r="AK290" s="7"/>
      <c r="AL290" s="7"/>
      <c r="AM290" s="7"/>
      <c r="AN290" s="7"/>
      <c r="AO290" s="7"/>
      <c r="AP290" s="7"/>
      <c r="AQ290" s="7"/>
      <c r="AR290" s="7"/>
      <c r="AS290" s="7"/>
      <c r="AT290" s="7"/>
      <c r="AU290" s="7"/>
      <c r="AV290" s="7"/>
      <c r="AW290" s="7"/>
      <c r="AX290" s="7"/>
      <c r="AY290" s="82">
        <f t="shared" si="93"/>
        <v>5974</v>
      </c>
      <c r="AZ290" s="82" t="str">
        <f t="shared" si="94"/>
        <v>IMPORTECNICAL S.A.S</v>
      </c>
      <c r="BA290" s="82" t="str">
        <f t="shared" si="110"/>
        <v>GERMANY</v>
      </c>
      <c r="BB290" s="82">
        <f t="shared" si="111"/>
        <v>30</v>
      </c>
      <c r="BC290" s="7"/>
      <c r="BD290" s="7"/>
      <c r="BE290" s="7"/>
      <c r="BF290" s="7" t="s">
        <v>2293</v>
      </c>
      <c r="BG290" s="7" t="s">
        <v>2293</v>
      </c>
      <c r="BH290" s="7" t="s">
        <v>2293</v>
      </c>
      <c r="BI290" s="7" t="s">
        <v>920</v>
      </c>
      <c r="BJ290" s="7">
        <v>20988.75</v>
      </c>
      <c r="BK290" s="7" t="s">
        <v>2526</v>
      </c>
      <c r="BL290" s="7"/>
      <c r="BM290" s="7"/>
      <c r="BN290" s="7"/>
      <c r="BO290" s="7"/>
      <c r="BP290" s="7"/>
      <c r="BQ290" s="7"/>
      <c r="BR290" s="7"/>
      <c r="BS290" s="7"/>
      <c r="BT290" s="7"/>
      <c r="BU290" s="1" t="s">
        <v>920</v>
      </c>
      <c r="BV290" s="7">
        <v>15776</v>
      </c>
      <c r="BW290" s="7" t="s">
        <v>2545</v>
      </c>
      <c r="BX290" s="82">
        <f t="shared" si="95"/>
        <v>15776</v>
      </c>
      <c r="BY290" s="82" t="str">
        <f t="shared" si="103"/>
        <v>REACTIVOS EQUIPOS Y QUIMICOS LIMITADA</v>
      </c>
      <c r="BZ290" s="82" t="str">
        <f t="shared" si="96"/>
        <v>BRAND</v>
      </c>
      <c r="CA290" s="82" t="str">
        <f t="shared" si="97"/>
        <v>120 DIAS</v>
      </c>
      <c r="CB290" s="7"/>
      <c r="CC290" s="7"/>
      <c r="CD290" s="7"/>
      <c r="CE290" s="7"/>
      <c r="CF290" s="7"/>
      <c r="CG290" s="7"/>
      <c r="CH290" s="7" t="s">
        <v>920</v>
      </c>
      <c r="CI290" s="7">
        <v>16173.076923076922</v>
      </c>
      <c r="CJ290" s="7" t="s">
        <v>2378</v>
      </c>
      <c r="CK290" s="82">
        <f t="shared" si="104"/>
        <v>16173.076923076922</v>
      </c>
      <c r="CL290" s="82" t="str">
        <f t="shared" si="105"/>
        <v xml:space="preserve">LABORATORIOS WACOL S.A </v>
      </c>
      <c r="CM290" s="82" t="str">
        <f t="shared" si="106"/>
        <v>BRAND</v>
      </c>
      <c r="CN290" s="82" t="str">
        <f t="shared" si="107"/>
        <v>5 DIAS</v>
      </c>
      <c r="CO290" s="101">
        <f t="shared" si="98"/>
        <v>5974</v>
      </c>
      <c r="CP290" s="110" t="str">
        <f t="shared" si="99"/>
        <v>IMPORTECNICAL S.A.S</v>
      </c>
      <c r="CQ290" s="105" t="str">
        <f t="shared" si="100"/>
        <v>GERMANY</v>
      </c>
      <c r="CR290" s="105">
        <f t="shared" si="101"/>
        <v>30</v>
      </c>
    </row>
    <row r="291" spans="1:96" ht="24.75" customHeight="1">
      <c r="A291" s="46">
        <f t="shared" si="102"/>
        <v>283</v>
      </c>
      <c r="B291" s="24" t="s">
        <v>749</v>
      </c>
      <c r="C291" s="25" t="s">
        <v>904</v>
      </c>
      <c r="D291" s="47">
        <v>1</v>
      </c>
      <c r="E291" s="7"/>
      <c r="F291" s="7"/>
      <c r="G291" s="7"/>
      <c r="H291" s="7" t="s">
        <v>2282</v>
      </c>
      <c r="I291" s="7">
        <v>13115.733333333334</v>
      </c>
      <c r="J291" s="7" t="s">
        <v>2281</v>
      </c>
      <c r="K291" s="7"/>
      <c r="L291" s="7"/>
      <c r="M291" s="7"/>
      <c r="N291" s="7"/>
      <c r="O291" s="7"/>
      <c r="P291" s="7"/>
      <c r="Q291" s="7" t="s">
        <v>920</v>
      </c>
      <c r="R291" s="7">
        <v>14533</v>
      </c>
      <c r="S291" s="7" t="s">
        <v>2326</v>
      </c>
      <c r="T291" s="7" t="s">
        <v>2416</v>
      </c>
      <c r="U291" s="7">
        <v>11066.4</v>
      </c>
      <c r="V291" s="7">
        <v>15</v>
      </c>
      <c r="W291" s="7"/>
      <c r="X291" s="7"/>
      <c r="Y291" s="7"/>
      <c r="Z291" s="82">
        <f t="shared" si="91"/>
        <v>11066.4</v>
      </c>
      <c r="AA291" s="82" t="str">
        <f t="shared" si="92"/>
        <v xml:space="preserve">ELEMENTOS QUIMICOS LTDA </v>
      </c>
      <c r="AB291" s="82" t="str">
        <f t="shared" si="108"/>
        <v>LMS (ALE)</v>
      </c>
      <c r="AC291" s="82">
        <f t="shared" si="109"/>
        <v>15</v>
      </c>
      <c r="AD291" s="7" t="s">
        <v>2399</v>
      </c>
      <c r="AE291" s="7">
        <v>26590</v>
      </c>
      <c r="AF291" s="7" t="s">
        <v>2375</v>
      </c>
      <c r="AG291" s="7" t="s">
        <v>2447</v>
      </c>
      <c r="AH291" s="7">
        <v>5916</v>
      </c>
      <c r="AI291" s="7">
        <v>30</v>
      </c>
      <c r="AJ291" s="7"/>
      <c r="AK291" s="7"/>
      <c r="AL291" s="7"/>
      <c r="AM291" s="7"/>
      <c r="AN291" s="7"/>
      <c r="AO291" s="7"/>
      <c r="AP291" s="7"/>
      <c r="AQ291" s="7"/>
      <c r="AR291" s="7"/>
      <c r="AS291" s="7"/>
      <c r="AT291" s="7"/>
      <c r="AU291" s="7"/>
      <c r="AV291" s="7"/>
      <c r="AW291" s="7"/>
      <c r="AX291" s="7"/>
      <c r="AY291" s="82">
        <f t="shared" si="93"/>
        <v>5916</v>
      </c>
      <c r="AZ291" s="82" t="str">
        <f t="shared" si="94"/>
        <v>IMPORTECNICAL S.A.S</v>
      </c>
      <c r="BA291" s="82" t="str">
        <f t="shared" si="110"/>
        <v>GERMANY</v>
      </c>
      <c r="BB291" s="82">
        <f t="shared" si="111"/>
        <v>30</v>
      </c>
      <c r="BC291" s="7"/>
      <c r="BD291" s="7"/>
      <c r="BE291" s="7"/>
      <c r="BF291" s="7" t="s">
        <v>920</v>
      </c>
      <c r="BG291" s="7">
        <v>13713</v>
      </c>
      <c r="BH291" s="7">
        <v>15</v>
      </c>
      <c r="BI291" s="7" t="s">
        <v>920</v>
      </c>
      <c r="BJ291" s="7">
        <v>19575</v>
      </c>
      <c r="BK291" s="7" t="s">
        <v>2526</v>
      </c>
      <c r="BL291" s="7"/>
      <c r="BM291" s="7"/>
      <c r="BN291" s="7"/>
      <c r="BO291" s="7"/>
      <c r="BP291" s="7"/>
      <c r="BQ291" s="7"/>
      <c r="BR291" s="7" t="s">
        <v>2282</v>
      </c>
      <c r="BS291" s="7">
        <v>11832</v>
      </c>
      <c r="BT291" s="7" t="s">
        <v>2577</v>
      </c>
      <c r="BU291" s="1" t="s">
        <v>920</v>
      </c>
      <c r="BV291" s="7">
        <v>14790</v>
      </c>
      <c r="BW291" s="7" t="s">
        <v>2545</v>
      </c>
      <c r="BX291" s="82">
        <f t="shared" si="95"/>
        <v>11832</v>
      </c>
      <c r="BY291" s="82" t="str">
        <f t="shared" si="103"/>
        <v>QUIMICOS Y REACTIVOS SAS "QUIMIREL SAS"</v>
      </c>
      <c r="BZ291" s="82" t="str">
        <f t="shared" si="96"/>
        <v>LMS</v>
      </c>
      <c r="CA291" s="82" t="str">
        <f t="shared" si="97"/>
        <v>5 dias calendario</v>
      </c>
      <c r="CB291" s="7"/>
      <c r="CC291" s="7"/>
      <c r="CD291" s="7"/>
      <c r="CE291" s="7"/>
      <c r="CF291" s="7"/>
      <c r="CG291" s="7"/>
      <c r="CH291" s="7" t="s">
        <v>920</v>
      </c>
      <c r="CI291" s="7">
        <v>15169.23076923077</v>
      </c>
      <c r="CJ291" s="7" t="s">
        <v>2378</v>
      </c>
      <c r="CK291" s="82">
        <f t="shared" si="104"/>
        <v>15169.23076923077</v>
      </c>
      <c r="CL291" s="82" t="str">
        <f t="shared" si="105"/>
        <v xml:space="preserve">LABORATORIOS WACOL S.A </v>
      </c>
      <c r="CM291" s="82" t="str">
        <f t="shared" si="106"/>
        <v>BRAND</v>
      </c>
      <c r="CN291" s="82" t="str">
        <f t="shared" si="107"/>
        <v>5 DIAS</v>
      </c>
      <c r="CO291" s="101">
        <f t="shared" si="98"/>
        <v>5916</v>
      </c>
      <c r="CP291" s="110" t="str">
        <f t="shared" si="99"/>
        <v>IMPORTECNICAL S.A.S</v>
      </c>
      <c r="CQ291" s="105" t="str">
        <f t="shared" si="100"/>
        <v>GERMANY</v>
      </c>
      <c r="CR291" s="105">
        <f t="shared" si="101"/>
        <v>30</v>
      </c>
    </row>
    <row r="292" spans="1:96" ht="57.6">
      <c r="A292" s="46">
        <f t="shared" si="102"/>
        <v>284</v>
      </c>
      <c r="B292" s="24" t="s">
        <v>1308</v>
      </c>
      <c r="C292" s="25" t="s">
        <v>904</v>
      </c>
      <c r="D292" s="47">
        <v>1</v>
      </c>
      <c r="E292" s="7"/>
      <c r="F292" s="7"/>
      <c r="G292" s="7"/>
      <c r="H292" s="7"/>
      <c r="I292" s="7"/>
      <c r="J292" s="7"/>
      <c r="K292" s="7"/>
      <c r="L292" s="7"/>
      <c r="M292" s="7"/>
      <c r="N292" s="7"/>
      <c r="O292" s="7"/>
      <c r="P292" s="7"/>
      <c r="Q292" s="7" t="s">
        <v>920</v>
      </c>
      <c r="R292" s="7">
        <v>171912</v>
      </c>
      <c r="S292" s="7" t="s">
        <v>2375</v>
      </c>
      <c r="T292" s="7"/>
      <c r="U292" s="7"/>
      <c r="V292" s="7"/>
      <c r="W292" s="7"/>
      <c r="X292" s="7"/>
      <c r="Y292" s="7"/>
      <c r="Z292" s="82">
        <f t="shared" si="91"/>
        <v>171912</v>
      </c>
      <c r="AA292" s="82" t="str">
        <f t="shared" si="92"/>
        <v>BLAMIS DOTACIONES LABORATORIO S.A.S</v>
      </c>
      <c r="AB292" s="82" t="str">
        <f t="shared" si="108"/>
        <v>BRAND</v>
      </c>
      <c r="AC292" s="82" t="str">
        <f t="shared" si="109"/>
        <v>60 DIAS</v>
      </c>
      <c r="AD292" s="7"/>
      <c r="AE292" s="7"/>
      <c r="AF292" s="7"/>
      <c r="AG292" s="7"/>
      <c r="AH292" s="7"/>
      <c r="AI292" s="7"/>
      <c r="AJ292" s="7"/>
      <c r="AK292" s="7"/>
      <c r="AL292" s="7"/>
      <c r="AM292" s="7"/>
      <c r="AN292" s="7"/>
      <c r="AO292" s="7"/>
      <c r="AP292" s="7"/>
      <c r="AQ292" s="7"/>
      <c r="AR292" s="7"/>
      <c r="AS292" s="7"/>
      <c r="AT292" s="7"/>
      <c r="AU292" s="7"/>
      <c r="AV292" s="7"/>
      <c r="AW292" s="7"/>
      <c r="AX292" s="7"/>
      <c r="AY292" s="82"/>
      <c r="AZ292" s="82"/>
      <c r="BA292" s="82">
        <f t="shared" si="110"/>
        <v>0</v>
      </c>
      <c r="BB292" s="82">
        <f t="shared" si="111"/>
        <v>0</v>
      </c>
      <c r="BC292" s="7"/>
      <c r="BD292" s="7"/>
      <c r="BE292" s="7"/>
      <c r="BF292" s="7"/>
      <c r="BG292" s="7"/>
      <c r="BH292" s="7"/>
      <c r="BI292" s="7" t="s">
        <v>920</v>
      </c>
      <c r="BJ292" s="7">
        <v>26861.25</v>
      </c>
      <c r="BK292" s="7" t="s">
        <v>2526</v>
      </c>
      <c r="BL292" s="7"/>
      <c r="BM292" s="7"/>
      <c r="BN292" s="7"/>
      <c r="BO292" s="7"/>
      <c r="BP292" s="7"/>
      <c r="BQ292" s="7"/>
      <c r="BR292" s="7"/>
      <c r="BS292" s="7"/>
      <c r="BT292" s="7"/>
      <c r="BU292" s="1" t="s">
        <v>920</v>
      </c>
      <c r="BV292" s="7">
        <v>171912</v>
      </c>
      <c r="BW292" s="7" t="s">
        <v>2545</v>
      </c>
      <c r="BX292" s="82">
        <f t="shared" si="95"/>
        <v>26861.25</v>
      </c>
      <c r="BY292" s="82" t="str">
        <f t="shared" si="103"/>
        <v>PROFINAS SAS</v>
      </c>
      <c r="BZ292" s="82" t="str">
        <f t="shared" si="96"/>
        <v>BRAND</v>
      </c>
      <c r="CA292" s="82" t="str">
        <f t="shared" si="97"/>
        <v>15-60 DIAS</v>
      </c>
      <c r="CB292" s="7"/>
      <c r="CC292" s="7"/>
      <c r="CD292" s="7"/>
      <c r="CE292" s="7"/>
      <c r="CF292" s="7"/>
      <c r="CG292" s="7"/>
      <c r="CH292" s="7"/>
      <c r="CI292" s="7"/>
      <c r="CJ292" s="7"/>
      <c r="CK292" s="82"/>
      <c r="CL292" s="82"/>
      <c r="CM292" s="82"/>
      <c r="CN292" s="82"/>
      <c r="CO292" s="101">
        <f t="shared" si="98"/>
        <v>26861.25</v>
      </c>
      <c r="CP292" s="110" t="str">
        <f t="shared" si="99"/>
        <v>PROFINAS SAS</v>
      </c>
      <c r="CQ292" s="105" t="str">
        <f t="shared" si="100"/>
        <v>BRAND</v>
      </c>
      <c r="CR292" s="105" t="str">
        <f t="shared" si="101"/>
        <v>15-60 DIAS</v>
      </c>
    </row>
    <row r="293" spans="1:96" ht="57.6">
      <c r="A293" s="46">
        <f t="shared" si="102"/>
        <v>285</v>
      </c>
      <c r="B293" s="54" t="s">
        <v>750</v>
      </c>
      <c r="C293" s="48" t="s">
        <v>910</v>
      </c>
      <c r="D293" s="47">
        <v>1</v>
      </c>
      <c r="E293" s="7"/>
      <c r="F293" s="7"/>
      <c r="G293" s="7"/>
      <c r="H293" s="7"/>
      <c r="I293" s="7"/>
      <c r="J293" s="7"/>
      <c r="K293" s="7"/>
      <c r="L293" s="7"/>
      <c r="M293" s="7"/>
      <c r="N293" s="7"/>
      <c r="O293" s="7"/>
      <c r="P293" s="7"/>
      <c r="Q293" s="7" t="s">
        <v>920</v>
      </c>
      <c r="R293" s="7">
        <v>33640</v>
      </c>
      <c r="S293" s="7" t="s">
        <v>2326</v>
      </c>
      <c r="T293" s="7"/>
      <c r="U293" s="7"/>
      <c r="V293" s="7"/>
      <c r="W293" s="7"/>
      <c r="X293" s="7"/>
      <c r="Y293" s="7"/>
      <c r="Z293" s="82">
        <f t="shared" si="91"/>
        <v>33640</v>
      </c>
      <c r="AA293" s="82" t="str">
        <f t="shared" si="92"/>
        <v>BLAMIS DOTACIONES LABORATORIO S.A.S</v>
      </c>
      <c r="AB293" s="82" t="str">
        <f t="shared" si="108"/>
        <v>BRAND</v>
      </c>
      <c r="AC293" s="82" t="str">
        <f t="shared" si="109"/>
        <v>INMEDIATA</v>
      </c>
      <c r="AD293" s="7"/>
      <c r="AE293" s="7"/>
      <c r="AF293" s="7"/>
      <c r="AG293" s="7"/>
      <c r="AH293" s="7"/>
      <c r="AI293" s="7"/>
      <c r="AJ293" s="7"/>
      <c r="AK293" s="7"/>
      <c r="AL293" s="7"/>
      <c r="AM293" s="7"/>
      <c r="AN293" s="7"/>
      <c r="AO293" s="7"/>
      <c r="AP293" s="7" t="s">
        <v>920</v>
      </c>
      <c r="AQ293" s="7">
        <v>320900</v>
      </c>
      <c r="AR293" s="7" t="s">
        <v>2475</v>
      </c>
      <c r="AS293" s="7"/>
      <c r="AT293" s="7"/>
      <c r="AU293" s="7"/>
      <c r="AV293" s="7"/>
      <c r="AW293" s="7"/>
      <c r="AX293" s="7"/>
      <c r="AY293" s="82">
        <f t="shared" si="93"/>
        <v>320900</v>
      </c>
      <c r="AZ293" s="82" t="str">
        <f t="shared" si="94"/>
        <v>LESNIAK E. U.</v>
      </c>
      <c r="BA293" s="82" t="str">
        <f t="shared" si="110"/>
        <v>BRAND</v>
      </c>
      <c r="BB293" s="82" t="str">
        <f t="shared" si="111"/>
        <v>30 días</v>
      </c>
      <c r="BC293" s="7"/>
      <c r="BD293" s="7"/>
      <c r="BE293" s="7"/>
      <c r="BF293" s="7" t="s">
        <v>920</v>
      </c>
      <c r="BG293" s="7">
        <v>147552</v>
      </c>
      <c r="BH293" s="7">
        <v>15</v>
      </c>
      <c r="BI293" s="7" t="s">
        <v>920</v>
      </c>
      <c r="BJ293" s="7">
        <v>138330</v>
      </c>
      <c r="BK293" s="7" t="s">
        <v>2526</v>
      </c>
      <c r="BL293" s="7"/>
      <c r="BM293" s="7"/>
      <c r="BN293" s="7"/>
      <c r="BO293" s="7"/>
      <c r="BP293" s="7"/>
      <c r="BQ293" s="7"/>
      <c r="BR293" s="7"/>
      <c r="BS293" s="7"/>
      <c r="BT293" s="7"/>
      <c r="BU293" s="1" t="s">
        <v>920</v>
      </c>
      <c r="BV293" s="7">
        <v>138330</v>
      </c>
      <c r="BW293" s="7" t="s">
        <v>2545</v>
      </c>
      <c r="BX293" s="82">
        <f t="shared" si="95"/>
        <v>138330</v>
      </c>
      <c r="BY293" s="82" t="str">
        <f t="shared" si="103"/>
        <v>REACTIVOS EQUIPOS Y QUIMICOS LIMITADA</v>
      </c>
      <c r="BZ293" s="82" t="str">
        <f t="shared" si="96"/>
        <v>BRAND</v>
      </c>
      <c r="CA293" s="82" t="str">
        <f t="shared" si="97"/>
        <v>120 DIAS</v>
      </c>
      <c r="CB293" s="7"/>
      <c r="CC293" s="7"/>
      <c r="CD293" s="7"/>
      <c r="CE293" s="7" t="s">
        <v>2302</v>
      </c>
      <c r="CF293" s="7">
        <v>134800</v>
      </c>
      <c r="CG293" s="7">
        <v>30</v>
      </c>
      <c r="CH293" s="7" t="s">
        <v>920</v>
      </c>
      <c r="CI293" s="7">
        <v>141876.92307692306</v>
      </c>
      <c r="CJ293" s="7" t="s">
        <v>2363</v>
      </c>
      <c r="CK293" s="82">
        <f t="shared" si="104"/>
        <v>134800</v>
      </c>
      <c r="CL293" s="82" t="str">
        <f t="shared" si="105"/>
        <v>SCIENTIFIC PRODUCTS LTDA.</v>
      </c>
      <c r="CM293" s="82" t="str">
        <f t="shared" si="106"/>
        <v xml:space="preserve">BRAND </v>
      </c>
      <c r="CN293" s="82">
        <f t="shared" si="107"/>
        <v>30</v>
      </c>
      <c r="CO293" s="101">
        <f t="shared" si="98"/>
        <v>33640</v>
      </c>
      <c r="CP293" s="110" t="str">
        <f t="shared" si="99"/>
        <v>BLAMIS DOTACIONES LABORATORIO S.A.S</v>
      </c>
      <c r="CQ293" s="105" t="str">
        <f t="shared" si="100"/>
        <v>BRAND</v>
      </c>
      <c r="CR293" s="105" t="str">
        <f t="shared" si="101"/>
        <v>INMEDIATA</v>
      </c>
    </row>
    <row r="294" spans="1:96" ht="43.2">
      <c r="A294" s="46">
        <f t="shared" si="102"/>
        <v>286</v>
      </c>
      <c r="B294" s="52" t="s">
        <v>751</v>
      </c>
      <c r="C294" s="53" t="s">
        <v>1753</v>
      </c>
      <c r="D294" s="47">
        <v>1</v>
      </c>
      <c r="E294" s="7"/>
      <c r="F294" s="7"/>
      <c r="G294" s="7"/>
      <c r="H294" s="7"/>
      <c r="I294" s="7"/>
      <c r="J294" s="7"/>
      <c r="K294" s="7" t="s">
        <v>2313</v>
      </c>
      <c r="L294" s="7">
        <v>348116</v>
      </c>
      <c r="M294" s="7">
        <v>30</v>
      </c>
      <c r="N294" s="7" t="s">
        <v>2335</v>
      </c>
      <c r="O294" s="7">
        <v>190535</v>
      </c>
      <c r="P294" s="7" t="s">
        <v>2328</v>
      </c>
      <c r="Q294" s="7"/>
      <c r="R294" s="7"/>
      <c r="S294" s="7"/>
      <c r="T294" s="7"/>
      <c r="U294" s="7"/>
      <c r="V294" s="7"/>
      <c r="W294" s="7"/>
      <c r="X294" s="7"/>
      <c r="Y294" s="7"/>
      <c r="Z294" s="82">
        <f t="shared" si="91"/>
        <v>190535</v>
      </c>
      <c r="AA294" s="82" t="str">
        <f t="shared" si="92"/>
        <v>BIODIAGNOSTICA LTDA</v>
      </c>
      <c r="AB294" s="82" t="str">
        <f t="shared" si="108"/>
        <v>GREINER 5660-7180</v>
      </c>
      <c r="AC294" s="82" t="str">
        <f t="shared" si="109"/>
        <v>30 DIAS</v>
      </c>
      <c r="AD294" s="7"/>
      <c r="AE294" s="7"/>
      <c r="AF294" s="7"/>
      <c r="AG294" s="7"/>
      <c r="AH294" s="7"/>
      <c r="AI294" s="7"/>
      <c r="AJ294" s="7"/>
      <c r="AK294" s="7"/>
      <c r="AL294" s="7"/>
      <c r="AM294" s="7"/>
      <c r="AN294" s="7"/>
      <c r="AO294" s="7"/>
      <c r="AP294" s="7" t="s">
        <v>2309</v>
      </c>
      <c r="AQ294" s="7">
        <v>304900</v>
      </c>
      <c r="AR294" s="7" t="s">
        <v>2475</v>
      </c>
      <c r="AS294" s="7"/>
      <c r="AT294" s="7"/>
      <c r="AU294" s="7"/>
      <c r="AV294" s="7" t="s">
        <v>2313</v>
      </c>
      <c r="AW294" s="7">
        <v>226341.46341463414</v>
      </c>
      <c r="AX294" s="7">
        <v>10</v>
      </c>
      <c r="AY294" s="82">
        <f t="shared" si="93"/>
        <v>226341.46341463414</v>
      </c>
      <c r="AZ294" s="82" t="str">
        <f t="shared" si="94"/>
        <v>NELSON A. ROYERO Y CÍA. SAS.</v>
      </c>
      <c r="BA294" s="82" t="str">
        <f t="shared" si="110"/>
        <v>GREINER</v>
      </c>
      <c r="BB294" s="82">
        <f t="shared" si="111"/>
        <v>10</v>
      </c>
      <c r="BC294" s="7"/>
      <c r="BD294" s="7"/>
      <c r="BE294" s="7"/>
      <c r="BF294" s="7"/>
      <c r="BG294" s="7"/>
      <c r="BH294" s="7"/>
      <c r="BI294" s="7"/>
      <c r="BJ294" s="7"/>
      <c r="BK294" s="7"/>
      <c r="BL294" s="7"/>
      <c r="BM294" s="7"/>
      <c r="BN294" s="7"/>
      <c r="BO294" s="7"/>
      <c r="BP294" s="7"/>
      <c r="BQ294" s="7"/>
      <c r="BR294" s="7"/>
      <c r="BS294" s="7"/>
      <c r="BT294" s="7"/>
      <c r="BU294" s="1"/>
      <c r="BV294" s="7"/>
      <c r="BW294" s="7"/>
      <c r="BX294" s="82"/>
      <c r="BY294" s="82" t="str">
        <f t="shared" si="103"/>
        <v>REACTIVOS EQUIPOS Y QUIMICOS LIMITADA</v>
      </c>
      <c r="BZ294" s="82">
        <f t="shared" si="96"/>
        <v>0</v>
      </c>
      <c r="CA294" s="82">
        <f t="shared" si="97"/>
        <v>0</v>
      </c>
      <c r="CB294" s="7"/>
      <c r="CC294" s="7"/>
      <c r="CD294" s="7"/>
      <c r="CE294" s="7" t="s">
        <v>2625</v>
      </c>
      <c r="CF294" s="7">
        <v>110200</v>
      </c>
      <c r="CG294" s="7">
        <v>30</v>
      </c>
      <c r="CH294" s="7"/>
      <c r="CI294" s="7"/>
      <c r="CJ294" s="7"/>
      <c r="CK294" s="82">
        <f t="shared" si="104"/>
        <v>110200</v>
      </c>
      <c r="CL294" s="82" t="str">
        <f t="shared" si="105"/>
        <v>SCIENTIFIC PRODUCTS LTDA.</v>
      </c>
      <c r="CM294" s="82" t="str">
        <f t="shared" si="106"/>
        <v xml:space="preserve">FISHERBRAND </v>
      </c>
      <c r="CN294" s="82">
        <f t="shared" si="107"/>
        <v>30</v>
      </c>
      <c r="CO294" s="101">
        <f t="shared" si="98"/>
        <v>110200</v>
      </c>
      <c r="CP294" s="110" t="str">
        <f t="shared" si="99"/>
        <v>SCIENTIFIC PRODUCTS LTDA.</v>
      </c>
      <c r="CQ294" s="105" t="str">
        <f t="shared" si="100"/>
        <v xml:space="preserve">FISHERBRAND </v>
      </c>
      <c r="CR294" s="105">
        <f t="shared" si="101"/>
        <v>30</v>
      </c>
    </row>
    <row r="295" spans="1:96" ht="24.75" customHeight="1">
      <c r="A295" s="46">
        <f t="shared" si="102"/>
        <v>287</v>
      </c>
      <c r="B295" s="52" t="s">
        <v>752</v>
      </c>
      <c r="C295" s="53" t="s">
        <v>1754</v>
      </c>
      <c r="D295" s="47">
        <v>1</v>
      </c>
      <c r="E295" s="7"/>
      <c r="F295" s="7"/>
      <c r="G295" s="7"/>
      <c r="H295" s="7"/>
      <c r="I295" s="7"/>
      <c r="J295" s="7"/>
      <c r="K295" s="7" t="s">
        <v>2313</v>
      </c>
      <c r="L295" s="7">
        <v>325264</v>
      </c>
      <c r="M295" s="7">
        <v>30</v>
      </c>
      <c r="N295" s="7" t="s">
        <v>2336</v>
      </c>
      <c r="O295" s="7">
        <v>173151</v>
      </c>
      <c r="P295" s="7" t="s">
        <v>2328</v>
      </c>
      <c r="Q295" s="7"/>
      <c r="R295" s="7"/>
      <c r="S295" s="7"/>
      <c r="T295" s="7"/>
      <c r="U295" s="7"/>
      <c r="V295" s="7"/>
      <c r="W295" s="7"/>
      <c r="X295" s="7"/>
      <c r="Y295" s="7"/>
      <c r="Z295" s="82">
        <f t="shared" si="91"/>
        <v>173151</v>
      </c>
      <c r="AA295" s="82" t="str">
        <f t="shared" si="92"/>
        <v>BIODIAGNOSTICA LTDA</v>
      </c>
      <c r="AB295" s="82" t="str">
        <f t="shared" si="108"/>
        <v>GREINER 5660-6180</v>
      </c>
      <c r="AC295" s="82" t="str">
        <f t="shared" si="109"/>
        <v>30 DIAS</v>
      </c>
      <c r="AD295" s="7"/>
      <c r="AE295" s="7"/>
      <c r="AF295" s="7"/>
      <c r="AG295" s="7"/>
      <c r="AH295" s="7"/>
      <c r="AI295" s="7"/>
      <c r="AJ295" s="7"/>
      <c r="AK295" s="7"/>
      <c r="AL295" s="7"/>
      <c r="AM295" s="7"/>
      <c r="AN295" s="7"/>
      <c r="AO295" s="7"/>
      <c r="AP295" s="7" t="s">
        <v>2309</v>
      </c>
      <c r="AQ295" s="7">
        <v>277600</v>
      </c>
      <c r="AR295" s="7" t="s">
        <v>2475</v>
      </c>
      <c r="AS295" s="7"/>
      <c r="AT295" s="7"/>
      <c r="AU295" s="7"/>
      <c r="AV295" s="7" t="s">
        <v>2313</v>
      </c>
      <c r="AW295" s="7">
        <v>198048.78048780488</v>
      </c>
      <c r="AX295" s="7">
        <v>10</v>
      </c>
      <c r="AY295" s="82">
        <f t="shared" si="93"/>
        <v>198048.78048780488</v>
      </c>
      <c r="AZ295" s="82" t="str">
        <f t="shared" si="94"/>
        <v>NELSON A. ROYERO Y CÍA. SAS.</v>
      </c>
      <c r="BA295" s="82" t="str">
        <f t="shared" si="110"/>
        <v>GREINER</v>
      </c>
      <c r="BB295" s="82">
        <f t="shared" si="111"/>
        <v>10</v>
      </c>
      <c r="BC295" s="7"/>
      <c r="BD295" s="7"/>
      <c r="BE295" s="7"/>
      <c r="BF295" s="7"/>
      <c r="BG295" s="7"/>
      <c r="BH295" s="7"/>
      <c r="BI295" s="7"/>
      <c r="BJ295" s="7"/>
      <c r="BK295" s="7"/>
      <c r="BL295" s="7"/>
      <c r="BM295" s="7"/>
      <c r="BN295" s="7"/>
      <c r="BO295" s="7"/>
      <c r="BP295" s="7"/>
      <c r="BQ295" s="7"/>
      <c r="BR295" s="7"/>
      <c r="BS295" s="7"/>
      <c r="BT295" s="7"/>
      <c r="BU295" s="1"/>
      <c r="BV295" s="7"/>
      <c r="BW295" s="7"/>
      <c r="BX295" s="82"/>
      <c r="BY295" s="82" t="str">
        <f t="shared" si="103"/>
        <v>REACTIVOS EQUIPOS Y QUIMICOS LIMITADA</v>
      </c>
      <c r="BZ295" s="82">
        <f t="shared" si="96"/>
        <v>0</v>
      </c>
      <c r="CA295" s="82">
        <f t="shared" si="97"/>
        <v>0</v>
      </c>
      <c r="CB295" s="7"/>
      <c r="CC295" s="7"/>
      <c r="CD295" s="7"/>
      <c r="CE295" s="7" t="s">
        <v>888</v>
      </c>
      <c r="CF295" s="7">
        <v>104400</v>
      </c>
      <c r="CG295" s="7">
        <v>30</v>
      </c>
      <c r="CH295" s="7"/>
      <c r="CI295" s="7"/>
      <c r="CJ295" s="7"/>
      <c r="CK295" s="82">
        <f t="shared" si="104"/>
        <v>104400</v>
      </c>
      <c r="CL295" s="82" t="str">
        <f t="shared" si="105"/>
        <v>SCIENTIFIC PRODUCTS LTDA.</v>
      </c>
      <c r="CM295" s="82" t="str">
        <f t="shared" si="106"/>
        <v>FISHER</v>
      </c>
      <c r="CN295" s="82">
        <f t="shared" si="107"/>
        <v>30</v>
      </c>
      <c r="CO295" s="101">
        <f t="shared" si="98"/>
        <v>104400</v>
      </c>
      <c r="CP295" s="110" t="str">
        <f t="shared" si="99"/>
        <v>SCIENTIFIC PRODUCTS LTDA.</v>
      </c>
      <c r="CQ295" s="105" t="str">
        <f t="shared" si="100"/>
        <v>FISHER</v>
      </c>
      <c r="CR295" s="105">
        <f t="shared" si="101"/>
        <v>30</v>
      </c>
    </row>
    <row r="296" spans="1:96" ht="57.6">
      <c r="A296" s="46">
        <f t="shared" si="102"/>
        <v>288</v>
      </c>
      <c r="B296" s="24" t="s">
        <v>2052</v>
      </c>
      <c r="C296" s="25" t="s">
        <v>954</v>
      </c>
      <c r="D296" s="47">
        <v>1</v>
      </c>
      <c r="E296" s="7"/>
      <c r="F296" s="7"/>
      <c r="G296" s="7"/>
      <c r="H296" s="7"/>
      <c r="I296" s="7"/>
      <c r="J296" s="7"/>
      <c r="K296" s="7"/>
      <c r="L296" s="7"/>
      <c r="M296" s="7"/>
      <c r="N296" s="7"/>
      <c r="O296" s="7"/>
      <c r="P296" s="7"/>
      <c r="Q296" s="7" t="s">
        <v>920</v>
      </c>
      <c r="R296" s="7">
        <v>455351</v>
      </c>
      <c r="S296" s="7" t="s">
        <v>2375</v>
      </c>
      <c r="T296" s="7"/>
      <c r="U296" s="7"/>
      <c r="V296" s="7"/>
      <c r="W296" s="7"/>
      <c r="X296" s="7"/>
      <c r="Y296" s="7"/>
      <c r="Z296" s="82">
        <f t="shared" si="91"/>
        <v>455351</v>
      </c>
      <c r="AA296" s="82" t="str">
        <f t="shared" si="92"/>
        <v>BLAMIS DOTACIONES LABORATORIO S.A.S</v>
      </c>
      <c r="AB296" s="82" t="str">
        <f t="shared" si="108"/>
        <v>BRAND</v>
      </c>
      <c r="AC296" s="82" t="str">
        <f t="shared" si="109"/>
        <v>60 DIAS</v>
      </c>
      <c r="AD296" s="7"/>
      <c r="AE296" s="7"/>
      <c r="AF296" s="7"/>
      <c r="AG296" s="7"/>
      <c r="AH296" s="7"/>
      <c r="AI296" s="7"/>
      <c r="AJ296" s="7"/>
      <c r="AK296" s="7"/>
      <c r="AL296" s="7"/>
      <c r="AM296" s="7"/>
      <c r="AN296" s="7"/>
      <c r="AO296" s="7"/>
      <c r="AP296" s="7"/>
      <c r="AQ296" s="7"/>
      <c r="AR296" s="7"/>
      <c r="AS296" s="7"/>
      <c r="AT296" s="7"/>
      <c r="AU296" s="7"/>
      <c r="AV296" s="7"/>
      <c r="AW296" s="7"/>
      <c r="AX296" s="7"/>
      <c r="AY296" s="82"/>
      <c r="AZ296" s="82"/>
      <c r="BA296" s="82">
        <f t="shared" si="110"/>
        <v>0</v>
      </c>
      <c r="BB296" s="82">
        <f t="shared" si="111"/>
        <v>0</v>
      </c>
      <c r="BC296" s="7"/>
      <c r="BD296" s="7"/>
      <c r="BE296" s="7"/>
      <c r="BF296" s="7"/>
      <c r="BG296" s="7"/>
      <c r="BH296" s="7"/>
      <c r="BI296" s="7" t="s">
        <v>920</v>
      </c>
      <c r="BJ296" s="7">
        <v>30667.5</v>
      </c>
      <c r="BK296" s="7" t="s">
        <v>2526</v>
      </c>
      <c r="BL296" s="7"/>
      <c r="BM296" s="7"/>
      <c r="BN296" s="7"/>
      <c r="BO296" s="7"/>
      <c r="BP296" s="7"/>
      <c r="BQ296" s="7"/>
      <c r="BR296" s="7"/>
      <c r="BS296" s="7"/>
      <c r="BT296" s="7"/>
      <c r="BU296" s="1" t="s">
        <v>920</v>
      </c>
      <c r="BV296" s="7">
        <v>392544</v>
      </c>
      <c r="BW296" s="7" t="s">
        <v>2545</v>
      </c>
      <c r="BX296" s="82">
        <f t="shared" si="95"/>
        <v>30667.5</v>
      </c>
      <c r="BY296" s="82" t="str">
        <f t="shared" si="103"/>
        <v>PROFINAS SAS</v>
      </c>
      <c r="BZ296" s="82" t="str">
        <f t="shared" si="96"/>
        <v>BRAND</v>
      </c>
      <c r="CA296" s="82" t="str">
        <f t="shared" si="97"/>
        <v>15-60 DIAS</v>
      </c>
      <c r="CB296" s="7"/>
      <c r="CC296" s="7"/>
      <c r="CD296" s="7"/>
      <c r="CE296" s="7" t="s">
        <v>2302</v>
      </c>
      <c r="CF296" s="7">
        <v>21900</v>
      </c>
      <c r="CG296" s="7">
        <v>60</v>
      </c>
      <c r="CH296" s="7" t="s">
        <v>920</v>
      </c>
      <c r="CI296" s="7">
        <v>31453.846153846152</v>
      </c>
      <c r="CJ296" s="7" t="s">
        <v>2363</v>
      </c>
      <c r="CK296" s="82">
        <f t="shared" si="104"/>
        <v>21900</v>
      </c>
      <c r="CL296" s="82" t="str">
        <f t="shared" si="105"/>
        <v>SCIENTIFIC PRODUCTS LTDA.</v>
      </c>
      <c r="CM296" s="82" t="str">
        <f t="shared" si="106"/>
        <v xml:space="preserve">BRAND </v>
      </c>
      <c r="CN296" s="82">
        <f t="shared" si="107"/>
        <v>60</v>
      </c>
      <c r="CO296" s="101">
        <f t="shared" si="98"/>
        <v>21900</v>
      </c>
      <c r="CP296" s="110" t="str">
        <f t="shared" si="99"/>
        <v>SCIENTIFIC PRODUCTS LTDA.</v>
      </c>
      <c r="CQ296" s="105" t="str">
        <f t="shared" si="100"/>
        <v xml:space="preserve">BRAND </v>
      </c>
      <c r="CR296" s="105">
        <f t="shared" si="101"/>
        <v>60</v>
      </c>
    </row>
    <row r="297" spans="1:96" ht="30.6">
      <c r="A297" s="46">
        <f t="shared" si="102"/>
        <v>289</v>
      </c>
      <c r="B297" s="24" t="s">
        <v>753</v>
      </c>
      <c r="C297" s="25" t="s">
        <v>911</v>
      </c>
      <c r="D297" s="47">
        <v>1</v>
      </c>
      <c r="E297" s="7"/>
      <c r="F297" s="7"/>
      <c r="G297" s="7"/>
      <c r="H297" s="7"/>
      <c r="I297" s="7"/>
      <c r="J297" s="7"/>
      <c r="K297" s="7"/>
      <c r="L297" s="7"/>
      <c r="M297" s="7"/>
      <c r="N297" s="7"/>
      <c r="O297" s="7"/>
      <c r="P297" s="7"/>
      <c r="Q297" s="7" t="s">
        <v>920</v>
      </c>
      <c r="R297" s="7">
        <v>31500</v>
      </c>
      <c r="S297" s="7" t="s">
        <v>2326</v>
      </c>
      <c r="T297" s="7" t="s">
        <v>2280</v>
      </c>
      <c r="U297" s="7">
        <v>19314</v>
      </c>
      <c r="V297" s="7">
        <v>15</v>
      </c>
      <c r="W297" s="7"/>
      <c r="X297" s="7"/>
      <c r="Y297" s="7"/>
      <c r="Z297" s="82">
        <f t="shared" si="91"/>
        <v>19314</v>
      </c>
      <c r="AA297" s="82" t="str">
        <f t="shared" si="92"/>
        <v xml:space="preserve">ELEMENTOS QUIMICOS LTDA </v>
      </c>
      <c r="AB297" s="82" t="str">
        <f t="shared" si="108"/>
        <v>BOECO</v>
      </c>
      <c r="AC297" s="82">
        <f t="shared" si="109"/>
        <v>15</v>
      </c>
      <c r="AD297" s="7" t="s">
        <v>888</v>
      </c>
      <c r="AE297" s="7">
        <v>24205</v>
      </c>
      <c r="AF297" s="7" t="s">
        <v>2375</v>
      </c>
      <c r="AG297" s="7" t="s">
        <v>2280</v>
      </c>
      <c r="AH297" s="7">
        <v>16000</v>
      </c>
      <c r="AI297" s="7">
        <v>30</v>
      </c>
      <c r="AJ297" s="7"/>
      <c r="AK297" s="7"/>
      <c r="AL297" s="7"/>
      <c r="AM297" s="7"/>
      <c r="AN297" s="7"/>
      <c r="AO297" s="7"/>
      <c r="AP297" s="7"/>
      <c r="AQ297" s="7"/>
      <c r="AR297" s="7"/>
      <c r="AS297" s="7"/>
      <c r="AT297" s="7"/>
      <c r="AU297" s="7"/>
      <c r="AV297" s="7"/>
      <c r="AW297" s="7"/>
      <c r="AX297" s="7"/>
      <c r="AY297" s="82">
        <f t="shared" si="93"/>
        <v>16000</v>
      </c>
      <c r="AZ297" s="82" t="str">
        <f t="shared" si="94"/>
        <v>IMPORTECNICAL S.A.S</v>
      </c>
      <c r="BA297" s="82" t="str">
        <f t="shared" si="110"/>
        <v>BOECO</v>
      </c>
      <c r="BB297" s="82">
        <f t="shared" si="111"/>
        <v>30</v>
      </c>
      <c r="BC297" s="7"/>
      <c r="BD297" s="7"/>
      <c r="BE297" s="7"/>
      <c r="BF297" s="7" t="s">
        <v>920</v>
      </c>
      <c r="BG297" s="7">
        <v>31762</v>
      </c>
      <c r="BH297" s="7">
        <v>15</v>
      </c>
      <c r="BI297" s="7" t="s">
        <v>2534</v>
      </c>
      <c r="BJ297" s="7">
        <v>13572</v>
      </c>
      <c r="BK297" s="7" t="s">
        <v>2526</v>
      </c>
      <c r="BL297" s="7"/>
      <c r="BM297" s="7"/>
      <c r="BN297" s="7"/>
      <c r="BO297" s="7" t="s">
        <v>2280</v>
      </c>
      <c r="BP297" s="7">
        <v>12300</v>
      </c>
      <c r="BQ297" s="7" t="s">
        <v>2548</v>
      </c>
      <c r="BR297" s="7"/>
      <c r="BS297" s="7"/>
      <c r="BT297" s="7"/>
      <c r="BU297" s="1" t="s">
        <v>2600</v>
      </c>
      <c r="BV297" s="7">
        <v>15080</v>
      </c>
      <c r="BW297" s="7" t="s">
        <v>2328</v>
      </c>
      <c r="BX297" s="82">
        <f t="shared" si="95"/>
        <v>12300</v>
      </c>
      <c r="BY297" s="82" t="str">
        <f t="shared" si="103"/>
        <v>QUIMICOS FARADAY LTDA</v>
      </c>
      <c r="BZ297" s="82" t="str">
        <f t="shared" si="96"/>
        <v>BOECO</v>
      </c>
      <c r="CA297" s="82" t="str">
        <f t="shared" si="97"/>
        <v>20 DIAS</v>
      </c>
      <c r="CB297" s="7"/>
      <c r="CC297" s="7"/>
      <c r="CD297" s="7"/>
      <c r="CE297" s="7" t="s">
        <v>888</v>
      </c>
      <c r="CF297" s="7">
        <v>17400</v>
      </c>
      <c r="CG297" s="7">
        <v>60</v>
      </c>
      <c r="CH297" s="7" t="s">
        <v>920</v>
      </c>
      <c r="CI297" s="7">
        <v>35134.615384615383</v>
      </c>
      <c r="CJ297" s="7" t="s">
        <v>2378</v>
      </c>
      <c r="CK297" s="82">
        <f t="shared" si="104"/>
        <v>17400</v>
      </c>
      <c r="CL297" s="82" t="str">
        <f t="shared" si="105"/>
        <v>SCIENTIFIC PRODUCTS LTDA.</v>
      </c>
      <c r="CM297" s="82" t="str">
        <f t="shared" si="106"/>
        <v>FISHER</v>
      </c>
      <c r="CN297" s="82">
        <f t="shared" si="107"/>
        <v>60</v>
      </c>
      <c r="CO297" s="101">
        <f t="shared" si="98"/>
        <v>12300</v>
      </c>
      <c r="CP297" s="110" t="str">
        <f t="shared" si="99"/>
        <v>QUIMICOS FARADAY LTDA</v>
      </c>
      <c r="CQ297" s="105" t="str">
        <f t="shared" si="100"/>
        <v>BOECO</v>
      </c>
      <c r="CR297" s="105" t="str">
        <f t="shared" si="101"/>
        <v>20 DIAS</v>
      </c>
    </row>
    <row r="298" spans="1:96" ht="57.6">
      <c r="A298" s="46">
        <f t="shared" si="102"/>
        <v>290</v>
      </c>
      <c r="B298" s="24" t="s">
        <v>2053</v>
      </c>
      <c r="C298" s="25" t="s">
        <v>2054</v>
      </c>
      <c r="D298" s="47">
        <v>1</v>
      </c>
      <c r="E298" s="7"/>
      <c r="F298" s="7"/>
      <c r="G298" s="7"/>
      <c r="H298" s="7" t="s">
        <v>2032</v>
      </c>
      <c r="I298" s="7">
        <v>55136.25</v>
      </c>
      <c r="J298" s="7" t="s">
        <v>2284</v>
      </c>
      <c r="K298" s="7"/>
      <c r="L298" s="7"/>
      <c r="M298" s="7"/>
      <c r="N298" s="7"/>
      <c r="O298" s="7"/>
      <c r="P298" s="7"/>
      <c r="Q298" s="7" t="s">
        <v>2377</v>
      </c>
      <c r="R298" s="7">
        <v>78718</v>
      </c>
      <c r="S298" s="7" t="s">
        <v>2326</v>
      </c>
      <c r="T298" s="7"/>
      <c r="U298" s="7"/>
      <c r="V298" s="7"/>
      <c r="W298" s="7"/>
      <c r="X298" s="7"/>
      <c r="Y298" s="7"/>
      <c r="Z298" s="82">
        <f t="shared" si="91"/>
        <v>55136.25</v>
      </c>
      <c r="AA298" s="82" t="str">
        <f t="shared" si="92"/>
        <v>AVÁNTIKA COLOMBIA S.A.</v>
      </c>
      <c r="AB298" s="82" t="str">
        <f t="shared" si="108"/>
        <v>SCHOTT DURAN</v>
      </c>
      <c r="AC298" s="82" t="str">
        <f t="shared" si="109"/>
        <v>90 DÍAS</v>
      </c>
      <c r="AD298" s="7"/>
      <c r="AE298" s="7"/>
      <c r="AF298" s="7"/>
      <c r="AG298" s="7"/>
      <c r="AH298" s="7"/>
      <c r="AI298" s="7"/>
      <c r="AJ298" s="7"/>
      <c r="AK298" s="7"/>
      <c r="AL298" s="7"/>
      <c r="AM298" s="7"/>
      <c r="AN298" s="7"/>
      <c r="AO298" s="7"/>
      <c r="AP298" s="7"/>
      <c r="AQ298" s="7"/>
      <c r="AR298" s="7"/>
      <c r="AS298" s="7"/>
      <c r="AT298" s="7"/>
      <c r="AU298" s="7"/>
      <c r="AV298" s="7"/>
      <c r="AW298" s="7"/>
      <c r="AX298" s="7"/>
      <c r="AY298" s="82"/>
      <c r="AZ298" s="82"/>
      <c r="BA298" s="82">
        <f t="shared" si="110"/>
        <v>0</v>
      </c>
      <c r="BB298" s="82">
        <f t="shared" si="111"/>
        <v>0</v>
      </c>
      <c r="BC298" s="7"/>
      <c r="BD298" s="7"/>
      <c r="BE298" s="7"/>
      <c r="BF298" s="7" t="s">
        <v>2377</v>
      </c>
      <c r="BG298" s="7">
        <v>814320</v>
      </c>
      <c r="BH298" s="7">
        <v>15</v>
      </c>
      <c r="BI298" s="7" t="s">
        <v>2377</v>
      </c>
      <c r="BJ298" s="7">
        <v>86182.2</v>
      </c>
      <c r="BK298" s="7" t="s">
        <v>2526</v>
      </c>
      <c r="BL298" s="7"/>
      <c r="BM298" s="7"/>
      <c r="BN298" s="7"/>
      <c r="BO298" s="7"/>
      <c r="BP298" s="7"/>
      <c r="BQ298" s="7"/>
      <c r="BR298" s="7"/>
      <c r="BS298" s="7"/>
      <c r="BT298" s="7"/>
      <c r="BU298" s="1" t="s">
        <v>2054</v>
      </c>
      <c r="BV298" s="7">
        <v>46748</v>
      </c>
      <c r="BW298" s="7" t="s">
        <v>2545</v>
      </c>
      <c r="BX298" s="82">
        <f t="shared" si="95"/>
        <v>46748</v>
      </c>
      <c r="BY298" s="82" t="str">
        <f t="shared" si="103"/>
        <v>REACTIVOS EQUIPOS Y QUIMICOS LIMITADA</v>
      </c>
      <c r="BZ298" s="82" t="str">
        <f t="shared" si="96"/>
        <v>DURAN REF. 2382157</v>
      </c>
      <c r="CA298" s="82" t="str">
        <f t="shared" si="97"/>
        <v>120 DIAS</v>
      </c>
      <c r="CB298" s="7"/>
      <c r="CC298" s="7"/>
      <c r="CD298" s="7"/>
      <c r="CE298" s="7"/>
      <c r="CF298" s="7"/>
      <c r="CG298" s="7"/>
      <c r="CH298" s="7" t="s">
        <v>2659</v>
      </c>
      <c r="CI298" s="7">
        <v>478500.00000000006</v>
      </c>
      <c r="CJ298" s="7" t="s">
        <v>2378</v>
      </c>
      <c r="CK298" s="82">
        <f t="shared" si="104"/>
        <v>478500.00000000006</v>
      </c>
      <c r="CL298" s="82" t="str">
        <f t="shared" si="105"/>
        <v xml:space="preserve">LABORATORIOS WACOL S.A </v>
      </c>
      <c r="CM298" s="82" t="str">
        <f t="shared" si="106"/>
        <v>DURAND</v>
      </c>
      <c r="CN298" s="82" t="str">
        <f t="shared" si="107"/>
        <v>5 DIAS</v>
      </c>
      <c r="CO298" s="101">
        <f t="shared" si="98"/>
        <v>46748</v>
      </c>
      <c r="CP298" s="110" t="str">
        <f t="shared" si="99"/>
        <v>REACTIVOS EQUIPOS Y QUIMICOS LIMITADA</v>
      </c>
      <c r="CQ298" s="105" t="str">
        <f t="shared" si="100"/>
        <v>DURAN REF. 2382157</v>
      </c>
      <c r="CR298" s="105" t="str">
        <f t="shared" si="101"/>
        <v>120 DIAS</v>
      </c>
    </row>
    <row r="299" spans="1:96" ht="43.2">
      <c r="A299" s="46">
        <f t="shared" si="102"/>
        <v>291</v>
      </c>
      <c r="B299" s="24" t="s">
        <v>754</v>
      </c>
      <c r="C299" s="25" t="s">
        <v>2055</v>
      </c>
      <c r="D299" s="47">
        <v>1</v>
      </c>
      <c r="E299" s="7"/>
      <c r="F299" s="7"/>
      <c r="G299" s="7"/>
      <c r="H299" s="7"/>
      <c r="I299" s="7"/>
      <c r="J299" s="7"/>
      <c r="K299" s="99" t="s">
        <v>2286</v>
      </c>
      <c r="L299" s="100">
        <v>1612168</v>
      </c>
      <c r="M299" s="99">
        <v>30</v>
      </c>
      <c r="N299" s="7"/>
      <c r="O299" s="7"/>
      <c r="P299" s="7"/>
      <c r="Q299" s="7"/>
      <c r="R299" s="7"/>
      <c r="S299" s="7"/>
      <c r="T299" s="7"/>
      <c r="U299" s="7"/>
      <c r="V299" s="7"/>
      <c r="W299" s="7"/>
      <c r="X299" s="7"/>
      <c r="Y299" s="7"/>
      <c r="Z299" s="82">
        <f t="shared" si="91"/>
        <v>1612168</v>
      </c>
      <c r="AA299" s="82" t="str">
        <f t="shared" si="92"/>
        <v>BIO-INSTRUMENTAL</v>
      </c>
      <c r="AB299" s="82" t="str">
        <f t="shared" si="108"/>
        <v>CORNING</v>
      </c>
      <c r="AC299" s="82">
        <f t="shared" si="109"/>
        <v>30</v>
      </c>
      <c r="AD299" s="7" t="s">
        <v>888</v>
      </c>
      <c r="AE299" s="7">
        <v>1352571</v>
      </c>
      <c r="AF299" s="7" t="s">
        <v>2375</v>
      </c>
      <c r="AG299" s="7"/>
      <c r="AH299" s="7"/>
      <c r="AI299" s="7"/>
      <c r="AJ299" s="7"/>
      <c r="AK299" s="7"/>
      <c r="AL299" s="7"/>
      <c r="AM299" s="7"/>
      <c r="AN299" s="7"/>
      <c r="AO299" s="7"/>
      <c r="AP299" s="7" t="s">
        <v>888</v>
      </c>
      <c r="AQ299" s="7">
        <v>1822900</v>
      </c>
      <c r="AR299" s="7" t="s">
        <v>2475</v>
      </c>
      <c r="AS299" s="7"/>
      <c r="AT299" s="7"/>
      <c r="AU299" s="7"/>
      <c r="AV299" s="7"/>
      <c r="AW299" s="7"/>
      <c r="AX299" s="7"/>
      <c r="AY299" s="82">
        <f t="shared" si="93"/>
        <v>1352571</v>
      </c>
      <c r="AZ299" s="82" t="str">
        <f t="shared" si="94"/>
        <v>IMECTECH SOLUTIONS S.A.S.</v>
      </c>
      <c r="BA299" s="82" t="str">
        <f t="shared" si="110"/>
        <v>FISHER</v>
      </c>
      <c r="BB299" s="82" t="str">
        <f t="shared" si="111"/>
        <v>60 DIAS</v>
      </c>
      <c r="BC299" s="7"/>
      <c r="BD299" s="7"/>
      <c r="BE299" s="7"/>
      <c r="BF299" s="7"/>
      <c r="BG299" s="7"/>
      <c r="BH299" s="7"/>
      <c r="BI299" s="7"/>
      <c r="BJ299" s="7"/>
      <c r="BK299" s="7"/>
      <c r="BL299" s="7" t="s">
        <v>888</v>
      </c>
      <c r="BM299" s="7">
        <v>1358360</v>
      </c>
      <c r="BN299" s="7" t="s">
        <v>2375</v>
      </c>
      <c r="BO299" s="7"/>
      <c r="BP299" s="7"/>
      <c r="BQ299" s="7"/>
      <c r="BR299" s="7"/>
      <c r="BS299" s="7"/>
      <c r="BT299" s="7"/>
      <c r="BU299" s="1"/>
      <c r="BV299" s="7"/>
      <c r="BW299" s="7"/>
      <c r="BX299" s="82">
        <f t="shared" si="95"/>
        <v>1358360</v>
      </c>
      <c r="BY299" s="82" t="str">
        <f t="shared" si="103"/>
        <v xml:space="preserve">QUIMICA  M.G.  S.A.S.   </v>
      </c>
      <c r="BZ299" s="82" t="str">
        <f t="shared" si="96"/>
        <v>FISHER</v>
      </c>
      <c r="CA299" s="82" t="str">
        <f t="shared" si="97"/>
        <v>60 DIAS</v>
      </c>
      <c r="CB299" s="7"/>
      <c r="CC299" s="7"/>
      <c r="CD299" s="7"/>
      <c r="CE299" s="7" t="s">
        <v>888</v>
      </c>
      <c r="CF299" s="7">
        <v>1160000</v>
      </c>
      <c r="CG299" s="7">
        <v>60</v>
      </c>
      <c r="CH299" s="7"/>
      <c r="CI299" s="7"/>
      <c r="CJ299" s="7"/>
      <c r="CK299" s="82">
        <f t="shared" si="104"/>
        <v>1160000</v>
      </c>
      <c r="CL299" s="82" t="str">
        <f t="shared" si="105"/>
        <v>SCIENTIFIC PRODUCTS LTDA.</v>
      </c>
      <c r="CM299" s="82" t="str">
        <f t="shared" si="106"/>
        <v>FISHER</v>
      </c>
      <c r="CN299" s="82">
        <f t="shared" si="107"/>
        <v>60</v>
      </c>
      <c r="CO299" s="101">
        <f t="shared" si="98"/>
        <v>1160000</v>
      </c>
      <c r="CP299" s="110" t="str">
        <f t="shared" si="99"/>
        <v>SCIENTIFIC PRODUCTS LTDA.</v>
      </c>
      <c r="CQ299" s="105" t="str">
        <f t="shared" si="100"/>
        <v>FISHER</v>
      </c>
      <c r="CR299" s="105">
        <f t="shared" si="101"/>
        <v>60</v>
      </c>
    </row>
    <row r="300" spans="1:96" ht="28.8">
      <c r="A300" s="46">
        <f t="shared" si="102"/>
        <v>292</v>
      </c>
      <c r="B300" s="24" t="s">
        <v>755</v>
      </c>
      <c r="C300" s="25" t="s">
        <v>912</v>
      </c>
      <c r="D300" s="47">
        <v>1</v>
      </c>
      <c r="E300" s="7"/>
      <c r="F300" s="7"/>
      <c r="G300" s="7"/>
      <c r="H300" s="7"/>
      <c r="I300" s="7"/>
      <c r="J300" s="7"/>
      <c r="K300" s="7"/>
      <c r="L300" s="7"/>
      <c r="M300" s="7"/>
      <c r="N300" s="7"/>
      <c r="O300" s="7"/>
      <c r="P300" s="7"/>
      <c r="Q300" s="7"/>
      <c r="R300" s="7"/>
      <c r="S300" s="7"/>
      <c r="T300" s="7"/>
      <c r="U300" s="7"/>
      <c r="V300" s="7"/>
      <c r="W300" s="7"/>
      <c r="X300" s="7"/>
      <c r="Y300" s="7"/>
      <c r="Z300" s="82"/>
      <c r="AA300" s="82"/>
      <c r="AB300" s="82"/>
      <c r="AC300" s="82"/>
      <c r="AD300" s="7"/>
      <c r="AE300" s="7"/>
      <c r="AF300" s="7"/>
      <c r="AG300" s="7"/>
      <c r="AH300" s="7"/>
      <c r="AI300" s="7"/>
      <c r="AJ300" s="7"/>
      <c r="AK300" s="7"/>
      <c r="AL300" s="7"/>
      <c r="AM300" s="7"/>
      <c r="AN300" s="7"/>
      <c r="AO300" s="7"/>
      <c r="AP300" s="7" t="s">
        <v>1095</v>
      </c>
      <c r="AQ300" s="7">
        <v>103300</v>
      </c>
      <c r="AR300" s="7" t="s">
        <v>2475</v>
      </c>
      <c r="AS300" s="7"/>
      <c r="AT300" s="7"/>
      <c r="AU300" s="7"/>
      <c r="AV300" s="7"/>
      <c r="AW300" s="7"/>
      <c r="AX300" s="7"/>
      <c r="AY300" s="82">
        <f t="shared" si="93"/>
        <v>103300</v>
      </c>
      <c r="AZ300" s="82" t="str">
        <f t="shared" si="94"/>
        <v>LESNIAK E. U.</v>
      </c>
      <c r="BA300" s="82" t="str">
        <f t="shared" si="110"/>
        <v>SIGMA</v>
      </c>
      <c r="BB300" s="82" t="str">
        <f t="shared" si="111"/>
        <v>30 días</v>
      </c>
      <c r="BC300" s="7"/>
      <c r="BD300" s="7"/>
      <c r="BE300" s="7"/>
      <c r="BF300" s="7" t="s">
        <v>1095</v>
      </c>
      <c r="BG300" s="7">
        <v>79750</v>
      </c>
      <c r="BH300" s="7">
        <v>60</v>
      </c>
      <c r="BI300" s="7"/>
      <c r="BJ300" s="7"/>
      <c r="BK300" s="7"/>
      <c r="BL300" s="7" t="s">
        <v>1095</v>
      </c>
      <c r="BM300" s="7">
        <v>96280</v>
      </c>
      <c r="BN300" s="7" t="s">
        <v>2375</v>
      </c>
      <c r="BO300" s="7" t="s">
        <v>1095</v>
      </c>
      <c r="BP300" s="7">
        <v>39900</v>
      </c>
      <c r="BQ300" s="7" t="s">
        <v>2548</v>
      </c>
      <c r="BR300" s="7"/>
      <c r="BS300" s="7"/>
      <c r="BT300" s="7"/>
      <c r="BU300" s="1"/>
      <c r="BV300" s="7"/>
      <c r="BW300" s="7"/>
      <c r="BX300" s="82">
        <f t="shared" si="95"/>
        <v>39900</v>
      </c>
      <c r="BY300" s="82" t="str">
        <f t="shared" si="103"/>
        <v>QUIMICOS FARADAY LTDA</v>
      </c>
      <c r="BZ300" s="82" t="str">
        <f t="shared" si="96"/>
        <v>SIGMA</v>
      </c>
      <c r="CA300" s="82" t="str">
        <f t="shared" si="97"/>
        <v>20 DIAS</v>
      </c>
      <c r="CB300" s="7"/>
      <c r="CC300" s="7"/>
      <c r="CD300" s="7"/>
      <c r="CE300" s="7" t="s">
        <v>1095</v>
      </c>
      <c r="CF300" s="7">
        <v>104200</v>
      </c>
      <c r="CG300" s="7">
        <v>60</v>
      </c>
      <c r="CH300" s="7"/>
      <c r="CI300" s="7"/>
      <c r="CJ300" s="7"/>
      <c r="CK300" s="82">
        <f t="shared" si="104"/>
        <v>104200</v>
      </c>
      <c r="CL300" s="82" t="str">
        <f t="shared" si="105"/>
        <v>SCIENTIFIC PRODUCTS LTDA.</v>
      </c>
      <c r="CM300" s="82" t="str">
        <f t="shared" si="106"/>
        <v>SIGMA</v>
      </c>
      <c r="CN300" s="82">
        <f t="shared" si="107"/>
        <v>60</v>
      </c>
      <c r="CO300" s="101">
        <f t="shared" si="98"/>
        <v>39900</v>
      </c>
      <c r="CP300" s="110" t="str">
        <f t="shared" si="99"/>
        <v>QUIMICOS FARADAY LTDA</v>
      </c>
      <c r="CQ300" s="105" t="str">
        <f t="shared" si="100"/>
        <v>SIGMA</v>
      </c>
      <c r="CR300" s="105" t="str">
        <f t="shared" si="101"/>
        <v>20 DIAS</v>
      </c>
    </row>
    <row r="301" spans="1:96" ht="28.8">
      <c r="A301" s="46">
        <f t="shared" si="102"/>
        <v>293</v>
      </c>
      <c r="B301" s="24" t="s">
        <v>756</v>
      </c>
      <c r="C301" s="25" t="s">
        <v>913</v>
      </c>
      <c r="D301" s="47">
        <v>1</v>
      </c>
      <c r="E301" s="7"/>
      <c r="F301" s="7"/>
      <c r="G301" s="7"/>
      <c r="H301" s="7"/>
      <c r="I301" s="7"/>
      <c r="J301" s="7"/>
      <c r="K301" s="7"/>
      <c r="L301" s="7"/>
      <c r="M301" s="7"/>
      <c r="N301" s="7"/>
      <c r="O301" s="7"/>
      <c r="P301" s="7"/>
      <c r="Q301" s="7"/>
      <c r="R301" s="7"/>
      <c r="S301" s="7"/>
      <c r="T301" s="7"/>
      <c r="U301" s="7"/>
      <c r="V301" s="7"/>
      <c r="W301" s="7"/>
      <c r="X301" s="7"/>
      <c r="Y301" s="7"/>
      <c r="Z301" s="82"/>
      <c r="AA301" s="82"/>
      <c r="AB301" s="82"/>
      <c r="AC301" s="82"/>
      <c r="AD301" s="7"/>
      <c r="AE301" s="7"/>
      <c r="AF301" s="7"/>
      <c r="AG301" s="7"/>
      <c r="AH301" s="7"/>
      <c r="AI301" s="7"/>
      <c r="AJ301" s="7"/>
      <c r="AK301" s="7"/>
      <c r="AL301" s="7"/>
      <c r="AM301" s="7"/>
      <c r="AN301" s="7"/>
      <c r="AO301" s="7"/>
      <c r="AP301" s="7" t="s">
        <v>1095</v>
      </c>
      <c r="AQ301" s="7">
        <v>217500</v>
      </c>
      <c r="AR301" s="7" t="s">
        <v>2475</v>
      </c>
      <c r="AS301" s="7"/>
      <c r="AT301" s="7"/>
      <c r="AU301" s="7"/>
      <c r="AV301" s="7"/>
      <c r="AW301" s="7"/>
      <c r="AX301" s="7"/>
      <c r="AY301" s="82">
        <f t="shared" si="93"/>
        <v>217500</v>
      </c>
      <c r="AZ301" s="82" t="str">
        <f t="shared" si="94"/>
        <v>LESNIAK E. U.</v>
      </c>
      <c r="BA301" s="82" t="str">
        <f t="shared" si="110"/>
        <v>SIGMA</v>
      </c>
      <c r="BB301" s="82" t="str">
        <f t="shared" si="111"/>
        <v>30 días</v>
      </c>
      <c r="BC301" s="7"/>
      <c r="BD301" s="7"/>
      <c r="BE301" s="7"/>
      <c r="BF301" s="7" t="s">
        <v>1095</v>
      </c>
      <c r="BG301" s="7">
        <v>94250</v>
      </c>
      <c r="BH301" s="7">
        <v>60</v>
      </c>
      <c r="BI301" s="7"/>
      <c r="BJ301" s="7"/>
      <c r="BK301" s="7"/>
      <c r="BL301" s="7" t="s">
        <v>1095</v>
      </c>
      <c r="BM301" s="7">
        <v>180960</v>
      </c>
      <c r="BN301" s="7" t="s">
        <v>2375</v>
      </c>
      <c r="BO301" s="7" t="s">
        <v>1095</v>
      </c>
      <c r="BP301" s="7">
        <v>55000</v>
      </c>
      <c r="BQ301" s="7" t="s">
        <v>2548</v>
      </c>
      <c r="BR301" s="7"/>
      <c r="BS301" s="7"/>
      <c r="BT301" s="7"/>
      <c r="BU301" s="1"/>
      <c r="BV301" s="7"/>
      <c r="BW301" s="7"/>
      <c r="BX301" s="82">
        <f t="shared" si="95"/>
        <v>55000</v>
      </c>
      <c r="BY301" s="82" t="str">
        <f t="shared" si="103"/>
        <v>QUIMICOS FARADAY LTDA</v>
      </c>
      <c r="BZ301" s="82" t="str">
        <f t="shared" si="96"/>
        <v>SIGMA</v>
      </c>
      <c r="CA301" s="82" t="str">
        <f t="shared" si="97"/>
        <v>20 DIAS</v>
      </c>
      <c r="CB301" s="7"/>
      <c r="CC301" s="7"/>
      <c r="CD301" s="7"/>
      <c r="CE301" s="7" t="s">
        <v>1095</v>
      </c>
      <c r="CF301" s="7">
        <v>219500</v>
      </c>
      <c r="CG301" s="7">
        <v>60</v>
      </c>
      <c r="CH301" s="7"/>
      <c r="CI301" s="7"/>
      <c r="CJ301" s="7"/>
      <c r="CK301" s="82">
        <f t="shared" si="104"/>
        <v>219500</v>
      </c>
      <c r="CL301" s="82" t="str">
        <f t="shared" si="105"/>
        <v>SCIENTIFIC PRODUCTS LTDA.</v>
      </c>
      <c r="CM301" s="82" t="str">
        <f t="shared" si="106"/>
        <v>SIGMA</v>
      </c>
      <c r="CN301" s="82">
        <f t="shared" si="107"/>
        <v>60</v>
      </c>
      <c r="CO301" s="101">
        <f t="shared" si="98"/>
        <v>55000</v>
      </c>
      <c r="CP301" s="110" t="str">
        <f t="shared" si="99"/>
        <v>QUIMICOS FARADAY LTDA</v>
      </c>
      <c r="CQ301" s="105" t="str">
        <f t="shared" si="100"/>
        <v>SIGMA</v>
      </c>
      <c r="CR301" s="105" t="str">
        <f t="shared" si="101"/>
        <v>20 DIAS</v>
      </c>
    </row>
    <row r="302" spans="1:96" ht="43.2">
      <c r="A302" s="46">
        <f t="shared" si="102"/>
        <v>294</v>
      </c>
      <c r="B302" s="65" t="s">
        <v>757</v>
      </c>
      <c r="C302" s="48" t="s">
        <v>1755</v>
      </c>
      <c r="D302" s="47">
        <v>1</v>
      </c>
      <c r="E302" s="7"/>
      <c r="F302" s="7"/>
      <c r="G302" s="7"/>
      <c r="H302" s="7"/>
      <c r="I302" s="7"/>
      <c r="J302" s="7"/>
      <c r="K302" s="7" t="s">
        <v>2314</v>
      </c>
      <c r="L302" s="7">
        <v>521884</v>
      </c>
      <c r="M302" s="7">
        <v>30</v>
      </c>
      <c r="N302" s="7" t="s">
        <v>2337</v>
      </c>
      <c r="O302" s="7">
        <v>642246</v>
      </c>
      <c r="P302" s="7" t="s">
        <v>2328</v>
      </c>
      <c r="Q302" s="7"/>
      <c r="R302" s="7"/>
      <c r="S302" s="7"/>
      <c r="T302" s="7"/>
      <c r="U302" s="7"/>
      <c r="V302" s="7"/>
      <c r="W302" s="7"/>
      <c r="X302" s="7"/>
      <c r="Y302" s="7"/>
      <c r="Z302" s="82"/>
      <c r="AA302" s="82"/>
      <c r="AB302" s="82"/>
      <c r="AC302" s="82"/>
      <c r="AD302" s="7" t="s">
        <v>888</v>
      </c>
      <c r="AE302" s="7">
        <v>491252</v>
      </c>
      <c r="AF302" s="7" t="s">
        <v>2375</v>
      </c>
      <c r="AG302" s="7"/>
      <c r="AH302" s="7"/>
      <c r="AI302" s="7"/>
      <c r="AJ302" s="7"/>
      <c r="AK302" s="7"/>
      <c r="AL302" s="7"/>
      <c r="AM302" s="7"/>
      <c r="AN302" s="7"/>
      <c r="AO302" s="7"/>
      <c r="AP302" s="7" t="s">
        <v>2321</v>
      </c>
      <c r="AQ302" s="7">
        <v>873800</v>
      </c>
      <c r="AR302" s="7" t="s">
        <v>2475</v>
      </c>
      <c r="AS302" s="7"/>
      <c r="AT302" s="7"/>
      <c r="AU302" s="7"/>
      <c r="AV302" s="7" t="s">
        <v>2321</v>
      </c>
      <c r="AW302" s="7">
        <v>455512.19512195123</v>
      </c>
      <c r="AX302" s="7">
        <v>15</v>
      </c>
      <c r="AY302" s="82">
        <f t="shared" si="93"/>
        <v>455512.19512195123</v>
      </c>
      <c r="AZ302" s="82" t="str">
        <f t="shared" si="94"/>
        <v>NELSON A. ROYERO Y CÍA. SAS.</v>
      </c>
      <c r="BA302" s="82" t="str">
        <f t="shared" si="110"/>
        <v>FALCON</v>
      </c>
      <c r="BB302" s="82">
        <f t="shared" si="111"/>
        <v>15</v>
      </c>
      <c r="BC302" s="7"/>
      <c r="BD302" s="7"/>
      <c r="BE302" s="7"/>
      <c r="BF302" s="7"/>
      <c r="BG302" s="7"/>
      <c r="BH302" s="7"/>
      <c r="BI302" s="7"/>
      <c r="BJ302" s="7"/>
      <c r="BK302" s="7"/>
      <c r="BL302" s="7" t="s">
        <v>2321</v>
      </c>
      <c r="BM302" s="7">
        <v>675000</v>
      </c>
      <c r="BN302" s="7" t="s">
        <v>2375</v>
      </c>
      <c r="BO302" s="7"/>
      <c r="BP302" s="7"/>
      <c r="BQ302" s="7"/>
      <c r="BR302" s="7"/>
      <c r="BS302" s="7"/>
      <c r="BT302" s="7"/>
      <c r="BU302" s="1"/>
      <c r="BV302" s="7"/>
      <c r="BW302" s="7"/>
      <c r="BX302" s="82">
        <f t="shared" si="95"/>
        <v>675000</v>
      </c>
      <c r="BY302" s="82" t="str">
        <f t="shared" si="103"/>
        <v xml:space="preserve">QUIMICA  M.G.  S.A.S.   </v>
      </c>
      <c r="BZ302" s="82" t="str">
        <f t="shared" si="96"/>
        <v>FALCON</v>
      </c>
      <c r="CA302" s="82" t="str">
        <f t="shared" si="97"/>
        <v>60 DIAS</v>
      </c>
      <c r="CB302" s="7"/>
      <c r="CC302" s="7"/>
      <c r="CD302" s="7"/>
      <c r="CE302" s="7" t="s">
        <v>2321</v>
      </c>
      <c r="CF302" s="7">
        <v>361500</v>
      </c>
      <c r="CG302" s="7">
        <v>30</v>
      </c>
      <c r="CH302" s="7"/>
      <c r="CI302" s="7"/>
      <c r="CJ302" s="7"/>
      <c r="CK302" s="82">
        <f t="shared" si="104"/>
        <v>361500</v>
      </c>
      <c r="CL302" s="82" t="str">
        <f t="shared" si="105"/>
        <v>SCIENTIFIC PRODUCTS LTDA.</v>
      </c>
      <c r="CM302" s="82" t="str">
        <f t="shared" si="106"/>
        <v>FALCON</v>
      </c>
      <c r="CN302" s="82">
        <f t="shared" si="107"/>
        <v>30</v>
      </c>
      <c r="CO302" s="101">
        <f t="shared" si="98"/>
        <v>361500</v>
      </c>
      <c r="CP302" s="110" t="str">
        <f t="shared" si="99"/>
        <v>SCIENTIFIC PRODUCTS LTDA.</v>
      </c>
      <c r="CQ302" s="105" t="str">
        <f t="shared" si="100"/>
        <v>FALCON</v>
      </c>
      <c r="CR302" s="105">
        <f t="shared" si="101"/>
        <v>30</v>
      </c>
    </row>
    <row r="303" spans="1:96" ht="43.2">
      <c r="A303" s="46">
        <f t="shared" si="102"/>
        <v>295</v>
      </c>
      <c r="B303" s="24" t="s">
        <v>758</v>
      </c>
      <c r="C303" s="25" t="s">
        <v>1756</v>
      </c>
      <c r="D303" s="47">
        <v>1</v>
      </c>
      <c r="E303" s="7"/>
      <c r="F303" s="7"/>
      <c r="G303" s="7"/>
      <c r="H303" s="7"/>
      <c r="I303" s="7"/>
      <c r="J303" s="7"/>
      <c r="K303" s="7" t="s">
        <v>2314</v>
      </c>
      <c r="L303" s="7">
        <v>428504</v>
      </c>
      <c r="M303" s="7">
        <v>30</v>
      </c>
      <c r="N303" s="7" t="s">
        <v>2338</v>
      </c>
      <c r="O303" s="7">
        <v>390857</v>
      </c>
      <c r="P303" s="7" t="s">
        <v>2328</v>
      </c>
      <c r="Q303" s="7" t="s">
        <v>2286</v>
      </c>
      <c r="R303" s="7">
        <v>612824.5199999999</v>
      </c>
      <c r="S303" s="7" t="s">
        <v>2375</v>
      </c>
      <c r="T303" s="7"/>
      <c r="U303" s="7"/>
      <c r="V303" s="7"/>
      <c r="W303" s="7"/>
      <c r="X303" s="7"/>
      <c r="Y303" s="7"/>
      <c r="Z303" s="82">
        <f t="shared" si="91"/>
        <v>390857</v>
      </c>
      <c r="AA303" s="82" t="str">
        <f t="shared" si="92"/>
        <v>BIODIAGNOSTICA LTDA</v>
      </c>
      <c r="AB303" s="82" t="str">
        <f t="shared" si="108"/>
        <v>GREINER 5666-2160</v>
      </c>
      <c r="AC303" s="82" t="str">
        <f t="shared" si="109"/>
        <v>30 DIAS</v>
      </c>
      <c r="AD303" s="7" t="s">
        <v>888</v>
      </c>
      <c r="AE303" s="7">
        <v>568673</v>
      </c>
      <c r="AF303" s="7" t="s">
        <v>2375</v>
      </c>
      <c r="AG303" s="7"/>
      <c r="AH303" s="7"/>
      <c r="AI303" s="7"/>
      <c r="AJ303" s="7"/>
      <c r="AK303" s="7"/>
      <c r="AL303" s="7"/>
      <c r="AM303" s="7"/>
      <c r="AN303" s="7"/>
      <c r="AO303" s="7"/>
      <c r="AP303" s="7" t="s">
        <v>2321</v>
      </c>
      <c r="AQ303" s="7">
        <v>676700</v>
      </c>
      <c r="AR303" s="7" t="s">
        <v>2475</v>
      </c>
      <c r="AS303" s="7"/>
      <c r="AT303" s="7"/>
      <c r="AU303" s="7"/>
      <c r="AV303" s="7" t="s">
        <v>2321</v>
      </c>
      <c r="AW303" s="7">
        <v>431463.41463414632</v>
      </c>
      <c r="AX303" s="7">
        <v>15</v>
      </c>
      <c r="AY303" s="82">
        <f t="shared" si="93"/>
        <v>431463.41463414632</v>
      </c>
      <c r="AZ303" s="82" t="str">
        <f t="shared" si="94"/>
        <v>NELSON A. ROYERO Y CÍA. SAS.</v>
      </c>
      <c r="BA303" s="82" t="str">
        <f t="shared" si="110"/>
        <v>FALCON</v>
      </c>
      <c r="BB303" s="82">
        <f t="shared" si="111"/>
        <v>15</v>
      </c>
      <c r="BC303" s="7"/>
      <c r="BD303" s="7"/>
      <c r="BE303" s="7"/>
      <c r="BF303" s="7"/>
      <c r="BG303" s="7"/>
      <c r="BH303" s="7"/>
      <c r="BI303" s="7"/>
      <c r="BJ303" s="7"/>
      <c r="BK303" s="7"/>
      <c r="BL303" s="7" t="s">
        <v>2321</v>
      </c>
      <c r="BM303" s="7">
        <v>598560</v>
      </c>
      <c r="BN303" s="7" t="s">
        <v>2375</v>
      </c>
      <c r="BO303" s="7"/>
      <c r="BP303" s="7"/>
      <c r="BQ303" s="7"/>
      <c r="BR303" s="7"/>
      <c r="BS303" s="7"/>
      <c r="BT303" s="7"/>
      <c r="BU303" s="1"/>
      <c r="BV303" s="7"/>
      <c r="BW303" s="7"/>
      <c r="BX303" s="82">
        <f t="shared" si="95"/>
        <v>598560</v>
      </c>
      <c r="BY303" s="82" t="str">
        <f t="shared" si="103"/>
        <v xml:space="preserve">QUIMICA  M.G.  S.A.S.   </v>
      </c>
      <c r="BZ303" s="82" t="str">
        <f t="shared" si="96"/>
        <v>FALCON</v>
      </c>
      <c r="CA303" s="82" t="str">
        <f t="shared" si="97"/>
        <v>60 DIAS</v>
      </c>
      <c r="CB303" s="7"/>
      <c r="CC303" s="7"/>
      <c r="CD303" s="7"/>
      <c r="CE303" s="7" t="s">
        <v>2321</v>
      </c>
      <c r="CF303" s="7">
        <v>332500</v>
      </c>
      <c r="CG303" s="7">
        <v>30</v>
      </c>
      <c r="CH303" s="7"/>
      <c r="CI303" s="7"/>
      <c r="CJ303" s="7"/>
      <c r="CK303" s="82">
        <f t="shared" si="104"/>
        <v>332500</v>
      </c>
      <c r="CL303" s="82" t="str">
        <f t="shared" si="105"/>
        <v>SCIENTIFIC PRODUCTS LTDA.</v>
      </c>
      <c r="CM303" s="82" t="str">
        <f t="shared" si="106"/>
        <v>FALCON</v>
      </c>
      <c r="CN303" s="82">
        <f t="shared" si="107"/>
        <v>30</v>
      </c>
      <c r="CO303" s="101">
        <f t="shared" si="98"/>
        <v>332500</v>
      </c>
      <c r="CP303" s="110" t="str">
        <f t="shared" si="99"/>
        <v>SCIENTIFIC PRODUCTS LTDA.</v>
      </c>
      <c r="CQ303" s="105" t="str">
        <f t="shared" si="100"/>
        <v>FALCON</v>
      </c>
      <c r="CR303" s="105">
        <f t="shared" si="101"/>
        <v>30</v>
      </c>
    </row>
    <row r="304" spans="1:96" ht="43.2">
      <c r="A304" s="46">
        <f t="shared" si="102"/>
        <v>296</v>
      </c>
      <c r="B304" s="66" t="s">
        <v>1550</v>
      </c>
      <c r="C304" s="27" t="s">
        <v>1757</v>
      </c>
      <c r="D304" s="47">
        <v>1</v>
      </c>
      <c r="E304" s="7"/>
      <c r="F304" s="7"/>
      <c r="G304" s="7"/>
      <c r="H304" s="7"/>
      <c r="I304" s="7"/>
      <c r="J304" s="7"/>
      <c r="K304" s="7" t="s">
        <v>2314</v>
      </c>
      <c r="L304" s="7">
        <v>401592</v>
      </c>
      <c r="M304" s="7">
        <v>30</v>
      </c>
      <c r="N304" s="7"/>
      <c r="O304" s="7"/>
      <c r="P304" s="7"/>
      <c r="Q304" s="7"/>
      <c r="R304" s="7"/>
      <c r="S304" s="7"/>
      <c r="T304" s="7"/>
      <c r="U304" s="7"/>
      <c r="V304" s="7"/>
      <c r="W304" s="7"/>
      <c r="X304" s="7"/>
      <c r="Y304" s="7"/>
      <c r="Z304" s="82">
        <f t="shared" si="91"/>
        <v>401592</v>
      </c>
      <c r="AA304" s="82" t="str">
        <f t="shared" si="92"/>
        <v>BIO-INSTRUMENTAL</v>
      </c>
      <c r="AB304" s="82" t="str">
        <f t="shared" si="108"/>
        <v xml:space="preserve">FALCON </v>
      </c>
      <c r="AC304" s="82">
        <f t="shared" si="109"/>
        <v>30</v>
      </c>
      <c r="AD304" s="7" t="s">
        <v>888</v>
      </c>
      <c r="AE304" s="7">
        <v>458470</v>
      </c>
      <c r="AF304" s="7" t="s">
        <v>2375</v>
      </c>
      <c r="AG304" s="7"/>
      <c r="AH304" s="7"/>
      <c r="AI304" s="7"/>
      <c r="AJ304" s="7"/>
      <c r="AK304" s="7"/>
      <c r="AL304" s="7"/>
      <c r="AM304" s="7"/>
      <c r="AN304" s="7"/>
      <c r="AO304" s="7"/>
      <c r="AP304" s="7" t="s">
        <v>2321</v>
      </c>
      <c r="AQ304" s="7">
        <v>547100</v>
      </c>
      <c r="AR304" s="7" t="s">
        <v>2475</v>
      </c>
      <c r="AS304" s="7"/>
      <c r="AT304" s="7"/>
      <c r="AU304" s="7"/>
      <c r="AV304" s="7"/>
      <c r="AW304" s="7"/>
      <c r="AX304" s="7"/>
      <c r="AY304" s="82">
        <f t="shared" si="93"/>
        <v>458470</v>
      </c>
      <c r="AZ304" s="82" t="str">
        <f t="shared" si="94"/>
        <v>IMECTECH SOLUTIONS S.A.S.</v>
      </c>
      <c r="BA304" s="82" t="str">
        <f t="shared" si="110"/>
        <v>FISHER</v>
      </c>
      <c r="BB304" s="82" t="str">
        <f t="shared" si="111"/>
        <v>60 DIAS</v>
      </c>
      <c r="BC304" s="7"/>
      <c r="BD304" s="7"/>
      <c r="BE304" s="7"/>
      <c r="BF304" s="7"/>
      <c r="BG304" s="7"/>
      <c r="BH304" s="7"/>
      <c r="BI304" s="7"/>
      <c r="BJ304" s="7"/>
      <c r="BK304" s="7"/>
      <c r="BL304" s="7"/>
      <c r="BM304" s="7"/>
      <c r="BN304" s="7"/>
      <c r="BO304" s="7"/>
      <c r="BP304" s="7"/>
      <c r="BQ304" s="7"/>
      <c r="BR304" s="7"/>
      <c r="BS304" s="7"/>
      <c r="BT304" s="7"/>
      <c r="BU304" s="1"/>
      <c r="BV304" s="7"/>
      <c r="BW304" s="7"/>
      <c r="BX304" s="82"/>
      <c r="BY304" s="82" t="str">
        <f t="shared" si="103"/>
        <v>REACTIVOS EQUIPOS Y QUIMICOS LIMITADA</v>
      </c>
      <c r="BZ304" s="82">
        <f t="shared" si="96"/>
        <v>0</v>
      </c>
      <c r="CA304" s="82">
        <f t="shared" si="97"/>
        <v>0</v>
      </c>
      <c r="CB304" s="7"/>
      <c r="CC304" s="7"/>
      <c r="CD304" s="7"/>
      <c r="CE304" s="7" t="s">
        <v>2321</v>
      </c>
      <c r="CF304" s="7">
        <v>253100</v>
      </c>
      <c r="CG304" s="7">
        <v>30</v>
      </c>
      <c r="CH304" s="7"/>
      <c r="CI304" s="7"/>
      <c r="CJ304" s="7"/>
      <c r="CK304" s="82">
        <f t="shared" si="104"/>
        <v>253100</v>
      </c>
      <c r="CL304" s="82" t="str">
        <f t="shared" si="105"/>
        <v>SCIENTIFIC PRODUCTS LTDA.</v>
      </c>
      <c r="CM304" s="82" t="str">
        <f t="shared" si="106"/>
        <v>FALCON</v>
      </c>
      <c r="CN304" s="82">
        <f t="shared" si="107"/>
        <v>30</v>
      </c>
      <c r="CO304" s="101">
        <f t="shared" si="98"/>
        <v>253100</v>
      </c>
      <c r="CP304" s="110" t="str">
        <f t="shared" si="99"/>
        <v>SCIENTIFIC PRODUCTS LTDA.</v>
      </c>
      <c r="CQ304" s="105" t="str">
        <f t="shared" si="100"/>
        <v>FALCON</v>
      </c>
      <c r="CR304" s="105">
        <f t="shared" si="101"/>
        <v>30</v>
      </c>
    </row>
    <row r="305" spans="1:96" ht="57.6">
      <c r="A305" s="46">
        <f t="shared" si="102"/>
        <v>297</v>
      </c>
      <c r="B305" s="24" t="s">
        <v>1758</v>
      </c>
      <c r="C305" s="25" t="s">
        <v>914</v>
      </c>
      <c r="D305" s="47">
        <v>1</v>
      </c>
      <c r="E305" s="7"/>
      <c r="F305" s="7"/>
      <c r="G305" s="7"/>
      <c r="H305" s="7"/>
      <c r="I305" s="7"/>
      <c r="J305" s="7"/>
      <c r="K305" s="7" t="s">
        <v>2293</v>
      </c>
      <c r="L305" s="7"/>
      <c r="M305" s="7"/>
      <c r="N305" s="7"/>
      <c r="O305" s="7"/>
      <c r="P305" s="7"/>
      <c r="Q305" s="7" t="s">
        <v>920</v>
      </c>
      <c r="R305" s="7">
        <v>96645.4</v>
      </c>
      <c r="S305" s="7" t="s">
        <v>2326</v>
      </c>
      <c r="T305" s="7"/>
      <c r="U305" s="7"/>
      <c r="V305" s="7"/>
      <c r="W305" s="7"/>
      <c r="X305" s="7"/>
      <c r="Y305" s="7"/>
      <c r="Z305" s="82">
        <f t="shared" si="91"/>
        <v>96645.4</v>
      </c>
      <c r="AA305" s="82" t="str">
        <f t="shared" si="92"/>
        <v>BLAMIS DOTACIONES LABORATORIO S.A.S</v>
      </c>
      <c r="AB305" s="82" t="str">
        <f t="shared" si="108"/>
        <v>BRAND</v>
      </c>
      <c r="AC305" s="82" t="str">
        <f t="shared" si="109"/>
        <v>INMEDIATA</v>
      </c>
      <c r="AD305" s="7" t="s">
        <v>2420</v>
      </c>
      <c r="AE305" s="7">
        <v>173104</v>
      </c>
      <c r="AF305" s="7" t="s">
        <v>2375</v>
      </c>
      <c r="AG305" s="7"/>
      <c r="AH305" s="7"/>
      <c r="AI305" s="7"/>
      <c r="AJ305" s="7"/>
      <c r="AK305" s="7"/>
      <c r="AL305" s="7"/>
      <c r="AM305" s="7"/>
      <c r="AN305" s="7"/>
      <c r="AO305" s="7"/>
      <c r="AP305" s="7"/>
      <c r="AQ305" s="7"/>
      <c r="AR305" s="7"/>
      <c r="AS305" s="7"/>
      <c r="AT305" s="7"/>
      <c r="AU305" s="7"/>
      <c r="AV305" s="7"/>
      <c r="AW305" s="7"/>
      <c r="AX305" s="7"/>
      <c r="AY305" s="82">
        <f t="shared" si="93"/>
        <v>173104</v>
      </c>
      <c r="AZ305" s="82" t="str">
        <f t="shared" si="94"/>
        <v>IMECTECH SOLUTIONS S.A.S.</v>
      </c>
      <c r="BA305" s="82" t="str">
        <f t="shared" si="110"/>
        <v>KIMAX</v>
      </c>
      <c r="BB305" s="82" t="str">
        <f t="shared" si="111"/>
        <v>60 DIAS</v>
      </c>
      <c r="BC305" s="7"/>
      <c r="BD305" s="7"/>
      <c r="BE305" s="7"/>
      <c r="BF305" s="7"/>
      <c r="BG305" s="7"/>
      <c r="BH305" s="7"/>
      <c r="BI305" s="7" t="s">
        <v>920</v>
      </c>
      <c r="BJ305" s="7">
        <v>95373.75</v>
      </c>
      <c r="BK305" s="7" t="s">
        <v>2526</v>
      </c>
      <c r="BL305" s="7"/>
      <c r="BM305" s="7"/>
      <c r="BN305" s="7"/>
      <c r="BO305" s="7"/>
      <c r="BP305" s="7"/>
      <c r="BQ305" s="7"/>
      <c r="BR305" s="7"/>
      <c r="BS305" s="7"/>
      <c r="BT305" s="7"/>
      <c r="BU305" s="1" t="s">
        <v>2293</v>
      </c>
      <c r="BV305" s="7" t="s">
        <v>2293</v>
      </c>
      <c r="BW305" s="7" t="s">
        <v>2293</v>
      </c>
      <c r="BX305" s="82">
        <f t="shared" si="95"/>
        <v>95373.75</v>
      </c>
      <c r="BY305" s="82" t="str">
        <f t="shared" si="103"/>
        <v>PROFINAS SAS</v>
      </c>
      <c r="BZ305" s="82" t="str">
        <f t="shared" si="96"/>
        <v>BRAND</v>
      </c>
      <c r="CA305" s="82" t="str">
        <f t="shared" si="97"/>
        <v>15-60 DIAS</v>
      </c>
      <c r="CB305" s="7"/>
      <c r="CC305" s="7"/>
      <c r="CD305" s="7"/>
      <c r="CE305" s="7"/>
      <c r="CF305" s="7"/>
      <c r="CG305" s="7"/>
      <c r="CH305" s="7"/>
      <c r="CI305" s="7"/>
      <c r="CJ305" s="7"/>
      <c r="CK305" s="82"/>
      <c r="CL305" s="82"/>
      <c r="CM305" s="82"/>
      <c r="CN305" s="82"/>
      <c r="CO305" s="101">
        <f t="shared" si="98"/>
        <v>95373.75</v>
      </c>
      <c r="CP305" s="110" t="str">
        <f t="shared" si="99"/>
        <v>PROFINAS SAS</v>
      </c>
      <c r="CQ305" s="105" t="str">
        <f t="shared" si="100"/>
        <v>BRAND</v>
      </c>
      <c r="CR305" s="105" t="str">
        <f t="shared" si="101"/>
        <v>15-60 DIAS</v>
      </c>
    </row>
    <row r="306" spans="1:96" ht="43.2">
      <c r="A306" s="46">
        <f t="shared" si="102"/>
        <v>298</v>
      </c>
      <c r="B306" s="24" t="s">
        <v>1759</v>
      </c>
      <c r="C306" s="48" t="s">
        <v>868</v>
      </c>
      <c r="D306" s="47">
        <v>1</v>
      </c>
      <c r="E306" s="7"/>
      <c r="F306" s="7"/>
      <c r="G306" s="7"/>
      <c r="H306" s="7" t="s">
        <v>2282</v>
      </c>
      <c r="I306" s="7">
        <v>21034.666666666664</v>
      </c>
      <c r="J306" s="7" t="s">
        <v>2281</v>
      </c>
      <c r="K306" s="7"/>
      <c r="L306" s="7"/>
      <c r="M306" s="7"/>
      <c r="N306" s="7"/>
      <c r="O306" s="7"/>
      <c r="P306" s="7"/>
      <c r="Q306" s="7" t="s">
        <v>920</v>
      </c>
      <c r="R306" s="7">
        <v>23693</v>
      </c>
      <c r="S306" s="7" t="s">
        <v>2326</v>
      </c>
      <c r="T306" s="7"/>
      <c r="U306" s="7"/>
      <c r="V306" s="7"/>
      <c r="W306" s="7"/>
      <c r="X306" s="7"/>
      <c r="Y306" s="7"/>
      <c r="Z306" s="82">
        <f t="shared" si="91"/>
        <v>21034.666666666664</v>
      </c>
      <c r="AA306" s="82" t="str">
        <f t="shared" si="92"/>
        <v>AVÁNTIKA COLOMBIA S.A.</v>
      </c>
      <c r="AB306" s="82" t="str">
        <f t="shared" si="108"/>
        <v>LMS</v>
      </c>
      <c r="AC306" s="82" t="str">
        <f t="shared" si="109"/>
        <v>30 DÍAS</v>
      </c>
      <c r="AD306" s="7" t="s">
        <v>2420</v>
      </c>
      <c r="AE306" s="7">
        <v>72827</v>
      </c>
      <c r="AF306" s="7" t="s">
        <v>2375</v>
      </c>
      <c r="AG306" s="7"/>
      <c r="AH306" s="7"/>
      <c r="AI306" s="7"/>
      <c r="AJ306" s="7"/>
      <c r="AK306" s="7"/>
      <c r="AL306" s="7"/>
      <c r="AM306" s="7"/>
      <c r="AN306" s="7"/>
      <c r="AO306" s="7"/>
      <c r="AP306" s="7"/>
      <c r="AQ306" s="7"/>
      <c r="AR306" s="7"/>
      <c r="AS306" s="7"/>
      <c r="AT306" s="7"/>
      <c r="AU306" s="7"/>
      <c r="AV306" s="7"/>
      <c r="AW306" s="7"/>
      <c r="AX306" s="7"/>
      <c r="AY306" s="82">
        <f t="shared" si="93"/>
        <v>72827</v>
      </c>
      <c r="AZ306" s="82" t="str">
        <f t="shared" si="94"/>
        <v>IMECTECH SOLUTIONS S.A.S.</v>
      </c>
      <c r="BA306" s="82" t="str">
        <f t="shared" si="110"/>
        <v>KIMAX</v>
      </c>
      <c r="BB306" s="82" t="str">
        <f t="shared" si="111"/>
        <v>60 DIAS</v>
      </c>
      <c r="BC306" s="7"/>
      <c r="BD306" s="7"/>
      <c r="BE306" s="7"/>
      <c r="BF306" s="7"/>
      <c r="BG306" s="7"/>
      <c r="BH306" s="7"/>
      <c r="BI306" s="7" t="s">
        <v>920</v>
      </c>
      <c r="BJ306" s="7">
        <v>23381.25</v>
      </c>
      <c r="BK306" s="7" t="s">
        <v>2526</v>
      </c>
      <c r="BL306" s="7"/>
      <c r="BM306" s="7"/>
      <c r="BN306" s="7"/>
      <c r="BO306" s="7"/>
      <c r="BP306" s="7"/>
      <c r="BQ306" s="7"/>
      <c r="BR306" s="7"/>
      <c r="BS306" s="7"/>
      <c r="BT306" s="7"/>
      <c r="BU306" s="1" t="s">
        <v>2293</v>
      </c>
      <c r="BV306" s="7" t="s">
        <v>2293</v>
      </c>
      <c r="BW306" s="7" t="s">
        <v>2293</v>
      </c>
      <c r="BX306" s="82">
        <f t="shared" si="95"/>
        <v>23381.25</v>
      </c>
      <c r="BY306" s="82" t="str">
        <f t="shared" si="103"/>
        <v>PROFINAS SAS</v>
      </c>
      <c r="BZ306" s="82" t="str">
        <f t="shared" si="96"/>
        <v>BRAND</v>
      </c>
      <c r="CA306" s="82" t="str">
        <f t="shared" si="97"/>
        <v>15-60 DIAS</v>
      </c>
      <c r="CB306" s="7"/>
      <c r="CC306" s="7"/>
      <c r="CD306" s="7"/>
      <c r="CE306" s="7"/>
      <c r="CF306" s="7"/>
      <c r="CG306" s="7"/>
      <c r="CH306" s="7"/>
      <c r="CI306" s="7"/>
      <c r="CJ306" s="7"/>
      <c r="CK306" s="82"/>
      <c r="CL306" s="82"/>
      <c r="CM306" s="82"/>
      <c r="CN306" s="82"/>
      <c r="CO306" s="101">
        <f t="shared" si="98"/>
        <v>21034.666666666664</v>
      </c>
      <c r="CP306" s="110" t="str">
        <f t="shared" si="99"/>
        <v>AVÁNTIKA COLOMBIA S.A.</v>
      </c>
      <c r="CQ306" s="105" t="str">
        <f t="shared" si="100"/>
        <v>LMS</v>
      </c>
      <c r="CR306" s="105" t="str">
        <f t="shared" si="101"/>
        <v>30 DÍAS</v>
      </c>
    </row>
    <row r="307" spans="1:96" ht="57.6">
      <c r="A307" s="46">
        <f t="shared" si="102"/>
        <v>299</v>
      </c>
      <c r="B307" s="24" t="s">
        <v>1760</v>
      </c>
      <c r="C307" s="25" t="s">
        <v>914</v>
      </c>
      <c r="D307" s="47">
        <v>1</v>
      </c>
      <c r="E307" s="7"/>
      <c r="F307" s="7"/>
      <c r="G307" s="7"/>
      <c r="H307" s="7"/>
      <c r="I307" s="7"/>
      <c r="J307" s="7"/>
      <c r="K307" s="7"/>
      <c r="L307" s="7"/>
      <c r="M307" s="7"/>
      <c r="N307" s="7"/>
      <c r="O307" s="7"/>
      <c r="P307" s="7"/>
      <c r="Q307" s="7" t="s">
        <v>920</v>
      </c>
      <c r="R307" s="7">
        <v>29092.799999999999</v>
      </c>
      <c r="S307" s="7" t="s">
        <v>2326</v>
      </c>
      <c r="T307" s="7"/>
      <c r="U307" s="7"/>
      <c r="V307" s="7"/>
      <c r="W307" s="7"/>
      <c r="X307" s="7"/>
      <c r="Y307" s="7"/>
      <c r="Z307" s="82">
        <f t="shared" si="91"/>
        <v>29092.799999999999</v>
      </c>
      <c r="AA307" s="82" t="str">
        <f t="shared" si="92"/>
        <v>BLAMIS DOTACIONES LABORATORIO S.A.S</v>
      </c>
      <c r="AB307" s="82" t="str">
        <f t="shared" si="108"/>
        <v>BRAND</v>
      </c>
      <c r="AC307" s="82" t="str">
        <f t="shared" si="109"/>
        <v>INMEDIATA</v>
      </c>
      <c r="AD307" s="7" t="s">
        <v>2399</v>
      </c>
      <c r="AE307" s="7">
        <v>62493</v>
      </c>
      <c r="AF307" s="7" t="s">
        <v>2375</v>
      </c>
      <c r="AG307" s="7"/>
      <c r="AH307" s="7"/>
      <c r="AI307" s="7"/>
      <c r="AJ307" s="7"/>
      <c r="AK307" s="7"/>
      <c r="AL307" s="7"/>
      <c r="AM307" s="7"/>
      <c r="AN307" s="7"/>
      <c r="AO307" s="7"/>
      <c r="AP307" s="7"/>
      <c r="AQ307" s="7"/>
      <c r="AR307" s="7"/>
      <c r="AS307" s="7"/>
      <c r="AT307" s="7"/>
      <c r="AU307" s="7"/>
      <c r="AV307" s="7"/>
      <c r="AW307" s="7"/>
      <c r="AX307" s="7"/>
      <c r="AY307" s="82">
        <f t="shared" si="93"/>
        <v>62493</v>
      </c>
      <c r="AZ307" s="82" t="str">
        <f t="shared" si="94"/>
        <v>IMECTECH SOLUTIONS S.A.S.</v>
      </c>
      <c r="BA307" s="82" t="str">
        <f t="shared" si="110"/>
        <v>PYREX</v>
      </c>
      <c r="BB307" s="82" t="str">
        <f t="shared" si="111"/>
        <v>60 DIAS</v>
      </c>
      <c r="BC307" s="7"/>
      <c r="BD307" s="7"/>
      <c r="BE307" s="7"/>
      <c r="BF307" s="7"/>
      <c r="BG307" s="7"/>
      <c r="BH307" s="7"/>
      <c r="BI307" s="7" t="s">
        <v>920</v>
      </c>
      <c r="BJ307" s="7">
        <v>22946.25</v>
      </c>
      <c r="BK307" s="7" t="s">
        <v>2526</v>
      </c>
      <c r="BL307" s="7"/>
      <c r="BM307" s="7"/>
      <c r="BN307" s="7"/>
      <c r="BO307" s="7"/>
      <c r="BP307" s="7"/>
      <c r="BQ307" s="7"/>
      <c r="BR307" s="7" t="s">
        <v>2578</v>
      </c>
      <c r="BS307" s="7">
        <v>18444</v>
      </c>
      <c r="BT307" s="7" t="s">
        <v>2577</v>
      </c>
      <c r="BU307" s="1" t="s">
        <v>920</v>
      </c>
      <c r="BV307" s="7">
        <v>62640</v>
      </c>
      <c r="BW307" s="7" t="s">
        <v>2545</v>
      </c>
      <c r="BX307" s="82">
        <f t="shared" si="95"/>
        <v>18444</v>
      </c>
      <c r="BY307" s="82" t="str">
        <f t="shared" si="103"/>
        <v>QUIMICOS Y REACTIVOS SAS "QUIMIREL SAS"</v>
      </c>
      <c r="BZ307" s="82" t="str">
        <f t="shared" si="96"/>
        <v xml:space="preserve">BOECO </v>
      </c>
      <c r="CA307" s="82" t="str">
        <f t="shared" si="97"/>
        <v>5 dias calendario</v>
      </c>
      <c r="CB307" s="7"/>
      <c r="CC307" s="7"/>
      <c r="CD307" s="7"/>
      <c r="CE307" s="7"/>
      <c r="CF307" s="7"/>
      <c r="CG307" s="7"/>
      <c r="CH307" s="7" t="s">
        <v>920</v>
      </c>
      <c r="CI307" s="7">
        <v>23534.615384615387</v>
      </c>
      <c r="CJ307" s="7" t="s">
        <v>2378</v>
      </c>
      <c r="CK307" s="82">
        <f t="shared" si="104"/>
        <v>23534.615384615387</v>
      </c>
      <c r="CL307" s="82" t="str">
        <f t="shared" si="105"/>
        <v xml:space="preserve">LABORATORIOS WACOL S.A </v>
      </c>
      <c r="CM307" s="82" t="str">
        <f t="shared" si="106"/>
        <v>BRAND</v>
      </c>
      <c r="CN307" s="82" t="str">
        <f t="shared" si="107"/>
        <v>5 DIAS</v>
      </c>
      <c r="CO307" s="101">
        <f t="shared" si="98"/>
        <v>18444</v>
      </c>
      <c r="CP307" s="110" t="str">
        <f t="shared" si="99"/>
        <v>QUIMICOS Y REACTIVOS SAS "QUIMIREL SAS"</v>
      </c>
      <c r="CQ307" s="105" t="str">
        <f t="shared" si="100"/>
        <v xml:space="preserve">BOECO </v>
      </c>
      <c r="CR307" s="105" t="str">
        <f t="shared" si="101"/>
        <v>5 dias calendario</v>
      </c>
    </row>
    <row r="308" spans="1:96" ht="30.6">
      <c r="A308" s="46">
        <f t="shared" si="102"/>
        <v>300</v>
      </c>
      <c r="B308" s="24" t="s">
        <v>1761</v>
      </c>
      <c r="C308" s="25" t="s">
        <v>914</v>
      </c>
      <c r="D308" s="47">
        <v>1</v>
      </c>
      <c r="E308" s="7"/>
      <c r="F308" s="7"/>
      <c r="G308" s="7"/>
      <c r="H308" s="7"/>
      <c r="I308" s="7"/>
      <c r="J308" s="7"/>
      <c r="K308" s="7"/>
      <c r="L308" s="7"/>
      <c r="M308" s="7"/>
      <c r="N308" s="7"/>
      <c r="O308" s="7"/>
      <c r="P308" s="7"/>
      <c r="Q308" s="7"/>
      <c r="R308" s="7"/>
      <c r="S308" s="7"/>
      <c r="T308" s="7" t="s">
        <v>2416</v>
      </c>
      <c r="U308" s="7">
        <v>46980</v>
      </c>
      <c r="V308" s="7">
        <v>15</v>
      </c>
      <c r="W308" s="7"/>
      <c r="X308" s="7"/>
      <c r="Y308" s="7"/>
      <c r="Z308" s="82">
        <f t="shared" si="91"/>
        <v>46980</v>
      </c>
      <c r="AA308" s="82" t="str">
        <f t="shared" si="92"/>
        <v xml:space="preserve">ELEMENTOS QUIMICOS LTDA </v>
      </c>
      <c r="AB308" s="82" t="str">
        <f t="shared" si="108"/>
        <v>LMS (ALE)</v>
      </c>
      <c r="AC308" s="82">
        <f t="shared" si="109"/>
        <v>15</v>
      </c>
      <c r="AD308" s="7"/>
      <c r="AE308" s="7"/>
      <c r="AF308" s="7"/>
      <c r="AG308" s="7"/>
      <c r="AH308" s="7"/>
      <c r="AI308" s="7"/>
      <c r="AJ308" s="7"/>
      <c r="AK308" s="7"/>
      <c r="AL308" s="7"/>
      <c r="AM308" s="7"/>
      <c r="AN308" s="7"/>
      <c r="AO308" s="7"/>
      <c r="AP308" s="7"/>
      <c r="AQ308" s="7"/>
      <c r="AR308" s="7"/>
      <c r="AS308" s="7"/>
      <c r="AT308" s="7"/>
      <c r="AU308" s="7"/>
      <c r="AV308" s="7"/>
      <c r="AW308" s="7"/>
      <c r="AX308" s="7"/>
      <c r="AY308" s="82"/>
      <c r="AZ308" s="82"/>
      <c r="BA308" s="82">
        <f t="shared" si="110"/>
        <v>0</v>
      </c>
      <c r="BB308" s="82">
        <f t="shared" si="111"/>
        <v>0</v>
      </c>
      <c r="BC308" s="7"/>
      <c r="BD308" s="7"/>
      <c r="BE308" s="7"/>
      <c r="BF308" s="7" t="s">
        <v>920</v>
      </c>
      <c r="BG308" s="7">
        <v>45793</v>
      </c>
      <c r="BH308" s="7">
        <v>15</v>
      </c>
      <c r="BI308" s="7" t="s">
        <v>920</v>
      </c>
      <c r="BJ308" s="7">
        <v>44696.25</v>
      </c>
      <c r="BK308" s="7" t="s">
        <v>2526</v>
      </c>
      <c r="BL308" s="7"/>
      <c r="BM308" s="7"/>
      <c r="BN308" s="7"/>
      <c r="BO308" s="7"/>
      <c r="BP308" s="7"/>
      <c r="BQ308" s="7"/>
      <c r="BR308" s="7"/>
      <c r="BS308" s="7"/>
      <c r="BT308" s="7"/>
      <c r="BU308" s="1" t="s">
        <v>920</v>
      </c>
      <c r="BV308" s="7">
        <v>145464</v>
      </c>
      <c r="BW308" s="7" t="s">
        <v>2545</v>
      </c>
      <c r="BX308" s="82">
        <f t="shared" si="95"/>
        <v>44696.25</v>
      </c>
      <c r="BY308" s="82" t="str">
        <f t="shared" si="103"/>
        <v>PROFINAS SAS</v>
      </c>
      <c r="BZ308" s="82" t="str">
        <f t="shared" si="96"/>
        <v>BRAND</v>
      </c>
      <c r="CA308" s="82" t="str">
        <f t="shared" si="97"/>
        <v>15-60 DIAS</v>
      </c>
      <c r="CB308" s="7"/>
      <c r="CC308" s="7"/>
      <c r="CD308" s="7"/>
      <c r="CE308" s="7"/>
      <c r="CF308" s="7"/>
      <c r="CG308" s="7"/>
      <c r="CH308" s="7"/>
      <c r="CI308" s="7"/>
      <c r="CJ308" s="7"/>
      <c r="CK308" s="82"/>
      <c r="CL308" s="82"/>
      <c r="CM308" s="82"/>
      <c r="CN308" s="82"/>
      <c r="CO308" s="101">
        <f t="shared" si="98"/>
        <v>44696.25</v>
      </c>
      <c r="CP308" s="110" t="str">
        <f t="shared" si="99"/>
        <v>PROFINAS SAS</v>
      </c>
      <c r="CQ308" s="105" t="str">
        <f t="shared" si="100"/>
        <v>BRAND</v>
      </c>
      <c r="CR308" s="105" t="str">
        <f t="shared" si="101"/>
        <v>15-60 DIAS</v>
      </c>
    </row>
    <row r="309" spans="1:96" ht="57.6">
      <c r="A309" s="46">
        <f t="shared" si="102"/>
        <v>301</v>
      </c>
      <c r="B309" s="24" t="s">
        <v>1762</v>
      </c>
      <c r="C309" s="25" t="s">
        <v>914</v>
      </c>
      <c r="D309" s="47">
        <v>1</v>
      </c>
      <c r="E309" s="7"/>
      <c r="F309" s="7"/>
      <c r="G309" s="7"/>
      <c r="H309" s="7"/>
      <c r="I309" s="7"/>
      <c r="J309" s="7"/>
      <c r="K309" s="7"/>
      <c r="L309" s="7"/>
      <c r="M309" s="7"/>
      <c r="N309" s="7"/>
      <c r="O309" s="7"/>
      <c r="P309" s="7"/>
      <c r="Q309" s="7" t="s">
        <v>920</v>
      </c>
      <c r="R309" s="7">
        <v>135546</v>
      </c>
      <c r="S309" s="7" t="s">
        <v>2326</v>
      </c>
      <c r="T309" s="7"/>
      <c r="U309" s="7"/>
      <c r="V309" s="7"/>
      <c r="W309" s="7"/>
      <c r="X309" s="7"/>
      <c r="Y309" s="7"/>
      <c r="Z309" s="82">
        <f t="shared" si="91"/>
        <v>135546</v>
      </c>
      <c r="AA309" s="82" t="str">
        <f t="shared" si="92"/>
        <v>BLAMIS DOTACIONES LABORATORIO S.A.S</v>
      </c>
      <c r="AB309" s="82" t="str">
        <f t="shared" si="108"/>
        <v>BRAND</v>
      </c>
      <c r="AC309" s="82" t="str">
        <f t="shared" si="109"/>
        <v>INMEDIATA</v>
      </c>
      <c r="AD309" s="7" t="s">
        <v>2420</v>
      </c>
      <c r="AE309" s="7">
        <v>216779</v>
      </c>
      <c r="AF309" s="7" t="s">
        <v>2375</v>
      </c>
      <c r="AG309" s="7"/>
      <c r="AH309" s="7"/>
      <c r="AI309" s="7"/>
      <c r="AJ309" s="7"/>
      <c r="AK309" s="7"/>
      <c r="AL309" s="7"/>
      <c r="AM309" s="7"/>
      <c r="AN309" s="7"/>
      <c r="AO309" s="7"/>
      <c r="AP309" s="7"/>
      <c r="AQ309" s="7"/>
      <c r="AR309" s="7"/>
      <c r="AS309" s="7"/>
      <c r="AT309" s="7"/>
      <c r="AU309" s="7"/>
      <c r="AV309" s="7"/>
      <c r="AW309" s="7"/>
      <c r="AX309" s="7"/>
      <c r="AY309" s="82">
        <f t="shared" si="93"/>
        <v>216779</v>
      </c>
      <c r="AZ309" s="82" t="str">
        <f t="shared" si="94"/>
        <v>IMECTECH SOLUTIONS S.A.S.</v>
      </c>
      <c r="BA309" s="82" t="str">
        <f t="shared" si="110"/>
        <v>KIMAX</v>
      </c>
      <c r="BB309" s="82" t="str">
        <f t="shared" si="111"/>
        <v>60 DIAS</v>
      </c>
      <c r="BC309" s="7"/>
      <c r="BD309" s="7"/>
      <c r="BE309" s="7"/>
      <c r="BF309" s="7" t="s">
        <v>2293</v>
      </c>
      <c r="BG309" s="7"/>
      <c r="BH309" s="7"/>
      <c r="BI309" s="7" t="s">
        <v>920</v>
      </c>
      <c r="BJ309" s="7">
        <v>133762.5</v>
      </c>
      <c r="BK309" s="7" t="s">
        <v>2526</v>
      </c>
      <c r="BL309" s="7"/>
      <c r="BM309" s="7"/>
      <c r="BN309" s="7"/>
      <c r="BO309" s="7"/>
      <c r="BP309" s="7"/>
      <c r="BQ309" s="7"/>
      <c r="BR309" s="7" t="s">
        <v>2578</v>
      </c>
      <c r="BS309" s="7">
        <v>68208</v>
      </c>
      <c r="BT309" s="7" t="s">
        <v>2577</v>
      </c>
      <c r="BU309" s="1"/>
      <c r="BV309" s="7"/>
      <c r="BW309" s="7"/>
      <c r="BX309" s="82">
        <f t="shared" si="95"/>
        <v>68208</v>
      </c>
      <c r="BY309" s="82" t="str">
        <f t="shared" si="103"/>
        <v>QUIMICOS Y REACTIVOS SAS "QUIMIREL SAS"</v>
      </c>
      <c r="BZ309" s="82" t="str">
        <f t="shared" si="96"/>
        <v xml:space="preserve">BOECO </v>
      </c>
      <c r="CA309" s="82" t="str">
        <f t="shared" si="97"/>
        <v>5 dias calendario</v>
      </c>
      <c r="CB309" s="7"/>
      <c r="CC309" s="7"/>
      <c r="CD309" s="7"/>
      <c r="CE309" s="7"/>
      <c r="CF309" s="7"/>
      <c r="CG309" s="7"/>
      <c r="CH309" s="7"/>
      <c r="CI309" s="7"/>
      <c r="CJ309" s="7"/>
      <c r="CK309" s="82"/>
      <c r="CL309" s="82"/>
      <c r="CM309" s="82"/>
      <c r="CN309" s="82"/>
      <c r="CO309" s="101">
        <f t="shared" si="98"/>
        <v>68208</v>
      </c>
      <c r="CP309" s="110" t="str">
        <f t="shared" si="99"/>
        <v>QUIMICOS Y REACTIVOS SAS "QUIMIREL SAS"</v>
      </c>
      <c r="CQ309" s="105" t="str">
        <f t="shared" si="100"/>
        <v xml:space="preserve">BOECO </v>
      </c>
      <c r="CR309" s="105" t="str">
        <f t="shared" si="101"/>
        <v>5 dias calendario</v>
      </c>
    </row>
    <row r="310" spans="1:96" ht="57.6">
      <c r="A310" s="46">
        <f t="shared" si="102"/>
        <v>302</v>
      </c>
      <c r="B310" s="24" t="s">
        <v>1763</v>
      </c>
      <c r="C310" s="25" t="s">
        <v>914</v>
      </c>
      <c r="D310" s="47">
        <v>1</v>
      </c>
      <c r="E310" s="7"/>
      <c r="F310" s="7"/>
      <c r="G310" s="7"/>
      <c r="H310" s="7"/>
      <c r="I310" s="7"/>
      <c r="J310" s="7"/>
      <c r="K310" s="7"/>
      <c r="L310" s="7"/>
      <c r="M310" s="7"/>
      <c r="N310" s="7"/>
      <c r="O310" s="7"/>
      <c r="P310" s="7"/>
      <c r="Q310" s="7" t="s">
        <v>920</v>
      </c>
      <c r="R310" s="7">
        <v>24795</v>
      </c>
      <c r="S310" s="7" t="s">
        <v>2326</v>
      </c>
      <c r="T310" s="7"/>
      <c r="U310" s="7"/>
      <c r="V310" s="7"/>
      <c r="W310" s="7"/>
      <c r="X310" s="7"/>
      <c r="Y310" s="7"/>
      <c r="Z310" s="82">
        <f t="shared" si="91"/>
        <v>24795</v>
      </c>
      <c r="AA310" s="82" t="str">
        <f t="shared" si="92"/>
        <v>BLAMIS DOTACIONES LABORATORIO S.A.S</v>
      </c>
      <c r="AB310" s="82" t="str">
        <f t="shared" si="108"/>
        <v>BRAND</v>
      </c>
      <c r="AC310" s="82" t="str">
        <f t="shared" si="109"/>
        <v>INMEDIATA</v>
      </c>
      <c r="AD310" s="7" t="s">
        <v>2420</v>
      </c>
      <c r="AE310" s="7">
        <v>61905</v>
      </c>
      <c r="AF310" s="7" t="s">
        <v>2375</v>
      </c>
      <c r="AG310" s="7"/>
      <c r="AH310" s="7"/>
      <c r="AI310" s="7"/>
      <c r="AJ310" s="7"/>
      <c r="AK310" s="7"/>
      <c r="AL310" s="7"/>
      <c r="AM310" s="7"/>
      <c r="AN310" s="7"/>
      <c r="AO310" s="7"/>
      <c r="AP310" s="7"/>
      <c r="AQ310" s="7"/>
      <c r="AR310" s="7"/>
      <c r="AS310" s="7"/>
      <c r="AT310" s="7"/>
      <c r="AU310" s="7"/>
      <c r="AV310" s="7"/>
      <c r="AW310" s="7"/>
      <c r="AX310" s="7"/>
      <c r="AY310" s="82">
        <f t="shared" si="93"/>
        <v>61905</v>
      </c>
      <c r="AZ310" s="82" t="str">
        <f t="shared" si="94"/>
        <v>IMECTECH SOLUTIONS S.A.S.</v>
      </c>
      <c r="BA310" s="82" t="str">
        <f t="shared" si="110"/>
        <v>KIMAX</v>
      </c>
      <c r="BB310" s="82" t="str">
        <f t="shared" si="111"/>
        <v>60 DIAS</v>
      </c>
      <c r="BC310" s="7"/>
      <c r="BD310" s="7"/>
      <c r="BE310" s="7"/>
      <c r="BF310" s="7"/>
      <c r="BG310" s="7"/>
      <c r="BH310" s="7"/>
      <c r="BI310" s="7" t="s">
        <v>920</v>
      </c>
      <c r="BJ310" s="7">
        <v>19357.5</v>
      </c>
      <c r="BK310" s="7" t="s">
        <v>2526</v>
      </c>
      <c r="BL310" s="7"/>
      <c r="BM310" s="7"/>
      <c r="BN310" s="7"/>
      <c r="BO310" s="7"/>
      <c r="BP310" s="7"/>
      <c r="BQ310" s="7"/>
      <c r="BR310" s="7" t="s">
        <v>2578</v>
      </c>
      <c r="BS310" s="7">
        <v>16008</v>
      </c>
      <c r="BT310" s="7" t="s">
        <v>2577</v>
      </c>
      <c r="BU310" s="1" t="s">
        <v>920</v>
      </c>
      <c r="BV310" s="7">
        <v>45472</v>
      </c>
      <c r="BW310" s="7" t="s">
        <v>2545</v>
      </c>
      <c r="BX310" s="82">
        <f t="shared" si="95"/>
        <v>16008</v>
      </c>
      <c r="BY310" s="82" t="str">
        <f t="shared" si="103"/>
        <v>QUIMICOS Y REACTIVOS SAS "QUIMIREL SAS"</v>
      </c>
      <c r="BZ310" s="82" t="str">
        <f t="shared" si="96"/>
        <v xml:space="preserve">BOECO </v>
      </c>
      <c r="CA310" s="82" t="str">
        <f t="shared" si="97"/>
        <v>5 dias calendario</v>
      </c>
      <c r="CB310" s="7"/>
      <c r="CC310" s="7"/>
      <c r="CD310" s="7"/>
      <c r="CE310" s="7"/>
      <c r="CF310" s="7"/>
      <c r="CG310" s="7"/>
      <c r="CH310" s="7" t="s">
        <v>920</v>
      </c>
      <c r="CI310" s="7">
        <v>21861.538461538461</v>
      </c>
      <c r="CJ310" s="7" t="s">
        <v>2363</v>
      </c>
      <c r="CK310" s="82">
        <f t="shared" si="104"/>
        <v>21861.538461538461</v>
      </c>
      <c r="CL310" s="82" t="str">
        <f t="shared" si="105"/>
        <v xml:space="preserve">LABORATORIOS WACOL S.A </v>
      </c>
      <c r="CM310" s="82" t="str">
        <f t="shared" si="106"/>
        <v>BRAND</v>
      </c>
      <c r="CN310" s="82" t="str">
        <f t="shared" si="107"/>
        <v>90 DIAS</v>
      </c>
      <c r="CO310" s="101">
        <f t="shared" si="98"/>
        <v>16008</v>
      </c>
      <c r="CP310" s="110" t="str">
        <f t="shared" si="99"/>
        <v>QUIMICOS Y REACTIVOS SAS "QUIMIREL SAS"</v>
      </c>
      <c r="CQ310" s="105" t="str">
        <f t="shared" si="100"/>
        <v xml:space="preserve">BOECO </v>
      </c>
      <c r="CR310" s="105" t="str">
        <f t="shared" si="101"/>
        <v>5 dias calendario</v>
      </c>
    </row>
    <row r="311" spans="1:96" ht="57.6">
      <c r="A311" s="46">
        <f t="shared" si="102"/>
        <v>303</v>
      </c>
      <c r="B311" s="24" t="s">
        <v>1764</v>
      </c>
      <c r="C311" s="25" t="s">
        <v>914</v>
      </c>
      <c r="D311" s="47">
        <v>1</v>
      </c>
      <c r="E311" s="7"/>
      <c r="F311" s="7"/>
      <c r="G311" s="7"/>
      <c r="H311" s="7"/>
      <c r="I311" s="7"/>
      <c r="J311" s="7"/>
      <c r="K311" s="7"/>
      <c r="L311" s="7"/>
      <c r="M311" s="7"/>
      <c r="N311" s="7"/>
      <c r="O311" s="7"/>
      <c r="P311" s="7"/>
      <c r="Q311" s="7" t="s">
        <v>920</v>
      </c>
      <c r="R311" s="7">
        <v>55540.799999999996</v>
      </c>
      <c r="S311" s="7" t="s">
        <v>2326</v>
      </c>
      <c r="T311" s="7"/>
      <c r="U311" s="7"/>
      <c r="V311" s="7"/>
      <c r="W311" s="7"/>
      <c r="X311" s="7"/>
      <c r="Y311" s="7"/>
      <c r="Z311" s="82">
        <f t="shared" si="91"/>
        <v>55540.799999999996</v>
      </c>
      <c r="AA311" s="82" t="str">
        <f t="shared" si="92"/>
        <v>BLAMIS DOTACIONES LABORATORIO S.A.S</v>
      </c>
      <c r="AB311" s="82" t="str">
        <f t="shared" si="108"/>
        <v>BRAND</v>
      </c>
      <c r="AC311" s="82" t="str">
        <f t="shared" si="109"/>
        <v>INMEDIATA</v>
      </c>
      <c r="AD311" s="7" t="s">
        <v>2420</v>
      </c>
      <c r="AE311" s="7">
        <v>100340</v>
      </c>
      <c r="AF311" s="7" t="s">
        <v>2375</v>
      </c>
      <c r="AG311" s="7"/>
      <c r="AH311" s="7"/>
      <c r="AI311" s="7"/>
      <c r="AJ311" s="7"/>
      <c r="AK311" s="7"/>
      <c r="AL311" s="7"/>
      <c r="AM311" s="7"/>
      <c r="AN311" s="7"/>
      <c r="AO311" s="7"/>
      <c r="AP311" s="7"/>
      <c r="AQ311" s="7"/>
      <c r="AR311" s="7"/>
      <c r="AS311" s="7"/>
      <c r="AT311" s="7"/>
      <c r="AU311" s="7"/>
      <c r="AV311" s="7"/>
      <c r="AW311" s="7"/>
      <c r="AX311" s="7"/>
      <c r="AY311" s="82">
        <f t="shared" si="93"/>
        <v>100340</v>
      </c>
      <c r="AZ311" s="82" t="str">
        <f t="shared" si="94"/>
        <v>IMECTECH SOLUTIONS S.A.S.</v>
      </c>
      <c r="BA311" s="82" t="str">
        <f t="shared" si="110"/>
        <v>KIMAX</v>
      </c>
      <c r="BB311" s="82" t="str">
        <f t="shared" si="111"/>
        <v>60 DIAS</v>
      </c>
      <c r="BC311" s="7"/>
      <c r="BD311" s="7"/>
      <c r="BE311" s="7"/>
      <c r="BF311" s="7"/>
      <c r="BG311" s="7"/>
      <c r="BH311" s="7"/>
      <c r="BI311" s="7" t="s">
        <v>920</v>
      </c>
      <c r="BJ311" s="7">
        <v>39585</v>
      </c>
      <c r="BK311" s="7" t="s">
        <v>2526</v>
      </c>
      <c r="BL311" s="7"/>
      <c r="BM311" s="7"/>
      <c r="BN311" s="7"/>
      <c r="BO311" s="7"/>
      <c r="BP311" s="7"/>
      <c r="BQ311" s="7"/>
      <c r="BR311" s="7" t="s">
        <v>2578</v>
      </c>
      <c r="BS311" s="7">
        <v>29000</v>
      </c>
      <c r="BT311" s="7" t="s">
        <v>2577</v>
      </c>
      <c r="BU311" s="1" t="s">
        <v>920</v>
      </c>
      <c r="BV311" s="7">
        <v>102544</v>
      </c>
      <c r="BW311" s="7" t="s">
        <v>2545</v>
      </c>
      <c r="BX311" s="82">
        <f t="shared" si="95"/>
        <v>29000</v>
      </c>
      <c r="BY311" s="82" t="str">
        <f t="shared" si="103"/>
        <v>QUIMICOS Y REACTIVOS SAS "QUIMIREL SAS"</v>
      </c>
      <c r="BZ311" s="82" t="str">
        <f t="shared" si="96"/>
        <v xml:space="preserve">BOECO </v>
      </c>
      <c r="CA311" s="82" t="str">
        <f t="shared" si="97"/>
        <v>5 dias calendario</v>
      </c>
      <c r="CB311" s="7"/>
      <c r="CC311" s="7"/>
      <c r="CD311" s="7"/>
      <c r="CE311" s="7"/>
      <c r="CF311" s="7"/>
      <c r="CG311" s="7"/>
      <c r="CH311" s="7" t="s">
        <v>920</v>
      </c>
      <c r="CI311" s="7">
        <v>49300</v>
      </c>
      <c r="CJ311" s="7" t="s">
        <v>2363</v>
      </c>
      <c r="CK311" s="82">
        <f t="shared" si="104"/>
        <v>49300</v>
      </c>
      <c r="CL311" s="82" t="str">
        <f t="shared" si="105"/>
        <v xml:space="preserve">LABORATORIOS WACOL S.A </v>
      </c>
      <c r="CM311" s="82" t="str">
        <f t="shared" si="106"/>
        <v>BRAND</v>
      </c>
      <c r="CN311" s="82" t="str">
        <f t="shared" si="107"/>
        <v>90 DIAS</v>
      </c>
      <c r="CO311" s="101">
        <f t="shared" si="98"/>
        <v>29000</v>
      </c>
      <c r="CP311" s="110" t="str">
        <f t="shared" si="99"/>
        <v>QUIMICOS Y REACTIVOS SAS "QUIMIREL SAS"</v>
      </c>
      <c r="CQ311" s="105" t="str">
        <f t="shared" si="100"/>
        <v xml:space="preserve">BOECO </v>
      </c>
      <c r="CR311" s="105" t="str">
        <f t="shared" si="101"/>
        <v>5 dias calendario</v>
      </c>
    </row>
    <row r="312" spans="1:96" ht="57.6">
      <c r="A312" s="46">
        <f t="shared" si="102"/>
        <v>304</v>
      </c>
      <c r="B312" s="24" t="s">
        <v>1765</v>
      </c>
      <c r="C312" s="25" t="s">
        <v>914</v>
      </c>
      <c r="D312" s="47">
        <v>1</v>
      </c>
      <c r="E312" s="7"/>
      <c r="F312" s="7"/>
      <c r="G312" s="7"/>
      <c r="H312" s="7"/>
      <c r="I312" s="7"/>
      <c r="J312" s="7"/>
      <c r="K312" s="7"/>
      <c r="L312" s="7"/>
      <c r="M312" s="7"/>
      <c r="N312" s="7"/>
      <c r="O312" s="7"/>
      <c r="P312" s="7"/>
      <c r="Q312" s="7" t="s">
        <v>920</v>
      </c>
      <c r="R312" s="7">
        <v>27770.399999999998</v>
      </c>
      <c r="S312" s="7" t="s">
        <v>2326</v>
      </c>
      <c r="T312" s="7"/>
      <c r="U312" s="7"/>
      <c r="V312" s="7"/>
      <c r="W312" s="7"/>
      <c r="X312" s="7"/>
      <c r="Y312" s="7"/>
      <c r="Z312" s="82">
        <f t="shared" si="91"/>
        <v>27770.399999999998</v>
      </c>
      <c r="AA312" s="82" t="str">
        <f t="shared" si="92"/>
        <v>BLAMIS DOTACIONES LABORATORIO S.A.S</v>
      </c>
      <c r="AB312" s="82" t="str">
        <f t="shared" si="108"/>
        <v>BRAND</v>
      </c>
      <c r="AC312" s="82" t="str">
        <f t="shared" si="109"/>
        <v>INMEDIATA</v>
      </c>
      <c r="AD312" s="7" t="s">
        <v>2420</v>
      </c>
      <c r="AE312" s="7">
        <v>63970</v>
      </c>
      <c r="AF312" s="7" t="s">
        <v>2375</v>
      </c>
      <c r="AG312" s="7"/>
      <c r="AH312" s="7"/>
      <c r="AI312" s="7"/>
      <c r="AJ312" s="7"/>
      <c r="AK312" s="7"/>
      <c r="AL312" s="7"/>
      <c r="AM312" s="7"/>
      <c r="AN312" s="7"/>
      <c r="AO312" s="7"/>
      <c r="AP312" s="7"/>
      <c r="AQ312" s="7"/>
      <c r="AR312" s="7"/>
      <c r="AS312" s="7"/>
      <c r="AT312" s="7"/>
      <c r="AU312" s="7"/>
      <c r="AV312" s="7"/>
      <c r="AW312" s="7"/>
      <c r="AX312" s="7"/>
      <c r="AY312" s="82">
        <f t="shared" si="93"/>
        <v>63970</v>
      </c>
      <c r="AZ312" s="82" t="str">
        <f t="shared" si="94"/>
        <v>IMECTECH SOLUTIONS S.A.S.</v>
      </c>
      <c r="BA312" s="82" t="str">
        <f t="shared" si="110"/>
        <v>KIMAX</v>
      </c>
      <c r="BB312" s="82" t="str">
        <f t="shared" si="111"/>
        <v>60 DIAS</v>
      </c>
      <c r="BC312" s="7"/>
      <c r="BD312" s="7"/>
      <c r="BE312" s="7"/>
      <c r="BF312" s="7"/>
      <c r="BG312" s="7"/>
      <c r="BH312" s="7"/>
      <c r="BI312" s="7" t="s">
        <v>920</v>
      </c>
      <c r="BJ312" s="7">
        <v>20336.25</v>
      </c>
      <c r="BK312" s="7" t="s">
        <v>2526</v>
      </c>
      <c r="BL312" s="7"/>
      <c r="BM312" s="7"/>
      <c r="BN312" s="7"/>
      <c r="BO312" s="7"/>
      <c r="BP312" s="7"/>
      <c r="BQ312" s="7"/>
      <c r="BR312" s="7" t="s">
        <v>2578</v>
      </c>
      <c r="BS312" s="7">
        <v>17835</v>
      </c>
      <c r="BT312" s="7" t="s">
        <v>2577</v>
      </c>
      <c r="BU312" s="1" t="s">
        <v>920</v>
      </c>
      <c r="BV312" s="7">
        <v>51504</v>
      </c>
      <c r="BW312" s="7" t="s">
        <v>2545</v>
      </c>
      <c r="BX312" s="82">
        <f t="shared" si="95"/>
        <v>17835</v>
      </c>
      <c r="BY312" s="82" t="str">
        <f t="shared" si="103"/>
        <v>QUIMICOS Y REACTIVOS SAS "QUIMIREL SAS"</v>
      </c>
      <c r="BZ312" s="82" t="str">
        <f t="shared" si="96"/>
        <v xml:space="preserve">BOECO </v>
      </c>
      <c r="CA312" s="82" t="str">
        <f t="shared" si="97"/>
        <v>5 dias calendario</v>
      </c>
      <c r="CB312" s="7"/>
      <c r="CC312" s="7"/>
      <c r="CD312" s="7"/>
      <c r="CE312" s="7"/>
      <c r="CF312" s="7"/>
      <c r="CG312" s="7"/>
      <c r="CH312" s="7" t="s">
        <v>920</v>
      </c>
      <c r="CI312" s="7">
        <v>24761.538461538461</v>
      </c>
      <c r="CJ312" s="7" t="s">
        <v>2363</v>
      </c>
      <c r="CK312" s="82">
        <f t="shared" si="104"/>
        <v>24761.538461538461</v>
      </c>
      <c r="CL312" s="82" t="str">
        <f t="shared" si="105"/>
        <v xml:space="preserve">LABORATORIOS WACOL S.A </v>
      </c>
      <c r="CM312" s="82" t="str">
        <f t="shared" si="106"/>
        <v>BRAND</v>
      </c>
      <c r="CN312" s="82" t="str">
        <f t="shared" si="107"/>
        <v>90 DIAS</v>
      </c>
      <c r="CO312" s="101">
        <f t="shared" si="98"/>
        <v>17835</v>
      </c>
      <c r="CP312" s="110" t="str">
        <f t="shared" si="99"/>
        <v>QUIMICOS Y REACTIVOS SAS "QUIMIREL SAS"</v>
      </c>
      <c r="CQ312" s="105" t="str">
        <f t="shared" si="100"/>
        <v xml:space="preserve">BOECO </v>
      </c>
      <c r="CR312" s="105" t="str">
        <f t="shared" si="101"/>
        <v>5 dias calendario</v>
      </c>
    </row>
    <row r="313" spans="1:96" ht="30.6">
      <c r="A313" s="46">
        <f t="shared" si="102"/>
        <v>305</v>
      </c>
      <c r="B313" s="24" t="s">
        <v>1766</v>
      </c>
      <c r="C313" s="25" t="s">
        <v>914</v>
      </c>
      <c r="D313" s="47">
        <v>1</v>
      </c>
      <c r="E313" s="7"/>
      <c r="F313" s="7"/>
      <c r="G313" s="7"/>
      <c r="H313" s="7"/>
      <c r="I313" s="7"/>
      <c r="J313" s="7"/>
      <c r="K313" s="7"/>
      <c r="L313" s="7"/>
      <c r="M313" s="7"/>
      <c r="N313" s="7"/>
      <c r="O313" s="7"/>
      <c r="P313" s="7"/>
      <c r="Q313" s="7"/>
      <c r="R313" s="7"/>
      <c r="S313" s="7"/>
      <c r="T313" s="7" t="s">
        <v>2416</v>
      </c>
      <c r="U313" s="7">
        <v>33408</v>
      </c>
      <c r="V313" s="7">
        <v>15</v>
      </c>
      <c r="W313" s="7"/>
      <c r="X313" s="7"/>
      <c r="Y313" s="7"/>
      <c r="Z313" s="82">
        <f t="shared" si="91"/>
        <v>33408</v>
      </c>
      <c r="AA313" s="82" t="str">
        <f t="shared" si="92"/>
        <v xml:space="preserve">ELEMENTOS QUIMICOS LTDA </v>
      </c>
      <c r="AB313" s="82" t="str">
        <f t="shared" si="108"/>
        <v>LMS (ALE)</v>
      </c>
      <c r="AC313" s="82">
        <f t="shared" si="109"/>
        <v>15</v>
      </c>
      <c r="AD313" s="7"/>
      <c r="AE313" s="7"/>
      <c r="AF313" s="7"/>
      <c r="AG313" s="7"/>
      <c r="AH313" s="7"/>
      <c r="AI313" s="7"/>
      <c r="AJ313" s="7"/>
      <c r="AK313" s="7"/>
      <c r="AL313" s="7"/>
      <c r="AM313" s="7"/>
      <c r="AN313" s="7"/>
      <c r="AO313" s="7"/>
      <c r="AP313" s="7"/>
      <c r="AQ313" s="7"/>
      <c r="AR313" s="7"/>
      <c r="AS313" s="7"/>
      <c r="AT313" s="7"/>
      <c r="AU313" s="7"/>
      <c r="AV313" s="7"/>
      <c r="AW313" s="7"/>
      <c r="AX313" s="7"/>
      <c r="AY313" s="82"/>
      <c r="AZ313" s="82"/>
      <c r="BA313" s="82">
        <f t="shared" si="110"/>
        <v>0</v>
      </c>
      <c r="BB313" s="82">
        <f t="shared" si="111"/>
        <v>0</v>
      </c>
      <c r="BC313" s="7"/>
      <c r="BD313" s="7"/>
      <c r="BE313" s="7"/>
      <c r="BF313" s="7"/>
      <c r="BG313" s="7"/>
      <c r="BH313" s="7"/>
      <c r="BI313" s="7" t="s">
        <v>920</v>
      </c>
      <c r="BJ313" s="7">
        <v>42086.25</v>
      </c>
      <c r="BK313" s="7" t="s">
        <v>2526</v>
      </c>
      <c r="BL313" s="7"/>
      <c r="BM313" s="7"/>
      <c r="BN313" s="7"/>
      <c r="BO313" s="7"/>
      <c r="BP313" s="7"/>
      <c r="BQ313" s="7"/>
      <c r="BR313" s="7"/>
      <c r="BS313" s="7"/>
      <c r="BT313" s="7"/>
      <c r="BU313" s="1"/>
      <c r="BV313" s="7"/>
      <c r="BW313" s="7"/>
      <c r="BX313" s="82">
        <f t="shared" si="95"/>
        <v>42086.25</v>
      </c>
      <c r="BY313" s="82" t="str">
        <f t="shared" si="103"/>
        <v>PROFINAS SAS</v>
      </c>
      <c r="BZ313" s="82" t="str">
        <f t="shared" si="96"/>
        <v>BRAND</v>
      </c>
      <c r="CA313" s="82" t="str">
        <f t="shared" si="97"/>
        <v>15-60 DIAS</v>
      </c>
      <c r="CB313" s="7"/>
      <c r="CC313" s="7"/>
      <c r="CD313" s="7"/>
      <c r="CE313" s="7"/>
      <c r="CF313" s="7"/>
      <c r="CG313" s="7"/>
      <c r="CH313" s="7"/>
      <c r="CI313" s="7"/>
      <c r="CJ313" s="7"/>
      <c r="CK313" s="82"/>
      <c r="CL313" s="82"/>
      <c r="CM313" s="82"/>
      <c r="CN313" s="82"/>
      <c r="CO313" s="101">
        <f t="shared" si="98"/>
        <v>33408</v>
      </c>
      <c r="CP313" s="110" t="str">
        <f t="shared" si="99"/>
        <v xml:space="preserve">ELEMENTOS QUIMICOS LTDA </v>
      </c>
      <c r="CQ313" s="105" t="str">
        <f t="shared" si="100"/>
        <v>LMS (ALE)</v>
      </c>
      <c r="CR313" s="105">
        <f t="shared" si="101"/>
        <v>15</v>
      </c>
    </row>
    <row r="314" spans="1:96" ht="30.6">
      <c r="A314" s="46">
        <f t="shared" si="102"/>
        <v>306</v>
      </c>
      <c r="B314" s="24" t="s">
        <v>759</v>
      </c>
      <c r="C314" s="25" t="s">
        <v>915</v>
      </c>
      <c r="D314" s="47">
        <v>1</v>
      </c>
      <c r="E314" s="7"/>
      <c r="F314" s="7"/>
      <c r="G314" s="7"/>
      <c r="H314" s="7"/>
      <c r="I314" s="7"/>
      <c r="J314" s="7"/>
      <c r="K314" s="7"/>
      <c r="L314" s="7"/>
      <c r="M314" s="7"/>
      <c r="N314" s="7"/>
      <c r="O314" s="7"/>
      <c r="P314" s="7"/>
      <c r="Q314" s="7" t="s">
        <v>920</v>
      </c>
      <c r="R314" s="7">
        <v>41104.6</v>
      </c>
      <c r="S314" s="7" t="s">
        <v>2281</v>
      </c>
      <c r="T314" s="7" t="s">
        <v>2390</v>
      </c>
      <c r="U314" s="7">
        <v>29231.999999999996</v>
      </c>
      <c r="V314" s="7">
        <v>15</v>
      </c>
      <c r="W314" s="7"/>
      <c r="X314" s="7"/>
      <c r="Y314" s="7"/>
      <c r="Z314" s="82">
        <f t="shared" si="91"/>
        <v>29231.999999999996</v>
      </c>
      <c r="AA314" s="82" t="str">
        <f t="shared" si="92"/>
        <v xml:space="preserve">ELEMENTOS QUIMICOS LTDA </v>
      </c>
      <c r="AB314" s="82" t="str">
        <f t="shared" si="108"/>
        <v>KARTELL</v>
      </c>
      <c r="AC314" s="82">
        <f t="shared" si="109"/>
        <v>15</v>
      </c>
      <c r="AD314" s="7" t="s">
        <v>950</v>
      </c>
      <c r="AE314" s="7">
        <v>91782</v>
      </c>
      <c r="AF314" s="7" t="s">
        <v>2375</v>
      </c>
      <c r="AG314" s="7" t="s">
        <v>2390</v>
      </c>
      <c r="AH314" s="7">
        <v>26680</v>
      </c>
      <c r="AI314" s="7">
        <v>30</v>
      </c>
      <c r="AJ314" s="7"/>
      <c r="AK314" s="7"/>
      <c r="AL314" s="7"/>
      <c r="AM314" s="7"/>
      <c r="AN314" s="7"/>
      <c r="AO314" s="7"/>
      <c r="AP314" s="7"/>
      <c r="AQ314" s="7"/>
      <c r="AR314" s="7"/>
      <c r="AS314" s="7"/>
      <c r="AT314" s="7"/>
      <c r="AU314" s="7"/>
      <c r="AV314" s="7"/>
      <c r="AW314" s="7"/>
      <c r="AX314" s="7"/>
      <c r="AY314" s="82">
        <f t="shared" si="93"/>
        <v>26680</v>
      </c>
      <c r="AZ314" s="82" t="str">
        <f t="shared" si="94"/>
        <v>IMPORTECNICAL S.A.S</v>
      </c>
      <c r="BA314" s="82" t="str">
        <f t="shared" si="110"/>
        <v>KARTELL</v>
      </c>
      <c r="BB314" s="82">
        <f t="shared" si="111"/>
        <v>30</v>
      </c>
      <c r="BC314" s="7"/>
      <c r="BD314" s="7"/>
      <c r="BE314" s="7"/>
      <c r="BF314" s="7" t="s">
        <v>920</v>
      </c>
      <c r="BG314" s="7">
        <v>43268</v>
      </c>
      <c r="BH314" s="7">
        <v>15</v>
      </c>
      <c r="BI314" s="7" t="s">
        <v>2535</v>
      </c>
      <c r="BJ314" s="7">
        <v>32480</v>
      </c>
      <c r="BK314" s="7" t="s">
        <v>2527</v>
      </c>
      <c r="BL314" s="7"/>
      <c r="BM314" s="7"/>
      <c r="BN314" s="7"/>
      <c r="BO314" s="7"/>
      <c r="BP314" s="7"/>
      <c r="BQ314" s="7"/>
      <c r="BR314" s="7"/>
      <c r="BS314" s="7"/>
      <c r="BT314" s="7"/>
      <c r="BU314" s="1" t="s">
        <v>920</v>
      </c>
      <c r="BV314" s="7">
        <v>40600</v>
      </c>
      <c r="BW314" s="7" t="s">
        <v>2545</v>
      </c>
      <c r="BX314" s="82">
        <f t="shared" si="95"/>
        <v>32480</v>
      </c>
      <c r="BY314" s="82" t="str">
        <f t="shared" si="103"/>
        <v>PROFINAS SAS</v>
      </c>
      <c r="BZ314" s="82" t="str">
        <f t="shared" si="96"/>
        <v>VIT LAB</v>
      </c>
      <c r="CA314" s="82" t="str">
        <f t="shared" si="97"/>
        <v>15-30 DIAS</v>
      </c>
      <c r="CB314" s="7"/>
      <c r="CC314" s="7"/>
      <c r="CD314" s="7"/>
      <c r="CE314" s="7" t="s">
        <v>920</v>
      </c>
      <c r="CF314" s="7">
        <v>31400</v>
      </c>
      <c r="CG314" s="7">
        <v>30</v>
      </c>
      <c r="CH314" s="7" t="s">
        <v>920</v>
      </c>
      <c r="CI314" s="7">
        <v>41603.846153846156</v>
      </c>
      <c r="CJ314" s="7" t="s">
        <v>2378</v>
      </c>
      <c r="CK314" s="82">
        <f t="shared" si="104"/>
        <v>31400</v>
      </c>
      <c r="CL314" s="82" t="str">
        <f t="shared" si="105"/>
        <v>SCIENTIFIC PRODUCTS LTDA.</v>
      </c>
      <c r="CM314" s="82" t="str">
        <f t="shared" si="106"/>
        <v>BRAND</v>
      </c>
      <c r="CN314" s="82">
        <f t="shared" si="107"/>
        <v>30</v>
      </c>
      <c r="CO314" s="101">
        <f t="shared" si="98"/>
        <v>26680</v>
      </c>
      <c r="CP314" s="110" t="str">
        <f t="shared" si="99"/>
        <v>IMPORTECNICAL S.A.S</v>
      </c>
      <c r="CQ314" s="105" t="str">
        <f t="shared" si="100"/>
        <v>KARTELL</v>
      </c>
      <c r="CR314" s="105">
        <f t="shared" si="101"/>
        <v>30</v>
      </c>
    </row>
    <row r="315" spans="1:96" ht="57.6">
      <c r="A315" s="46">
        <f t="shared" si="102"/>
        <v>307</v>
      </c>
      <c r="B315" s="24" t="s">
        <v>2056</v>
      </c>
      <c r="C315" s="25" t="s">
        <v>915</v>
      </c>
      <c r="D315" s="47">
        <v>1</v>
      </c>
      <c r="E315" s="7"/>
      <c r="F315" s="7"/>
      <c r="G315" s="7"/>
      <c r="H315" s="7"/>
      <c r="I315" s="7"/>
      <c r="J315" s="7"/>
      <c r="K315" s="7"/>
      <c r="L315" s="7"/>
      <c r="M315" s="7"/>
      <c r="N315" s="7"/>
      <c r="O315" s="7"/>
      <c r="P315" s="7"/>
      <c r="Q315" s="7" t="s">
        <v>920</v>
      </c>
      <c r="R315" s="7">
        <v>52895.999999999993</v>
      </c>
      <c r="S315" s="7" t="s">
        <v>2326</v>
      </c>
      <c r="T315" s="7"/>
      <c r="U315" s="7"/>
      <c r="V315" s="7"/>
      <c r="W315" s="7"/>
      <c r="X315" s="7"/>
      <c r="Y315" s="7"/>
      <c r="Z315" s="82">
        <f t="shared" si="91"/>
        <v>52895.999999999993</v>
      </c>
      <c r="AA315" s="82" t="str">
        <f t="shared" si="92"/>
        <v>BLAMIS DOTACIONES LABORATORIO S.A.S</v>
      </c>
      <c r="AB315" s="82" t="str">
        <f t="shared" si="108"/>
        <v>BRAND</v>
      </c>
      <c r="AC315" s="82" t="str">
        <f t="shared" si="109"/>
        <v>INMEDIATA</v>
      </c>
      <c r="AD315" s="7" t="s">
        <v>950</v>
      </c>
      <c r="AE315" s="7">
        <v>60738</v>
      </c>
      <c r="AF315" s="7" t="s">
        <v>2375</v>
      </c>
      <c r="AG315" s="7" t="s">
        <v>2390</v>
      </c>
      <c r="AH315" s="7">
        <v>25520</v>
      </c>
      <c r="AI315" s="7">
        <v>30</v>
      </c>
      <c r="AJ315" s="7"/>
      <c r="AK315" s="7"/>
      <c r="AL315" s="7"/>
      <c r="AM315" s="7"/>
      <c r="AN315" s="7"/>
      <c r="AO315" s="7"/>
      <c r="AP315" s="7"/>
      <c r="AQ315" s="7"/>
      <c r="AR315" s="7"/>
      <c r="AS315" s="7"/>
      <c r="AT315" s="7"/>
      <c r="AU315" s="7"/>
      <c r="AV315" s="7"/>
      <c r="AW315" s="7"/>
      <c r="AX315" s="7"/>
      <c r="AY315" s="82">
        <f t="shared" si="93"/>
        <v>25520</v>
      </c>
      <c r="AZ315" s="82" t="str">
        <f t="shared" si="94"/>
        <v>IMPORTECNICAL S.A.S</v>
      </c>
      <c r="BA315" s="82" t="str">
        <f t="shared" si="110"/>
        <v>KARTELL</v>
      </c>
      <c r="BB315" s="82">
        <f t="shared" si="111"/>
        <v>30</v>
      </c>
      <c r="BC315" s="7"/>
      <c r="BD315" s="7"/>
      <c r="BE315" s="7"/>
      <c r="BF315" s="7" t="s">
        <v>920</v>
      </c>
      <c r="BG315" s="7">
        <v>55680</v>
      </c>
      <c r="BH315" s="7">
        <v>15</v>
      </c>
      <c r="BI315" s="7" t="s">
        <v>2535</v>
      </c>
      <c r="BJ315" s="7">
        <v>25520</v>
      </c>
      <c r="BK315" s="7" t="s">
        <v>2527</v>
      </c>
      <c r="BL315" s="7"/>
      <c r="BM315" s="7"/>
      <c r="BN315" s="7"/>
      <c r="BO315" s="7"/>
      <c r="BP315" s="7"/>
      <c r="BQ315" s="7"/>
      <c r="BR315" s="7"/>
      <c r="BS315" s="7"/>
      <c r="BT315" s="7"/>
      <c r="BU315" s="1" t="s">
        <v>920</v>
      </c>
      <c r="BV315" s="7">
        <v>52200</v>
      </c>
      <c r="BW315" s="7" t="s">
        <v>2545</v>
      </c>
      <c r="BX315" s="82">
        <f t="shared" si="95"/>
        <v>25520</v>
      </c>
      <c r="BY315" s="82" t="str">
        <f t="shared" si="103"/>
        <v>PROFINAS SAS</v>
      </c>
      <c r="BZ315" s="82" t="str">
        <f t="shared" si="96"/>
        <v>VIT LAB</v>
      </c>
      <c r="CA315" s="82" t="str">
        <f t="shared" si="97"/>
        <v>15-30 DIAS</v>
      </c>
      <c r="CB315" s="7"/>
      <c r="CC315" s="7"/>
      <c r="CD315" s="7"/>
      <c r="CE315" s="7" t="s">
        <v>2302</v>
      </c>
      <c r="CF315" s="7">
        <v>22700</v>
      </c>
      <c r="CG315" s="7">
        <v>30</v>
      </c>
      <c r="CH315" s="7" t="s">
        <v>920</v>
      </c>
      <c r="CI315" s="7">
        <v>30115.384615384617</v>
      </c>
      <c r="CJ315" s="7" t="s">
        <v>2378</v>
      </c>
      <c r="CK315" s="82">
        <f t="shared" si="104"/>
        <v>22700</v>
      </c>
      <c r="CL315" s="82" t="str">
        <f t="shared" si="105"/>
        <v>SCIENTIFIC PRODUCTS LTDA.</v>
      </c>
      <c r="CM315" s="82" t="str">
        <f t="shared" si="106"/>
        <v xml:space="preserve">BRAND </v>
      </c>
      <c r="CN315" s="82">
        <f t="shared" si="107"/>
        <v>30</v>
      </c>
      <c r="CO315" s="101">
        <f t="shared" si="98"/>
        <v>22700</v>
      </c>
      <c r="CP315" s="110" t="str">
        <f t="shared" si="99"/>
        <v>SCIENTIFIC PRODUCTS LTDA.</v>
      </c>
      <c r="CQ315" s="105" t="str">
        <f t="shared" si="100"/>
        <v xml:space="preserve">BRAND </v>
      </c>
      <c r="CR315" s="105">
        <f t="shared" si="101"/>
        <v>30</v>
      </c>
    </row>
    <row r="316" spans="1:96" ht="30.6">
      <c r="A316" s="46">
        <f t="shared" si="102"/>
        <v>308</v>
      </c>
      <c r="B316" s="24" t="s">
        <v>760</v>
      </c>
      <c r="C316" s="25" t="s">
        <v>915</v>
      </c>
      <c r="D316" s="47">
        <v>1</v>
      </c>
      <c r="E316" s="7"/>
      <c r="F316" s="7"/>
      <c r="G316" s="7"/>
      <c r="H316" s="7"/>
      <c r="I316" s="7"/>
      <c r="J316" s="7"/>
      <c r="K316" s="7"/>
      <c r="L316" s="7"/>
      <c r="M316" s="7"/>
      <c r="N316" s="7"/>
      <c r="O316" s="7"/>
      <c r="P316" s="7"/>
      <c r="Q316" s="7"/>
      <c r="R316" s="7"/>
      <c r="S316" s="7"/>
      <c r="T316" s="7" t="s">
        <v>2390</v>
      </c>
      <c r="U316" s="7">
        <v>7307.9999999999991</v>
      </c>
      <c r="V316" s="7">
        <v>15</v>
      </c>
      <c r="W316" s="7"/>
      <c r="X316" s="7"/>
      <c r="Y316" s="7"/>
      <c r="Z316" s="82">
        <f t="shared" si="91"/>
        <v>7307.9999999999991</v>
      </c>
      <c r="AA316" s="82" t="str">
        <f t="shared" si="92"/>
        <v xml:space="preserve">ELEMENTOS QUIMICOS LTDA </v>
      </c>
      <c r="AB316" s="82" t="str">
        <f t="shared" si="108"/>
        <v>KARTELL</v>
      </c>
      <c r="AC316" s="82">
        <f t="shared" si="109"/>
        <v>15</v>
      </c>
      <c r="AD316" s="7" t="s">
        <v>950</v>
      </c>
      <c r="AE316" s="7">
        <v>21596</v>
      </c>
      <c r="AF316" s="7" t="s">
        <v>2375</v>
      </c>
      <c r="AG316" s="7" t="s">
        <v>2390</v>
      </c>
      <c r="AH316" s="7">
        <v>5800</v>
      </c>
      <c r="AI316" s="7">
        <v>30</v>
      </c>
      <c r="AJ316" s="7"/>
      <c r="AK316" s="7"/>
      <c r="AL316" s="7"/>
      <c r="AM316" s="7"/>
      <c r="AN316" s="7"/>
      <c r="AO316" s="7"/>
      <c r="AP316" s="7"/>
      <c r="AQ316" s="7"/>
      <c r="AR316" s="7"/>
      <c r="AS316" s="7"/>
      <c r="AT316" s="7"/>
      <c r="AU316" s="7"/>
      <c r="AV316" s="7"/>
      <c r="AW316" s="7"/>
      <c r="AX316" s="7"/>
      <c r="AY316" s="82">
        <f t="shared" si="93"/>
        <v>5800</v>
      </c>
      <c r="AZ316" s="82" t="str">
        <f t="shared" si="94"/>
        <v>IMPORTECNICAL S.A.S</v>
      </c>
      <c r="BA316" s="82" t="str">
        <f t="shared" si="110"/>
        <v>KARTELL</v>
      </c>
      <c r="BB316" s="82">
        <f t="shared" si="111"/>
        <v>30</v>
      </c>
      <c r="BC316" s="7"/>
      <c r="BD316" s="7"/>
      <c r="BE316" s="7"/>
      <c r="BF316" s="7"/>
      <c r="BG316" s="7"/>
      <c r="BH316" s="7"/>
      <c r="BI316" s="7" t="s">
        <v>2535</v>
      </c>
      <c r="BJ316" s="7">
        <v>8120</v>
      </c>
      <c r="BK316" s="7" t="s">
        <v>2527</v>
      </c>
      <c r="BL316" s="7"/>
      <c r="BM316" s="7"/>
      <c r="BN316" s="7"/>
      <c r="BO316" s="7" t="s">
        <v>2563</v>
      </c>
      <c r="BP316" s="7">
        <v>8200</v>
      </c>
      <c r="BQ316" s="7" t="s">
        <v>2548</v>
      </c>
      <c r="BR316" s="7"/>
      <c r="BS316" s="7"/>
      <c r="BT316" s="7"/>
      <c r="BU316" s="1" t="s">
        <v>2535</v>
      </c>
      <c r="BV316" s="7">
        <v>10440</v>
      </c>
      <c r="BW316" s="7" t="s">
        <v>2328</v>
      </c>
      <c r="BX316" s="82">
        <f t="shared" si="95"/>
        <v>8120</v>
      </c>
      <c r="BY316" s="82" t="str">
        <f t="shared" si="103"/>
        <v>PROFINAS SAS</v>
      </c>
      <c r="BZ316" s="82" t="str">
        <f t="shared" si="96"/>
        <v>VIT LAB</v>
      </c>
      <c r="CA316" s="82" t="str">
        <f t="shared" si="97"/>
        <v>15-30 DIAS</v>
      </c>
      <c r="CB316" s="7"/>
      <c r="CC316" s="7"/>
      <c r="CD316" s="7"/>
      <c r="CE316" s="7" t="s">
        <v>2302</v>
      </c>
      <c r="CF316" s="7">
        <v>14000</v>
      </c>
      <c r="CG316" s="7">
        <v>60</v>
      </c>
      <c r="CH316" s="7" t="s">
        <v>2657</v>
      </c>
      <c r="CI316" s="7">
        <v>9422.7692307692305</v>
      </c>
      <c r="CJ316" s="7" t="s">
        <v>2363</v>
      </c>
      <c r="CK316" s="82">
        <f t="shared" si="104"/>
        <v>9422.7692307692305</v>
      </c>
      <c r="CL316" s="82" t="str">
        <f t="shared" si="105"/>
        <v xml:space="preserve">LABORATORIOS WACOL S.A </v>
      </c>
      <c r="CM316" s="82" t="str">
        <f t="shared" si="106"/>
        <v xml:space="preserve">NALGENE </v>
      </c>
      <c r="CN316" s="82" t="str">
        <f t="shared" si="107"/>
        <v>90 DIAS</v>
      </c>
      <c r="CO316" s="101">
        <f t="shared" si="98"/>
        <v>5800</v>
      </c>
      <c r="CP316" s="110" t="str">
        <f t="shared" si="99"/>
        <v>IMPORTECNICAL S.A.S</v>
      </c>
      <c r="CQ316" s="105" t="str">
        <f t="shared" si="100"/>
        <v>KARTELL</v>
      </c>
      <c r="CR316" s="105">
        <f t="shared" si="101"/>
        <v>30</v>
      </c>
    </row>
    <row r="317" spans="1:96" ht="30.6">
      <c r="A317" s="46">
        <f t="shared" si="102"/>
        <v>309</v>
      </c>
      <c r="B317" s="24" t="s">
        <v>761</v>
      </c>
      <c r="C317" s="25" t="s">
        <v>915</v>
      </c>
      <c r="D317" s="47">
        <v>1</v>
      </c>
      <c r="E317" s="7"/>
      <c r="F317" s="7"/>
      <c r="G317" s="7"/>
      <c r="H317" s="7"/>
      <c r="I317" s="7"/>
      <c r="J317" s="7"/>
      <c r="K317" s="7"/>
      <c r="L317" s="7"/>
      <c r="M317" s="7"/>
      <c r="N317" s="7"/>
      <c r="O317" s="7"/>
      <c r="P317" s="7"/>
      <c r="Q317" s="7" t="s">
        <v>920</v>
      </c>
      <c r="R317" s="7">
        <v>13664.8</v>
      </c>
      <c r="S317" s="7" t="s">
        <v>2326</v>
      </c>
      <c r="T317" s="7" t="s">
        <v>2390</v>
      </c>
      <c r="U317" s="7">
        <v>9396</v>
      </c>
      <c r="V317" s="7">
        <v>15</v>
      </c>
      <c r="W317" s="7"/>
      <c r="X317" s="7"/>
      <c r="Y317" s="7"/>
      <c r="Z317" s="82">
        <f t="shared" si="91"/>
        <v>9396</v>
      </c>
      <c r="AA317" s="82" t="str">
        <f t="shared" si="92"/>
        <v xml:space="preserve">ELEMENTOS QUIMICOS LTDA </v>
      </c>
      <c r="AB317" s="82" t="str">
        <f t="shared" si="108"/>
        <v>KARTELL</v>
      </c>
      <c r="AC317" s="82">
        <f t="shared" si="109"/>
        <v>15</v>
      </c>
      <c r="AD317" s="7" t="s">
        <v>950</v>
      </c>
      <c r="AE317" s="7">
        <v>39143</v>
      </c>
      <c r="AF317" s="7" t="s">
        <v>2375</v>
      </c>
      <c r="AG317" s="7" t="s">
        <v>2390</v>
      </c>
      <c r="AH317" s="7">
        <v>8294</v>
      </c>
      <c r="AI317" s="7">
        <v>30</v>
      </c>
      <c r="AJ317" s="7"/>
      <c r="AK317" s="7"/>
      <c r="AL317" s="7"/>
      <c r="AM317" s="7"/>
      <c r="AN317" s="7"/>
      <c r="AO317" s="7"/>
      <c r="AP317" s="7"/>
      <c r="AQ317" s="7"/>
      <c r="AR317" s="7"/>
      <c r="AS317" s="7"/>
      <c r="AT317" s="7"/>
      <c r="AU317" s="7"/>
      <c r="AV317" s="7"/>
      <c r="AW317" s="7"/>
      <c r="AX317" s="7"/>
      <c r="AY317" s="82">
        <f t="shared" si="93"/>
        <v>8294</v>
      </c>
      <c r="AZ317" s="82" t="str">
        <f t="shared" si="94"/>
        <v>IMPORTECNICAL S.A.S</v>
      </c>
      <c r="BA317" s="82" t="str">
        <f t="shared" si="110"/>
        <v>KARTELL</v>
      </c>
      <c r="BB317" s="82">
        <f t="shared" si="111"/>
        <v>30</v>
      </c>
      <c r="BC317" s="7"/>
      <c r="BD317" s="7"/>
      <c r="BE317" s="7"/>
      <c r="BF317" s="7" t="s">
        <v>920</v>
      </c>
      <c r="BG317" s="7">
        <v>14384</v>
      </c>
      <c r="BH317" s="7">
        <v>15</v>
      </c>
      <c r="BI317" s="7" t="s">
        <v>2535</v>
      </c>
      <c r="BJ317" s="7">
        <v>10440</v>
      </c>
      <c r="BK317" s="7" t="s">
        <v>2527</v>
      </c>
      <c r="BL317" s="7"/>
      <c r="BM317" s="7"/>
      <c r="BN317" s="7"/>
      <c r="BO317" s="7" t="s">
        <v>2564</v>
      </c>
      <c r="BP317" s="7">
        <v>10450</v>
      </c>
      <c r="BQ317" s="7" t="s">
        <v>2548</v>
      </c>
      <c r="BR317" s="7"/>
      <c r="BS317" s="7"/>
      <c r="BT317" s="7"/>
      <c r="BU317" s="1" t="s">
        <v>920</v>
      </c>
      <c r="BV317" s="7">
        <v>13572</v>
      </c>
      <c r="BW317" s="7" t="s">
        <v>2545</v>
      </c>
      <c r="BX317" s="82">
        <f t="shared" si="95"/>
        <v>10440</v>
      </c>
      <c r="BY317" s="82" t="str">
        <f t="shared" si="103"/>
        <v>PROFINAS SAS</v>
      </c>
      <c r="BZ317" s="82" t="str">
        <f t="shared" si="96"/>
        <v>VIT LAB</v>
      </c>
      <c r="CA317" s="82" t="str">
        <f t="shared" si="97"/>
        <v>15-30 DIAS</v>
      </c>
      <c r="CB317" s="7"/>
      <c r="CC317" s="7"/>
      <c r="CD317" s="7"/>
      <c r="CE317" s="7" t="s">
        <v>2302</v>
      </c>
      <c r="CF317" s="7">
        <v>10500</v>
      </c>
      <c r="CG317" s="7">
        <v>30</v>
      </c>
      <c r="CH317" s="7" t="s">
        <v>920</v>
      </c>
      <c r="CI317" s="7">
        <v>13830.76923076923</v>
      </c>
      <c r="CJ317" s="7" t="s">
        <v>2378</v>
      </c>
      <c r="CK317" s="82">
        <f t="shared" si="104"/>
        <v>10500</v>
      </c>
      <c r="CL317" s="82" t="str">
        <f t="shared" si="105"/>
        <v>SCIENTIFIC PRODUCTS LTDA.</v>
      </c>
      <c r="CM317" s="82" t="str">
        <f t="shared" si="106"/>
        <v xml:space="preserve">BRAND </v>
      </c>
      <c r="CN317" s="82">
        <f t="shared" si="107"/>
        <v>30</v>
      </c>
      <c r="CO317" s="101">
        <f t="shared" si="98"/>
        <v>8294</v>
      </c>
      <c r="CP317" s="110" t="str">
        <f t="shared" si="99"/>
        <v>IMPORTECNICAL S.A.S</v>
      </c>
      <c r="CQ317" s="105" t="str">
        <f t="shared" si="100"/>
        <v>KARTELL</v>
      </c>
      <c r="CR317" s="105">
        <f t="shared" si="101"/>
        <v>30</v>
      </c>
    </row>
    <row r="318" spans="1:96" ht="23.25" customHeight="1">
      <c r="A318" s="46">
        <f t="shared" si="102"/>
        <v>310</v>
      </c>
      <c r="B318" s="24" t="s">
        <v>762</v>
      </c>
      <c r="C318" s="25" t="s">
        <v>915</v>
      </c>
      <c r="D318" s="47">
        <v>1</v>
      </c>
      <c r="E318" s="7"/>
      <c r="F318" s="7"/>
      <c r="G318" s="7"/>
      <c r="H318" s="7"/>
      <c r="I318" s="7"/>
      <c r="J318" s="7"/>
      <c r="K318" s="1"/>
      <c r="L318" s="7"/>
      <c r="M318" s="7"/>
      <c r="N318" s="7"/>
      <c r="O318" s="7"/>
      <c r="P318" s="7"/>
      <c r="Q318" s="7" t="s">
        <v>920</v>
      </c>
      <c r="R318" s="7">
        <v>8154.7999999999993</v>
      </c>
      <c r="S318" s="7" t="s">
        <v>2281</v>
      </c>
      <c r="T318" s="7" t="s">
        <v>2390</v>
      </c>
      <c r="U318" s="7">
        <v>7307.9999999999991</v>
      </c>
      <c r="V318" s="7">
        <v>15</v>
      </c>
      <c r="W318" s="7"/>
      <c r="X318" s="7"/>
      <c r="Y318" s="7"/>
      <c r="Z318" s="82">
        <f t="shared" si="91"/>
        <v>7307.9999999999991</v>
      </c>
      <c r="AA318" s="82" t="str">
        <f t="shared" si="92"/>
        <v xml:space="preserve">ELEMENTOS QUIMICOS LTDA </v>
      </c>
      <c r="AB318" s="82" t="str">
        <f t="shared" si="108"/>
        <v>KARTELL</v>
      </c>
      <c r="AC318" s="82">
        <f t="shared" si="109"/>
        <v>15</v>
      </c>
      <c r="AD318" s="7" t="s">
        <v>950</v>
      </c>
      <c r="AE318" s="7">
        <v>26635</v>
      </c>
      <c r="AF318" s="7" t="s">
        <v>2375</v>
      </c>
      <c r="AG318" s="7" t="s">
        <v>2390</v>
      </c>
      <c r="AH318" s="7">
        <v>6725</v>
      </c>
      <c r="AI318" s="7">
        <v>30</v>
      </c>
      <c r="AJ318" s="7"/>
      <c r="AK318" s="7"/>
      <c r="AL318" s="7"/>
      <c r="AM318" s="7"/>
      <c r="AN318" s="7"/>
      <c r="AO318" s="7"/>
      <c r="AP318" s="7"/>
      <c r="AQ318" s="7"/>
      <c r="AR318" s="7"/>
      <c r="AS318" s="7"/>
      <c r="AT318" s="7"/>
      <c r="AU318" s="7"/>
      <c r="AV318" s="7"/>
      <c r="AW318" s="7"/>
      <c r="AX318" s="7"/>
      <c r="AY318" s="82">
        <f t="shared" si="93"/>
        <v>6725</v>
      </c>
      <c r="AZ318" s="82" t="str">
        <f t="shared" si="94"/>
        <v>IMPORTECNICAL S.A.S</v>
      </c>
      <c r="BA318" s="82" t="str">
        <f t="shared" si="110"/>
        <v>KARTELL</v>
      </c>
      <c r="BB318" s="82">
        <f t="shared" si="111"/>
        <v>30</v>
      </c>
      <c r="BC318" s="7"/>
      <c r="BD318" s="7"/>
      <c r="BE318" s="7"/>
      <c r="BF318" s="7" t="s">
        <v>920</v>
      </c>
      <c r="BG318" s="7">
        <v>14732</v>
      </c>
      <c r="BH318" s="7">
        <v>15</v>
      </c>
      <c r="BI318" s="7" t="s">
        <v>2535</v>
      </c>
      <c r="BJ318" s="7">
        <v>8120</v>
      </c>
      <c r="BK318" s="7" t="s">
        <v>2527</v>
      </c>
      <c r="BL318" s="7"/>
      <c r="BM318" s="7"/>
      <c r="BN318" s="7"/>
      <c r="BO318" s="7" t="s">
        <v>2564</v>
      </c>
      <c r="BP318" s="7">
        <v>8200</v>
      </c>
      <c r="BQ318" s="7" t="s">
        <v>2548</v>
      </c>
      <c r="BR318" s="7"/>
      <c r="BS318" s="7"/>
      <c r="BT318" s="7"/>
      <c r="BU318" s="1" t="s">
        <v>920</v>
      </c>
      <c r="BV318" s="7">
        <v>8062</v>
      </c>
      <c r="BW318" s="7" t="s">
        <v>2545</v>
      </c>
      <c r="BX318" s="82">
        <f t="shared" si="95"/>
        <v>8062</v>
      </c>
      <c r="BY318" s="82" t="str">
        <f t="shared" si="103"/>
        <v>REACTIVOS EQUIPOS Y QUIMICOS LIMITADA</v>
      </c>
      <c r="BZ318" s="82" t="str">
        <f t="shared" si="96"/>
        <v>BRAND</v>
      </c>
      <c r="CA318" s="82" t="str">
        <f t="shared" si="97"/>
        <v>120 DIAS</v>
      </c>
      <c r="CB318" s="7"/>
      <c r="CC318" s="7"/>
      <c r="CD318" s="7"/>
      <c r="CE318" s="7" t="s">
        <v>2302</v>
      </c>
      <c r="CF318" s="7">
        <v>7000</v>
      </c>
      <c r="CG318" s="7">
        <v>30</v>
      </c>
      <c r="CH318" s="7" t="s">
        <v>920</v>
      </c>
      <c r="CI318" s="7">
        <v>8253.8461538461543</v>
      </c>
      <c r="CJ318" s="7" t="s">
        <v>2389</v>
      </c>
      <c r="CK318" s="82">
        <f t="shared" si="104"/>
        <v>7000</v>
      </c>
      <c r="CL318" s="82" t="str">
        <f t="shared" si="105"/>
        <v>SCIENTIFIC PRODUCTS LTDA.</v>
      </c>
      <c r="CM318" s="82" t="str">
        <f t="shared" si="106"/>
        <v xml:space="preserve">BRAND </v>
      </c>
      <c r="CN318" s="82">
        <f t="shared" si="107"/>
        <v>30</v>
      </c>
      <c r="CO318" s="101">
        <f t="shared" si="98"/>
        <v>6725</v>
      </c>
      <c r="CP318" s="110" t="str">
        <f t="shared" si="99"/>
        <v>IMPORTECNICAL S.A.S</v>
      </c>
      <c r="CQ318" s="105" t="str">
        <f t="shared" si="100"/>
        <v>KARTELL</v>
      </c>
      <c r="CR318" s="105">
        <f t="shared" si="101"/>
        <v>30</v>
      </c>
    </row>
    <row r="319" spans="1:96" ht="24.75" customHeight="1">
      <c r="A319" s="46">
        <f t="shared" si="102"/>
        <v>311</v>
      </c>
      <c r="B319" s="24" t="s">
        <v>763</v>
      </c>
      <c r="C319" s="25" t="s">
        <v>915</v>
      </c>
      <c r="D319" s="47">
        <v>1</v>
      </c>
      <c r="E319" s="7"/>
      <c r="F319" s="7"/>
      <c r="G319" s="7"/>
      <c r="H319" s="7"/>
      <c r="I319" s="7"/>
      <c r="J319" s="7"/>
      <c r="K319" s="1"/>
      <c r="L319" s="7"/>
      <c r="M319" s="7"/>
      <c r="N319" s="7"/>
      <c r="O319" s="7"/>
      <c r="P319" s="7"/>
      <c r="Q319" s="7" t="s">
        <v>920</v>
      </c>
      <c r="R319" s="7">
        <v>10028.199999999999</v>
      </c>
      <c r="S319" s="7" t="s">
        <v>2326</v>
      </c>
      <c r="T319" s="7" t="s">
        <v>2390</v>
      </c>
      <c r="U319" s="7">
        <v>8247.5999999999985</v>
      </c>
      <c r="V319" s="7">
        <v>15</v>
      </c>
      <c r="W319" s="7"/>
      <c r="X319" s="7"/>
      <c r="Y319" s="7"/>
      <c r="Z319" s="82">
        <f t="shared" si="91"/>
        <v>8247.5999999999985</v>
      </c>
      <c r="AA319" s="82" t="str">
        <f t="shared" si="92"/>
        <v xml:space="preserve">ELEMENTOS QUIMICOS LTDA </v>
      </c>
      <c r="AB319" s="82" t="str">
        <f t="shared" si="108"/>
        <v>KARTELL</v>
      </c>
      <c r="AC319" s="82">
        <f t="shared" si="109"/>
        <v>15</v>
      </c>
      <c r="AD319" s="7" t="s">
        <v>950</v>
      </c>
      <c r="AE319" s="7">
        <v>28435</v>
      </c>
      <c r="AF319" s="7" t="s">
        <v>2375</v>
      </c>
      <c r="AG319" s="7" t="s">
        <v>2390</v>
      </c>
      <c r="AH319" s="7">
        <v>6496</v>
      </c>
      <c r="AI319" s="7">
        <v>30</v>
      </c>
      <c r="AJ319" s="7"/>
      <c r="AK319" s="7"/>
      <c r="AL319" s="7"/>
      <c r="AM319" s="7"/>
      <c r="AN319" s="7"/>
      <c r="AO319" s="7"/>
      <c r="AP319" s="7"/>
      <c r="AQ319" s="7"/>
      <c r="AR319" s="7"/>
      <c r="AS319" s="7"/>
      <c r="AT319" s="7"/>
      <c r="AU319" s="7"/>
      <c r="AV319" s="7"/>
      <c r="AW319" s="7"/>
      <c r="AX319" s="7"/>
      <c r="AY319" s="82">
        <f t="shared" si="93"/>
        <v>6496</v>
      </c>
      <c r="AZ319" s="82" t="str">
        <f t="shared" si="94"/>
        <v>IMPORTECNICAL S.A.S</v>
      </c>
      <c r="BA319" s="82" t="str">
        <f t="shared" si="110"/>
        <v>KARTELL</v>
      </c>
      <c r="BB319" s="82">
        <f t="shared" si="111"/>
        <v>30</v>
      </c>
      <c r="BC319" s="7"/>
      <c r="BD319" s="7"/>
      <c r="BE319" s="7"/>
      <c r="BF319" s="7" t="s">
        <v>920</v>
      </c>
      <c r="BG319" s="7">
        <v>17980</v>
      </c>
      <c r="BH319" s="7">
        <v>15</v>
      </c>
      <c r="BI319" s="7" t="s">
        <v>2535</v>
      </c>
      <c r="BJ319" s="7">
        <v>9164</v>
      </c>
      <c r="BK319" s="7" t="s">
        <v>2527</v>
      </c>
      <c r="BL319" s="7"/>
      <c r="BM319" s="7"/>
      <c r="BN319" s="7"/>
      <c r="BO319" s="7" t="s">
        <v>2564</v>
      </c>
      <c r="BP319" s="7">
        <v>9200</v>
      </c>
      <c r="BQ319" s="7" t="s">
        <v>2548</v>
      </c>
      <c r="BR319" s="7"/>
      <c r="BS319" s="7"/>
      <c r="BT319" s="7"/>
      <c r="BU319" s="1" t="s">
        <v>920</v>
      </c>
      <c r="BV319" s="7">
        <v>9918</v>
      </c>
      <c r="BW319" s="7" t="s">
        <v>2545</v>
      </c>
      <c r="BX319" s="82">
        <f t="shared" si="95"/>
        <v>9164</v>
      </c>
      <c r="BY319" s="82" t="str">
        <f t="shared" si="103"/>
        <v>PROFINAS SAS</v>
      </c>
      <c r="BZ319" s="82" t="str">
        <f t="shared" si="96"/>
        <v>VIT LAB</v>
      </c>
      <c r="CA319" s="82" t="str">
        <f t="shared" si="97"/>
        <v>15-30 DIAS</v>
      </c>
      <c r="CB319" s="7"/>
      <c r="CC319" s="7"/>
      <c r="CD319" s="7"/>
      <c r="CE319" s="7" t="s">
        <v>2302</v>
      </c>
      <c r="CF319" s="7">
        <v>8200</v>
      </c>
      <c r="CG319" s="7">
        <v>30</v>
      </c>
      <c r="CH319" s="7" t="s">
        <v>2657</v>
      </c>
      <c r="CI319" s="7">
        <v>12513.723076923075</v>
      </c>
      <c r="CJ319" s="7" t="s">
        <v>2400</v>
      </c>
      <c r="CK319" s="82">
        <f t="shared" si="104"/>
        <v>8200</v>
      </c>
      <c r="CL319" s="82" t="str">
        <f t="shared" si="105"/>
        <v>SCIENTIFIC PRODUCTS LTDA.</v>
      </c>
      <c r="CM319" s="82" t="str">
        <f t="shared" si="106"/>
        <v xml:space="preserve">BRAND </v>
      </c>
      <c r="CN319" s="82">
        <f t="shared" si="107"/>
        <v>30</v>
      </c>
      <c r="CO319" s="101">
        <f t="shared" si="98"/>
        <v>6496</v>
      </c>
      <c r="CP319" s="110" t="str">
        <f t="shared" si="99"/>
        <v>IMPORTECNICAL S.A.S</v>
      </c>
      <c r="CQ319" s="105" t="str">
        <f t="shared" si="100"/>
        <v>KARTELL</v>
      </c>
      <c r="CR319" s="105">
        <f t="shared" si="101"/>
        <v>30</v>
      </c>
    </row>
    <row r="320" spans="1:96" ht="28.8">
      <c r="A320" s="46">
        <f t="shared" si="102"/>
        <v>312</v>
      </c>
      <c r="B320" s="24" t="s">
        <v>1767</v>
      </c>
      <c r="C320" s="25" t="s">
        <v>868</v>
      </c>
      <c r="D320" s="47">
        <v>1</v>
      </c>
      <c r="E320" s="7"/>
      <c r="F320" s="7"/>
      <c r="G320" s="7"/>
      <c r="H320" s="7"/>
      <c r="I320" s="7"/>
      <c r="J320" s="7"/>
      <c r="K320" s="1"/>
      <c r="L320" s="7"/>
      <c r="M320" s="7"/>
      <c r="N320" s="7"/>
      <c r="O320" s="7"/>
      <c r="P320" s="7"/>
      <c r="Q320" s="7"/>
      <c r="R320" s="7"/>
      <c r="S320" s="7"/>
      <c r="T320" s="7"/>
      <c r="U320" s="7"/>
      <c r="V320" s="7"/>
      <c r="W320" s="7"/>
      <c r="X320" s="7"/>
      <c r="Y320" s="7"/>
      <c r="Z320" s="82"/>
      <c r="AA320" s="82"/>
      <c r="AB320" s="82"/>
      <c r="AC320" s="82"/>
      <c r="AD320" s="7"/>
      <c r="AE320" s="7"/>
      <c r="AF320" s="7"/>
      <c r="AG320" s="7"/>
      <c r="AH320" s="7"/>
      <c r="AI320" s="7"/>
      <c r="AJ320" s="7"/>
      <c r="AK320" s="7"/>
      <c r="AL320" s="7"/>
      <c r="AM320" s="7"/>
      <c r="AN320" s="7"/>
      <c r="AO320" s="7"/>
      <c r="AP320" s="7"/>
      <c r="AQ320" s="7"/>
      <c r="AR320" s="7"/>
      <c r="AS320" s="7"/>
      <c r="AT320" s="7"/>
      <c r="AU320" s="7"/>
      <c r="AV320" s="7"/>
      <c r="AW320" s="7"/>
      <c r="AX320" s="7"/>
      <c r="AY320" s="82"/>
      <c r="AZ320" s="82"/>
      <c r="BA320" s="82">
        <f t="shared" si="110"/>
        <v>0</v>
      </c>
      <c r="BB320" s="82">
        <f t="shared" si="111"/>
        <v>0</v>
      </c>
      <c r="BC320" s="7"/>
      <c r="BD320" s="7"/>
      <c r="BE320" s="7"/>
      <c r="BF320" s="7"/>
      <c r="BG320" s="7"/>
      <c r="BH320" s="7"/>
      <c r="BI320" s="7" t="s">
        <v>2399</v>
      </c>
      <c r="BJ320" s="7">
        <v>137390.39999999999</v>
      </c>
      <c r="BK320" s="7" t="s">
        <v>2527</v>
      </c>
      <c r="BL320" s="7"/>
      <c r="BM320" s="7"/>
      <c r="BN320" s="7"/>
      <c r="BO320" s="7" t="s">
        <v>2280</v>
      </c>
      <c r="BP320" s="7">
        <v>94500</v>
      </c>
      <c r="BQ320" s="7" t="s">
        <v>2548</v>
      </c>
      <c r="BR320" s="7"/>
      <c r="BS320" s="7"/>
      <c r="BT320" s="7"/>
      <c r="BU320" s="1" t="s">
        <v>2293</v>
      </c>
      <c r="BV320" s="7"/>
      <c r="BW320" s="7"/>
      <c r="BX320" s="82">
        <f t="shared" si="95"/>
        <v>94500</v>
      </c>
      <c r="BY320" s="82" t="str">
        <f t="shared" si="103"/>
        <v>QUIMICOS FARADAY LTDA</v>
      </c>
      <c r="BZ320" s="82" t="str">
        <f t="shared" si="96"/>
        <v>BOECO</v>
      </c>
      <c r="CA320" s="82" t="str">
        <f t="shared" si="97"/>
        <v>20 DIAS</v>
      </c>
      <c r="CB320" s="7"/>
      <c r="CC320" s="7"/>
      <c r="CD320" s="7"/>
      <c r="CE320" s="7" t="s">
        <v>2420</v>
      </c>
      <c r="CF320" s="7">
        <v>417300</v>
      </c>
      <c r="CG320" s="7">
        <v>60</v>
      </c>
      <c r="CH320" s="7"/>
      <c r="CI320" s="7"/>
      <c r="CJ320" s="7"/>
      <c r="CK320" s="82">
        <f t="shared" si="104"/>
        <v>417300</v>
      </c>
      <c r="CL320" s="82" t="str">
        <f t="shared" si="105"/>
        <v>SCIENTIFIC PRODUCTS LTDA.</v>
      </c>
      <c r="CM320" s="82" t="str">
        <f t="shared" si="106"/>
        <v>KIMAX</v>
      </c>
      <c r="CN320" s="82">
        <f t="shared" si="107"/>
        <v>60</v>
      </c>
      <c r="CO320" s="101">
        <f t="shared" si="98"/>
        <v>94500</v>
      </c>
      <c r="CP320" s="110" t="str">
        <f t="shared" si="99"/>
        <v>QUIMICOS FARADAY LTDA</v>
      </c>
      <c r="CQ320" s="105" t="str">
        <f t="shared" si="100"/>
        <v>BOECO</v>
      </c>
      <c r="CR320" s="105" t="str">
        <f t="shared" si="101"/>
        <v>20 DIAS</v>
      </c>
    </row>
    <row r="321" spans="1:96" ht="57.6">
      <c r="A321" s="46">
        <f t="shared" si="102"/>
        <v>313</v>
      </c>
      <c r="B321" s="24" t="s">
        <v>2057</v>
      </c>
      <c r="C321" s="25" t="s">
        <v>2058</v>
      </c>
      <c r="D321" s="47">
        <v>1</v>
      </c>
      <c r="E321" s="7"/>
      <c r="F321" s="7"/>
      <c r="G321" s="7"/>
      <c r="H321" s="7"/>
      <c r="I321" s="7"/>
      <c r="J321" s="7"/>
      <c r="K321" s="1" t="s">
        <v>2307</v>
      </c>
      <c r="L321" s="7">
        <v>132588</v>
      </c>
      <c r="M321" s="7">
        <v>30</v>
      </c>
      <c r="N321" s="7" t="s">
        <v>2339</v>
      </c>
      <c r="O321" s="7">
        <v>49557</v>
      </c>
      <c r="P321" s="7" t="s">
        <v>2326</v>
      </c>
      <c r="Q321" s="7" t="s">
        <v>920</v>
      </c>
      <c r="R321" s="7">
        <v>32015.999999999996</v>
      </c>
      <c r="S321" s="7" t="s">
        <v>2326</v>
      </c>
      <c r="T321" s="7"/>
      <c r="U321" s="7"/>
      <c r="V321" s="7"/>
      <c r="W321" s="7"/>
      <c r="X321" s="7"/>
      <c r="Y321" s="7"/>
      <c r="Z321" s="82">
        <f t="shared" si="91"/>
        <v>32015.999999999996</v>
      </c>
      <c r="AA321" s="82" t="str">
        <f t="shared" si="92"/>
        <v>BLAMIS DOTACIONES LABORATORIO S.A.S</v>
      </c>
      <c r="AB321" s="82" t="str">
        <f t="shared" si="108"/>
        <v>BRAND</v>
      </c>
      <c r="AC321" s="82" t="str">
        <f t="shared" si="109"/>
        <v>INMEDIATA</v>
      </c>
      <c r="AD321" s="7"/>
      <c r="AE321" s="7"/>
      <c r="AF321" s="7"/>
      <c r="AG321" s="7"/>
      <c r="AH321" s="7"/>
      <c r="AI321" s="7"/>
      <c r="AJ321" s="7"/>
      <c r="AK321" s="7"/>
      <c r="AL321" s="7"/>
      <c r="AM321" s="7"/>
      <c r="AN321" s="7"/>
      <c r="AO321" s="7"/>
      <c r="AP321" s="7"/>
      <c r="AQ321" s="7"/>
      <c r="AR321" s="7"/>
      <c r="AS321" s="7"/>
      <c r="AT321" s="7"/>
      <c r="AU321" s="7"/>
      <c r="AV321" s="7" t="s">
        <v>2303</v>
      </c>
      <c r="AW321" s="7">
        <v>58486.917073170727</v>
      </c>
      <c r="AX321" s="7">
        <v>10</v>
      </c>
      <c r="AY321" s="82">
        <f t="shared" si="93"/>
        <v>58486.917073170727</v>
      </c>
      <c r="AZ321" s="82" t="str">
        <f t="shared" si="94"/>
        <v>NELSON A. ROYERO Y CÍA. SAS.</v>
      </c>
      <c r="BA321" s="82" t="str">
        <f t="shared" si="110"/>
        <v>USA SCIENTIFIC</v>
      </c>
      <c r="BB321" s="82">
        <f t="shared" si="111"/>
        <v>10</v>
      </c>
      <c r="BC321" s="7"/>
      <c r="BD321" s="7"/>
      <c r="BE321" s="7"/>
      <c r="BF321" s="7" t="s">
        <v>920</v>
      </c>
      <c r="BG321" s="7">
        <v>46050</v>
      </c>
      <c r="BH321" s="7">
        <v>15</v>
      </c>
      <c r="BI321" s="7" t="s">
        <v>920</v>
      </c>
      <c r="BJ321" s="7">
        <v>30015</v>
      </c>
      <c r="BK321" s="7" t="s">
        <v>2526</v>
      </c>
      <c r="BL321" s="7"/>
      <c r="BM321" s="7"/>
      <c r="BN321" s="7"/>
      <c r="BO321" s="7"/>
      <c r="BP321" s="7"/>
      <c r="BQ321" s="7"/>
      <c r="BR321" s="7"/>
      <c r="BS321" s="7"/>
      <c r="BT321" s="7"/>
      <c r="BU321" s="1" t="s">
        <v>920</v>
      </c>
      <c r="BV321" s="7">
        <v>30044</v>
      </c>
      <c r="BW321" s="7" t="s">
        <v>2328</v>
      </c>
      <c r="BX321" s="82">
        <f t="shared" si="95"/>
        <v>30015</v>
      </c>
      <c r="BY321" s="82" t="str">
        <f t="shared" si="103"/>
        <v>PROFINAS SAS</v>
      </c>
      <c r="BZ321" s="82" t="str">
        <f t="shared" si="96"/>
        <v>BRAND</v>
      </c>
      <c r="CA321" s="82" t="str">
        <f t="shared" si="97"/>
        <v>15-60 DIAS</v>
      </c>
      <c r="CB321" s="7"/>
      <c r="CC321" s="7"/>
      <c r="CD321" s="7"/>
      <c r="CE321" s="7" t="s">
        <v>2302</v>
      </c>
      <c r="CF321" s="7">
        <v>35400</v>
      </c>
      <c r="CG321" s="7">
        <v>30</v>
      </c>
      <c r="CH321" s="7" t="s">
        <v>2624</v>
      </c>
      <c r="CI321" s="7">
        <v>32037.415384615386</v>
      </c>
      <c r="CJ321" s="7" t="s">
        <v>2400</v>
      </c>
      <c r="CK321" s="82">
        <f t="shared" si="104"/>
        <v>32037.415384615386</v>
      </c>
      <c r="CL321" s="82" t="str">
        <f t="shared" si="105"/>
        <v xml:space="preserve">LABORATORIOS WACOL S.A </v>
      </c>
      <c r="CM321" s="82" t="str">
        <f t="shared" si="106"/>
        <v xml:space="preserve">AXIGEN </v>
      </c>
      <c r="CN321" s="82" t="str">
        <f t="shared" si="107"/>
        <v xml:space="preserve">INMEDIATA </v>
      </c>
      <c r="CO321" s="101">
        <f t="shared" si="98"/>
        <v>30015</v>
      </c>
      <c r="CP321" s="110" t="str">
        <f t="shared" si="99"/>
        <v>PROFINAS SAS</v>
      </c>
      <c r="CQ321" s="105" t="str">
        <f t="shared" si="100"/>
        <v>BRAND</v>
      </c>
      <c r="CR321" s="105" t="str">
        <f t="shared" si="101"/>
        <v>15-60 DIAS</v>
      </c>
    </row>
    <row r="322" spans="1:96" ht="43.2">
      <c r="A322" s="46">
        <f t="shared" si="102"/>
        <v>314</v>
      </c>
      <c r="B322" s="24" t="s">
        <v>1448</v>
      </c>
      <c r="C322" s="25" t="s">
        <v>2059</v>
      </c>
      <c r="D322" s="47">
        <v>1</v>
      </c>
      <c r="E322" s="7"/>
      <c r="F322" s="7"/>
      <c r="G322" s="7"/>
      <c r="H322" s="7"/>
      <c r="I322" s="7"/>
      <c r="J322" s="7"/>
      <c r="K322" s="7" t="s">
        <v>2307</v>
      </c>
      <c r="L322" s="7">
        <v>97788</v>
      </c>
      <c r="M322" s="7">
        <v>30</v>
      </c>
      <c r="N322" s="7" t="s">
        <v>2340</v>
      </c>
      <c r="O322" s="7">
        <v>44089</v>
      </c>
      <c r="P322" s="7" t="s">
        <v>2326</v>
      </c>
      <c r="Q322" s="7" t="s">
        <v>920</v>
      </c>
      <c r="R322" s="7">
        <v>26216</v>
      </c>
      <c r="S322" s="7" t="s">
        <v>2326</v>
      </c>
      <c r="T322" s="7" t="s">
        <v>2390</v>
      </c>
      <c r="U322" s="7">
        <v>26100</v>
      </c>
      <c r="V322" s="7">
        <v>15</v>
      </c>
      <c r="W322" s="7"/>
      <c r="X322" s="7"/>
      <c r="Y322" s="7"/>
      <c r="Z322" s="82">
        <f t="shared" si="91"/>
        <v>26100</v>
      </c>
      <c r="AA322" s="82" t="str">
        <f t="shared" si="92"/>
        <v xml:space="preserve">ELEMENTOS QUIMICOS LTDA </v>
      </c>
      <c r="AB322" s="82" t="str">
        <f t="shared" si="108"/>
        <v>KARTELL</v>
      </c>
      <c r="AC322" s="82">
        <f t="shared" si="109"/>
        <v>15</v>
      </c>
      <c r="AD322" s="7"/>
      <c r="AE322" s="7"/>
      <c r="AF322" s="7"/>
      <c r="AG322" s="7"/>
      <c r="AH322" s="7"/>
      <c r="AI322" s="7"/>
      <c r="AJ322" s="7"/>
      <c r="AK322" s="7"/>
      <c r="AL322" s="7"/>
      <c r="AM322" s="7"/>
      <c r="AN322" s="7"/>
      <c r="AO322" s="7"/>
      <c r="AP322" s="7"/>
      <c r="AQ322" s="7"/>
      <c r="AR322" s="7"/>
      <c r="AS322" s="7" t="s">
        <v>2359</v>
      </c>
      <c r="AT322" s="7">
        <v>116927.99999999999</v>
      </c>
      <c r="AU322" s="7">
        <v>90</v>
      </c>
      <c r="AV322" s="7" t="s">
        <v>2303</v>
      </c>
      <c r="AW322" s="7">
        <v>52033.214634146338</v>
      </c>
      <c r="AX322" s="7">
        <v>10</v>
      </c>
      <c r="AY322" s="82">
        <f t="shared" si="93"/>
        <v>52033.214634146338</v>
      </c>
      <c r="AZ322" s="82" t="str">
        <f t="shared" si="94"/>
        <v>NELSON A. ROYERO Y CÍA. SAS.</v>
      </c>
      <c r="BA322" s="82" t="str">
        <f t="shared" si="110"/>
        <v>USA SCIENTIFIC</v>
      </c>
      <c r="BB322" s="82">
        <f t="shared" si="111"/>
        <v>10</v>
      </c>
      <c r="BC322" s="7"/>
      <c r="BD322" s="7"/>
      <c r="BE322" s="7"/>
      <c r="BF322" s="7" t="s">
        <v>920</v>
      </c>
      <c r="BG322" s="7">
        <v>26216</v>
      </c>
      <c r="BH322" s="7">
        <v>15</v>
      </c>
      <c r="BI322" s="7" t="s">
        <v>920</v>
      </c>
      <c r="BJ322" s="7">
        <v>24577.5</v>
      </c>
      <c r="BK322" s="7" t="s">
        <v>2526</v>
      </c>
      <c r="BL322" s="7"/>
      <c r="BM322" s="7"/>
      <c r="BN322" s="7"/>
      <c r="BO322" s="7"/>
      <c r="BP322" s="7"/>
      <c r="BQ322" s="7"/>
      <c r="BR322" s="7"/>
      <c r="BS322" s="7"/>
      <c r="BT322" s="7"/>
      <c r="BU322" s="1" t="s">
        <v>920</v>
      </c>
      <c r="BV322" s="7">
        <v>24592</v>
      </c>
      <c r="BW322" s="7" t="s">
        <v>2328</v>
      </c>
      <c r="BX322" s="82">
        <f t="shared" si="95"/>
        <v>24577.5</v>
      </c>
      <c r="BY322" s="82" t="str">
        <f t="shared" si="103"/>
        <v>PROFINAS SAS</v>
      </c>
      <c r="BZ322" s="82" t="str">
        <f t="shared" si="96"/>
        <v>BRAND</v>
      </c>
      <c r="CA322" s="82" t="str">
        <f t="shared" si="97"/>
        <v>15-60 DIAS</v>
      </c>
      <c r="CB322" s="7" t="s">
        <v>2359</v>
      </c>
      <c r="CC322" s="7">
        <v>101210</v>
      </c>
      <c r="CD322" s="7" t="s">
        <v>2615</v>
      </c>
      <c r="CE322" s="7" t="s">
        <v>2302</v>
      </c>
      <c r="CF322" s="7">
        <v>30800</v>
      </c>
      <c r="CG322" s="7">
        <v>30</v>
      </c>
      <c r="CH322" s="7" t="s">
        <v>2624</v>
      </c>
      <c r="CI322" s="7">
        <v>29747.753846153842</v>
      </c>
      <c r="CJ322" s="7" t="s">
        <v>2400</v>
      </c>
      <c r="CK322" s="82">
        <f t="shared" si="104"/>
        <v>29747.753846153842</v>
      </c>
      <c r="CL322" s="82" t="str">
        <f t="shared" si="105"/>
        <v xml:space="preserve">LABORATORIOS WACOL S.A </v>
      </c>
      <c r="CM322" s="82" t="str">
        <f t="shared" si="106"/>
        <v xml:space="preserve">AXIGEN </v>
      </c>
      <c r="CN322" s="82" t="str">
        <f t="shared" si="107"/>
        <v xml:space="preserve">INMEDIATA </v>
      </c>
      <c r="CO322" s="101">
        <f t="shared" si="98"/>
        <v>24577.5</v>
      </c>
      <c r="CP322" s="110" t="str">
        <f t="shared" si="99"/>
        <v>PROFINAS SAS</v>
      </c>
      <c r="CQ322" s="105" t="str">
        <f t="shared" si="100"/>
        <v>BRAND</v>
      </c>
      <c r="CR322" s="105" t="str">
        <f t="shared" si="101"/>
        <v>15-60 DIAS</v>
      </c>
    </row>
    <row r="323" spans="1:96" ht="43.2">
      <c r="A323" s="46">
        <f t="shared" si="102"/>
        <v>315</v>
      </c>
      <c r="B323" s="24" t="s">
        <v>839</v>
      </c>
      <c r="C323" s="48" t="s">
        <v>2060</v>
      </c>
      <c r="D323" s="47">
        <v>1</v>
      </c>
      <c r="E323" s="7"/>
      <c r="F323" s="7"/>
      <c r="G323" s="7"/>
      <c r="H323" s="7"/>
      <c r="I323" s="7"/>
      <c r="J323" s="7"/>
      <c r="K323" s="7" t="s">
        <v>2315</v>
      </c>
      <c r="L323" s="7">
        <v>116928</v>
      </c>
      <c r="M323" s="7">
        <v>30</v>
      </c>
      <c r="N323" s="7" t="s">
        <v>2340</v>
      </c>
      <c r="O323" s="7">
        <v>44089</v>
      </c>
      <c r="P323" s="7" t="s">
        <v>2326</v>
      </c>
      <c r="Q323" s="7"/>
      <c r="R323" s="7"/>
      <c r="S323" s="7"/>
      <c r="T323" s="7"/>
      <c r="U323" s="7"/>
      <c r="V323" s="7"/>
      <c r="W323" s="7" t="s">
        <v>2428</v>
      </c>
      <c r="X323" s="7">
        <v>277240</v>
      </c>
      <c r="Y323" s="7">
        <v>30</v>
      </c>
      <c r="Z323" s="82">
        <f t="shared" si="91"/>
        <v>44089</v>
      </c>
      <c r="AA323" s="82" t="str">
        <f t="shared" si="92"/>
        <v>BIODIAGNOSTICA LTDA</v>
      </c>
      <c r="AB323" s="82" t="str">
        <f t="shared" si="108"/>
        <v>USA SCIENTIFIC 1110-1006</v>
      </c>
      <c r="AC323" s="82" t="str">
        <f t="shared" si="109"/>
        <v>INMEDIATA</v>
      </c>
      <c r="AD323" s="7" t="s">
        <v>2303</v>
      </c>
      <c r="AE323" s="7">
        <v>47429</v>
      </c>
      <c r="AF323" s="7" t="s">
        <v>2375</v>
      </c>
      <c r="AG323" s="7"/>
      <c r="AH323" s="7"/>
      <c r="AI323" s="7"/>
      <c r="AJ323" s="7"/>
      <c r="AK323" s="7"/>
      <c r="AL323" s="7"/>
      <c r="AM323" s="7" t="s">
        <v>2303</v>
      </c>
      <c r="AN323" s="7">
        <v>55880</v>
      </c>
      <c r="AO323" s="7" t="s">
        <v>2328</v>
      </c>
      <c r="AP323" s="7" t="s">
        <v>2303</v>
      </c>
      <c r="AQ323" s="7">
        <v>134200</v>
      </c>
      <c r="AR323" s="7" t="s">
        <v>2475</v>
      </c>
      <c r="AS323" s="7"/>
      <c r="AT323" s="7"/>
      <c r="AU323" s="7"/>
      <c r="AV323" s="7" t="s">
        <v>2303</v>
      </c>
      <c r="AW323" s="7">
        <v>52033.214634146338</v>
      </c>
      <c r="AX323" s="7">
        <v>10</v>
      </c>
      <c r="AY323" s="82">
        <f t="shared" si="93"/>
        <v>47429</v>
      </c>
      <c r="AZ323" s="82" t="str">
        <f t="shared" si="94"/>
        <v>IMECTECH SOLUTIONS S.A.S.</v>
      </c>
      <c r="BA323" s="82" t="str">
        <f t="shared" si="110"/>
        <v>USA SCIENTIFIC</v>
      </c>
      <c r="BB323" s="82" t="str">
        <f t="shared" si="111"/>
        <v>60 DIAS</v>
      </c>
      <c r="BC323" s="7"/>
      <c r="BD323" s="7"/>
      <c r="BE323" s="7"/>
      <c r="BF323" s="7"/>
      <c r="BG323" s="7"/>
      <c r="BH323" s="7"/>
      <c r="BI323" s="7"/>
      <c r="BJ323" s="7"/>
      <c r="BK323" s="7"/>
      <c r="BL323" s="7"/>
      <c r="BM323" s="7"/>
      <c r="BN323" s="7"/>
      <c r="BO323" s="7"/>
      <c r="BP323" s="7"/>
      <c r="BQ323" s="7"/>
      <c r="BR323" s="7"/>
      <c r="BS323" s="7"/>
      <c r="BT323" s="7"/>
      <c r="BU323" s="1"/>
      <c r="BV323" s="7"/>
      <c r="BW323" s="7"/>
      <c r="BX323" s="82"/>
      <c r="BY323" s="82" t="str">
        <f t="shared" si="103"/>
        <v>REACTIVOS EQUIPOS Y QUIMICOS LIMITADA</v>
      </c>
      <c r="BZ323" s="82">
        <f t="shared" si="96"/>
        <v>0</v>
      </c>
      <c r="CA323" s="82">
        <f t="shared" si="97"/>
        <v>0</v>
      </c>
      <c r="CB323" s="7"/>
      <c r="CC323" s="7"/>
      <c r="CD323" s="7"/>
      <c r="CE323" s="7" t="s">
        <v>1799</v>
      </c>
      <c r="CF323" s="7">
        <v>157600</v>
      </c>
      <c r="CG323" s="7">
        <v>60</v>
      </c>
      <c r="CH323" s="7" t="s">
        <v>2624</v>
      </c>
      <c r="CI323" s="7">
        <v>29747.753846153842</v>
      </c>
      <c r="CJ323" s="7" t="s">
        <v>2400</v>
      </c>
      <c r="CK323" s="82">
        <f t="shared" si="104"/>
        <v>29747.753846153842</v>
      </c>
      <c r="CL323" s="82" t="str">
        <f t="shared" si="105"/>
        <v xml:space="preserve">LABORATORIOS WACOL S.A </v>
      </c>
      <c r="CM323" s="82" t="str">
        <f t="shared" si="106"/>
        <v xml:space="preserve">AXIGEN </v>
      </c>
      <c r="CN323" s="82" t="str">
        <f t="shared" si="107"/>
        <v xml:space="preserve">INMEDIATA </v>
      </c>
      <c r="CO323" s="101">
        <f t="shared" si="98"/>
        <v>29747.753846153842</v>
      </c>
      <c r="CP323" s="110" t="str">
        <f t="shared" si="99"/>
        <v xml:space="preserve">LABORATORIOS WACOL S.A </v>
      </c>
      <c r="CQ323" s="105" t="str">
        <f t="shared" si="100"/>
        <v xml:space="preserve">AXIGEN </v>
      </c>
      <c r="CR323" s="105" t="str">
        <f t="shared" si="101"/>
        <v xml:space="preserve">INMEDIATA </v>
      </c>
    </row>
    <row r="324" spans="1:96" ht="43.2">
      <c r="A324" s="46">
        <f t="shared" si="102"/>
        <v>316</v>
      </c>
      <c r="B324" s="24" t="s">
        <v>1768</v>
      </c>
      <c r="C324" s="48" t="s">
        <v>2061</v>
      </c>
      <c r="D324" s="47">
        <v>1</v>
      </c>
      <c r="E324" s="7"/>
      <c r="F324" s="7"/>
      <c r="G324" s="7"/>
      <c r="H324" s="7"/>
      <c r="I324" s="7"/>
      <c r="J324" s="7"/>
      <c r="K324" s="7" t="s">
        <v>2315</v>
      </c>
      <c r="L324" s="7">
        <v>132588</v>
      </c>
      <c r="M324" s="7">
        <v>30</v>
      </c>
      <c r="N324" s="7" t="s">
        <v>2339</v>
      </c>
      <c r="O324" s="7">
        <v>49557</v>
      </c>
      <c r="P324" s="7" t="s">
        <v>2326</v>
      </c>
      <c r="Q324" s="7"/>
      <c r="R324" s="7"/>
      <c r="S324" s="7"/>
      <c r="T324" s="7"/>
      <c r="U324" s="7"/>
      <c r="V324" s="7"/>
      <c r="W324" s="7" t="s">
        <v>2428</v>
      </c>
      <c r="X324" s="7">
        <v>282576</v>
      </c>
      <c r="Y324" s="7">
        <v>30</v>
      </c>
      <c r="Z324" s="82">
        <f t="shared" si="91"/>
        <v>49557</v>
      </c>
      <c r="AA324" s="82" t="str">
        <f t="shared" si="92"/>
        <v>BIODIAGNOSTICA LTDA</v>
      </c>
      <c r="AB324" s="82" t="str">
        <f t="shared" si="108"/>
        <v>USA SCIENTIFIC 1111-2021</v>
      </c>
      <c r="AC324" s="82" t="str">
        <f t="shared" si="109"/>
        <v>INMEDIATA</v>
      </c>
      <c r="AD324" s="7" t="s">
        <v>2303</v>
      </c>
      <c r="AE324" s="7">
        <v>85941</v>
      </c>
      <c r="AF324" s="7" t="s">
        <v>2375</v>
      </c>
      <c r="AG324" s="7"/>
      <c r="AH324" s="7"/>
      <c r="AI324" s="7"/>
      <c r="AJ324" s="7"/>
      <c r="AK324" s="7"/>
      <c r="AL324" s="7"/>
      <c r="AM324" s="7" t="s">
        <v>2303</v>
      </c>
      <c r="AN324" s="7">
        <v>62870</v>
      </c>
      <c r="AO324" s="7" t="s">
        <v>2328</v>
      </c>
      <c r="AP324" s="7" t="s">
        <v>2303</v>
      </c>
      <c r="AQ324" s="7">
        <v>136500</v>
      </c>
      <c r="AR324" s="7" t="s">
        <v>2475</v>
      </c>
      <c r="AS324" s="7"/>
      <c r="AT324" s="7"/>
      <c r="AU324" s="7"/>
      <c r="AV324" s="7" t="s">
        <v>2303</v>
      </c>
      <c r="AW324" s="7">
        <v>58486.917073170727</v>
      </c>
      <c r="AX324" s="7">
        <v>10</v>
      </c>
      <c r="AY324" s="82">
        <f t="shared" si="93"/>
        <v>58486.917073170727</v>
      </c>
      <c r="AZ324" s="82" t="str">
        <f t="shared" si="94"/>
        <v>NELSON A. ROYERO Y CÍA. SAS.</v>
      </c>
      <c r="BA324" s="82" t="str">
        <f t="shared" si="110"/>
        <v>USA SCIENTIFIC</v>
      </c>
      <c r="BB324" s="82">
        <f t="shared" si="111"/>
        <v>10</v>
      </c>
      <c r="BC324" s="7"/>
      <c r="BD324" s="7"/>
      <c r="BE324" s="7"/>
      <c r="BF324" s="7"/>
      <c r="BG324" s="7"/>
      <c r="BH324" s="7"/>
      <c r="BI324" s="7"/>
      <c r="BJ324" s="7"/>
      <c r="BK324" s="7"/>
      <c r="BL324" s="7"/>
      <c r="BM324" s="7"/>
      <c r="BN324" s="7"/>
      <c r="BO324" s="7"/>
      <c r="BP324" s="7"/>
      <c r="BQ324" s="7"/>
      <c r="BR324" s="7"/>
      <c r="BS324" s="7"/>
      <c r="BT324" s="7"/>
      <c r="BU324" s="1"/>
      <c r="BV324" s="7"/>
      <c r="BW324" s="7"/>
      <c r="BX324" s="82"/>
      <c r="BY324" s="82" t="str">
        <f t="shared" si="103"/>
        <v>REACTIVOS EQUIPOS Y QUIMICOS LIMITADA</v>
      </c>
      <c r="BZ324" s="82">
        <f t="shared" si="96"/>
        <v>0</v>
      </c>
      <c r="CA324" s="82">
        <f t="shared" si="97"/>
        <v>0</v>
      </c>
      <c r="CB324" s="7"/>
      <c r="CC324" s="7"/>
      <c r="CD324" s="7"/>
      <c r="CE324" s="7" t="s">
        <v>1799</v>
      </c>
      <c r="CF324" s="7">
        <v>207300</v>
      </c>
      <c r="CG324" s="7">
        <v>60</v>
      </c>
      <c r="CH324" s="7" t="s">
        <v>2624</v>
      </c>
      <c r="CI324" s="7">
        <v>32037.415384615386</v>
      </c>
      <c r="CJ324" s="7" t="s">
        <v>2400</v>
      </c>
      <c r="CK324" s="82">
        <f t="shared" si="104"/>
        <v>32037.415384615386</v>
      </c>
      <c r="CL324" s="82" t="str">
        <f t="shared" si="105"/>
        <v xml:space="preserve">LABORATORIOS WACOL S.A </v>
      </c>
      <c r="CM324" s="82" t="str">
        <f t="shared" si="106"/>
        <v xml:space="preserve">AXIGEN </v>
      </c>
      <c r="CN324" s="82" t="str">
        <f t="shared" si="107"/>
        <v xml:space="preserve">INMEDIATA </v>
      </c>
      <c r="CO324" s="101">
        <f t="shared" si="98"/>
        <v>32037.415384615386</v>
      </c>
      <c r="CP324" s="110" t="str">
        <f t="shared" si="99"/>
        <v xml:space="preserve">LABORATORIOS WACOL S.A </v>
      </c>
      <c r="CQ324" s="105" t="str">
        <f t="shared" si="100"/>
        <v xml:space="preserve">AXIGEN </v>
      </c>
      <c r="CR324" s="105" t="str">
        <f t="shared" si="101"/>
        <v xml:space="preserve">INMEDIATA </v>
      </c>
    </row>
    <row r="325" spans="1:96" ht="43.2">
      <c r="A325" s="46">
        <f t="shared" si="102"/>
        <v>317</v>
      </c>
      <c r="B325" s="24" t="s">
        <v>838</v>
      </c>
      <c r="C325" s="48" t="s">
        <v>2062</v>
      </c>
      <c r="D325" s="47">
        <v>1</v>
      </c>
      <c r="E325" s="7"/>
      <c r="F325" s="7"/>
      <c r="G325" s="7"/>
      <c r="H325" s="7"/>
      <c r="I325" s="7"/>
      <c r="J325" s="7"/>
      <c r="K325" s="1" t="s">
        <v>2303</v>
      </c>
      <c r="L325" s="7">
        <v>110200</v>
      </c>
      <c r="M325" s="7">
        <v>30</v>
      </c>
      <c r="N325" s="7" t="s">
        <v>2341</v>
      </c>
      <c r="O325" s="7">
        <v>46537</v>
      </c>
      <c r="P325" s="7" t="s">
        <v>2326</v>
      </c>
      <c r="Q325" s="7"/>
      <c r="R325" s="7"/>
      <c r="S325" s="7"/>
      <c r="T325" s="7"/>
      <c r="U325" s="7"/>
      <c r="V325" s="7"/>
      <c r="W325" s="7"/>
      <c r="X325" s="7"/>
      <c r="Y325" s="7"/>
      <c r="Z325" s="82">
        <f t="shared" si="91"/>
        <v>46537</v>
      </c>
      <c r="AA325" s="82" t="str">
        <f t="shared" si="92"/>
        <v>BIODIAGNOSTICA LTDA</v>
      </c>
      <c r="AB325" s="82" t="str">
        <f t="shared" si="108"/>
        <v>USA SCIENTIFIC 1111-3000</v>
      </c>
      <c r="AC325" s="82" t="str">
        <f t="shared" si="109"/>
        <v>INMEDIATA</v>
      </c>
      <c r="AD325" s="7" t="s">
        <v>2303</v>
      </c>
      <c r="AE325" s="7">
        <v>43866</v>
      </c>
      <c r="AF325" s="7" t="s">
        <v>2375</v>
      </c>
      <c r="AG325" s="7"/>
      <c r="AH325" s="7"/>
      <c r="AI325" s="7"/>
      <c r="AJ325" s="7"/>
      <c r="AK325" s="7"/>
      <c r="AL325" s="7"/>
      <c r="AM325" s="7" t="s">
        <v>2303</v>
      </c>
      <c r="AN325" s="7">
        <v>59065</v>
      </c>
      <c r="AO325" s="7" t="s">
        <v>2328</v>
      </c>
      <c r="AP325" s="7" t="s">
        <v>2303</v>
      </c>
      <c r="AQ325" s="7">
        <v>125100</v>
      </c>
      <c r="AR325" s="7" t="s">
        <v>2475</v>
      </c>
      <c r="AS325" s="7"/>
      <c r="AT325" s="7"/>
      <c r="AU325" s="7"/>
      <c r="AV325" s="7" t="s">
        <v>2303</v>
      </c>
      <c r="AW325" s="7">
        <v>54985.697560975612</v>
      </c>
      <c r="AX325" s="7">
        <v>10</v>
      </c>
      <c r="AY325" s="82">
        <f t="shared" si="93"/>
        <v>43866</v>
      </c>
      <c r="AZ325" s="82" t="str">
        <f t="shared" si="94"/>
        <v>IMECTECH SOLUTIONS S.A.S.</v>
      </c>
      <c r="BA325" s="82" t="str">
        <f t="shared" si="110"/>
        <v>USA SCIENTIFIC</v>
      </c>
      <c r="BB325" s="82" t="str">
        <f t="shared" si="111"/>
        <v>60 DIAS</v>
      </c>
      <c r="BC325" s="7"/>
      <c r="BD325" s="7"/>
      <c r="BE325" s="7"/>
      <c r="BF325" s="7"/>
      <c r="BG325" s="7"/>
      <c r="BH325" s="7"/>
      <c r="BI325" s="7"/>
      <c r="BJ325" s="7"/>
      <c r="BK325" s="7"/>
      <c r="BL325" s="7"/>
      <c r="BM325" s="7"/>
      <c r="BN325" s="7"/>
      <c r="BO325" s="7"/>
      <c r="BP325" s="7"/>
      <c r="BQ325" s="7"/>
      <c r="BR325" s="7"/>
      <c r="BS325" s="7"/>
      <c r="BT325" s="7"/>
      <c r="BU325" s="1"/>
      <c r="BV325" s="7"/>
      <c r="BW325" s="7"/>
      <c r="BX325" s="82"/>
      <c r="BY325" s="82" t="str">
        <f t="shared" si="103"/>
        <v>REACTIVOS EQUIPOS Y QUIMICOS LIMITADA</v>
      </c>
      <c r="BZ325" s="82">
        <f t="shared" si="96"/>
        <v>0</v>
      </c>
      <c r="CA325" s="82">
        <f t="shared" si="97"/>
        <v>0</v>
      </c>
      <c r="CB325" s="7"/>
      <c r="CC325" s="7"/>
      <c r="CD325" s="7"/>
      <c r="CE325" s="7" t="s">
        <v>2625</v>
      </c>
      <c r="CF325" s="7">
        <v>142500</v>
      </c>
      <c r="CG325" s="7">
        <v>60</v>
      </c>
      <c r="CH325" s="7"/>
      <c r="CI325" s="7"/>
      <c r="CJ325" s="7"/>
      <c r="CK325" s="82">
        <f t="shared" si="104"/>
        <v>142500</v>
      </c>
      <c r="CL325" s="82" t="str">
        <f t="shared" si="105"/>
        <v>SCIENTIFIC PRODUCTS LTDA.</v>
      </c>
      <c r="CM325" s="82" t="str">
        <f t="shared" si="106"/>
        <v xml:space="preserve">FISHERBRAND </v>
      </c>
      <c r="CN325" s="82">
        <f t="shared" si="107"/>
        <v>60</v>
      </c>
      <c r="CO325" s="101">
        <f t="shared" si="98"/>
        <v>43866</v>
      </c>
      <c r="CP325" s="110" t="str">
        <f t="shared" si="99"/>
        <v>IMECTECH SOLUTIONS S.A.S.</v>
      </c>
      <c r="CQ325" s="105" t="str">
        <f t="shared" si="100"/>
        <v>USA SCIENTIFIC</v>
      </c>
      <c r="CR325" s="105" t="str">
        <f t="shared" si="101"/>
        <v>60 DIAS</v>
      </c>
    </row>
    <row r="326" spans="1:96" ht="43.2">
      <c r="A326" s="46">
        <f t="shared" si="102"/>
        <v>318</v>
      </c>
      <c r="B326" s="24" t="s">
        <v>1490</v>
      </c>
      <c r="C326" s="25" t="s">
        <v>1491</v>
      </c>
      <c r="D326" s="67">
        <v>1</v>
      </c>
      <c r="E326" s="7"/>
      <c r="F326" s="7"/>
      <c r="G326" s="7"/>
      <c r="H326" s="7"/>
      <c r="I326" s="7"/>
      <c r="J326" s="7"/>
      <c r="K326" s="1" t="s">
        <v>2316</v>
      </c>
      <c r="L326" s="7">
        <v>110200</v>
      </c>
      <c r="M326" s="7">
        <v>30</v>
      </c>
      <c r="N326" s="7" t="s">
        <v>2342</v>
      </c>
      <c r="O326" s="7">
        <v>51418</v>
      </c>
      <c r="P326" s="7" t="s">
        <v>2328</v>
      </c>
      <c r="Q326" s="7"/>
      <c r="R326" s="7"/>
      <c r="S326" s="7"/>
      <c r="T326" s="7"/>
      <c r="U326" s="7"/>
      <c r="V326" s="7"/>
      <c r="W326" s="7"/>
      <c r="X326" s="7"/>
      <c r="Y326" s="7"/>
      <c r="Z326" s="82">
        <f t="shared" si="91"/>
        <v>51418</v>
      </c>
      <c r="AA326" s="82" t="str">
        <f t="shared" si="92"/>
        <v>BIODIAGNOSTICA LTDA</v>
      </c>
      <c r="AB326" s="82" t="str">
        <f t="shared" si="108"/>
        <v>USA SCIENTIFIC 1111-4000</v>
      </c>
      <c r="AC326" s="82" t="str">
        <f t="shared" si="109"/>
        <v>30 DIAS</v>
      </c>
      <c r="AD326" s="7" t="s">
        <v>2303</v>
      </c>
      <c r="AE326" s="7">
        <v>44190</v>
      </c>
      <c r="AF326" s="7" t="s">
        <v>2375</v>
      </c>
      <c r="AG326" s="7"/>
      <c r="AH326" s="7"/>
      <c r="AI326" s="7"/>
      <c r="AJ326" s="7"/>
      <c r="AK326" s="7"/>
      <c r="AL326" s="7"/>
      <c r="AM326" s="7" t="s">
        <v>2303</v>
      </c>
      <c r="AN326" s="7">
        <v>65150</v>
      </c>
      <c r="AO326" s="7" t="s">
        <v>2328</v>
      </c>
      <c r="AP326" s="7" t="s">
        <v>2303</v>
      </c>
      <c r="AQ326" s="7">
        <v>125100</v>
      </c>
      <c r="AR326" s="7" t="s">
        <v>2475</v>
      </c>
      <c r="AS326" s="7"/>
      <c r="AT326" s="7"/>
      <c r="AU326" s="7"/>
      <c r="AV326" s="7" t="s">
        <v>2303</v>
      </c>
      <c r="AW326" s="7">
        <v>60683.13658536585</v>
      </c>
      <c r="AX326" s="7">
        <v>45</v>
      </c>
      <c r="AY326" s="82">
        <f t="shared" si="93"/>
        <v>44190</v>
      </c>
      <c r="AZ326" s="82" t="str">
        <f t="shared" si="94"/>
        <v>IMECTECH SOLUTIONS S.A.S.</v>
      </c>
      <c r="BA326" s="82" t="str">
        <f t="shared" si="110"/>
        <v>USA SCIENTIFIC</v>
      </c>
      <c r="BB326" s="82" t="str">
        <f t="shared" si="111"/>
        <v>60 DIAS</v>
      </c>
      <c r="BC326" s="7"/>
      <c r="BD326" s="7"/>
      <c r="BE326" s="7"/>
      <c r="BF326" s="7"/>
      <c r="BG326" s="7"/>
      <c r="BH326" s="7"/>
      <c r="BI326" s="7"/>
      <c r="BJ326" s="7"/>
      <c r="BK326" s="7"/>
      <c r="BL326" s="7"/>
      <c r="BM326" s="7"/>
      <c r="BN326" s="7"/>
      <c r="BO326" s="7"/>
      <c r="BP326" s="7"/>
      <c r="BQ326" s="7"/>
      <c r="BR326" s="7"/>
      <c r="BS326" s="7"/>
      <c r="BT326" s="7"/>
      <c r="BU326" s="1"/>
      <c r="BV326" s="7"/>
      <c r="BW326" s="7"/>
      <c r="BX326" s="82"/>
      <c r="BY326" s="82" t="str">
        <f t="shared" si="103"/>
        <v>REACTIVOS EQUIPOS Y QUIMICOS LIMITADA</v>
      </c>
      <c r="BZ326" s="82">
        <f t="shared" si="96"/>
        <v>0</v>
      </c>
      <c r="CA326" s="82">
        <f t="shared" si="97"/>
        <v>0</v>
      </c>
      <c r="CB326" s="7"/>
      <c r="CC326" s="7"/>
      <c r="CD326" s="7"/>
      <c r="CE326" s="7"/>
      <c r="CF326" s="7"/>
      <c r="CG326" s="7"/>
      <c r="CH326" s="7"/>
      <c r="CI326" s="7"/>
      <c r="CJ326" s="7"/>
      <c r="CK326" s="82"/>
      <c r="CL326" s="82"/>
      <c r="CM326" s="82"/>
      <c r="CN326" s="82"/>
      <c r="CO326" s="101">
        <f t="shared" si="98"/>
        <v>44190</v>
      </c>
      <c r="CP326" s="110" t="str">
        <f t="shared" si="99"/>
        <v>IMECTECH SOLUTIONS S.A.S.</v>
      </c>
      <c r="CQ326" s="105" t="str">
        <f t="shared" si="100"/>
        <v>USA SCIENTIFIC</v>
      </c>
      <c r="CR326" s="105" t="str">
        <f t="shared" si="101"/>
        <v>60 DIAS</v>
      </c>
    </row>
    <row r="327" spans="1:96">
      <c r="A327" s="46">
        <f t="shared" si="102"/>
        <v>319</v>
      </c>
      <c r="B327" s="24"/>
      <c r="C327" s="25"/>
      <c r="D327" s="47"/>
      <c r="E327" s="7"/>
      <c r="F327" s="7"/>
      <c r="G327" s="7"/>
      <c r="H327" s="7"/>
      <c r="I327" s="7"/>
      <c r="J327" s="7"/>
      <c r="K327" s="1"/>
      <c r="L327" s="7"/>
      <c r="M327" s="7"/>
      <c r="N327" s="7"/>
      <c r="O327" s="7"/>
      <c r="P327" s="7"/>
      <c r="Q327" s="7"/>
      <c r="R327" s="7"/>
      <c r="S327" s="7"/>
      <c r="T327" s="7"/>
      <c r="U327" s="7"/>
      <c r="V327" s="7"/>
      <c r="W327" s="7"/>
      <c r="X327" s="7"/>
      <c r="Y327" s="7"/>
      <c r="Z327" s="82"/>
      <c r="AA327" s="82"/>
      <c r="AB327" s="82"/>
      <c r="AC327" s="82"/>
      <c r="AD327" s="7"/>
      <c r="AE327" s="7"/>
      <c r="AF327" s="7"/>
      <c r="AG327" s="7"/>
      <c r="AH327" s="7"/>
      <c r="AI327" s="7"/>
      <c r="AJ327" s="7"/>
      <c r="AK327" s="7"/>
      <c r="AL327" s="7"/>
      <c r="AM327" s="7"/>
      <c r="AN327" s="7"/>
      <c r="AO327" s="7"/>
      <c r="AP327" s="7"/>
      <c r="AQ327" s="7"/>
      <c r="AR327" s="7"/>
      <c r="AS327" s="7"/>
      <c r="AT327" s="7"/>
      <c r="AU327" s="7"/>
      <c r="AV327" s="7"/>
      <c r="AW327" s="7"/>
      <c r="AX327" s="7"/>
      <c r="AY327" s="82"/>
      <c r="AZ327" s="82"/>
      <c r="BA327" s="82">
        <f t="shared" si="110"/>
        <v>0</v>
      </c>
      <c r="BB327" s="82">
        <f t="shared" si="111"/>
        <v>0</v>
      </c>
      <c r="BC327" s="7"/>
      <c r="BD327" s="7"/>
      <c r="BE327" s="7"/>
      <c r="BF327" s="7"/>
      <c r="BG327" s="7"/>
      <c r="BH327" s="7"/>
      <c r="BI327" s="7"/>
      <c r="BJ327" s="7"/>
      <c r="BK327" s="7"/>
      <c r="BL327" s="7"/>
      <c r="BM327" s="7"/>
      <c r="BN327" s="7"/>
      <c r="BO327" s="7"/>
      <c r="BP327" s="7"/>
      <c r="BQ327" s="7"/>
      <c r="BR327" s="7"/>
      <c r="BS327" s="7"/>
      <c r="BT327" s="7"/>
      <c r="BU327" s="1"/>
      <c r="BV327" s="7"/>
      <c r="BW327" s="7"/>
      <c r="BX327" s="82"/>
      <c r="BY327" s="82" t="str">
        <f t="shared" si="103"/>
        <v>REACTIVOS EQUIPOS Y QUIMICOS LIMITADA</v>
      </c>
      <c r="BZ327" s="82">
        <f t="shared" si="96"/>
        <v>0</v>
      </c>
      <c r="CA327" s="82">
        <f t="shared" si="97"/>
        <v>0</v>
      </c>
      <c r="CB327" s="7"/>
      <c r="CC327" s="7"/>
      <c r="CD327" s="7"/>
      <c r="CE327" s="7"/>
      <c r="CF327" s="7"/>
      <c r="CG327" s="7"/>
      <c r="CH327" s="7"/>
      <c r="CI327" s="7"/>
      <c r="CJ327" s="7"/>
      <c r="CK327" s="82"/>
      <c r="CL327" s="82"/>
      <c r="CM327" s="82"/>
      <c r="CN327" s="82"/>
      <c r="CO327" s="101">
        <f t="shared" si="98"/>
        <v>0</v>
      </c>
      <c r="CP327" s="110">
        <f t="shared" si="99"/>
        <v>0</v>
      </c>
      <c r="CQ327" s="105">
        <f t="shared" si="100"/>
        <v>0</v>
      </c>
      <c r="CR327" s="105">
        <f t="shared" si="101"/>
        <v>0</v>
      </c>
    </row>
    <row r="328" spans="1:96" ht="25.5" customHeight="1">
      <c r="A328" s="46">
        <f t="shared" si="102"/>
        <v>320</v>
      </c>
      <c r="B328" s="52" t="s">
        <v>764</v>
      </c>
      <c r="C328" s="53" t="s">
        <v>2063</v>
      </c>
      <c r="D328" s="47">
        <v>1</v>
      </c>
      <c r="E328" s="7"/>
      <c r="F328" s="7"/>
      <c r="G328" s="7"/>
      <c r="H328" s="7"/>
      <c r="I328" s="7"/>
      <c r="J328" s="7"/>
      <c r="K328" s="1" t="s">
        <v>2303</v>
      </c>
      <c r="L328" s="7">
        <v>220592</v>
      </c>
      <c r="M328" s="7">
        <v>30</v>
      </c>
      <c r="N328" s="7" t="s">
        <v>2343</v>
      </c>
      <c r="O328" s="7">
        <v>185724</v>
      </c>
      <c r="P328" s="7" t="s">
        <v>2326</v>
      </c>
      <c r="Q328" s="7"/>
      <c r="R328" s="7"/>
      <c r="S328" s="7"/>
      <c r="T328" s="7"/>
      <c r="U328" s="7"/>
      <c r="V328" s="7"/>
      <c r="W328" s="7" t="s">
        <v>2428</v>
      </c>
      <c r="X328" s="7">
        <v>419804</v>
      </c>
      <c r="Y328" s="7">
        <v>30</v>
      </c>
      <c r="Z328" s="82">
        <f t="shared" si="91"/>
        <v>185724</v>
      </c>
      <c r="AA328" s="82" t="str">
        <f t="shared" si="92"/>
        <v>BIODIAGNOSTICA LTDA</v>
      </c>
      <c r="AB328" s="82" t="str">
        <f t="shared" si="108"/>
        <v>USA SCIENTIFIC 1121-3810</v>
      </c>
      <c r="AC328" s="82" t="str">
        <f t="shared" si="109"/>
        <v>INMEDIATA</v>
      </c>
      <c r="AD328" s="7"/>
      <c r="AE328" s="7"/>
      <c r="AF328" s="7"/>
      <c r="AG328" s="7"/>
      <c r="AH328" s="7"/>
      <c r="AI328" s="7"/>
      <c r="AJ328" s="7"/>
      <c r="AK328" s="7"/>
      <c r="AL328" s="7"/>
      <c r="AM328" s="7" t="s">
        <v>2303</v>
      </c>
      <c r="AN328" s="7">
        <v>235426</v>
      </c>
      <c r="AO328" s="7" t="s">
        <v>2328</v>
      </c>
      <c r="AP328" s="7" t="s">
        <v>2303</v>
      </c>
      <c r="AQ328" s="7">
        <v>272800</v>
      </c>
      <c r="AR328" s="7" t="s">
        <v>2475</v>
      </c>
      <c r="AS328" s="7"/>
      <c r="AT328" s="7"/>
      <c r="AU328" s="7"/>
      <c r="AV328" s="7" t="s">
        <v>2303</v>
      </c>
      <c r="AW328" s="7">
        <v>219186.52682926832</v>
      </c>
      <c r="AX328" s="7">
        <v>10</v>
      </c>
      <c r="AY328" s="82">
        <f t="shared" si="93"/>
        <v>219186.52682926832</v>
      </c>
      <c r="AZ328" s="82" t="str">
        <f t="shared" si="94"/>
        <v>NELSON A. ROYERO Y CÍA. SAS.</v>
      </c>
      <c r="BA328" s="82" t="str">
        <f t="shared" si="110"/>
        <v>USA SCIENTIFIC</v>
      </c>
      <c r="BB328" s="82">
        <f t="shared" si="111"/>
        <v>10</v>
      </c>
      <c r="BC328" s="7"/>
      <c r="BD328" s="7"/>
      <c r="BE328" s="7"/>
      <c r="BF328" s="7"/>
      <c r="BG328" s="7"/>
      <c r="BH328" s="7"/>
      <c r="BI328" s="7"/>
      <c r="BJ328" s="7"/>
      <c r="BK328" s="7"/>
      <c r="BL328" s="7"/>
      <c r="BM328" s="7"/>
      <c r="BN328" s="7"/>
      <c r="BO328" s="7"/>
      <c r="BP328" s="7"/>
      <c r="BQ328" s="7"/>
      <c r="BR328" s="7"/>
      <c r="BS328" s="7"/>
      <c r="BT328" s="7"/>
      <c r="BU328" s="1"/>
      <c r="BV328" s="7"/>
      <c r="BW328" s="7"/>
      <c r="BX328" s="82"/>
      <c r="BY328" s="82" t="str">
        <f t="shared" si="103"/>
        <v>REACTIVOS EQUIPOS Y QUIMICOS LIMITADA</v>
      </c>
      <c r="BZ328" s="82">
        <f t="shared" si="96"/>
        <v>0</v>
      </c>
      <c r="CA328" s="82">
        <f t="shared" si="97"/>
        <v>0</v>
      </c>
      <c r="CB328" s="7" t="s">
        <v>2359</v>
      </c>
      <c r="CC328" s="7">
        <v>461099.99999999994</v>
      </c>
      <c r="CD328" s="7" t="s">
        <v>2615</v>
      </c>
      <c r="CE328" s="7" t="s">
        <v>2625</v>
      </c>
      <c r="CF328" s="7">
        <v>272000</v>
      </c>
      <c r="CG328" s="7">
        <v>60</v>
      </c>
      <c r="CH328" s="7" t="s">
        <v>2624</v>
      </c>
      <c r="CI328" s="7">
        <v>137231.56923076924</v>
      </c>
      <c r="CJ328" s="7" t="s">
        <v>2400</v>
      </c>
      <c r="CK328" s="82">
        <f t="shared" si="104"/>
        <v>137231.56923076924</v>
      </c>
      <c r="CL328" s="82" t="str">
        <f t="shared" si="105"/>
        <v xml:space="preserve">LABORATORIOS WACOL S.A </v>
      </c>
      <c r="CM328" s="82" t="str">
        <f t="shared" si="106"/>
        <v xml:space="preserve">AXIGEN </v>
      </c>
      <c r="CN328" s="82" t="str">
        <f t="shared" si="107"/>
        <v xml:space="preserve">INMEDIATA </v>
      </c>
      <c r="CO328" s="101">
        <f t="shared" si="98"/>
        <v>137231.56923076924</v>
      </c>
      <c r="CP328" s="110" t="str">
        <f t="shared" si="99"/>
        <v xml:space="preserve">LABORATORIOS WACOL S.A </v>
      </c>
      <c r="CQ328" s="105" t="str">
        <f t="shared" si="100"/>
        <v xml:space="preserve">AXIGEN </v>
      </c>
      <c r="CR328" s="105" t="str">
        <f t="shared" si="101"/>
        <v xml:space="preserve">INMEDIATA </v>
      </c>
    </row>
    <row r="329" spans="1:96" ht="26.25" customHeight="1">
      <c r="A329" s="46">
        <f t="shared" si="102"/>
        <v>321</v>
      </c>
      <c r="B329" s="24" t="s">
        <v>836</v>
      </c>
      <c r="C329" s="48" t="s">
        <v>2064</v>
      </c>
      <c r="D329" s="47">
        <v>1</v>
      </c>
      <c r="E329" s="7"/>
      <c r="F329" s="7"/>
      <c r="G329" s="7"/>
      <c r="H329" s="7"/>
      <c r="I329" s="7"/>
      <c r="J329" s="7"/>
      <c r="K329" s="1" t="s">
        <v>2307</v>
      </c>
      <c r="L329" s="7">
        <v>266800</v>
      </c>
      <c r="M329" s="7">
        <v>30</v>
      </c>
      <c r="N329" s="7" t="s">
        <v>2344</v>
      </c>
      <c r="O329" s="7">
        <v>227079</v>
      </c>
      <c r="P329" s="7" t="s">
        <v>2326</v>
      </c>
      <c r="Q329" s="7"/>
      <c r="R329" s="7"/>
      <c r="S329" s="7"/>
      <c r="T329" s="7"/>
      <c r="U329" s="7"/>
      <c r="V329" s="7"/>
      <c r="W329" s="7" t="s">
        <v>2428</v>
      </c>
      <c r="X329" s="7">
        <v>414468</v>
      </c>
      <c r="Y329" s="7">
        <v>30</v>
      </c>
      <c r="Z329" s="82">
        <f t="shared" si="91"/>
        <v>227079</v>
      </c>
      <c r="AA329" s="82" t="str">
        <f t="shared" si="92"/>
        <v>BIODIAGNOSTICA LTDA</v>
      </c>
      <c r="AB329" s="82" t="str">
        <f t="shared" si="108"/>
        <v>USA SCIENTIFIC 1126-7810</v>
      </c>
      <c r="AC329" s="82" t="str">
        <f t="shared" si="109"/>
        <v>INMEDIATA</v>
      </c>
      <c r="AD329" s="7"/>
      <c r="AE329" s="7"/>
      <c r="AF329" s="7"/>
      <c r="AG329" s="7"/>
      <c r="AH329" s="7"/>
      <c r="AI329" s="7"/>
      <c r="AJ329" s="7"/>
      <c r="AK329" s="7"/>
      <c r="AL329" s="7"/>
      <c r="AM329" s="7" t="s">
        <v>2303</v>
      </c>
      <c r="AN329" s="7">
        <v>287878</v>
      </c>
      <c r="AO329" s="7" t="s">
        <v>2328</v>
      </c>
      <c r="AP329" s="7" t="s">
        <v>2303</v>
      </c>
      <c r="AQ329" s="7">
        <v>326500</v>
      </c>
      <c r="AR329" s="7" t="s">
        <v>2475</v>
      </c>
      <c r="AS329" s="7"/>
      <c r="AT329" s="7"/>
      <c r="AU329" s="7"/>
      <c r="AV329" s="7" t="s">
        <v>2303</v>
      </c>
      <c r="AW329" s="7">
        <v>267993.52682926832</v>
      </c>
      <c r="AX329" s="7">
        <v>10</v>
      </c>
      <c r="AY329" s="82">
        <f t="shared" si="93"/>
        <v>267993.52682926832</v>
      </c>
      <c r="AZ329" s="82" t="str">
        <f t="shared" si="94"/>
        <v>NELSON A. ROYERO Y CÍA. SAS.</v>
      </c>
      <c r="BA329" s="82" t="str">
        <f t="shared" si="110"/>
        <v>USA SCIENTIFIC</v>
      </c>
      <c r="BB329" s="82">
        <f t="shared" si="111"/>
        <v>10</v>
      </c>
      <c r="BC329" s="7"/>
      <c r="BD329" s="7"/>
      <c r="BE329" s="7"/>
      <c r="BF329" s="7"/>
      <c r="BG329" s="7"/>
      <c r="BH329" s="7"/>
      <c r="BI329" s="7"/>
      <c r="BJ329" s="7"/>
      <c r="BK329" s="7"/>
      <c r="BL329" s="7"/>
      <c r="BM329" s="7"/>
      <c r="BN329" s="7"/>
      <c r="BO329" s="7"/>
      <c r="BP329" s="7"/>
      <c r="BQ329" s="7"/>
      <c r="BR329" s="7"/>
      <c r="BS329" s="7"/>
      <c r="BT329" s="7"/>
      <c r="BU329" s="1"/>
      <c r="BV329" s="7"/>
      <c r="BW329" s="7"/>
      <c r="BX329" s="82"/>
      <c r="BY329" s="82" t="str">
        <f t="shared" si="103"/>
        <v>REACTIVOS EQUIPOS Y QUIMICOS LIMITADA</v>
      </c>
      <c r="BZ329" s="82">
        <f t="shared" si="96"/>
        <v>0</v>
      </c>
      <c r="CA329" s="82">
        <f t="shared" si="97"/>
        <v>0</v>
      </c>
      <c r="CB329" s="7"/>
      <c r="CC329" s="7"/>
      <c r="CD329" s="7"/>
      <c r="CE329" s="7" t="s">
        <v>1799</v>
      </c>
      <c r="CF329" s="7">
        <v>313500</v>
      </c>
      <c r="CG329" s="7">
        <v>60</v>
      </c>
      <c r="CH329" s="7" t="s">
        <v>2624</v>
      </c>
      <c r="CI329" s="7">
        <v>183958.15384615384</v>
      </c>
      <c r="CJ329" s="7" t="s">
        <v>2400</v>
      </c>
      <c r="CK329" s="82">
        <f t="shared" si="104"/>
        <v>183958.15384615384</v>
      </c>
      <c r="CL329" s="82" t="str">
        <f t="shared" si="105"/>
        <v xml:space="preserve">LABORATORIOS WACOL S.A </v>
      </c>
      <c r="CM329" s="82" t="str">
        <f t="shared" si="106"/>
        <v xml:space="preserve">AXIGEN </v>
      </c>
      <c r="CN329" s="82" t="str">
        <f t="shared" si="107"/>
        <v xml:space="preserve">INMEDIATA </v>
      </c>
      <c r="CO329" s="101">
        <f t="shared" si="98"/>
        <v>183958.15384615384</v>
      </c>
      <c r="CP329" s="110" t="str">
        <f t="shared" si="99"/>
        <v xml:space="preserve">LABORATORIOS WACOL S.A </v>
      </c>
      <c r="CQ329" s="105" t="str">
        <f t="shared" si="100"/>
        <v xml:space="preserve">AXIGEN </v>
      </c>
      <c r="CR329" s="105" t="str">
        <f t="shared" si="101"/>
        <v xml:space="preserve">INMEDIATA </v>
      </c>
    </row>
    <row r="330" spans="1:96" ht="26.25" customHeight="1">
      <c r="A330" s="46">
        <f t="shared" si="102"/>
        <v>322</v>
      </c>
      <c r="B330" s="52" t="s">
        <v>765</v>
      </c>
      <c r="C330" s="53" t="s">
        <v>2065</v>
      </c>
      <c r="D330" s="47">
        <v>1</v>
      </c>
      <c r="E330" s="7"/>
      <c r="F330" s="7"/>
      <c r="G330" s="7"/>
      <c r="H330" s="7"/>
      <c r="I330" s="7"/>
      <c r="J330" s="7"/>
      <c r="K330" s="1" t="s">
        <v>2307</v>
      </c>
      <c r="L330" s="7">
        <v>227592</v>
      </c>
      <c r="M330" s="7">
        <v>30</v>
      </c>
      <c r="N330" s="7" t="s">
        <v>2345</v>
      </c>
      <c r="O330" s="7">
        <v>186072</v>
      </c>
      <c r="P330" s="7" t="s">
        <v>2326</v>
      </c>
      <c r="Q330" s="7"/>
      <c r="R330" s="7"/>
      <c r="S330" s="7"/>
      <c r="T330" s="7"/>
      <c r="U330" s="7"/>
      <c r="V330" s="7"/>
      <c r="W330" s="7" t="s">
        <v>2428</v>
      </c>
      <c r="X330" s="7">
        <v>419804</v>
      </c>
      <c r="Y330" s="7">
        <v>30</v>
      </c>
      <c r="Z330" s="82">
        <f t="shared" ref="Z330:Z390" si="112">MIN(X330,U330,R330,O330,L330,I330,F330)</f>
        <v>186072</v>
      </c>
      <c r="AA330" s="82" t="str">
        <f t="shared" ref="AA330:AA390" si="113">IF(Z330=X330,$W$7,IF(Z330=U330,$T$7,IF(Z330=R330,$Q$7,IF(Z330=O330,$N$7,IF(Z330=L330,$K$7,IF(Z330=I330,$H$7,IF(Z330=F330,$E$7,"")))))))</f>
        <v>BIODIAGNOSTICA LTDA</v>
      </c>
      <c r="AB330" s="82" t="str">
        <f t="shared" si="108"/>
        <v>USA SCIENTIFIC 1120-1810</v>
      </c>
      <c r="AC330" s="82" t="str">
        <f t="shared" si="109"/>
        <v>INMEDIATA</v>
      </c>
      <c r="AD330" s="7"/>
      <c r="AE330" s="7"/>
      <c r="AF330" s="7"/>
      <c r="AG330" s="7"/>
      <c r="AH330" s="7"/>
      <c r="AI330" s="7"/>
      <c r="AJ330" s="7"/>
      <c r="AK330" s="7"/>
      <c r="AL330" s="7"/>
      <c r="AM330" s="7" t="s">
        <v>2303</v>
      </c>
      <c r="AN330" s="7">
        <v>235094</v>
      </c>
      <c r="AO330" s="7" t="s">
        <v>2328</v>
      </c>
      <c r="AP330" s="7" t="s">
        <v>2303</v>
      </c>
      <c r="AQ330" s="7">
        <v>272800</v>
      </c>
      <c r="AR330" s="7" t="s">
        <v>2475</v>
      </c>
      <c r="AS330" s="7"/>
      <c r="AT330" s="7"/>
      <c r="AU330" s="7"/>
      <c r="AV330" s="7" t="s">
        <v>2303</v>
      </c>
      <c r="AW330" s="7">
        <v>219597.76097560974</v>
      </c>
      <c r="AX330" s="7">
        <v>45</v>
      </c>
      <c r="AY330" s="82">
        <f t="shared" ref="AY330:AY385" si="114">MIN(AW330,AT330,AQ330,AN330,AK330,AH330,AE330)</f>
        <v>219597.76097560974</v>
      </c>
      <c r="AZ330" s="82" t="str">
        <f t="shared" ref="AZ330:AZ385" si="115">+IF(AY330=AW330,$AV$7,IF(AY330=AT330,$AS$7,IF(AY330=AQ330,$AP$7,IF(AY330=AN330,$AM$7,IF(AY330=AK330,$AJ$7,IF(AY330=AH330,$AG$7,IF(AY330=AE330,$AD$7,"")))))))</f>
        <v>NELSON A. ROYERO Y CÍA. SAS.</v>
      </c>
      <c r="BA330" s="82" t="str">
        <f t="shared" si="110"/>
        <v>USA SCIENTIFIC</v>
      </c>
      <c r="BB330" s="82">
        <f t="shared" si="111"/>
        <v>45</v>
      </c>
      <c r="BC330" s="7"/>
      <c r="BD330" s="7"/>
      <c r="BE330" s="7"/>
      <c r="BF330" s="7"/>
      <c r="BG330" s="7"/>
      <c r="BH330" s="7"/>
      <c r="BI330" s="7"/>
      <c r="BJ330" s="7"/>
      <c r="BK330" s="7"/>
      <c r="BL330" s="7"/>
      <c r="BM330" s="7"/>
      <c r="BN330" s="7"/>
      <c r="BO330" s="7"/>
      <c r="BP330" s="7"/>
      <c r="BQ330" s="7"/>
      <c r="BR330" s="7"/>
      <c r="BS330" s="7"/>
      <c r="BT330" s="7"/>
      <c r="BU330" s="1"/>
      <c r="BV330" s="7"/>
      <c r="BW330" s="7"/>
      <c r="BX330" s="82"/>
      <c r="BY330" s="82" t="str">
        <f t="shared" si="103"/>
        <v>REACTIVOS EQUIPOS Y QUIMICOS LIMITADA</v>
      </c>
      <c r="BZ330" s="82">
        <f t="shared" ref="BZ330:BZ393" si="116">IF(BX330=BV330,BU330,IF(BX330=BS330,BR330,IF(BX330=BP330,BO330,IF(BX330=BM330,BL330,IF(BX330=BJ330,BI330,IF(BX330=BG330,BF330,IF(BX330=BD330,BC330,"")))))))</f>
        <v>0</v>
      </c>
      <c r="CA330" s="82">
        <f t="shared" ref="CA330:CA393" si="117">IF(BX330=BV330,BW330,IF(BX330=BS330,BT330,IF(BX330=BP330,BQ330,IF(BX330=BM330,BN330,IF(BX330=BJ330,BK330,IF(BX330=BG330,BH330,IF(BX330=BD330,BE330,"")))))))</f>
        <v>0</v>
      </c>
      <c r="CB330" s="7"/>
      <c r="CC330" s="7"/>
      <c r="CD330" s="7"/>
      <c r="CE330" s="7" t="s">
        <v>1799</v>
      </c>
      <c r="CF330" s="7">
        <v>295600</v>
      </c>
      <c r="CG330" s="7">
        <v>60</v>
      </c>
      <c r="CH330" s="7" t="s">
        <v>2624</v>
      </c>
      <c r="CI330" s="7">
        <v>183058.70769230768</v>
      </c>
      <c r="CJ330" s="7" t="s">
        <v>2400</v>
      </c>
      <c r="CK330" s="82">
        <f t="shared" ref="CK330:CK393" si="118">MIN(CI330,CF330,CC330)</f>
        <v>183058.70769230768</v>
      </c>
      <c r="CL330" s="82" t="str">
        <f t="shared" ref="CL330:CL393" si="119">+IF(CK330=CI330,$CH$7,IF(CK330=CF330,$CE$7,IF(CK330=CC330,$CB$7,"")))</f>
        <v xml:space="preserve">LABORATORIOS WACOL S.A </v>
      </c>
      <c r="CM330" s="82" t="str">
        <f t="shared" ref="CM330:CM393" si="120">IF(CK330=CI330,CH330,IF(CK330=CF330,CE330,IF(CK330=CC330,CB330,"")))</f>
        <v xml:space="preserve">AXIGEN </v>
      </c>
      <c r="CN330" s="82" t="str">
        <f t="shared" ref="CN330:CN393" si="121">IF(CK330=CI330,CJ330,IF(CK330=CF330,CG330,IF(CK330=CC330,CD330,"")))</f>
        <v xml:space="preserve">INMEDIATA </v>
      </c>
      <c r="CO330" s="101">
        <f t="shared" ref="CO330:CO393" si="122">MIN(BX330,AY330,Z330,CK330)</f>
        <v>183058.70769230768</v>
      </c>
      <c r="CP330" s="110" t="str">
        <f t="shared" ref="CP330:CP393" si="123">IF(CO330=CK330,CL330,IF(CO330=BX330,BY330,IF(CO330=AY330,AZ330,IF(CO330=Z330,AA330,""))))</f>
        <v xml:space="preserve">LABORATORIOS WACOL S.A </v>
      </c>
      <c r="CQ330" s="105" t="str">
        <f t="shared" ref="CQ330:CQ393" si="124">IF(CO330=CK330,CM330,IF(CO330=BX330,BZ330,IF(CO330=AY330,BA330,IF(CO330=Z330,AB330,""))))</f>
        <v xml:space="preserve">AXIGEN </v>
      </c>
      <c r="CR330" s="105" t="str">
        <f t="shared" ref="CR330:CR393" si="125">IF(CO330=CK330,CN330,IF(CO330=BX330,CA330,IF(CO330=AY330,BB330,IF(CO330=Z330,AC330,""))))</f>
        <v xml:space="preserve">INMEDIATA </v>
      </c>
    </row>
    <row r="331" spans="1:96" ht="26.25" customHeight="1">
      <c r="A331" s="46">
        <f t="shared" ref="A331:A394" si="126">A330+1</f>
        <v>323</v>
      </c>
      <c r="B331" s="52" t="s">
        <v>766</v>
      </c>
      <c r="C331" s="53" t="s">
        <v>2066</v>
      </c>
      <c r="D331" s="47">
        <v>1</v>
      </c>
      <c r="E331" s="7"/>
      <c r="F331" s="7"/>
      <c r="G331" s="7"/>
      <c r="H331" s="7"/>
      <c r="I331" s="7"/>
      <c r="J331" s="7"/>
      <c r="K331" s="1" t="s">
        <v>2307</v>
      </c>
      <c r="L331" s="7">
        <v>227592</v>
      </c>
      <c r="M331" s="7">
        <v>30</v>
      </c>
      <c r="N331" s="7" t="s">
        <v>2346</v>
      </c>
      <c r="O331" s="7">
        <v>186363</v>
      </c>
      <c r="P331" s="7" t="s">
        <v>2326</v>
      </c>
      <c r="Q331" s="7"/>
      <c r="R331" s="7"/>
      <c r="S331" s="7"/>
      <c r="T331" s="7"/>
      <c r="U331" s="7"/>
      <c r="V331" s="7"/>
      <c r="W331" s="7" t="s">
        <v>2428</v>
      </c>
      <c r="X331" s="7">
        <v>419804</v>
      </c>
      <c r="Y331" s="7">
        <v>30</v>
      </c>
      <c r="Z331" s="82">
        <f t="shared" si="112"/>
        <v>186363</v>
      </c>
      <c r="AA331" s="82" t="str">
        <f t="shared" si="113"/>
        <v>BIODIAGNOSTICA LTDA</v>
      </c>
      <c r="AB331" s="82" t="str">
        <f t="shared" si="108"/>
        <v>USA SCIENTIFIC 1120-8810</v>
      </c>
      <c r="AC331" s="82" t="str">
        <f t="shared" si="109"/>
        <v>INMEDIATA</v>
      </c>
      <c r="AD331" s="7"/>
      <c r="AE331" s="7"/>
      <c r="AF331" s="7"/>
      <c r="AG331" s="7"/>
      <c r="AH331" s="7"/>
      <c r="AI331" s="7"/>
      <c r="AJ331" s="7"/>
      <c r="AK331" s="7"/>
      <c r="AL331" s="7"/>
      <c r="AM331" s="7" t="s">
        <v>2303</v>
      </c>
      <c r="AN331" s="7">
        <v>236262</v>
      </c>
      <c r="AO331" s="7" t="s">
        <v>2328</v>
      </c>
      <c r="AP331" s="7" t="s">
        <v>2303</v>
      </c>
      <c r="AQ331" s="7">
        <v>272800</v>
      </c>
      <c r="AR331" s="7" t="s">
        <v>2475</v>
      </c>
      <c r="AS331" s="7"/>
      <c r="AT331" s="7"/>
      <c r="AU331" s="7"/>
      <c r="AV331" s="7" t="s">
        <v>2303</v>
      </c>
      <c r="AW331" s="7">
        <v>219941.51707317072</v>
      </c>
      <c r="AX331" s="7">
        <v>45</v>
      </c>
      <c r="AY331" s="82">
        <f t="shared" si="114"/>
        <v>219941.51707317072</v>
      </c>
      <c r="AZ331" s="82" t="str">
        <f t="shared" si="115"/>
        <v>NELSON A. ROYERO Y CÍA. SAS.</v>
      </c>
      <c r="BA331" s="82" t="str">
        <f t="shared" si="110"/>
        <v>USA SCIENTIFIC</v>
      </c>
      <c r="BB331" s="82">
        <f t="shared" si="111"/>
        <v>45</v>
      </c>
      <c r="BC331" s="7"/>
      <c r="BD331" s="7"/>
      <c r="BE331" s="7"/>
      <c r="BF331" s="7"/>
      <c r="BG331" s="7"/>
      <c r="BH331" s="7"/>
      <c r="BI331" s="7"/>
      <c r="BJ331" s="7"/>
      <c r="BK331" s="7"/>
      <c r="BL331" s="7"/>
      <c r="BM331" s="7"/>
      <c r="BN331" s="7"/>
      <c r="BO331" s="7"/>
      <c r="BP331" s="7"/>
      <c r="BQ331" s="7"/>
      <c r="BR331" s="7"/>
      <c r="BS331" s="7"/>
      <c r="BT331" s="7"/>
      <c r="BU331" s="1"/>
      <c r="BV331" s="7"/>
      <c r="BW331" s="7"/>
      <c r="BX331" s="82"/>
      <c r="BY331" s="82" t="str">
        <f t="shared" ref="BY331:BY394" si="127">+IF(BX331=BV331,$BU$7,IF(BX331=BS331,$BR$7,IF(BX331=BP331,$BO$7,IF(BX331=BM331,$BL$7,IF(BX331=BJ331,$BI$7,IF(BX331=BG331,$BF$7,IF(BX331=BD331,$BC$7,"")))))))</f>
        <v>REACTIVOS EQUIPOS Y QUIMICOS LIMITADA</v>
      </c>
      <c r="BZ331" s="82">
        <f t="shared" si="116"/>
        <v>0</v>
      </c>
      <c r="CA331" s="82">
        <f t="shared" si="117"/>
        <v>0</v>
      </c>
      <c r="CB331" s="7"/>
      <c r="CC331" s="7"/>
      <c r="CD331" s="7"/>
      <c r="CE331" s="7" t="s">
        <v>1799</v>
      </c>
      <c r="CF331" s="7">
        <v>287650</v>
      </c>
      <c r="CG331" s="7">
        <v>60</v>
      </c>
      <c r="CH331" s="7" t="s">
        <v>2624</v>
      </c>
      <c r="CI331" s="7">
        <v>183410.27692307692</v>
      </c>
      <c r="CJ331" s="7" t="s">
        <v>2400</v>
      </c>
      <c r="CK331" s="82">
        <f t="shared" si="118"/>
        <v>183410.27692307692</v>
      </c>
      <c r="CL331" s="82" t="str">
        <f t="shared" si="119"/>
        <v xml:space="preserve">LABORATORIOS WACOL S.A </v>
      </c>
      <c r="CM331" s="82" t="str">
        <f t="shared" si="120"/>
        <v xml:space="preserve">AXIGEN </v>
      </c>
      <c r="CN331" s="82" t="str">
        <f t="shared" si="121"/>
        <v xml:space="preserve">INMEDIATA </v>
      </c>
      <c r="CO331" s="101">
        <f t="shared" si="122"/>
        <v>183410.27692307692</v>
      </c>
      <c r="CP331" s="110" t="str">
        <f t="shared" si="123"/>
        <v xml:space="preserve">LABORATORIOS WACOL S.A </v>
      </c>
      <c r="CQ331" s="105" t="str">
        <f t="shared" si="124"/>
        <v xml:space="preserve">AXIGEN </v>
      </c>
      <c r="CR331" s="105" t="str">
        <f t="shared" si="125"/>
        <v xml:space="preserve">INMEDIATA </v>
      </c>
    </row>
    <row r="332" spans="1:96" ht="26.25" customHeight="1">
      <c r="A332" s="46">
        <f t="shared" si="126"/>
        <v>324</v>
      </c>
      <c r="B332" s="54" t="s">
        <v>767</v>
      </c>
      <c r="C332" s="48" t="s">
        <v>916</v>
      </c>
      <c r="D332" s="47">
        <v>1</v>
      </c>
      <c r="E332" s="7"/>
      <c r="F332" s="7"/>
      <c r="G332" s="7"/>
      <c r="H332" s="7"/>
      <c r="I332" s="7"/>
      <c r="J332" s="7"/>
      <c r="K332" s="1"/>
      <c r="L332" s="7"/>
      <c r="M332" s="7"/>
      <c r="N332" s="7"/>
      <c r="O332" s="7"/>
      <c r="P332" s="7"/>
      <c r="Q332" s="7"/>
      <c r="R332" s="7"/>
      <c r="S332" s="7"/>
      <c r="T332" s="7"/>
      <c r="U332" s="7"/>
      <c r="V332" s="7"/>
      <c r="W332" s="7"/>
      <c r="X332" s="7"/>
      <c r="Y332" s="7"/>
      <c r="Z332" s="82"/>
      <c r="AA332" s="82"/>
      <c r="AB332" s="82"/>
      <c r="AC332" s="82"/>
      <c r="AD332" s="7"/>
      <c r="AE332" s="7"/>
      <c r="AF332" s="7"/>
      <c r="AG332" s="7"/>
      <c r="AH332" s="7"/>
      <c r="AI332" s="7"/>
      <c r="AJ332" s="7"/>
      <c r="AK332" s="7"/>
      <c r="AL332" s="7"/>
      <c r="AM332" s="7"/>
      <c r="AN332" s="7"/>
      <c r="AO332" s="7"/>
      <c r="AP332" s="7" t="s">
        <v>2301</v>
      </c>
      <c r="AQ332" s="7">
        <v>163300</v>
      </c>
      <c r="AR332" s="7" t="s">
        <v>2475</v>
      </c>
      <c r="AS332" s="7"/>
      <c r="AT332" s="7"/>
      <c r="AU332" s="7"/>
      <c r="AV332" s="7"/>
      <c r="AW332" s="7"/>
      <c r="AX332" s="7"/>
      <c r="AY332" s="82">
        <f t="shared" si="114"/>
        <v>163300</v>
      </c>
      <c r="AZ332" s="82" t="str">
        <f t="shared" si="115"/>
        <v>LESNIAK E. U.</v>
      </c>
      <c r="BA332" s="82" t="str">
        <f t="shared" si="110"/>
        <v>AXIGEN</v>
      </c>
      <c r="BB332" s="82" t="str">
        <f t="shared" si="111"/>
        <v>30 días</v>
      </c>
      <c r="BC332" s="7"/>
      <c r="BD332" s="7"/>
      <c r="BE332" s="7"/>
      <c r="BF332" s="7"/>
      <c r="BG332" s="7"/>
      <c r="BH332" s="7"/>
      <c r="BI332" s="7"/>
      <c r="BJ332" s="7"/>
      <c r="BK332" s="7"/>
      <c r="BL332" s="7" t="s">
        <v>2544</v>
      </c>
      <c r="BM332" s="7">
        <v>66120</v>
      </c>
      <c r="BN332" s="7" t="s">
        <v>2375</v>
      </c>
      <c r="BO332" s="7"/>
      <c r="BP332" s="7"/>
      <c r="BQ332" s="7"/>
      <c r="BR332" s="7"/>
      <c r="BS332" s="7"/>
      <c r="BT332" s="7"/>
      <c r="BU332" s="1" t="s">
        <v>916</v>
      </c>
      <c r="BV332" s="7">
        <v>64960</v>
      </c>
      <c r="BW332" s="7" t="s">
        <v>2545</v>
      </c>
      <c r="BX332" s="82">
        <f t="shared" ref="BX332:BX393" si="128">MIN(BV332,BS332,BP332,BM332,BJ332,BG332,BD332)</f>
        <v>64960</v>
      </c>
      <c r="BY332" s="82" t="str">
        <f t="shared" si="127"/>
        <v>REACTIVOS EQUIPOS Y QUIMICOS LIMITADA</v>
      </c>
      <c r="BZ332" s="82" t="str">
        <f t="shared" si="116"/>
        <v>Axygen T-300</v>
      </c>
      <c r="CA332" s="82" t="str">
        <f t="shared" si="117"/>
        <v>120 DIAS</v>
      </c>
      <c r="CB332" s="7"/>
      <c r="CC332" s="7"/>
      <c r="CD332" s="7"/>
      <c r="CE332" s="7"/>
      <c r="CF332" s="7"/>
      <c r="CG332" s="7"/>
      <c r="CH332" s="7" t="s">
        <v>2624</v>
      </c>
      <c r="CI332" s="7">
        <v>29808.430769230767</v>
      </c>
      <c r="CJ332" s="7" t="s">
        <v>2400</v>
      </c>
      <c r="CK332" s="82">
        <f t="shared" si="118"/>
        <v>29808.430769230767</v>
      </c>
      <c r="CL332" s="82" t="str">
        <f t="shared" si="119"/>
        <v xml:space="preserve">LABORATORIOS WACOL S.A </v>
      </c>
      <c r="CM332" s="82" t="str">
        <f t="shared" si="120"/>
        <v xml:space="preserve">AXIGEN </v>
      </c>
      <c r="CN332" s="82" t="str">
        <f t="shared" si="121"/>
        <v xml:space="preserve">INMEDIATA </v>
      </c>
      <c r="CO332" s="101">
        <f t="shared" si="122"/>
        <v>29808.430769230767</v>
      </c>
      <c r="CP332" s="110" t="str">
        <f t="shared" si="123"/>
        <v xml:space="preserve">LABORATORIOS WACOL S.A </v>
      </c>
      <c r="CQ332" s="105" t="str">
        <f t="shared" si="124"/>
        <v xml:space="preserve">AXIGEN </v>
      </c>
      <c r="CR332" s="105" t="str">
        <f t="shared" si="125"/>
        <v xml:space="preserve">INMEDIATA </v>
      </c>
    </row>
    <row r="333" spans="1:96" ht="43.2">
      <c r="A333" s="46">
        <f t="shared" si="126"/>
        <v>325</v>
      </c>
      <c r="B333" s="54" t="s">
        <v>768</v>
      </c>
      <c r="C333" s="48" t="s">
        <v>917</v>
      </c>
      <c r="D333" s="47">
        <v>1</v>
      </c>
      <c r="E333" s="7"/>
      <c r="F333" s="7"/>
      <c r="G333" s="7"/>
      <c r="H333" s="7"/>
      <c r="I333" s="7"/>
      <c r="J333" s="7"/>
      <c r="K333" s="7"/>
      <c r="L333" s="7"/>
      <c r="M333" s="7"/>
      <c r="N333" s="7"/>
      <c r="O333" s="7"/>
      <c r="P333" s="7"/>
      <c r="Q333" s="7"/>
      <c r="R333" s="7"/>
      <c r="S333" s="7"/>
      <c r="T333" s="7"/>
      <c r="U333" s="7"/>
      <c r="V333" s="7"/>
      <c r="W333" s="7"/>
      <c r="X333" s="7"/>
      <c r="Y333" s="7"/>
      <c r="Z333" s="82"/>
      <c r="AA333" s="82"/>
      <c r="AB333" s="82"/>
      <c r="AC333" s="82"/>
      <c r="AD333" s="7"/>
      <c r="AE333" s="7"/>
      <c r="AF333" s="7"/>
      <c r="AG333" s="7"/>
      <c r="AH333" s="7"/>
      <c r="AI333" s="7"/>
      <c r="AJ333" s="7"/>
      <c r="AK333" s="7"/>
      <c r="AL333" s="7"/>
      <c r="AM333" s="7"/>
      <c r="AN333" s="7"/>
      <c r="AO333" s="7"/>
      <c r="AP333" s="7"/>
      <c r="AQ333" s="7"/>
      <c r="AR333" s="7"/>
      <c r="AS333" s="7" t="s">
        <v>2359</v>
      </c>
      <c r="AT333" s="7">
        <v>190240</v>
      </c>
      <c r="AU333" s="7">
        <v>90</v>
      </c>
      <c r="AV333" s="7"/>
      <c r="AW333" s="7"/>
      <c r="AX333" s="7"/>
      <c r="AY333" s="82">
        <f t="shared" si="114"/>
        <v>190240</v>
      </c>
      <c r="AZ333" s="82" t="str">
        <f t="shared" si="115"/>
        <v>MERCK S.A.</v>
      </c>
      <c r="BA333" s="82" t="str">
        <f t="shared" si="110"/>
        <v>EPPENDORF</v>
      </c>
      <c r="BB333" s="82">
        <f t="shared" si="111"/>
        <v>90</v>
      </c>
      <c r="BC333" s="7"/>
      <c r="BD333" s="7"/>
      <c r="BE333" s="7"/>
      <c r="BF333" s="7"/>
      <c r="BG333" s="7"/>
      <c r="BH333" s="7"/>
      <c r="BI333" s="7"/>
      <c r="BJ333" s="7"/>
      <c r="BK333" s="7"/>
      <c r="BL333" s="7"/>
      <c r="BM333" s="7"/>
      <c r="BN333" s="7"/>
      <c r="BO333" s="7"/>
      <c r="BP333" s="7"/>
      <c r="BQ333" s="7"/>
      <c r="BR333" s="7"/>
      <c r="BS333" s="7"/>
      <c r="BT333" s="7"/>
      <c r="BU333" s="1"/>
      <c r="BV333" s="7"/>
      <c r="BW333" s="7"/>
      <c r="BX333" s="82"/>
      <c r="BY333" s="82" t="str">
        <f t="shared" si="127"/>
        <v>REACTIVOS EQUIPOS Y QUIMICOS LIMITADA</v>
      </c>
      <c r="BZ333" s="82">
        <f t="shared" si="116"/>
        <v>0</v>
      </c>
      <c r="CA333" s="82">
        <f t="shared" si="117"/>
        <v>0</v>
      </c>
      <c r="CB333" s="7" t="s">
        <v>2359</v>
      </c>
      <c r="CC333" s="7">
        <v>82360</v>
      </c>
      <c r="CD333" s="7" t="s">
        <v>2615</v>
      </c>
      <c r="CE333" s="7" t="s">
        <v>2359</v>
      </c>
      <c r="CF333" s="7">
        <v>234000</v>
      </c>
      <c r="CG333" s="7">
        <v>60</v>
      </c>
      <c r="CH333" s="7"/>
      <c r="CI333" s="7"/>
      <c r="CJ333" s="7"/>
      <c r="CK333" s="82">
        <f t="shared" si="118"/>
        <v>82360</v>
      </c>
      <c r="CL333" s="82" t="str">
        <f t="shared" si="119"/>
        <v>RTL REPRESENTACIONES TÉCNICAS LTDA</v>
      </c>
      <c r="CM333" s="82" t="str">
        <f t="shared" si="120"/>
        <v>EPPENDORF</v>
      </c>
      <c r="CN333" s="82" t="str">
        <f t="shared" si="121"/>
        <v>30 - 45</v>
      </c>
      <c r="CO333" s="101">
        <f t="shared" si="122"/>
        <v>82360</v>
      </c>
      <c r="CP333" s="110" t="str">
        <f t="shared" si="123"/>
        <v>RTL REPRESENTACIONES TÉCNICAS LTDA</v>
      </c>
      <c r="CQ333" s="105" t="str">
        <f t="shared" si="124"/>
        <v>EPPENDORF</v>
      </c>
      <c r="CR333" s="105" t="str">
        <f t="shared" si="125"/>
        <v>30 - 45</v>
      </c>
    </row>
    <row r="334" spans="1:96" ht="43.2">
      <c r="A334" s="46">
        <f t="shared" si="126"/>
        <v>326</v>
      </c>
      <c r="B334" s="54" t="s">
        <v>769</v>
      </c>
      <c r="C334" s="48" t="s">
        <v>918</v>
      </c>
      <c r="D334" s="47">
        <v>1</v>
      </c>
      <c r="E334" s="7"/>
      <c r="F334" s="7"/>
      <c r="G334" s="7"/>
      <c r="H334" s="7"/>
      <c r="I334" s="7"/>
      <c r="J334" s="7"/>
      <c r="K334" s="7"/>
      <c r="L334" s="7"/>
      <c r="M334" s="7"/>
      <c r="N334" s="7"/>
      <c r="O334" s="7"/>
      <c r="P334" s="7"/>
      <c r="Q334" s="7"/>
      <c r="R334" s="7"/>
      <c r="S334" s="7"/>
      <c r="T334" s="7"/>
      <c r="U334" s="7"/>
      <c r="V334" s="7"/>
      <c r="W334" s="7"/>
      <c r="X334" s="7"/>
      <c r="Y334" s="7"/>
      <c r="Z334" s="82"/>
      <c r="AA334" s="82"/>
      <c r="AB334" s="82"/>
      <c r="AC334" s="82"/>
      <c r="AD334" s="7"/>
      <c r="AE334" s="7"/>
      <c r="AF334" s="7"/>
      <c r="AG334" s="7"/>
      <c r="AH334" s="7"/>
      <c r="AI334" s="7"/>
      <c r="AJ334" s="7"/>
      <c r="AK334" s="7"/>
      <c r="AL334" s="7"/>
      <c r="AM334" s="7"/>
      <c r="AN334" s="7"/>
      <c r="AO334" s="7"/>
      <c r="AP334" s="7"/>
      <c r="AQ334" s="7"/>
      <c r="AR334" s="7"/>
      <c r="AS334" s="7" t="s">
        <v>2359</v>
      </c>
      <c r="AT334" s="7">
        <v>116927.99999999999</v>
      </c>
      <c r="AU334" s="7">
        <v>90</v>
      </c>
      <c r="AV334" s="7"/>
      <c r="AW334" s="7"/>
      <c r="AX334" s="7"/>
      <c r="AY334" s="82">
        <f t="shared" si="114"/>
        <v>116927.99999999999</v>
      </c>
      <c r="AZ334" s="82" t="str">
        <f t="shared" si="115"/>
        <v>MERCK S.A.</v>
      </c>
      <c r="BA334" s="82" t="str">
        <f t="shared" si="110"/>
        <v>EPPENDORF</v>
      </c>
      <c r="BB334" s="82">
        <f t="shared" si="111"/>
        <v>90</v>
      </c>
      <c r="BC334" s="7"/>
      <c r="BD334" s="7"/>
      <c r="BE334" s="7"/>
      <c r="BF334" s="7"/>
      <c r="BG334" s="7"/>
      <c r="BH334" s="7"/>
      <c r="BI334" s="7"/>
      <c r="BJ334" s="7"/>
      <c r="BK334" s="7"/>
      <c r="BL334" s="7"/>
      <c r="BM334" s="7"/>
      <c r="BN334" s="7"/>
      <c r="BO334" s="7"/>
      <c r="BP334" s="7"/>
      <c r="BQ334" s="7"/>
      <c r="BR334" s="7"/>
      <c r="BS334" s="7"/>
      <c r="BT334" s="7"/>
      <c r="BU334" s="1"/>
      <c r="BV334" s="7"/>
      <c r="BW334" s="7"/>
      <c r="BX334" s="82"/>
      <c r="BY334" s="82" t="str">
        <f t="shared" si="127"/>
        <v>REACTIVOS EQUIPOS Y QUIMICOS LIMITADA</v>
      </c>
      <c r="BZ334" s="82">
        <f t="shared" si="116"/>
        <v>0</v>
      </c>
      <c r="CA334" s="82">
        <f t="shared" si="117"/>
        <v>0</v>
      </c>
      <c r="CB334" s="7" t="s">
        <v>2359</v>
      </c>
      <c r="CC334" s="7">
        <v>50605</v>
      </c>
      <c r="CD334" s="7" t="s">
        <v>2615</v>
      </c>
      <c r="CE334" s="7" t="s">
        <v>2359</v>
      </c>
      <c r="CF334" s="7">
        <v>207900</v>
      </c>
      <c r="CG334" s="7">
        <v>60</v>
      </c>
      <c r="CH334" s="7"/>
      <c r="CI334" s="7"/>
      <c r="CJ334" s="7"/>
      <c r="CK334" s="82">
        <f t="shared" si="118"/>
        <v>50605</v>
      </c>
      <c r="CL334" s="82" t="str">
        <f t="shared" si="119"/>
        <v>RTL REPRESENTACIONES TÉCNICAS LTDA</v>
      </c>
      <c r="CM334" s="82" t="str">
        <f t="shared" si="120"/>
        <v>EPPENDORF</v>
      </c>
      <c r="CN334" s="82" t="str">
        <f t="shared" si="121"/>
        <v>30 - 45</v>
      </c>
      <c r="CO334" s="101">
        <f t="shared" si="122"/>
        <v>50605</v>
      </c>
      <c r="CP334" s="110" t="str">
        <f t="shared" si="123"/>
        <v>RTL REPRESENTACIONES TÉCNICAS LTDA</v>
      </c>
      <c r="CQ334" s="105" t="str">
        <f t="shared" si="124"/>
        <v>EPPENDORF</v>
      </c>
      <c r="CR334" s="105" t="str">
        <f t="shared" si="125"/>
        <v>30 - 45</v>
      </c>
    </row>
    <row r="335" spans="1:96" ht="43.2">
      <c r="A335" s="46">
        <f t="shared" si="126"/>
        <v>327</v>
      </c>
      <c r="B335" s="54" t="s">
        <v>770</v>
      </c>
      <c r="C335" s="48" t="s">
        <v>919</v>
      </c>
      <c r="D335" s="47">
        <v>1</v>
      </c>
      <c r="E335" s="7"/>
      <c r="F335" s="7"/>
      <c r="G335" s="7"/>
      <c r="H335" s="7"/>
      <c r="I335" s="7"/>
      <c r="J335" s="7"/>
      <c r="K335" s="7"/>
      <c r="L335" s="7"/>
      <c r="M335" s="7"/>
      <c r="N335" s="7"/>
      <c r="O335" s="7"/>
      <c r="P335" s="7"/>
      <c r="Q335" s="7"/>
      <c r="R335" s="7"/>
      <c r="S335" s="7"/>
      <c r="T335" s="7"/>
      <c r="U335" s="7"/>
      <c r="V335" s="7"/>
      <c r="W335" s="7"/>
      <c r="X335" s="7"/>
      <c r="Y335" s="7"/>
      <c r="Z335" s="82"/>
      <c r="AA335" s="82"/>
      <c r="AB335" s="82"/>
      <c r="AC335" s="82"/>
      <c r="AD335" s="7"/>
      <c r="AE335" s="7"/>
      <c r="AF335" s="7"/>
      <c r="AG335" s="7"/>
      <c r="AH335" s="7"/>
      <c r="AI335" s="7"/>
      <c r="AJ335" s="7"/>
      <c r="AK335" s="7"/>
      <c r="AL335" s="7"/>
      <c r="AM335" s="7"/>
      <c r="AN335" s="7"/>
      <c r="AO335" s="7"/>
      <c r="AP335" s="7"/>
      <c r="AQ335" s="7"/>
      <c r="AR335" s="7"/>
      <c r="AS335" s="7" t="s">
        <v>2359</v>
      </c>
      <c r="AT335" s="7">
        <v>116927.99999999999</v>
      </c>
      <c r="AU335" s="7">
        <v>90</v>
      </c>
      <c r="AV335" s="7"/>
      <c r="AW335" s="7"/>
      <c r="AX335" s="7"/>
      <c r="AY335" s="82">
        <f t="shared" si="114"/>
        <v>116927.99999999999</v>
      </c>
      <c r="AZ335" s="82" t="str">
        <f t="shared" si="115"/>
        <v>MERCK S.A.</v>
      </c>
      <c r="BA335" s="82" t="str">
        <f t="shared" ref="BA335:BA398" si="129">IF(AY335=AW335,AV335,IF(AY335=AT335,AS335,IF(AY335=AQ335,AP335,IF(AY335=AN335,AM335,IF(AY335=AK335,AJ335,IF(AY335=AH335,AG335,IF(AY335=AE335,AD335,"")))))))</f>
        <v>EPPENDORF</v>
      </c>
      <c r="BB335" s="82">
        <f t="shared" ref="BB335:BB398" si="130">IF(AY335=AW335,AX335,IF(AY335=AT335,AU335,IF(AY335=AQ335,AR335,IF(AY335=AN335,AO335,IF(AY335=AK335,AL335,IF(AY335=AH335,AI335,IF(AY335=AE335,AF335,"")))))))</f>
        <v>90</v>
      </c>
      <c r="BC335" s="7"/>
      <c r="BD335" s="7"/>
      <c r="BE335" s="7"/>
      <c r="BF335" s="7"/>
      <c r="BG335" s="7"/>
      <c r="BH335" s="7"/>
      <c r="BI335" s="7"/>
      <c r="BJ335" s="7"/>
      <c r="BK335" s="7"/>
      <c r="BL335" s="7"/>
      <c r="BM335" s="7"/>
      <c r="BN335" s="7"/>
      <c r="BO335" s="7"/>
      <c r="BP335" s="7"/>
      <c r="BQ335" s="7"/>
      <c r="BR335" s="7"/>
      <c r="BS335" s="7"/>
      <c r="BT335" s="7"/>
      <c r="BU335" s="1"/>
      <c r="BV335" s="7"/>
      <c r="BW335" s="7"/>
      <c r="BX335" s="82"/>
      <c r="BY335" s="82" t="str">
        <f t="shared" si="127"/>
        <v>REACTIVOS EQUIPOS Y QUIMICOS LIMITADA</v>
      </c>
      <c r="BZ335" s="82">
        <f t="shared" si="116"/>
        <v>0</v>
      </c>
      <c r="CA335" s="82">
        <f t="shared" si="117"/>
        <v>0</v>
      </c>
      <c r="CB335" s="7" t="s">
        <v>2359</v>
      </c>
      <c r="CC335" s="7">
        <v>50605</v>
      </c>
      <c r="CD335" s="7" t="s">
        <v>2615</v>
      </c>
      <c r="CE335" s="7" t="s">
        <v>2359</v>
      </c>
      <c r="CF335" s="7">
        <v>223100</v>
      </c>
      <c r="CG335" s="7">
        <v>60</v>
      </c>
      <c r="CH335" s="7"/>
      <c r="CI335" s="7"/>
      <c r="CJ335" s="7"/>
      <c r="CK335" s="82">
        <f t="shared" si="118"/>
        <v>50605</v>
      </c>
      <c r="CL335" s="82" t="str">
        <f t="shared" si="119"/>
        <v>RTL REPRESENTACIONES TÉCNICAS LTDA</v>
      </c>
      <c r="CM335" s="82" t="str">
        <f t="shared" si="120"/>
        <v>EPPENDORF</v>
      </c>
      <c r="CN335" s="82" t="str">
        <f t="shared" si="121"/>
        <v>30 - 45</v>
      </c>
      <c r="CO335" s="101">
        <f t="shared" si="122"/>
        <v>50605</v>
      </c>
      <c r="CP335" s="110" t="str">
        <f t="shared" si="123"/>
        <v>RTL REPRESENTACIONES TÉCNICAS LTDA</v>
      </c>
      <c r="CQ335" s="105" t="str">
        <f t="shared" si="124"/>
        <v>EPPENDORF</v>
      </c>
      <c r="CR335" s="105" t="str">
        <f t="shared" si="125"/>
        <v>30 - 45</v>
      </c>
    </row>
    <row r="336" spans="1:96" ht="28.8">
      <c r="A336" s="46">
        <f t="shared" si="126"/>
        <v>328</v>
      </c>
      <c r="B336" s="68" t="s">
        <v>771</v>
      </c>
      <c r="C336" s="69" t="s">
        <v>920</v>
      </c>
      <c r="D336" s="47">
        <v>1</v>
      </c>
      <c r="E336" s="7"/>
      <c r="F336" s="7"/>
      <c r="G336" s="7"/>
      <c r="H336" s="7"/>
      <c r="I336" s="7"/>
      <c r="J336" s="7"/>
      <c r="K336" s="7"/>
      <c r="L336" s="7"/>
      <c r="M336" s="7"/>
      <c r="N336" s="7"/>
      <c r="O336" s="7"/>
      <c r="P336" s="7"/>
      <c r="Q336" s="7"/>
      <c r="R336" s="7"/>
      <c r="S336" s="7"/>
      <c r="T336" s="7"/>
      <c r="U336" s="7"/>
      <c r="V336" s="7"/>
      <c r="W336" s="7"/>
      <c r="X336" s="7"/>
      <c r="Y336" s="7"/>
      <c r="Z336" s="82"/>
      <c r="AA336" s="82"/>
      <c r="AB336" s="82"/>
      <c r="AC336" s="82"/>
      <c r="AD336" s="7"/>
      <c r="AE336" s="7"/>
      <c r="AF336" s="7"/>
      <c r="AG336" s="7"/>
      <c r="AH336" s="7"/>
      <c r="AI336" s="7"/>
      <c r="AJ336" s="7"/>
      <c r="AK336" s="7"/>
      <c r="AL336" s="7"/>
      <c r="AM336" s="7"/>
      <c r="AN336" s="7"/>
      <c r="AO336" s="7"/>
      <c r="AP336" s="7"/>
      <c r="AQ336" s="7"/>
      <c r="AR336" s="7"/>
      <c r="AS336" s="7"/>
      <c r="AT336" s="7"/>
      <c r="AU336" s="7"/>
      <c r="AV336" s="7"/>
      <c r="AW336" s="7"/>
      <c r="AX336" s="7"/>
      <c r="AY336" s="82"/>
      <c r="AZ336" s="82"/>
      <c r="BA336" s="82">
        <f t="shared" si="129"/>
        <v>0</v>
      </c>
      <c r="BB336" s="82">
        <f t="shared" si="130"/>
        <v>0</v>
      </c>
      <c r="BC336" s="7"/>
      <c r="BD336" s="7"/>
      <c r="BE336" s="7"/>
      <c r="BF336" s="7"/>
      <c r="BG336" s="7"/>
      <c r="BH336" s="7"/>
      <c r="BI336" s="7" t="s">
        <v>920</v>
      </c>
      <c r="BJ336" s="7">
        <v>262087.5</v>
      </c>
      <c r="BK336" s="7" t="s">
        <v>2526</v>
      </c>
      <c r="BL336" s="7"/>
      <c r="BM336" s="7"/>
      <c r="BN336" s="7"/>
      <c r="BO336" s="7"/>
      <c r="BP336" s="7"/>
      <c r="BQ336" s="7"/>
      <c r="BR336" s="7"/>
      <c r="BS336" s="7"/>
      <c r="BT336" s="7"/>
      <c r="BU336" s="1"/>
      <c r="BV336" s="7"/>
      <c r="BW336" s="7"/>
      <c r="BX336" s="82">
        <f t="shared" si="128"/>
        <v>262087.5</v>
      </c>
      <c r="BY336" s="82" t="str">
        <f t="shared" si="127"/>
        <v>PROFINAS SAS</v>
      </c>
      <c r="BZ336" s="82" t="str">
        <f t="shared" si="116"/>
        <v>BRAND</v>
      </c>
      <c r="CA336" s="82" t="str">
        <f t="shared" si="117"/>
        <v>15-60 DIAS</v>
      </c>
      <c r="CB336" s="7"/>
      <c r="CC336" s="7"/>
      <c r="CD336" s="7"/>
      <c r="CE336" s="7" t="s">
        <v>920</v>
      </c>
      <c r="CF336" s="7">
        <v>324800</v>
      </c>
      <c r="CG336" s="7">
        <v>30</v>
      </c>
      <c r="CH336" s="7"/>
      <c r="CI336" s="7"/>
      <c r="CJ336" s="7"/>
      <c r="CK336" s="82">
        <f t="shared" si="118"/>
        <v>324800</v>
      </c>
      <c r="CL336" s="82" t="str">
        <f t="shared" si="119"/>
        <v>SCIENTIFIC PRODUCTS LTDA.</v>
      </c>
      <c r="CM336" s="82" t="str">
        <f t="shared" si="120"/>
        <v>BRAND</v>
      </c>
      <c r="CN336" s="82">
        <f t="shared" si="121"/>
        <v>30</v>
      </c>
      <c r="CO336" s="101">
        <f t="shared" si="122"/>
        <v>262087.5</v>
      </c>
      <c r="CP336" s="110" t="str">
        <f t="shared" si="123"/>
        <v>PROFINAS SAS</v>
      </c>
      <c r="CQ336" s="105" t="str">
        <f t="shared" si="124"/>
        <v>BRAND</v>
      </c>
      <c r="CR336" s="105" t="str">
        <f t="shared" si="125"/>
        <v>15-60 DIAS</v>
      </c>
    </row>
    <row r="337" spans="1:96" ht="28.8">
      <c r="A337" s="46">
        <f t="shared" si="126"/>
        <v>329</v>
      </c>
      <c r="B337" s="65" t="s">
        <v>772</v>
      </c>
      <c r="C337" s="4" t="s">
        <v>921</v>
      </c>
      <c r="D337" s="47">
        <v>1</v>
      </c>
      <c r="E337" s="7"/>
      <c r="F337" s="7"/>
      <c r="G337" s="7"/>
      <c r="H337" s="7"/>
      <c r="I337" s="7"/>
      <c r="J337" s="7"/>
      <c r="K337" s="7" t="s">
        <v>2317</v>
      </c>
      <c r="L337" s="7">
        <v>53000</v>
      </c>
      <c r="M337" s="7">
        <v>30</v>
      </c>
      <c r="N337" s="7"/>
      <c r="O337" s="7"/>
      <c r="P337" s="7"/>
      <c r="Q337" s="7"/>
      <c r="R337" s="7"/>
      <c r="S337" s="7"/>
      <c r="T337" s="7"/>
      <c r="U337" s="7"/>
      <c r="V337" s="7"/>
      <c r="W337" s="7"/>
      <c r="X337" s="7"/>
      <c r="Y337" s="7"/>
      <c r="Z337" s="82">
        <f t="shared" si="112"/>
        <v>53000</v>
      </c>
      <c r="AA337" s="82" t="str">
        <f t="shared" si="113"/>
        <v>BIO-INSTRUMENTAL</v>
      </c>
      <c r="AB337" s="82" t="str">
        <f t="shared" ref="AB337:AB390" si="131">IF(Z337=X337,W337,IF(Z337=U337,T337,IF(Z337=R337,Q337,IF(Z337=O337,N337,IF(Z337=L337,K337,IF(Z337=I337,H337,IF(Z337=F337,E337,"")))))))</f>
        <v xml:space="preserve">AXYGEN </v>
      </c>
      <c r="AC337" s="82">
        <f t="shared" ref="AC337:AC390" si="132">IF(Z337=X337,Y337,IF(Z337=U337,V337,IF(Z337=R337,S337,IF(Z337=O337,P337,IF(Z337=L337,M337,IF(Z337=I337,J337,IF(Z337=F337,G337,"")))))))</f>
        <v>30</v>
      </c>
      <c r="AD337" s="7"/>
      <c r="AE337" s="7"/>
      <c r="AF337" s="7"/>
      <c r="AG337" s="7"/>
      <c r="AH337" s="7"/>
      <c r="AI337" s="7"/>
      <c r="AJ337" s="7"/>
      <c r="AK337" s="7"/>
      <c r="AL337" s="7"/>
      <c r="AM337" s="7"/>
      <c r="AN337" s="7"/>
      <c r="AO337" s="7"/>
      <c r="AP337" s="7" t="s">
        <v>2301</v>
      </c>
      <c r="AQ337" s="7">
        <v>331700</v>
      </c>
      <c r="AR337" s="7" t="s">
        <v>2475</v>
      </c>
      <c r="AS337" s="7"/>
      <c r="AT337" s="7"/>
      <c r="AU337" s="7"/>
      <c r="AV337" s="7"/>
      <c r="AW337" s="7"/>
      <c r="AX337" s="7"/>
      <c r="AY337" s="82">
        <f t="shared" si="114"/>
        <v>331700</v>
      </c>
      <c r="AZ337" s="82" t="str">
        <f t="shared" si="115"/>
        <v>LESNIAK E. U.</v>
      </c>
      <c r="BA337" s="82" t="str">
        <f t="shared" si="129"/>
        <v>AXIGEN</v>
      </c>
      <c r="BB337" s="82" t="str">
        <f t="shared" si="130"/>
        <v>30 días</v>
      </c>
      <c r="BC337" s="7"/>
      <c r="BD337" s="7"/>
      <c r="BE337" s="7"/>
      <c r="BF337" s="7"/>
      <c r="BG337" s="7"/>
      <c r="BH337" s="7"/>
      <c r="BI337" s="7"/>
      <c r="BJ337" s="7"/>
      <c r="BK337" s="7"/>
      <c r="BL337" s="7"/>
      <c r="BM337" s="7"/>
      <c r="BN337" s="7"/>
      <c r="BO337" s="7"/>
      <c r="BP337" s="7"/>
      <c r="BQ337" s="7"/>
      <c r="BR337" s="7"/>
      <c r="BS337" s="7"/>
      <c r="BT337" s="7"/>
      <c r="BU337" s="1"/>
      <c r="BV337" s="7"/>
      <c r="BW337" s="7"/>
      <c r="BX337" s="82"/>
      <c r="BY337" s="82" t="str">
        <f t="shared" si="127"/>
        <v>REACTIVOS EQUIPOS Y QUIMICOS LIMITADA</v>
      </c>
      <c r="BZ337" s="82">
        <f t="shared" si="116"/>
        <v>0</v>
      </c>
      <c r="CA337" s="82">
        <f t="shared" si="117"/>
        <v>0</v>
      </c>
      <c r="CB337" s="7"/>
      <c r="CC337" s="7"/>
      <c r="CD337" s="7"/>
      <c r="CE337" s="7"/>
      <c r="CF337" s="7"/>
      <c r="CG337" s="7"/>
      <c r="CH337" s="7"/>
      <c r="CI337" s="7"/>
      <c r="CJ337" s="7"/>
      <c r="CK337" s="82"/>
      <c r="CL337" s="82"/>
      <c r="CM337" s="82"/>
      <c r="CN337" s="82"/>
      <c r="CO337" s="101">
        <f t="shared" si="122"/>
        <v>53000</v>
      </c>
      <c r="CP337" s="110" t="str">
        <f t="shared" si="123"/>
        <v>BIO-INSTRUMENTAL</v>
      </c>
      <c r="CQ337" s="105" t="str">
        <f t="shared" si="124"/>
        <v xml:space="preserve">AXYGEN </v>
      </c>
      <c r="CR337" s="105">
        <f t="shared" si="125"/>
        <v>30</v>
      </c>
    </row>
    <row r="338" spans="1:96" ht="28.8">
      <c r="A338" s="46">
        <f t="shared" si="126"/>
        <v>330</v>
      </c>
      <c r="B338" s="24" t="s">
        <v>773</v>
      </c>
      <c r="C338" s="25" t="s">
        <v>922</v>
      </c>
      <c r="D338" s="47">
        <v>1</v>
      </c>
      <c r="E338" s="7"/>
      <c r="F338" s="7"/>
      <c r="G338" s="7"/>
      <c r="H338" s="7"/>
      <c r="I338" s="7"/>
      <c r="J338" s="7"/>
      <c r="K338" s="7"/>
      <c r="L338" s="7"/>
      <c r="M338" s="7"/>
      <c r="N338" s="7"/>
      <c r="O338" s="7"/>
      <c r="P338" s="7"/>
      <c r="Q338" s="7"/>
      <c r="R338" s="7"/>
      <c r="S338" s="7"/>
      <c r="T338" s="7"/>
      <c r="U338" s="7"/>
      <c r="V338" s="7"/>
      <c r="W338" s="7"/>
      <c r="X338" s="7"/>
      <c r="Y338" s="7"/>
      <c r="Z338" s="82"/>
      <c r="AA338" s="82"/>
      <c r="AB338" s="82"/>
      <c r="AC338" s="82"/>
      <c r="AD338" s="7"/>
      <c r="AE338" s="7"/>
      <c r="AF338" s="7"/>
      <c r="AG338" s="7"/>
      <c r="AH338" s="7"/>
      <c r="AI338" s="7"/>
      <c r="AJ338" s="7"/>
      <c r="AK338" s="7"/>
      <c r="AL338" s="7"/>
      <c r="AM338" s="7"/>
      <c r="AN338" s="7"/>
      <c r="AO338" s="7"/>
      <c r="AP338" s="7" t="s">
        <v>2301</v>
      </c>
      <c r="AQ338" s="7">
        <v>163300</v>
      </c>
      <c r="AR338" s="7" t="s">
        <v>2475</v>
      </c>
      <c r="AS338" s="7"/>
      <c r="AT338" s="7"/>
      <c r="AU338" s="7"/>
      <c r="AV338" s="7"/>
      <c r="AW338" s="7"/>
      <c r="AX338" s="7"/>
      <c r="AY338" s="82">
        <f t="shared" si="114"/>
        <v>163300</v>
      </c>
      <c r="AZ338" s="82" t="str">
        <f t="shared" si="115"/>
        <v>LESNIAK E. U.</v>
      </c>
      <c r="BA338" s="82" t="str">
        <f t="shared" si="129"/>
        <v>AXIGEN</v>
      </c>
      <c r="BB338" s="82" t="str">
        <f t="shared" si="130"/>
        <v>30 días</v>
      </c>
      <c r="BC338" s="7"/>
      <c r="BD338" s="7"/>
      <c r="BE338" s="7"/>
      <c r="BF338" s="7"/>
      <c r="BG338" s="7"/>
      <c r="BH338" s="7"/>
      <c r="BI338" s="7"/>
      <c r="BJ338" s="7"/>
      <c r="BK338" s="7"/>
      <c r="BL338" s="7" t="s">
        <v>2544</v>
      </c>
      <c r="BM338" s="7">
        <v>56840</v>
      </c>
      <c r="BN338" s="7" t="s">
        <v>2375</v>
      </c>
      <c r="BO338" s="7"/>
      <c r="BP338" s="7"/>
      <c r="BQ338" s="7"/>
      <c r="BR338" s="7"/>
      <c r="BS338" s="7"/>
      <c r="BT338" s="7"/>
      <c r="BU338" s="1"/>
      <c r="BV338" s="7"/>
      <c r="BW338" s="7"/>
      <c r="BX338" s="82">
        <f t="shared" si="128"/>
        <v>56840</v>
      </c>
      <c r="BY338" s="82" t="str">
        <f t="shared" si="127"/>
        <v xml:space="preserve">QUIMICA  M.G.  S.A.S.   </v>
      </c>
      <c r="BZ338" s="82" t="str">
        <f t="shared" si="116"/>
        <v>AXYGEN</v>
      </c>
      <c r="CA338" s="82" t="str">
        <f t="shared" si="117"/>
        <v>60 DIAS</v>
      </c>
      <c r="CB338" s="7"/>
      <c r="CC338" s="7"/>
      <c r="CD338" s="7"/>
      <c r="CE338" s="7"/>
      <c r="CF338" s="7"/>
      <c r="CG338" s="7"/>
      <c r="CH338" s="7" t="s">
        <v>2624</v>
      </c>
      <c r="CI338" s="7">
        <v>32328.307692307691</v>
      </c>
      <c r="CJ338" s="7" t="s">
        <v>2400</v>
      </c>
      <c r="CK338" s="82">
        <f t="shared" si="118"/>
        <v>32328.307692307691</v>
      </c>
      <c r="CL338" s="82" t="str">
        <f t="shared" si="119"/>
        <v xml:space="preserve">LABORATORIOS WACOL S.A </v>
      </c>
      <c r="CM338" s="82" t="str">
        <f t="shared" si="120"/>
        <v xml:space="preserve">AXIGEN </v>
      </c>
      <c r="CN338" s="82" t="str">
        <f t="shared" si="121"/>
        <v xml:space="preserve">INMEDIATA </v>
      </c>
      <c r="CO338" s="101">
        <f t="shared" si="122"/>
        <v>32328.307692307691</v>
      </c>
      <c r="CP338" s="110" t="str">
        <f t="shared" si="123"/>
        <v xml:space="preserve">LABORATORIOS WACOL S.A </v>
      </c>
      <c r="CQ338" s="105" t="str">
        <f t="shared" si="124"/>
        <v xml:space="preserve">AXIGEN </v>
      </c>
      <c r="CR338" s="105" t="str">
        <f t="shared" si="125"/>
        <v xml:space="preserve">INMEDIATA </v>
      </c>
    </row>
    <row r="339" spans="1:96" ht="57.6">
      <c r="A339" s="46">
        <f t="shared" si="126"/>
        <v>331</v>
      </c>
      <c r="B339" s="56" t="s">
        <v>1718</v>
      </c>
      <c r="C339" s="25" t="s">
        <v>1719</v>
      </c>
      <c r="D339" s="47">
        <v>1</v>
      </c>
      <c r="E339" s="7"/>
      <c r="F339" s="7"/>
      <c r="G339" s="7"/>
      <c r="H339" s="7"/>
      <c r="I339" s="7"/>
      <c r="J339" s="7"/>
      <c r="K339" s="7"/>
      <c r="L339" s="7"/>
      <c r="M339" s="7"/>
      <c r="N339" s="7"/>
      <c r="O339" s="7"/>
      <c r="P339" s="7"/>
      <c r="Q339" s="7" t="s">
        <v>920</v>
      </c>
      <c r="R339" s="7">
        <v>82592</v>
      </c>
      <c r="S339" s="7" t="s">
        <v>2375</v>
      </c>
      <c r="T339" s="7"/>
      <c r="U339" s="7"/>
      <c r="V339" s="7"/>
      <c r="W339" s="7"/>
      <c r="X339" s="7"/>
      <c r="Y339" s="7"/>
      <c r="Z339" s="82">
        <f t="shared" si="112"/>
        <v>82592</v>
      </c>
      <c r="AA339" s="82" t="str">
        <f t="shared" si="113"/>
        <v>BLAMIS DOTACIONES LABORATORIO S.A.S</v>
      </c>
      <c r="AB339" s="82" t="str">
        <f t="shared" si="131"/>
        <v>BRAND</v>
      </c>
      <c r="AC339" s="82" t="str">
        <f t="shared" si="132"/>
        <v>60 DIAS</v>
      </c>
      <c r="AD339" s="7"/>
      <c r="AE339" s="7"/>
      <c r="AF339" s="7"/>
      <c r="AG339" s="7"/>
      <c r="AH339" s="7"/>
      <c r="AI339" s="7"/>
      <c r="AJ339" s="7"/>
      <c r="AK339" s="7"/>
      <c r="AL339" s="7"/>
      <c r="AM339" s="7"/>
      <c r="AN339" s="7"/>
      <c r="AO339" s="7"/>
      <c r="AP339" s="7"/>
      <c r="AQ339" s="7"/>
      <c r="AR339" s="7"/>
      <c r="AS339" s="7"/>
      <c r="AT339" s="7"/>
      <c r="AU339" s="7"/>
      <c r="AV339" s="7"/>
      <c r="AW339" s="7"/>
      <c r="AX339" s="7"/>
      <c r="AY339" s="82"/>
      <c r="AZ339" s="82"/>
      <c r="BA339" s="82">
        <f t="shared" si="129"/>
        <v>0</v>
      </c>
      <c r="BB339" s="82">
        <f t="shared" si="130"/>
        <v>0</v>
      </c>
      <c r="BC339" s="7"/>
      <c r="BD339" s="7"/>
      <c r="BE339" s="7"/>
      <c r="BF339" s="7"/>
      <c r="BG339" s="7"/>
      <c r="BH339" s="7"/>
      <c r="BI339" s="7" t="s">
        <v>920</v>
      </c>
      <c r="BJ339" s="7">
        <v>211845</v>
      </c>
      <c r="BK339" s="7" t="s">
        <v>2526</v>
      </c>
      <c r="BL339" s="7"/>
      <c r="BM339" s="7"/>
      <c r="BN339" s="7"/>
      <c r="BO339" s="7"/>
      <c r="BP339" s="7"/>
      <c r="BQ339" s="7"/>
      <c r="BR339" s="7"/>
      <c r="BS339" s="7"/>
      <c r="BT339" s="7"/>
      <c r="BU339" s="1" t="s">
        <v>1719</v>
      </c>
      <c r="BV339" s="7">
        <v>225968</v>
      </c>
      <c r="BW339" s="7" t="s">
        <v>2545</v>
      </c>
      <c r="BX339" s="82">
        <f t="shared" si="128"/>
        <v>211845</v>
      </c>
      <c r="BY339" s="82" t="str">
        <f t="shared" si="127"/>
        <v>PROFINAS SAS</v>
      </c>
      <c r="BZ339" s="82" t="str">
        <f t="shared" si="116"/>
        <v>BRAND</v>
      </c>
      <c r="CA339" s="82" t="str">
        <f t="shared" si="117"/>
        <v>15-60 DIAS</v>
      </c>
      <c r="CB339" s="7"/>
      <c r="CC339" s="7"/>
      <c r="CD339" s="7"/>
      <c r="CE339" s="7" t="s">
        <v>920</v>
      </c>
      <c r="CF339" s="7">
        <v>322800</v>
      </c>
      <c r="CG339" s="7">
        <v>30</v>
      </c>
      <c r="CH339" s="7"/>
      <c r="CI339" s="7"/>
      <c r="CJ339" s="7"/>
      <c r="CK339" s="82">
        <f t="shared" si="118"/>
        <v>322800</v>
      </c>
      <c r="CL339" s="82" t="str">
        <f t="shared" si="119"/>
        <v>SCIENTIFIC PRODUCTS LTDA.</v>
      </c>
      <c r="CM339" s="82" t="str">
        <f t="shared" si="120"/>
        <v>BRAND</v>
      </c>
      <c r="CN339" s="82">
        <f t="shared" si="121"/>
        <v>30</v>
      </c>
      <c r="CO339" s="101">
        <f t="shared" si="122"/>
        <v>82592</v>
      </c>
      <c r="CP339" s="110" t="str">
        <f t="shared" si="123"/>
        <v>BLAMIS DOTACIONES LABORATORIO S.A.S</v>
      </c>
      <c r="CQ339" s="105" t="str">
        <f t="shared" si="124"/>
        <v>BRAND</v>
      </c>
      <c r="CR339" s="105" t="str">
        <f t="shared" si="125"/>
        <v>60 DIAS</v>
      </c>
    </row>
    <row r="340" spans="1:96" ht="21.75" customHeight="1">
      <c r="A340" s="46">
        <f t="shared" si="126"/>
        <v>332</v>
      </c>
      <c r="B340" s="24" t="s">
        <v>774</v>
      </c>
      <c r="C340" s="25" t="s">
        <v>923</v>
      </c>
      <c r="D340" s="47">
        <v>1</v>
      </c>
      <c r="E340" s="7"/>
      <c r="F340" s="7"/>
      <c r="G340" s="7"/>
      <c r="H340" s="7"/>
      <c r="I340" s="7"/>
      <c r="J340" s="7"/>
      <c r="K340" s="7" t="s">
        <v>2317</v>
      </c>
      <c r="L340" s="7">
        <v>53000</v>
      </c>
      <c r="M340" s="7">
        <v>30</v>
      </c>
      <c r="N340" s="7" t="s">
        <v>2342</v>
      </c>
      <c r="O340" s="7">
        <v>51418</v>
      </c>
      <c r="P340" s="7" t="s">
        <v>2326</v>
      </c>
      <c r="Q340" s="7"/>
      <c r="R340" s="7"/>
      <c r="S340" s="7"/>
      <c r="T340" s="7"/>
      <c r="U340" s="7"/>
      <c r="V340" s="7"/>
      <c r="W340" s="7"/>
      <c r="X340" s="7"/>
      <c r="Y340" s="7"/>
      <c r="Z340" s="82">
        <f t="shared" si="112"/>
        <v>51418</v>
      </c>
      <c r="AA340" s="82" t="str">
        <f t="shared" si="113"/>
        <v>BIODIAGNOSTICA LTDA</v>
      </c>
      <c r="AB340" s="82" t="str">
        <f t="shared" si="131"/>
        <v>USA SCIENTIFIC 1111-4000</v>
      </c>
      <c r="AC340" s="82" t="str">
        <f t="shared" si="132"/>
        <v>INMEDIATA</v>
      </c>
      <c r="AD340" s="7"/>
      <c r="AE340" s="7"/>
      <c r="AF340" s="7"/>
      <c r="AG340" s="7"/>
      <c r="AH340" s="7"/>
      <c r="AI340" s="7"/>
      <c r="AJ340" s="7"/>
      <c r="AK340" s="7"/>
      <c r="AL340" s="7"/>
      <c r="AM340" s="7"/>
      <c r="AN340" s="7"/>
      <c r="AO340" s="7"/>
      <c r="AP340" s="7" t="s">
        <v>2301</v>
      </c>
      <c r="AQ340" s="7">
        <v>163300</v>
      </c>
      <c r="AR340" s="7" t="s">
        <v>2475</v>
      </c>
      <c r="AS340" s="7"/>
      <c r="AT340" s="7"/>
      <c r="AU340" s="7"/>
      <c r="AV340" s="7" t="s">
        <v>2303</v>
      </c>
      <c r="AW340" s="7">
        <v>60683.13658536585</v>
      </c>
      <c r="AX340" s="7">
        <v>45</v>
      </c>
      <c r="AY340" s="82">
        <f t="shared" si="114"/>
        <v>60683.13658536585</v>
      </c>
      <c r="AZ340" s="82" t="str">
        <f t="shared" si="115"/>
        <v>NELSON A. ROYERO Y CÍA. SAS.</v>
      </c>
      <c r="BA340" s="82" t="str">
        <f t="shared" si="129"/>
        <v>USA SCIENTIFIC</v>
      </c>
      <c r="BB340" s="82">
        <f t="shared" si="130"/>
        <v>45</v>
      </c>
      <c r="BC340" s="7"/>
      <c r="BD340" s="7"/>
      <c r="BE340" s="7"/>
      <c r="BF340" s="7"/>
      <c r="BG340" s="7"/>
      <c r="BH340" s="7"/>
      <c r="BI340" s="7"/>
      <c r="BJ340" s="7"/>
      <c r="BK340" s="7"/>
      <c r="BL340" s="7"/>
      <c r="BM340" s="7"/>
      <c r="BN340" s="7"/>
      <c r="BO340" s="7"/>
      <c r="BP340" s="7"/>
      <c r="BQ340" s="7"/>
      <c r="BR340" s="7"/>
      <c r="BS340" s="7"/>
      <c r="BT340" s="7"/>
      <c r="BU340" s="1" t="s">
        <v>2301</v>
      </c>
      <c r="BV340" s="7">
        <v>64960</v>
      </c>
      <c r="BW340" s="7" t="s">
        <v>2545</v>
      </c>
      <c r="BX340" s="82">
        <f t="shared" si="128"/>
        <v>64960</v>
      </c>
      <c r="BY340" s="82" t="str">
        <f t="shared" si="127"/>
        <v>REACTIVOS EQUIPOS Y QUIMICOS LIMITADA</v>
      </c>
      <c r="BZ340" s="82" t="str">
        <f t="shared" si="116"/>
        <v>AXIGEN</v>
      </c>
      <c r="CA340" s="82" t="str">
        <f t="shared" si="117"/>
        <v>120 DIAS</v>
      </c>
      <c r="CB340" s="7"/>
      <c r="CC340" s="7"/>
      <c r="CD340" s="7"/>
      <c r="CE340" s="7"/>
      <c r="CF340" s="7"/>
      <c r="CG340" s="7"/>
      <c r="CH340" s="7"/>
      <c r="CI340" s="7"/>
      <c r="CJ340" s="7"/>
      <c r="CK340" s="82"/>
      <c r="CL340" s="82"/>
      <c r="CM340" s="82"/>
      <c r="CN340" s="82"/>
      <c r="CO340" s="101">
        <f t="shared" si="122"/>
        <v>51418</v>
      </c>
      <c r="CP340" s="110" t="str">
        <f t="shared" si="123"/>
        <v>BIODIAGNOSTICA LTDA</v>
      </c>
      <c r="CQ340" s="105" t="str">
        <f t="shared" si="124"/>
        <v>USA SCIENTIFIC 1111-4000</v>
      </c>
      <c r="CR340" s="105" t="str">
        <f t="shared" si="125"/>
        <v>INMEDIATA</v>
      </c>
    </row>
    <row r="341" spans="1:96" ht="23.25" customHeight="1">
      <c r="A341" s="46">
        <f t="shared" si="126"/>
        <v>333</v>
      </c>
      <c r="B341" s="24" t="s">
        <v>2067</v>
      </c>
      <c r="C341" s="25" t="s">
        <v>2068</v>
      </c>
      <c r="D341" s="47">
        <v>1</v>
      </c>
      <c r="E341" s="7"/>
      <c r="F341" s="7"/>
      <c r="G341" s="7"/>
      <c r="H341" s="7"/>
      <c r="I341" s="7"/>
      <c r="J341" s="7"/>
      <c r="K341" s="1" t="s">
        <v>2317</v>
      </c>
      <c r="L341" s="7">
        <v>57700</v>
      </c>
      <c r="M341" s="7">
        <v>30</v>
      </c>
      <c r="N341" s="7"/>
      <c r="O341" s="7"/>
      <c r="P341" s="7"/>
      <c r="Q341" s="7"/>
      <c r="R341" s="7"/>
      <c r="S341" s="7"/>
      <c r="T341" s="7"/>
      <c r="U341" s="7"/>
      <c r="V341" s="7"/>
      <c r="W341" s="7"/>
      <c r="X341" s="7"/>
      <c r="Y341" s="7"/>
      <c r="Z341" s="82">
        <f t="shared" si="112"/>
        <v>57700</v>
      </c>
      <c r="AA341" s="82" t="str">
        <f t="shared" si="113"/>
        <v>BIO-INSTRUMENTAL</v>
      </c>
      <c r="AB341" s="82" t="str">
        <f t="shared" si="131"/>
        <v xml:space="preserve">AXYGEN </v>
      </c>
      <c r="AC341" s="82">
        <f t="shared" si="132"/>
        <v>30</v>
      </c>
      <c r="AD341" s="7"/>
      <c r="AE341" s="7"/>
      <c r="AF341" s="7"/>
      <c r="AG341" s="7"/>
      <c r="AH341" s="7"/>
      <c r="AI341" s="7"/>
      <c r="AJ341" s="7"/>
      <c r="AK341" s="7"/>
      <c r="AL341" s="7"/>
      <c r="AM341" s="7"/>
      <c r="AN341" s="7"/>
      <c r="AO341" s="7"/>
      <c r="AP341" s="7" t="s">
        <v>2301</v>
      </c>
      <c r="AQ341" s="7">
        <v>1280900</v>
      </c>
      <c r="AR341" s="7" t="s">
        <v>2475</v>
      </c>
      <c r="AS341" s="7"/>
      <c r="AT341" s="7"/>
      <c r="AU341" s="7"/>
      <c r="AV341" s="7"/>
      <c r="AW341" s="7"/>
      <c r="AX341" s="7"/>
      <c r="AY341" s="82">
        <f t="shared" si="114"/>
        <v>1280900</v>
      </c>
      <c r="AZ341" s="82" t="str">
        <f t="shared" si="115"/>
        <v>LESNIAK E. U.</v>
      </c>
      <c r="BA341" s="82" t="str">
        <f t="shared" si="129"/>
        <v>AXIGEN</v>
      </c>
      <c r="BB341" s="82" t="str">
        <f t="shared" si="130"/>
        <v>30 días</v>
      </c>
      <c r="BC341" s="7"/>
      <c r="BD341" s="7"/>
      <c r="BE341" s="7"/>
      <c r="BF341" s="7"/>
      <c r="BG341" s="7"/>
      <c r="BH341" s="7"/>
      <c r="BI341" s="7"/>
      <c r="BJ341" s="7"/>
      <c r="BK341" s="7"/>
      <c r="BL341" s="7" t="s">
        <v>2544</v>
      </c>
      <c r="BM341" s="7">
        <v>92800</v>
      </c>
      <c r="BN341" s="7" t="s">
        <v>2375</v>
      </c>
      <c r="BO341" s="7"/>
      <c r="BP341" s="7"/>
      <c r="BQ341" s="7"/>
      <c r="BR341" s="7"/>
      <c r="BS341" s="7"/>
      <c r="BT341" s="7"/>
      <c r="BU341" s="1" t="s">
        <v>2068</v>
      </c>
      <c r="BV341" s="7">
        <v>701800</v>
      </c>
      <c r="BW341" s="7" t="s">
        <v>2545</v>
      </c>
      <c r="BX341" s="82">
        <f t="shared" si="128"/>
        <v>92800</v>
      </c>
      <c r="BY341" s="82" t="str">
        <f t="shared" si="127"/>
        <v xml:space="preserve">QUIMICA  M.G.  S.A.S.   </v>
      </c>
      <c r="BZ341" s="82" t="str">
        <f t="shared" si="116"/>
        <v>AXYGEN</v>
      </c>
      <c r="CA341" s="82" t="str">
        <f t="shared" si="117"/>
        <v>60 DIAS</v>
      </c>
      <c r="CB341" s="7"/>
      <c r="CC341" s="7"/>
      <c r="CD341" s="7"/>
      <c r="CE341" s="7"/>
      <c r="CF341" s="7"/>
      <c r="CG341" s="7"/>
      <c r="CH341" s="7"/>
      <c r="CI341" s="7"/>
      <c r="CJ341" s="7"/>
      <c r="CK341" s="82"/>
      <c r="CL341" s="82"/>
      <c r="CM341" s="82"/>
      <c r="CN341" s="82"/>
      <c r="CO341" s="101">
        <f t="shared" si="122"/>
        <v>57700</v>
      </c>
      <c r="CP341" s="110" t="str">
        <f t="shared" si="123"/>
        <v>BIO-INSTRUMENTAL</v>
      </c>
      <c r="CQ341" s="105" t="str">
        <f t="shared" si="124"/>
        <v xml:space="preserve">AXYGEN </v>
      </c>
      <c r="CR341" s="105">
        <f t="shared" si="125"/>
        <v>30</v>
      </c>
    </row>
    <row r="342" spans="1:96" ht="37.5" customHeight="1">
      <c r="A342" s="46">
        <f t="shared" si="126"/>
        <v>334</v>
      </c>
      <c r="B342" s="66" t="s">
        <v>2069</v>
      </c>
      <c r="C342" s="27" t="s">
        <v>2070</v>
      </c>
      <c r="D342" s="47">
        <v>1</v>
      </c>
      <c r="E342" s="7"/>
      <c r="F342" s="7"/>
      <c r="G342" s="7"/>
      <c r="H342" s="7" t="s">
        <v>920</v>
      </c>
      <c r="I342" s="7">
        <v>36213.75</v>
      </c>
      <c r="J342" s="7" t="s">
        <v>2281</v>
      </c>
      <c r="K342" s="7"/>
      <c r="L342" s="7"/>
      <c r="M342" s="7"/>
      <c r="N342" s="7"/>
      <c r="O342" s="7"/>
      <c r="P342" s="7"/>
      <c r="Q342" s="7" t="s">
        <v>920</v>
      </c>
      <c r="R342" s="7">
        <v>38280</v>
      </c>
      <c r="S342" s="7" t="s">
        <v>2375</v>
      </c>
      <c r="T342" s="7"/>
      <c r="U342" s="7"/>
      <c r="V342" s="7"/>
      <c r="W342" s="7"/>
      <c r="X342" s="7"/>
      <c r="Y342" s="7"/>
      <c r="Z342" s="82">
        <f t="shared" si="112"/>
        <v>36213.75</v>
      </c>
      <c r="AA342" s="82" t="str">
        <f t="shared" si="113"/>
        <v>AVÁNTIKA COLOMBIA S.A.</v>
      </c>
      <c r="AB342" s="82" t="str">
        <f t="shared" si="131"/>
        <v>BRAND</v>
      </c>
      <c r="AC342" s="82" t="str">
        <f t="shared" si="132"/>
        <v>30 DÍAS</v>
      </c>
      <c r="AD342" s="7"/>
      <c r="AE342" s="7"/>
      <c r="AF342" s="7"/>
      <c r="AG342" s="7"/>
      <c r="AH342" s="7"/>
      <c r="AI342" s="7"/>
      <c r="AJ342" s="7"/>
      <c r="AK342" s="7"/>
      <c r="AL342" s="7"/>
      <c r="AM342" s="7" t="s">
        <v>920</v>
      </c>
      <c r="AN342" s="7">
        <v>38628</v>
      </c>
      <c r="AO342" s="7" t="s">
        <v>2328</v>
      </c>
      <c r="AP342" s="7"/>
      <c r="AQ342" s="7"/>
      <c r="AR342" s="7"/>
      <c r="AS342" s="7"/>
      <c r="AT342" s="7"/>
      <c r="AU342" s="7"/>
      <c r="AV342" s="7"/>
      <c r="AW342" s="7"/>
      <c r="AX342" s="7"/>
      <c r="AY342" s="82">
        <f t="shared" si="114"/>
        <v>38628</v>
      </c>
      <c r="AZ342" s="82" t="str">
        <f t="shared" si="115"/>
        <v>SUMINISTROS CLINICOS ISLA SAS</v>
      </c>
      <c r="BA342" s="82" t="str">
        <f t="shared" si="129"/>
        <v>BRAND</v>
      </c>
      <c r="BB342" s="82" t="str">
        <f t="shared" si="130"/>
        <v>30 DIAS</v>
      </c>
      <c r="BC342" s="7"/>
      <c r="BD342" s="7"/>
      <c r="BE342" s="7"/>
      <c r="BF342" s="7"/>
      <c r="BG342" s="7"/>
      <c r="BH342" s="7"/>
      <c r="BI342" s="7" t="s">
        <v>920</v>
      </c>
      <c r="BJ342" s="7">
        <v>47958.75</v>
      </c>
      <c r="BK342" s="7" t="s">
        <v>2526</v>
      </c>
      <c r="BL342" s="7"/>
      <c r="BM342" s="7"/>
      <c r="BN342" s="7"/>
      <c r="BO342" s="7"/>
      <c r="BP342" s="7"/>
      <c r="BQ342" s="7"/>
      <c r="BR342" s="7"/>
      <c r="BS342" s="7"/>
      <c r="BT342" s="7"/>
      <c r="BU342" s="1" t="s">
        <v>2070</v>
      </c>
      <c r="BV342" s="7">
        <v>36308</v>
      </c>
      <c r="BW342" s="7" t="s">
        <v>2545</v>
      </c>
      <c r="BX342" s="82">
        <f t="shared" si="128"/>
        <v>36308</v>
      </c>
      <c r="BY342" s="82" t="str">
        <f t="shared" si="127"/>
        <v>REACTIVOS EQUIPOS Y QUIMICOS LIMITADA</v>
      </c>
      <c r="BZ342" s="82" t="str">
        <f t="shared" si="116"/>
        <v>BRAND ref. 7595 00</v>
      </c>
      <c r="CA342" s="82" t="str">
        <f t="shared" si="117"/>
        <v>120 DIAS</v>
      </c>
      <c r="CB342" s="7"/>
      <c r="CC342" s="7"/>
      <c r="CD342" s="7"/>
      <c r="CE342" s="7" t="s">
        <v>920</v>
      </c>
      <c r="CF342" s="7">
        <v>30400</v>
      </c>
      <c r="CG342" s="7">
        <v>60</v>
      </c>
      <c r="CH342" s="7" t="s">
        <v>920</v>
      </c>
      <c r="CI342" s="7">
        <v>37142.307692307695</v>
      </c>
      <c r="CJ342" s="7" t="s">
        <v>2378</v>
      </c>
      <c r="CK342" s="82">
        <f t="shared" si="118"/>
        <v>30400</v>
      </c>
      <c r="CL342" s="82" t="str">
        <f t="shared" si="119"/>
        <v>SCIENTIFIC PRODUCTS LTDA.</v>
      </c>
      <c r="CM342" s="82" t="str">
        <f t="shared" si="120"/>
        <v>BRAND</v>
      </c>
      <c r="CN342" s="82">
        <f t="shared" si="121"/>
        <v>60</v>
      </c>
      <c r="CO342" s="101">
        <f t="shared" si="122"/>
        <v>30400</v>
      </c>
      <c r="CP342" s="110" t="str">
        <f t="shared" si="123"/>
        <v>SCIENTIFIC PRODUCTS LTDA.</v>
      </c>
      <c r="CQ342" s="105" t="str">
        <f t="shared" si="124"/>
        <v>BRAND</v>
      </c>
      <c r="CR342" s="105">
        <f t="shared" si="125"/>
        <v>60</v>
      </c>
    </row>
    <row r="343" spans="1:96" ht="43.2">
      <c r="A343" s="46">
        <f t="shared" si="126"/>
        <v>335</v>
      </c>
      <c r="B343" s="70" t="s">
        <v>775</v>
      </c>
      <c r="C343" s="71" t="s">
        <v>1769</v>
      </c>
      <c r="D343" s="47">
        <v>1</v>
      </c>
      <c r="E343" s="7"/>
      <c r="F343" s="7"/>
      <c r="G343" s="7"/>
      <c r="H343" s="7"/>
      <c r="I343" s="7"/>
      <c r="J343" s="7"/>
      <c r="K343" s="7" t="s">
        <v>2314</v>
      </c>
      <c r="L343" s="7">
        <v>1549876</v>
      </c>
      <c r="M343" s="7">
        <v>30</v>
      </c>
      <c r="N343" s="7"/>
      <c r="O343" s="7"/>
      <c r="P343" s="7"/>
      <c r="Q343" s="7"/>
      <c r="R343" s="7"/>
      <c r="S343" s="7"/>
      <c r="T343" s="7"/>
      <c r="U343" s="7"/>
      <c r="V343" s="7"/>
      <c r="W343" s="7"/>
      <c r="X343" s="7"/>
      <c r="Y343" s="7"/>
      <c r="Z343" s="82">
        <f t="shared" si="112"/>
        <v>1549876</v>
      </c>
      <c r="AA343" s="82" t="str">
        <f t="shared" si="113"/>
        <v>BIO-INSTRUMENTAL</v>
      </c>
      <c r="AB343" s="82" t="str">
        <f t="shared" si="131"/>
        <v xml:space="preserve">FALCON </v>
      </c>
      <c r="AC343" s="82">
        <f t="shared" si="132"/>
        <v>30</v>
      </c>
      <c r="AD343" s="7" t="s">
        <v>888</v>
      </c>
      <c r="AE343" s="7">
        <v>377939</v>
      </c>
      <c r="AF343" s="7" t="s">
        <v>2375</v>
      </c>
      <c r="AG343" s="7"/>
      <c r="AH343" s="7"/>
      <c r="AI343" s="7"/>
      <c r="AJ343" s="7"/>
      <c r="AK343" s="7"/>
      <c r="AL343" s="7"/>
      <c r="AM343" s="7"/>
      <c r="AN343" s="7"/>
      <c r="AO343" s="7"/>
      <c r="AP343" s="7" t="s">
        <v>2321</v>
      </c>
      <c r="AQ343" s="7">
        <v>770300</v>
      </c>
      <c r="AR343" s="7" t="s">
        <v>2475</v>
      </c>
      <c r="AS343" s="7"/>
      <c r="AT343" s="7"/>
      <c r="AU343" s="7"/>
      <c r="AV343" s="7" t="s">
        <v>2303</v>
      </c>
      <c r="AW343" s="7">
        <v>840292.68292682921</v>
      </c>
      <c r="AX343" s="7">
        <v>60</v>
      </c>
      <c r="AY343" s="82">
        <f t="shared" si="114"/>
        <v>377939</v>
      </c>
      <c r="AZ343" s="82" t="str">
        <f t="shared" si="115"/>
        <v>IMECTECH SOLUTIONS S.A.S.</v>
      </c>
      <c r="BA343" s="82" t="str">
        <f t="shared" si="129"/>
        <v>FISHER</v>
      </c>
      <c r="BB343" s="82" t="str">
        <f t="shared" si="130"/>
        <v>60 DIAS</v>
      </c>
      <c r="BC343" s="7"/>
      <c r="BD343" s="7"/>
      <c r="BE343" s="7"/>
      <c r="BF343" s="7"/>
      <c r="BG343" s="7"/>
      <c r="BH343" s="7"/>
      <c r="BI343" s="7"/>
      <c r="BJ343" s="7"/>
      <c r="BK343" s="7"/>
      <c r="BL343" s="7" t="s">
        <v>2286</v>
      </c>
      <c r="BM343" s="7">
        <v>453560</v>
      </c>
      <c r="BN343" s="7" t="s">
        <v>2375</v>
      </c>
      <c r="BO343" s="7"/>
      <c r="BP343" s="7"/>
      <c r="BQ343" s="7"/>
      <c r="BR343" s="7"/>
      <c r="BS343" s="7"/>
      <c r="BT343" s="7"/>
      <c r="BU343" s="1"/>
      <c r="BV343" s="7"/>
      <c r="BW343" s="7"/>
      <c r="BX343" s="82">
        <f t="shared" si="128"/>
        <v>453560</v>
      </c>
      <c r="BY343" s="82" t="str">
        <f t="shared" si="127"/>
        <v xml:space="preserve">QUIMICA  M.G.  S.A.S.   </v>
      </c>
      <c r="BZ343" s="82" t="str">
        <f t="shared" si="116"/>
        <v>CORNING</v>
      </c>
      <c r="CA343" s="82" t="str">
        <f t="shared" si="117"/>
        <v>60 DIAS</v>
      </c>
      <c r="CB343" s="7"/>
      <c r="CC343" s="7"/>
      <c r="CD343" s="7"/>
      <c r="CE343" s="7" t="s">
        <v>888</v>
      </c>
      <c r="CF343" s="7">
        <v>620400</v>
      </c>
      <c r="CG343" s="7">
        <v>60</v>
      </c>
      <c r="CH343" s="7" t="s">
        <v>2286</v>
      </c>
      <c r="CI343" s="7">
        <v>2709.0461538461536</v>
      </c>
      <c r="CJ343" s="7"/>
      <c r="CK343" s="82">
        <f t="shared" si="118"/>
        <v>2709.0461538461536</v>
      </c>
      <c r="CL343" s="82" t="str">
        <f t="shared" si="119"/>
        <v xml:space="preserve">LABORATORIOS WACOL S.A </v>
      </c>
      <c r="CM343" s="82" t="str">
        <f t="shared" si="120"/>
        <v>CORNING</v>
      </c>
      <c r="CN343" s="82">
        <f t="shared" si="121"/>
        <v>0</v>
      </c>
      <c r="CO343" s="101">
        <f t="shared" si="122"/>
        <v>2709.0461538461536</v>
      </c>
      <c r="CP343" s="110" t="str">
        <f t="shared" si="123"/>
        <v xml:space="preserve">LABORATORIOS WACOL S.A </v>
      </c>
      <c r="CQ343" s="105" t="str">
        <f t="shared" si="124"/>
        <v>CORNING</v>
      </c>
      <c r="CR343" s="105">
        <f t="shared" si="125"/>
        <v>0</v>
      </c>
    </row>
    <row r="344" spans="1:96" ht="43.2">
      <c r="A344" s="46">
        <f t="shared" si="126"/>
        <v>336</v>
      </c>
      <c r="B344" s="24" t="s">
        <v>832</v>
      </c>
      <c r="C344" s="48" t="s">
        <v>950</v>
      </c>
      <c r="D344" s="47">
        <v>1</v>
      </c>
      <c r="E344" s="7"/>
      <c r="F344" s="7"/>
      <c r="G344" s="7"/>
      <c r="H344" s="7"/>
      <c r="I344" s="7"/>
      <c r="J344" s="7"/>
      <c r="K344" s="7"/>
      <c r="L344" s="7"/>
      <c r="M344" s="7"/>
      <c r="N344" s="7"/>
      <c r="O344" s="7"/>
      <c r="P344" s="7"/>
      <c r="Q344" s="7"/>
      <c r="R344" s="7"/>
      <c r="S344" s="7"/>
      <c r="T344" s="7"/>
      <c r="U344" s="7"/>
      <c r="V344" s="7"/>
      <c r="W344" s="7"/>
      <c r="X344" s="7"/>
      <c r="Y344" s="7"/>
      <c r="Z344" s="82"/>
      <c r="AA344" s="82"/>
      <c r="AB344" s="82"/>
      <c r="AC344" s="82"/>
      <c r="AD344" s="7" t="s">
        <v>950</v>
      </c>
      <c r="AE344" s="7">
        <v>195664</v>
      </c>
      <c r="AF344" s="7" t="s">
        <v>2375</v>
      </c>
      <c r="AG344" s="7"/>
      <c r="AH344" s="7"/>
      <c r="AI344" s="7"/>
      <c r="AJ344" s="7"/>
      <c r="AK344" s="7"/>
      <c r="AL344" s="7"/>
      <c r="AM344" s="7"/>
      <c r="AN344" s="7"/>
      <c r="AO344" s="7"/>
      <c r="AP344" s="7" t="s">
        <v>950</v>
      </c>
      <c r="AQ344" s="7">
        <v>901400</v>
      </c>
      <c r="AR344" s="7" t="s">
        <v>2475</v>
      </c>
      <c r="AS344" s="7"/>
      <c r="AT344" s="7"/>
      <c r="AU344" s="7"/>
      <c r="AV344" s="7"/>
      <c r="AW344" s="7"/>
      <c r="AX344" s="7"/>
      <c r="AY344" s="82">
        <f t="shared" si="114"/>
        <v>195664</v>
      </c>
      <c r="AZ344" s="82" t="str">
        <f t="shared" si="115"/>
        <v>IMECTECH SOLUTIONS S.A.S.</v>
      </c>
      <c r="BA344" s="82" t="str">
        <f t="shared" si="129"/>
        <v>NALGENE</v>
      </c>
      <c r="BB344" s="82" t="str">
        <f t="shared" si="130"/>
        <v>60 DIAS</v>
      </c>
      <c r="BC344" s="7"/>
      <c r="BD344" s="7"/>
      <c r="BE344" s="7"/>
      <c r="BF344" s="7"/>
      <c r="BG344" s="7"/>
      <c r="BH344" s="7"/>
      <c r="BI344" s="7"/>
      <c r="BJ344" s="7"/>
      <c r="BK344" s="7"/>
      <c r="BL344" s="7"/>
      <c r="BM344" s="7"/>
      <c r="BN344" s="7"/>
      <c r="BO344" s="7" t="s">
        <v>950</v>
      </c>
      <c r="BP344" s="7">
        <v>92900</v>
      </c>
      <c r="BQ344" s="7" t="s">
        <v>2548</v>
      </c>
      <c r="BR344" s="7"/>
      <c r="BS344" s="7"/>
      <c r="BT344" s="7"/>
      <c r="BU344" s="1"/>
      <c r="BV344" s="7"/>
      <c r="BW344" s="7"/>
      <c r="BX344" s="82">
        <f t="shared" si="128"/>
        <v>92900</v>
      </c>
      <c r="BY344" s="82" t="str">
        <f t="shared" si="127"/>
        <v>QUIMICOS FARADAY LTDA</v>
      </c>
      <c r="BZ344" s="82" t="str">
        <f t="shared" si="116"/>
        <v>NALGENE</v>
      </c>
      <c r="CA344" s="82" t="str">
        <f t="shared" si="117"/>
        <v>20 DIAS</v>
      </c>
      <c r="CB344" s="7"/>
      <c r="CC344" s="7"/>
      <c r="CD344" s="7"/>
      <c r="CE344" s="7" t="s">
        <v>950</v>
      </c>
      <c r="CF344" s="7">
        <v>625300</v>
      </c>
      <c r="CG344" s="7">
        <v>60</v>
      </c>
      <c r="CH344" s="7" t="s">
        <v>2657</v>
      </c>
      <c r="CI344" s="7">
        <v>239547.73333333337</v>
      </c>
      <c r="CJ344" s="7" t="s">
        <v>2654</v>
      </c>
      <c r="CK344" s="82">
        <f t="shared" si="118"/>
        <v>239547.73333333337</v>
      </c>
      <c r="CL344" s="82" t="str">
        <f t="shared" si="119"/>
        <v xml:space="preserve">LABORATORIOS WACOL S.A </v>
      </c>
      <c r="CM344" s="82" t="str">
        <f t="shared" si="120"/>
        <v xml:space="preserve">NALGENE </v>
      </c>
      <c r="CN344" s="82" t="str">
        <f t="shared" si="121"/>
        <v xml:space="preserve">90 DIAS </v>
      </c>
      <c r="CO344" s="101">
        <f t="shared" si="122"/>
        <v>92900</v>
      </c>
      <c r="CP344" s="110" t="str">
        <f t="shared" si="123"/>
        <v>QUIMICOS FARADAY LTDA</v>
      </c>
      <c r="CQ344" s="105" t="str">
        <f t="shared" si="124"/>
        <v>NALGENE</v>
      </c>
      <c r="CR344" s="105" t="str">
        <f t="shared" si="125"/>
        <v>20 DIAS</v>
      </c>
    </row>
    <row r="345" spans="1:96" ht="43.2">
      <c r="A345" s="46">
        <f t="shared" si="126"/>
        <v>337</v>
      </c>
      <c r="B345" s="24" t="s">
        <v>831</v>
      </c>
      <c r="C345" s="48" t="s">
        <v>950</v>
      </c>
      <c r="D345" s="47">
        <v>1</v>
      </c>
      <c r="E345" s="7"/>
      <c r="F345" s="7"/>
      <c r="G345" s="7"/>
      <c r="H345" s="7"/>
      <c r="I345" s="7"/>
      <c r="J345" s="7"/>
      <c r="K345" s="7"/>
      <c r="L345" s="7"/>
      <c r="M345" s="7"/>
      <c r="N345" s="7"/>
      <c r="O345" s="7"/>
      <c r="P345" s="7"/>
      <c r="Q345" s="7"/>
      <c r="R345" s="7"/>
      <c r="S345" s="7"/>
      <c r="T345" s="7"/>
      <c r="U345" s="7"/>
      <c r="V345" s="7"/>
      <c r="W345" s="7"/>
      <c r="X345" s="7"/>
      <c r="Y345" s="7"/>
      <c r="Z345" s="82"/>
      <c r="AA345" s="82"/>
      <c r="AB345" s="82"/>
      <c r="AC345" s="82"/>
      <c r="AD345" s="7" t="s">
        <v>950</v>
      </c>
      <c r="AE345" s="7">
        <v>254121</v>
      </c>
      <c r="AF345" s="7" t="s">
        <v>2375</v>
      </c>
      <c r="AG345" s="7"/>
      <c r="AH345" s="7"/>
      <c r="AI345" s="7"/>
      <c r="AJ345" s="7"/>
      <c r="AK345" s="7"/>
      <c r="AL345" s="7"/>
      <c r="AM345" s="7"/>
      <c r="AN345" s="7"/>
      <c r="AO345" s="7"/>
      <c r="AP345" s="7" t="s">
        <v>950</v>
      </c>
      <c r="AQ345" s="7">
        <v>1131000</v>
      </c>
      <c r="AR345" s="7" t="s">
        <v>2475</v>
      </c>
      <c r="AS345" s="7"/>
      <c r="AT345" s="7"/>
      <c r="AU345" s="7"/>
      <c r="AV345" s="7"/>
      <c r="AW345" s="7"/>
      <c r="AX345" s="7"/>
      <c r="AY345" s="82">
        <f t="shared" si="114"/>
        <v>254121</v>
      </c>
      <c r="AZ345" s="82" t="str">
        <f t="shared" si="115"/>
        <v>IMECTECH SOLUTIONS S.A.S.</v>
      </c>
      <c r="BA345" s="82" t="str">
        <f t="shared" si="129"/>
        <v>NALGENE</v>
      </c>
      <c r="BB345" s="82" t="str">
        <f t="shared" si="130"/>
        <v>60 DIAS</v>
      </c>
      <c r="BC345" s="7"/>
      <c r="BD345" s="7"/>
      <c r="BE345" s="7"/>
      <c r="BF345" s="7"/>
      <c r="BG345" s="7"/>
      <c r="BH345" s="7"/>
      <c r="BI345" s="7"/>
      <c r="BJ345" s="7"/>
      <c r="BK345" s="7"/>
      <c r="BL345" s="7"/>
      <c r="BM345" s="7"/>
      <c r="BN345" s="7"/>
      <c r="BO345" s="7" t="s">
        <v>950</v>
      </c>
      <c r="BP345" s="7">
        <v>179900</v>
      </c>
      <c r="BQ345" s="7" t="s">
        <v>2548</v>
      </c>
      <c r="BR345" s="7"/>
      <c r="BS345" s="7"/>
      <c r="BT345" s="7"/>
      <c r="BU345" s="1"/>
      <c r="BV345" s="7"/>
      <c r="BW345" s="7"/>
      <c r="BX345" s="82">
        <f t="shared" si="128"/>
        <v>179900</v>
      </c>
      <c r="BY345" s="82" t="str">
        <f t="shared" si="127"/>
        <v>QUIMICOS FARADAY LTDA</v>
      </c>
      <c r="BZ345" s="82" t="str">
        <f t="shared" si="116"/>
        <v>NALGENE</v>
      </c>
      <c r="CA345" s="82" t="str">
        <f t="shared" si="117"/>
        <v>20 DIAS</v>
      </c>
      <c r="CB345" s="7"/>
      <c r="CC345" s="7"/>
      <c r="CD345" s="7"/>
      <c r="CE345" s="7" t="s">
        <v>950</v>
      </c>
      <c r="CF345" s="7">
        <v>461500</v>
      </c>
      <c r="CG345" s="7">
        <v>60</v>
      </c>
      <c r="CH345" s="7" t="s">
        <v>2657</v>
      </c>
      <c r="CI345" s="7">
        <v>889313.10769230768</v>
      </c>
      <c r="CJ345" s="7" t="s">
        <v>2400</v>
      </c>
      <c r="CK345" s="82">
        <f t="shared" si="118"/>
        <v>461500</v>
      </c>
      <c r="CL345" s="82" t="str">
        <f t="shared" si="119"/>
        <v>SCIENTIFIC PRODUCTS LTDA.</v>
      </c>
      <c r="CM345" s="82" t="str">
        <f t="shared" si="120"/>
        <v>NALGENE</v>
      </c>
      <c r="CN345" s="82">
        <f t="shared" si="121"/>
        <v>60</v>
      </c>
      <c r="CO345" s="101">
        <f t="shared" si="122"/>
        <v>179900</v>
      </c>
      <c r="CP345" s="110" t="str">
        <f t="shared" si="123"/>
        <v>QUIMICOS FARADAY LTDA</v>
      </c>
      <c r="CQ345" s="105" t="str">
        <f t="shared" si="124"/>
        <v>NALGENE</v>
      </c>
      <c r="CR345" s="105" t="str">
        <f t="shared" si="125"/>
        <v>20 DIAS</v>
      </c>
    </row>
    <row r="346" spans="1:96" ht="57.6">
      <c r="A346" s="46">
        <f t="shared" si="126"/>
        <v>338</v>
      </c>
      <c r="B346" s="70" t="s">
        <v>776</v>
      </c>
      <c r="C346" s="71" t="s">
        <v>899</v>
      </c>
      <c r="D346" s="47">
        <v>1</v>
      </c>
      <c r="E346" s="7"/>
      <c r="F346" s="7"/>
      <c r="G346" s="7"/>
      <c r="H346" s="7"/>
      <c r="I346" s="7"/>
      <c r="J346" s="7"/>
      <c r="K346" s="7"/>
      <c r="L346" s="7"/>
      <c r="M346" s="7"/>
      <c r="N346" s="7"/>
      <c r="O346" s="7"/>
      <c r="P346" s="7"/>
      <c r="Q346" s="7"/>
      <c r="R346" s="7"/>
      <c r="S346" s="7"/>
      <c r="T346" s="7"/>
      <c r="U346" s="7"/>
      <c r="V346" s="7"/>
      <c r="W346" s="7"/>
      <c r="X346" s="7"/>
      <c r="Y346" s="7"/>
      <c r="Z346" s="82"/>
      <c r="AA346" s="82"/>
      <c r="AB346" s="82"/>
      <c r="AC346" s="82"/>
      <c r="AD346" s="7"/>
      <c r="AE346" s="7"/>
      <c r="AF346" s="7"/>
      <c r="AG346" s="7"/>
      <c r="AH346" s="7"/>
      <c r="AI346" s="7"/>
      <c r="AJ346" s="7"/>
      <c r="AK346" s="7"/>
      <c r="AL346" s="7"/>
      <c r="AM346" s="7"/>
      <c r="AN346" s="7"/>
      <c r="AO346" s="7"/>
      <c r="AP346" s="7"/>
      <c r="AQ346" s="7"/>
      <c r="AR346" s="7"/>
      <c r="AS346" s="7"/>
      <c r="AT346" s="7"/>
      <c r="AU346" s="7"/>
      <c r="AV346" s="7"/>
      <c r="AW346" s="7"/>
      <c r="AX346" s="7"/>
      <c r="AY346" s="82"/>
      <c r="AZ346" s="82"/>
      <c r="BA346" s="82">
        <f t="shared" si="129"/>
        <v>0</v>
      </c>
      <c r="BB346" s="82">
        <f t="shared" si="130"/>
        <v>0</v>
      </c>
      <c r="BC346" s="7"/>
      <c r="BD346" s="7"/>
      <c r="BE346" s="7"/>
      <c r="BF346" s="7"/>
      <c r="BG346" s="7"/>
      <c r="BH346" s="7"/>
      <c r="BI346" s="7"/>
      <c r="BJ346" s="7"/>
      <c r="BK346" s="7"/>
      <c r="BL346" s="7"/>
      <c r="BM346" s="7"/>
      <c r="BN346" s="7"/>
      <c r="BO346" s="7" t="s">
        <v>2565</v>
      </c>
      <c r="BP346" s="7">
        <v>3500</v>
      </c>
      <c r="BQ346" s="7" t="s">
        <v>2548</v>
      </c>
      <c r="BR346" s="7"/>
      <c r="BS346" s="7"/>
      <c r="BT346" s="7"/>
      <c r="BU346" s="1" t="s">
        <v>887</v>
      </c>
      <c r="BV346" s="7">
        <v>3248</v>
      </c>
      <c r="BW346" s="7" t="s">
        <v>2328</v>
      </c>
      <c r="BX346" s="82">
        <f t="shared" si="128"/>
        <v>3248</v>
      </c>
      <c r="BY346" s="82" t="str">
        <f t="shared" si="127"/>
        <v>REACTIVOS EQUIPOS Y QUIMICOS LIMITADA</v>
      </c>
      <c r="BZ346" s="82" t="str">
        <f t="shared" si="116"/>
        <v>NACIONAL</v>
      </c>
      <c r="CA346" s="82" t="str">
        <f t="shared" si="117"/>
        <v>30 DIAS</v>
      </c>
      <c r="CB346" s="7"/>
      <c r="CC346" s="7"/>
      <c r="CD346" s="7"/>
      <c r="CE346" s="7"/>
      <c r="CF346" s="7"/>
      <c r="CG346" s="7"/>
      <c r="CH346" s="7"/>
      <c r="CI346" s="7"/>
      <c r="CJ346" s="7"/>
      <c r="CK346" s="82"/>
      <c r="CL346" s="82"/>
      <c r="CM346" s="82"/>
      <c r="CN346" s="82"/>
      <c r="CO346" s="101">
        <f t="shared" si="122"/>
        <v>3248</v>
      </c>
      <c r="CP346" s="110" t="str">
        <f t="shared" si="123"/>
        <v>REACTIVOS EQUIPOS Y QUIMICOS LIMITADA</v>
      </c>
      <c r="CQ346" s="105" t="str">
        <f t="shared" si="124"/>
        <v>NACIONAL</v>
      </c>
      <c r="CR346" s="105" t="str">
        <f t="shared" si="125"/>
        <v>30 DIAS</v>
      </c>
    </row>
    <row r="347" spans="1:96">
      <c r="A347" s="46">
        <f t="shared" si="126"/>
        <v>339</v>
      </c>
      <c r="B347" s="24" t="s">
        <v>778</v>
      </c>
      <c r="C347" s="25"/>
      <c r="D347" s="47">
        <v>1</v>
      </c>
      <c r="E347" s="7"/>
      <c r="F347" s="7"/>
      <c r="G347" s="7"/>
      <c r="H347" s="7"/>
      <c r="I347" s="7"/>
      <c r="J347" s="7"/>
      <c r="K347" s="7"/>
      <c r="L347" s="7"/>
      <c r="M347" s="7"/>
      <c r="N347" s="7"/>
      <c r="O347" s="7"/>
      <c r="P347" s="7"/>
      <c r="Q347" s="7"/>
      <c r="R347" s="7"/>
      <c r="S347" s="7"/>
      <c r="T347" s="7"/>
      <c r="U347" s="7"/>
      <c r="V347" s="7"/>
      <c r="W347" s="7"/>
      <c r="X347" s="7"/>
      <c r="Y347" s="7"/>
      <c r="Z347" s="82"/>
      <c r="AA347" s="82"/>
      <c r="AB347" s="82"/>
      <c r="AC347" s="82"/>
      <c r="AD347" s="7"/>
      <c r="AE347" s="7"/>
      <c r="AF347" s="7"/>
      <c r="AG347" s="7"/>
      <c r="AH347" s="7"/>
      <c r="AI347" s="7"/>
      <c r="AJ347" s="7"/>
      <c r="AK347" s="7"/>
      <c r="AL347" s="7"/>
      <c r="AM347" s="7"/>
      <c r="AN347" s="7"/>
      <c r="AO347" s="7"/>
      <c r="AP347" s="7"/>
      <c r="AQ347" s="7"/>
      <c r="AR347" s="7"/>
      <c r="AS347" s="7"/>
      <c r="AT347" s="7"/>
      <c r="AU347" s="7"/>
      <c r="AV347" s="7"/>
      <c r="AW347" s="7"/>
      <c r="AX347" s="7"/>
      <c r="AY347" s="82"/>
      <c r="AZ347" s="82"/>
      <c r="BA347" s="82">
        <f t="shared" si="129"/>
        <v>0</v>
      </c>
      <c r="BB347" s="82">
        <f t="shared" si="130"/>
        <v>0</v>
      </c>
      <c r="BC347" s="7"/>
      <c r="BD347" s="7"/>
      <c r="BE347" s="7"/>
      <c r="BF347" s="7"/>
      <c r="BG347" s="7"/>
      <c r="BH347" s="7"/>
      <c r="BI347" s="7"/>
      <c r="BJ347" s="7"/>
      <c r="BK347" s="7"/>
      <c r="BL347" s="7"/>
      <c r="BM347" s="7"/>
      <c r="BN347" s="7"/>
      <c r="BO347" s="7"/>
      <c r="BP347" s="7"/>
      <c r="BQ347" s="7"/>
      <c r="BR347" s="7"/>
      <c r="BS347" s="7"/>
      <c r="BT347" s="7"/>
      <c r="BU347" s="1"/>
      <c r="BV347" s="7"/>
      <c r="BW347" s="7"/>
      <c r="BX347" s="82"/>
      <c r="BY347" s="82" t="str">
        <f t="shared" si="127"/>
        <v>REACTIVOS EQUIPOS Y QUIMICOS LIMITADA</v>
      </c>
      <c r="BZ347" s="82">
        <f t="shared" si="116"/>
        <v>0</v>
      </c>
      <c r="CA347" s="82">
        <f t="shared" si="117"/>
        <v>0</v>
      </c>
      <c r="CB347" s="7"/>
      <c r="CC347" s="7"/>
      <c r="CD347" s="7"/>
      <c r="CE347" s="7"/>
      <c r="CF347" s="7"/>
      <c r="CG347" s="7"/>
      <c r="CH347" s="7"/>
      <c r="CI347" s="7"/>
      <c r="CJ347" s="7"/>
      <c r="CK347" s="82"/>
      <c r="CL347" s="82"/>
      <c r="CM347" s="82"/>
      <c r="CN347" s="82"/>
      <c r="CO347" s="101">
        <f t="shared" si="122"/>
        <v>0</v>
      </c>
      <c r="CP347" s="110">
        <f t="shared" si="123"/>
        <v>0</v>
      </c>
      <c r="CQ347" s="105">
        <f t="shared" si="124"/>
        <v>0</v>
      </c>
      <c r="CR347" s="105">
        <f t="shared" si="125"/>
        <v>0</v>
      </c>
    </row>
    <row r="348" spans="1:96" ht="20.399999999999999">
      <c r="A348" s="46">
        <f t="shared" si="126"/>
        <v>340</v>
      </c>
      <c r="B348" s="24" t="s">
        <v>779</v>
      </c>
      <c r="C348" s="25" t="s">
        <v>924</v>
      </c>
      <c r="D348" s="47">
        <v>1</v>
      </c>
      <c r="E348" s="7"/>
      <c r="F348" s="7"/>
      <c r="G348" s="7"/>
      <c r="H348" s="7"/>
      <c r="I348" s="7"/>
      <c r="J348" s="7"/>
      <c r="K348" s="7"/>
      <c r="L348" s="7"/>
      <c r="M348" s="7"/>
      <c r="N348" s="7"/>
      <c r="O348" s="7"/>
      <c r="P348" s="7"/>
      <c r="Q348" s="7"/>
      <c r="R348" s="7"/>
      <c r="S348" s="7"/>
      <c r="T348" s="7"/>
      <c r="U348" s="7"/>
      <c r="V348" s="7"/>
      <c r="W348" s="7"/>
      <c r="X348" s="7"/>
      <c r="Y348" s="7"/>
      <c r="Z348" s="82"/>
      <c r="AA348" s="82"/>
      <c r="AB348" s="82"/>
      <c r="AC348" s="82"/>
      <c r="AD348" s="7"/>
      <c r="AE348" s="7"/>
      <c r="AF348" s="7"/>
      <c r="AG348" s="7"/>
      <c r="AH348" s="7"/>
      <c r="AI348" s="7"/>
      <c r="AJ348" s="7"/>
      <c r="AK348" s="7"/>
      <c r="AL348" s="7"/>
      <c r="AM348" s="7"/>
      <c r="AN348" s="7"/>
      <c r="AO348" s="7"/>
      <c r="AP348" s="7"/>
      <c r="AQ348" s="7"/>
      <c r="AR348" s="7"/>
      <c r="AS348" s="7"/>
      <c r="AT348" s="7"/>
      <c r="AU348" s="7"/>
      <c r="AV348" s="7"/>
      <c r="AW348" s="7"/>
      <c r="AX348" s="7"/>
      <c r="AY348" s="82"/>
      <c r="AZ348" s="82"/>
      <c r="BA348" s="82">
        <f t="shared" si="129"/>
        <v>0</v>
      </c>
      <c r="BB348" s="82">
        <f t="shared" si="130"/>
        <v>0</v>
      </c>
      <c r="BC348" s="7"/>
      <c r="BD348" s="7"/>
      <c r="BE348" s="7"/>
      <c r="BF348" s="7"/>
      <c r="BG348" s="7"/>
      <c r="BH348" s="7"/>
      <c r="BI348" s="7" t="s">
        <v>2504</v>
      </c>
      <c r="BJ348" s="7">
        <v>5842746</v>
      </c>
      <c r="BK348" s="7" t="s">
        <v>2526</v>
      </c>
      <c r="BL348" s="7"/>
      <c r="BM348" s="7"/>
      <c r="BN348" s="7"/>
      <c r="BO348" s="7"/>
      <c r="BP348" s="7"/>
      <c r="BQ348" s="7"/>
      <c r="BR348" s="7"/>
      <c r="BS348" s="7"/>
      <c r="BT348" s="7"/>
      <c r="BU348" s="1"/>
      <c r="BV348" s="7"/>
      <c r="BW348" s="7"/>
      <c r="BX348" s="82">
        <f t="shared" si="128"/>
        <v>5842746</v>
      </c>
      <c r="BY348" s="82" t="str">
        <f t="shared" si="127"/>
        <v>PROFINAS SAS</v>
      </c>
      <c r="BZ348" s="82" t="str">
        <f t="shared" si="116"/>
        <v>BUCHI</v>
      </c>
      <c r="CA348" s="82" t="str">
        <f t="shared" si="117"/>
        <v>15-60 DIAS</v>
      </c>
      <c r="CB348" s="7"/>
      <c r="CC348" s="7"/>
      <c r="CD348" s="7"/>
      <c r="CE348" s="7"/>
      <c r="CF348" s="7"/>
      <c r="CG348" s="7"/>
      <c r="CH348" s="7"/>
      <c r="CI348" s="7"/>
      <c r="CJ348" s="7"/>
      <c r="CK348" s="82"/>
      <c r="CL348" s="82"/>
      <c r="CM348" s="82"/>
      <c r="CN348" s="82"/>
      <c r="CO348" s="101">
        <f t="shared" si="122"/>
        <v>5842746</v>
      </c>
      <c r="CP348" s="110" t="str">
        <f t="shared" si="123"/>
        <v>PROFINAS SAS</v>
      </c>
      <c r="CQ348" s="105" t="str">
        <f t="shared" si="124"/>
        <v>BUCHI</v>
      </c>
      <c r="CR348" s="105" t="str">
        <f t="shared" si="125"/>
        <v>15-60 DIAS</v>
      </c>
    </row>
    <row r="349" spans="1:96" ht="20.399999999999999">
      <c r="A349" s="46">
        <f t="shared" si="126"/>
        <v>341</v>
      </c>
      <c r="B349" s="24" t="s">
        <v>854</v>
      </c>
      <c r="C349" s="48" t="s">
        <v>924</v>
      </c>
      <c r="D349" s="47">
        <v>1</v>
      </c>
      <c r="E349" s="7"/>
      <c r="F349" s="7"/>
      <c r="G349" s="7"/>
      <c r="H349" s="7"/>
      <c r="I349" s="7"/>
      <c r="J349" s="7"/>
      <c r="K349" s="7"/>
      <c r="L349" s="7"/>
      <c r="M349" s="7"/>
      <c r="N349" s="7"/>
      <c r="O349" s="7"/>
      <c r="P349" s="7"/>
      <c r="Q349" s="7"/>
      <c r="R349" s="7"/>
      <c r="S349" s="7"/>
      <c r="T349" s="7"/>
      <c r="U349" s="7"/>
      <c r="V349" s="7"/>
      <c r="W349" s="7"/>
      <c r="X349" s="7"/>
      <c r="Y349" s="7"/>
      <c r="Z349" s="82"/>
      <c r="AA349" s="82"/>
      <c r="AB349" s="82"/>
      <c r="AC349" s="82"/>
      <c r="AD349" s="7"/>
      <c r="AE349" s="7"/>
      <c r="AF349" s="7"/>
      <c r="AG349" s="7"/>
      <c r="AH349" s="7"/>
      <c r="AI349" s="7"/>
      <c r="AJ349" s="7"/>
      <c r="AK349" s="7"/>
      <c r="AL349" s="7"/>
      <c r="AM349" s="7"/>
      <c r="AN349" s="7"/>
      <c r="AO349" s="7"/>
      <c r="AP349" s="7"/>
      <c r="AQ349" s="7"/>
      <c r="AR349" s="7"/>
      <c r="AS349" s="7"/>
      <c r="AT349" s="7"/>
      <c r="AU349" s="7"/>
      <c r="AV349" s="7"/>
      <c r="AW349" s="7"/>
      <c r="AX349" s="7"/>
      <c r="AY349" s="82"/>
      <c r="AZ349" s="82"/>
      <c r="BA349" s="82">
        <f t="shared" si="129"/>
        <v>0</v>
      </c>
      <c r="BB349" s="82">
        <f t="shared" si="130"/>
        <v>0</v>
      </c>
      <c r="BC349" s="7"/>
      <c r="BD349" s="7"/>
      <c r="BE349" s="7"/>
      <c r="BF349" s="7"/>
      <c r="BG349" s="7"/>
      <c r="BH349" s="7"/>
      <c r="BI349" s="7" t="s">
        <v>2504</v>
      </c>
      <c r="BJ349" s="7">
        <v>1947582</v>
      </c>
      <c r="BK349" s="7" t="s">
        <v>2526</v>
      </c>
      <c r="BL349" s="7"/>
      <c r="BM349" s="7"/>
      <c r="BN349" s="7"/>
      <c r="BO349" s="7"/>
      <c r="BP349" s="7"/>
      <c r="BQ349" s="7"/>
      <c r="BR349" s="7"/>
      <c r="BS349" s="7"/>
      <c r="BT349" s="7"/>
      <c r="BU349" s="1"/>
      <c r="BV349" s="7"/>
      <c r="BW349" s="7"/>
      <c r="BX349" s="82">
        <f t="shared" si="128"/>
        <v>1947582</v>
      </c>
      <c r="BY349" s="82" t="str">
        <f t="shared" si="127"/>
        <v>PROFINAS SAS</v>
      </c>
      <c r="BZ349" s="82" t="str">
        <f t="shared" si="116"/>
        <v>BUCHI</v>
      </c>
      <c r="CA349" s="82" t="str">
        <f t="shared" si="117"/>
        <v>15-60 DIAS</v>
      </c>
      <c r="CB349" s="7"/>
      <c r="CC349" s="7"/>
      <c r="CD349" s="7"/>
      <c r="CE349" s="7"/>
      <c r="CF349" s="7"/>
      <c r="CG349" s="7"/>
      <c r="CH349" s="7"/>
      <c r="CI349" s="7"/>
      <c r="CJ349" s="7"/>
      <c r="CK349" s="82"/>
      <c r="CL349" s="82"/>
      <c r="CM349" s="82"/>
      <c r="CN349" s="82"/>
      <c r="CO349" s="101">
        <f t="shared" si="122"/>
        <v>1947582</v>
      </c>
      <c r="CP349" s="110" t="str">
        <f t="shared" si="123"/>
        <v>PROFINAS SAS</v>
      </c>
      <c r="CQ349" s="105" t="str">
        <f t="shared" si="124"/>
        <v>BUCHI</v>
      </c>
      <c r="CR349" s="105" t="str">
        <f t="shared" si="125"/>
        <v>15-60 DIAS</v>
      </c>
    </row>
    <row r="350" spans="1:96" ht="57.6">
      <c r="A350" s="46">
        <f t="shared" si="126"/>
        <v>342</v>
      </c>
      <c r="B350" s="24" t="s">
        <v>2071</v>
      </c>
      <c r="C350" s="25" t="s">
        <v>2072</v>
      </c>
      <c r="D350" s="47">
        <v>1</v>
      </c>
      <c r="E350" s="7"/>
      <c r="F350" s="7"/>
      <c r="G350" s="7"/>
      <c r="H350" s="7"/>
      <c r="I350" s="7"/>
      <c r="J350" s="7"/>
      <c r="K350" s="7"/>
      <c r="L350" s="7"/>
      <c r="M350" s="7"/>
      <c r="N350" s="7"/>
      <c r="O350" s="7"/>
      <c r="P350" s="7"/>
      <c r="Q350" s="7"/>
      <c r="R350" s="7"/>
      <c r="S350" s="7"/>
      <c r="T350" s="7"/>
      <c r="U350" s="7"/>
      <c r="V350" s="7"/>
      <c r="W350" s="7"/>
      <c r="X350" s="7"/>
      <c r="Y350" s="7"/>
      <c r="Z350" s="82"/>
      <c r="AA350" s="82"/>
      <c r="AB350" s="82"/>
      <c r="AC350" s="82"/>
      <c r="AD350" s="7"/>
      <c r="AE350" s="7"/>
      <c r="AF350" s="7"/>
      <c r="AG350" s="7"/>
      <c r="AH350" s="7"/>
      <c r="AI350" s="7"/>
      <c r="AJ350" s="7"/>
      <c r="AK350" s="7"/>
      <c r="AL350" s="7"/>
      <c r="AM350" s="7"/>
      <c r="AN350" s="7"/>
      <c r="AO350" s="7"/>
      <c r="AP350" s="7"/>
      <c r="AQ350" s="7"/>
      <c r="AR350" s="7"/>
      <c r="AS350" s="7"/>
      <c r="AT350" s="7"/>
      <c r="AU350" s="7"/>
      <c r="AV350" s="7"/>
      <c r="AW350" s="7"/>
      <c r="AX350" s="7"/>
      <c r="AY350" s="82"/>
      <c r="AZ350" s="82"/>
      <c r="BA350" s="82">
        <f t="shared" si="129"/>
        <v>0</v>
      </c>
      <c r="BB350" s="82">
        <f t="shared" si="130"/>
        <v>0</v>
      </c>
      <c r="BC350" s="7"/>
      <c r="BD350" s="7"/>
      <c r="BE350" s="7"/>
      <c r="BF350" s="7"/>
      <c r="BG350" s="7"/>
      <c r="BH350" s="7"/>
      <c r="BI350" s="7"/>
      <c r="BJ350" s="7"/>
      <c r="BK350" s="7"/>
      <c r="BL350" s="7"/>
      <c r="BM350" s="7"/>
      <c r="BN350" s="7"/>
      <c r="BO350" s="7"/>
      <c r="BP350" s="7"/>
      <c r="BQ350" s="7"/>
      <c r="BR350" s="7"/>
      <c r="BS350" s="7"/>
      <c r="BT350" s="7"/>
      <c r="BU350" s="1" t="s">
        <v>2594</v>
      </c>
      <c r="BV350" s="7">
        <v>8700</v>
      </c>
      <c r="BW350" s="7" t="s">
        <v>2328</v>
      </c>
      <c r="BX350" s="82">
        <f t="shared" si="128"/>
        <v>8700</v>
      </c>
      <c r="BY350" s="82" t="str">
        <f t="shared" si="127"/>
        <v>REACTIVOS EQUIPOS Y QUIMICOS LIMITADA</v>
      </c>
      <c r="BZ350" s="82" t="str">
        <f t="shared" si="116"/>
        <v>IMUSA</v>
      </c>
      <c r="CA350" s="82" t="str">
        <f t="shared" si="117"/>
        <v>30 DIAS</v>
      </c>
      <c r="CB350" s="7"/>
      <c r="CC350" s="7"/>
      <c r="CD350" s="7"/>
      <c r="CE350" s="7"/>
      <c r="CF350" s="7"/>
      <c r="CG350" s="7"/>
      <c r="CH350" s="7"/>
      <c r="CI350" s="7"/>
      <c r="CJ350" s="7"/>
      <c r="CK350" s="82"/>
      <c r="CL350" s="82"/>
      <c r="CM350" s="82"/>
      <c r="CN350" s="82"/>
      <c r="CO350" s="101">
        <f t="shared" si="122"/>
        <v>8700</v>
      </c>
      <c r="CP350" s="110" t="str">
        <f t="shared" si="123"/>
        <v>REACTIVOS EQUIPOS Y QUIMICOS LIMITADA</v>
      </c>
      <c r="CQ350" s="105" t="str">
        <f t="shared" si="124"/>
        <v>IMUSA</v>
      </c>
      <c r="CR350" s="105" t="str">
        <f t="shared" si="125"/>
        <v>30 DIAS</v>
      </c>
    </row>
    <row r="351" spans="1:96" ht="57.6">
      <c r="A351" s="46">
        <f t="shared" si="126"/>
        <v>343</v>
      </c>
      <c r="B351" s="24" t="s">
        <v>2073</v>
      </c>
      <c r="C351" s="25" t="s">
        <v>887</v>
      </c>
      <c r="D351" s="47">
        <v>1</v>
      </c>
      <c r="E351" s="7"/>
      <c r="F351" s="7"/>
      <c r="G351" s="7"/>
      <c r="H351" s="7"/>
      <c r="I351" s="7"/>
      <c r="J351" s="7"/>
      <c r="K351" s="7"/>
      <c r="L351" s="7"/>
      <c r="M351" s="7"/>
      <c r="N351" s="7"/>
      <c r="O351" s="7"/>
      <c r="P351" s="7"/>
      <c r="Q351" s="7"/>
      <c r="R351" s="7"/>
      <c r="S351" s="7"/>
      <c r="T351" s="7"/>
      <c r="U351" s="7"/>
      <c r="V351" s="7"/>
      <c r="W351" s="7"/>
      <c r="X351" s="7"/>
      <c r="Y351" s="7"/>
      <c r="Z351" s="82"/>
      <c r="AA351" s="82"/>
      <c r="AB351" s="82"/>
      <c r="AC351" s="82"/>
      <c r="AD351" s="7"/>
      <c r="AE351" s="7"/>
      <c r="AF351" s="7"/>
      <c r="AG351" s="7"/>
      <c r="AH351" s="7"/>
      <c r="AI351" s="7"/>
      <c r="AJ351" s="7"/>
      <c r="AK351" s="7"/>
      <c r="AL351" s="7"/>
      <c r="AM351" s="7"/>
      <c r="AN351" s="7"/>
      <c r="AO351" s="7"/>
      <c r="AP351" s="7"/>
      <c r="AQ351" s="7"/>
      <c r="AR351" s="7"/>
      <c r="AS351" s="7"/>
      <c r="AT351" s="7"/>
      <c r="AU351" s="7"/>
      <c r="AV351" s="7"/>
      <c r="AW351" s="7"/>
      <c r="AX351" s="7"/>
      <c r="AY351" s="82"/>
      <c r="AZ351" s="82"/>
      <c r="BA351" s="82">
        <f t="shared" si="129"/>
        <v>0</v>
      </c>
      <c r="BB351" s="82">
        <f t="shared" si="130"/>
        <v>0</v>
      </c>
      <c r="BC351" s="7"/>
      <c r="BD351" s="7"/>
      <c r="BE351" s="7"/>
      <c r="BF351" s="7"/>
      <c r="BG351" s="7"/>
      <c r="BH351" s="7"/>
      <c r="BI351" s="7"/>
      <c r="BJ351" s="7"/>
      <c r="BK351" s="7"/>
      <c r="BL351" s="7"/>
      <c r="BM351" s="7"/>
      <c r="BN351" s="7"/>
      <c r="BO351" s="7" t="s">
        <v>948</v>
      </c>
      <c r="BP351" s="7">
        <v>1100</v>
      </c>
      <c r="BQ351" s="7" t="s">
        <v>2548</v>
      </c>
      <c r="BR351" s="7"/>
      <c r="BS351" s="7"/>
      <c r="BT351" s="7"/>
      <c r="BU351" s="1" t="s">
        <v>887</v>
      </c>
      <c r="BV351" s="7">
        <v>522</v>
      </c>
      <c r="BW351" s="7" t="s">
        <v>2328</v>
      </c>
      <c r="BX351" s="82">
        <f t="shared" si="128"/>
        <v>522</v>
      </c>
      <c r="BY351" s="82" t="str">
        <f t="shared" si="127"/>
        <v>REACTIVOS EQUIPOS Y QUIMICOS LIMITADA</v>
      </c>
      <c r="BZ351" s="82" t="str">
        <f t="shared" si="116"/>
        <v>NACIONAL</v>
      </c>
      <c r="CA351" s="82" t="str">
        <f t="shared" si="117"/>
        <v>30 DIAS</v>
      </c>
      <c r="CB351" s="7"/>
      <c r="CC351" s="7"/>
      <c r="CD351" s="7"/>
      <c r="CE351" s="7"/>
      <c r="CF351" s="7"/>
      <c r="CG351" s="7"/>
      <c r="CH351" s="7"/>
      <c r="CI351" s="7"/>
      <c r="CJ351" s="7"/>
      <c r="CK351" s="82"/>
      <c r="CL351" s="82"/>
      <c r="CM351" s="82"/>
      <c r="CN351" s="82"/>
      <c r="CO351" s="101">
        <f t="shared" si="122"/>
        <v>522</v>
      </c>
      <c r="CP351" s="110" t="str">
        <f t="shared" si="123"/>
        <v>REACTIVOS EQUIPOS Y QUIMICOS LIMITADA</v>
      </c>
      <c r="CQ351" s="105" t="str">
        <f t="shared" si="124"/>
        <v>NACIONAL</v>
      </c>
      <c r="CR351" s="105" t="str">
        <f t="shared" si="125"/>
        <v>30 DIAS</v>
      </c>
    </row>
    <row r="352" spans="1:96" ht="57.6">
      <c r="A352" s="46">
        <f t="shared" si="126"/>
        <v>344</v>
      </c>
      <c r="B352" s="24" t="s">
        <v>780</v>
      </c>
      <c r="C352" s="25" t="s">
        <v>887</v>
      </c>
      <c r="D352" s="47">
        <v>1</v>
      </c>
      <c r="E352" s="7"/>
      <c r="F352" s="7"/>
      <c r="G352" s="7"/>
      <c r="H352" s="7"/>
      <c r="I352" s="7"/>
      <c r="J352" s="7"/>
      <c r="K352" s="7"/>
      <c r="L352" s="7"/>
      <c r="M352" s="7"/>
      <c r="N352" s="7"/>
      <c r="O352" s="7"/>
      <c r="P352" s="7"/>
      <c r="Q352" s="7"/>
      <c r="R352" s="7"/>
      <c r="S352" s="7"/>
      <c r="T352" s="7"/>
      <c r="U352" s="7"/>
      <c r="V352" s="7"/>
      <c r="W352" s="7"/>
      <c r="X352" s="7"/>
      <c r="Y352" s="7"/>
      <c r="Z352" s="82"/>
      <c r="AA352" s="82"/>
      <c r="AB352" s="82"/>
      <c r="AC352" s="82"/>
      <c r="AD352" s="7"/>
      <c r="AE352" s="7"/>
      <c r="AF352" s="7"/>
      <c r="AG352" s="7"/>
      <c r="AH352" s="7"/>
      <c r="AI352" s="7"/>
      <c r="AJ352" s="7"/>
      <c r="AK352" s="7"/>
      <c r="AL352" s="7"/>
      <c r="AM352" s="7"/>
      <c r="AN352" s="7"/>
      <c r="AO352" s="7"/>
      <c r="AP352" s="7"/>
      <c r="AQ352" s="7"/>
      <c r="AR352" s="7"/>
      <c r="AS352" s="7"/>
      <c r="AT352" s="7"/>
      <c r="AU352" s="7"/>
      <c r="AV352" s="7"/>
      <c r="AW352" s="7"/>
      <c r="AX352" s="7"/>
      <c r="AY352" s="82"/>
      <c r="AZ352" s="82"/>
      <c r="BA352" s="82">
        <f t="shared" si="129"/>
        <v>0</v>
      </c>
      <c r="BB352" s="82">
        <f t="shared" si="130"/>
        <v>0</v>
      </c>
      <c r="BC352" s="7"/>
      <c r="BD352" s="7"/>
      <c r="BE352" s="7"/>
      <c r="BF352" s="7"/>
      <c r="BG352" s="7"/>
      <c r="BH352" s="7"/>
      <c r="BI352" s="7"/>
      <c r="BJ352" s="7"/>
      <c r="BK352" s="7"/>
      <c r="BL352" s="7"/>
      <c r="BM352" s="7"/>
      <c r="BN352" s="7"/>
      <c r="BO352" s="7" t="s">
        <v>948</v>
      </c>
      <c r="BP352" s="7">
        <v>2700</v>
      </c>
      <c r="BQ352" s="7" t="s">
        <v>2548</v>
      </c>
      <c r="BR352" s="7"/>
      <c r="BS352" s="7"/>
      <c r="BT352" s="7"/>
      <c r="BU352" s="1" t="s">
        <v>887</v>
      </c>
      <c r="BV352" s="7">
        <v>1972</v>
      </c>
      <c r="BW352" s="7" t="s">
        <v>2328</v>
      </c>
      <c r="BX352" s="82">
        <f t="shared" si="128"/>
        <v>1972</v>
      </c>
      <c r="BY352" s="82" t="str">
        <f t="shared" si="127"/>
        <v>REACTIVOS EQUIPOS Y QUIMICOS LIMITADA</v>
      </c>
      <c r="BZ352" s="82" t="str">
        <f t="shared" si="116"/>
        <v>NACIONAL</v>
      </c>
      <c r="CA352" s="82" t="str">
        <f t="shared" si="117"/>
        <v>30 DIAS</v>
      </c>
      <c r="CB352" s="7"/>
      <c r="CC352" s="7"/>
      <c r="CD352" s="7"/>
      <c r="CE352" s="7"/>
      <c r="CF352" s="7"/>
      <c r="CG352" s="7"/>
      <c r="CH352" s="7"/>
      <c r="CI352" s="7"/>
      <c r="CJ352" s="7"/>
      <c r="CK352" s="82"/>
      <c r="CL352" s="82"/>
      <c r="CM352" s="82"/>
      <c r="CN352" s="82"/>
      <c r="CO352" s="101">
        <f t="shared" si="122"/>
        <v>1972</v>
      </c>
      <c r="CP352" s="110" t="str">
        <f t="shared" si="123"/>
        <v>REACTIVOS EQUIPOS Y QUIMICOS LIMITADA</v>
      </c>
      <c r="CQ352" s="105" t="str">
        <f t="shared" si="124"/>
        <v>NACIONAL</v>
      </c>
      <c r="CR352" s="105" t="str">
        <f t="shared" si="125"/>
        <v>30 DIAS</v>
      </c>
    </row>
    <row r="353" spans="1:96" ht="57.6">
      <c r="A353" s="46">
        <f t="shared" si="126"/>
        <v>345</v>
      </c>
      <c r="B353" s="24" t="s">
        <v>781</v>
      </c>
      <c r="C353" s="25" t="s">
        <v>887</v>
      </c>
      <c r="D353" s="47">
        <v>1</v>
      </c>
      <c r="E353" s="7"/>
      <c r="F353" s="7"/>
      <c r="G353" s="7"/>
      <c r="H353" s="7"/>
      <c r="I353" s="7"/>
      <c r="J353" s="7"/>
      <c r="K353" s="7"/>
      <c r="L353" s="7"/>
      <c r="M353" s="7"/>
      <c r="N353" s="7"/>
      <c r="O353" s="7"/>
      <c r="P353" s="7"/>
      <c r="Q353" s="7"/>
      <c r="R353" s="7"/>
      <c r="S353" s="7"/>
      <c r="T353" s="7"/>
      <c r="U353" s="7"/>
      <c r="V353" s="7"/>
      <c r="W353" s="7"/>
      <c r="X353" s="7"/>
      <c r="Y353" s="7"/>
      <c r="Z353" s="82"/>
      <c r="AA353" s="82"/>
      <c r="AB353" s="82"/>
      <c r="AC353" s="82"/>
      <c r="AD353" s="7"/>
      <c r="AE353" s="7"/>
      <c r="AF353" s="7"/>
      <c r="AG353" s="7"/>
      <c r="AH353" s="7"/>
      <c r="AI353" s="7"/>
      <c r="AJ353" s="7"/>
      <c r="AK353" s="7"/>
      <c r="AL353" s="7"/>
      <c r="AM353" s="7"/>
      <c r="AN353" s="7"/>
      <c r="AO353" s="7"/>
      <c r="AP353" s="7"/>
      <c r="AQ353" s="7"/>
      <c r="AR353" s="7"/>
      <c r="AS353" s="7"/>
      <c r="AT353" s="7"/>
      <c r="AU353" s="7"/>
      <c r="AV353" s="7"/>
      <c r="AW353" s="7"/>
      <c r="AX353" s="7"/>
      <c r="AY353" s="82"/>
      <c r="AZ353" s="82"/>
      <c r="BA353" s="82">
        <f t="shared" si="129"/>
        <v>0</v>
      </c>
      <c r="BB353" s="82">
        <f t="shared" si="130"/>
        <v>0</v>
      </c>
      <c r="BC353" s="7"/>
      <c r="BD353" s="7"/>
      <c r="BE353" s="7"/>
      <c r="BF353" s="7"/>
      <c r="BG353" s="7"/>
      <c r="BH353" s="7"/>
      <c r="BI353" s="7"/>
      <c r="BJ353" s="7"/>
      <c r="BK353" s="7"/>
      <c r="BL353" s="7"/>
      <c r="BM353" s="7"/>
      <c r="BN353" s="7"/>
      <c r="BO353" s="7" t="s">
        <v>948</v>
      </c>
      <c r="BP353" s="7">
        <v>4500</v>
      </c>
      <c r="BQ353" s="7" t="s">
        <v>2550</v>
      </c>
      <c r="BR353" s="7"/>
      <c r="BS353" s="7"/>
      <c r="BT353" s="7"/>
      <c r="BU353" s="1" t="s">
        <v>887</v>
      </c>
      <c r="BV353" s="7">
        <v>3132</v>
      </c>
      <c r="BW353" s="7" t="s">
        <v>2328</v>
      </c>
      <c r="BX353" s="82">
        <f t="shared" si="128"/>
        <v>3132</v>
      </c>
      <c r="BY353" s="82" t="str">
        <f t="shared" si="127"/>
        <v>REACTIVOS EQUIPOS Y QUIMICOS LIMITADA</v>
      </c>
      <c r="BZ353" s="82" t="str">
        <f t="shared" si="116"/>
        <v>NACIONAL</v>
      </c>
      <c r="CA353" s="82" t="str">
        <f t="shared" si="117"/>
        <v>30 DIAS</v>
      </c>
      <c r="CB353" s="7"/>
      <c r="CC353" s="7"/>
      <c r="CD353" s="7"/>
      <c r="CE353" s="7"/>
      <c r="CF353" s="7"/>
      <c r="CG353" s="7"/>
      <c r="CH353" s="7"/>
      <c r="CI353" s="7"/>
      <c r="CJ353" s="7"/>
      <c r="CK353" s="82"/>
      <c r="CL353" s="82"/>
      <c r="CM353" s="82"/>
      <c r="CN353" s="82"/>
      <c r="CO353" s="101">
        <f t="shared" si="122"/>
        <v>3132</v>
      </c>
      <c r="CP353" s="110" t="str">
        <f t="shared" si="123"/>
        <v>REACTIVOS EQUIPOS Y QUIMICOS LIMITADA</v>
      </c>
      <c r="CQ353" s="105" t="str">
        <f t="shared" si="124"/>
        <v>NACIONAL</v>
      </c>
      <c r="CR353" s="105" t="str">
        <f t="shared" si="125"/>
        <v>30 DIAS</v>
      </c>
    </row>
    <row r="354" spans="1:96" ht="36" customHeight="1">
      <c r="A354" s="46">
        <f t="shared" si="126"/>
        <v>346</v>
      </c>
      <c r="B354" s="24" t="s">
        <v>777</v>
      </c>
      <c r="C354" s="25"/>
      <c r="D354" s="47">
        <v>1</v>
      </c>
      <c r="E354" s="7"/>
      <c r="F354" s="7"/>
      <c r="G354" s="7"/>
      <c r="H354" s="7"/>
      <c r="I354" s="7"/>
      <c r="J354" s="7"/>
      <c r="K354" s="7"/>
      <c r="L354" s="7"/>
      <c r="M354" s="7"/>
      <c r="N354" s="7"/>
      <c r="O354" s="7"/>
      <c r="P354" s="7"/>
      <c r="Q354" s="7"/>
      <c r="R354" s="7"/>
      <c r="S354" s="7"/>
      <c r="T354" s="7"/>
      <c r="U354" s="7"/>
      <c r="V354" s="7"/>
      <c r="W354" s="7"/>
      <c r="X354" s="7"/>
      <c r="Y354" s="7"/>
      <c r="Z354" s="82"/>
      <c r="AA354" s="82"/>
      <c r="AB354" s="82"/>
      <c r="AC354" s="82"/>
      <c r="AD354" s="7"/>
      <c r="AE354" s="7"/>
      <c r="AF354" s="7"/>
      <c r="AG354" s="7"/>
      <c r="AH354" s="7"/>
      <c r="AI354" s="7"/>
      <c r="AJ354" s="7"/>
      <c r="AK354" s="7"/>
      <c r="AL354" s="7"/>
      <c r="AM354" s="7"/>
      <c r="AN354" s="7"/>
      <c r="AO354" s="7"/>
      <c r="AP354" s="7"/>
      <c r="AQ354" s="7"/>
      <c r="AR354" s="7"/>
      <c r="AS354" s="7"/>
      <c r="AT354" s="7"/>
      <c r="AU354" s="7"/>
      <c r="AV354" s="7"/>
      <c r="AW354" s="7"/>
      <c r="AX354" s="7"/>
      <c r="AY354" s="82"/>
      <c r="AZ354" s="82"/>
      <c r="BA354" s="82">
        <f t="shared" si="129"/>
        <v>0</v>
      </c>
      <c r="BB354" s="82">
        <f t="shared" si="130"/>
        <v>0</v>
      </c>
      <c r="BC354" s="7"/>
      <c r="BD354" s="7"/>
      <c r="BE354" s="7"/>
      <c r="BF354" s="7" t="s">
        <v>2286</v>
      </c>
      <c r="BG354" s="7">
        <v>1138000</v>
      </c>
      <c r="BH354" s="7">
        <v>60</v>
      </c>
      <c r="BI354" s="7"/>
      <c r="BJ354" s="7"/>
      <c r="BK354" s="7"/>
      <c r="BL354" s="7"/>
      <c r="BM354" s="7"/>
      <c r="BN354" s="7"/>
      <c r="BO354" s="7"/>
      <c r="BP354" s="7"/>
      <c r="BQ354" s="7"/>
      <c r="BR354" s="7"/>
      <c r="BS354" s="7"/>
      <c r="BT354" s="7"/>
      <c r="BU354" s="1"/>
      <c r="BV354" s="7"/>
      <c r="BW354" s="7"/>
      <c r="BX354" s="82">
        <f t="shared" si="128"/>
        <v>1138000</v>
      </c>
      <c r="BY354" s="82" t="str">
        <f t="shared" si="127"/>
        <v>PRODUQUIMICA DE COLOMBIA S A</v>
      </c>
      <c r="BZ354" s="82" t="str">
        <f t="shared" si="116"/>
        <v>CORNING</v>
      </c>
      <c r="CA354" s="82">
        <f t="shared" si="117"/>
        <v>60</v>
      </c>
      <c r="CB354" s="7"/>
      <c r="CC354" s="7"/>
      <c r="CD354" s="7"/>
      <c r="CE354" s="7"/>
      <c r="CF354" s="7"/>
      <c r="CG354" s="7"/>
      <c r="CH354" s="7"/>
      <c r="CI354" s="7"/>
      <c r="CJ354" s="7"/>
      <c r="CK354" s="82"/>
      <c r="CL354" s="82"/>
      <c r="CM354" s="82"/>
      <c r="CN354" s="82"/>
      <c r="CO354" s="101">
        <f t="shared" si="122"/>
        <v>1138000</v>
      </c>
      <c r="CP354" s="110" t="str">
        <f t="shared" si="123"/>
        <v>PRODUQUIMICA DE COLOMBIA S A</v>
      </c>
      <c r="CQ354" s="105" t="str">
        <f t="shared" si="124"/>
        <v>CORNING</v>
      </c>
      <c r="CR354" s="105">
        <f t="shared" si="125"/>
        <v>60</v>
      </c>
    </row>
    <row r="355" spans="1:96" ht="36" customHeight="1">
      <c r="A355" s="46">
        <f t="shared" si="126"/>
        <v>347</v>
      </c>
      <c r="B355" s="66" t="s">
        <v>2074</v>
      </c>
      <c r="C355" s="27" t="s">
        <v>2075</v>
      </c>
      <c r="D355" s="47">
        <v>1</v>
      </c>
      <c r="E355" s="7"/>
      <c r="F355" s="7"/>
      <c r="G355" s="7"/>
      <c r="H355" s="7"/>
      <c r="I355" s="7"/>
      <c r="J355" s="7"/>
      <c r="K355" s="7"/>
      <c r="L355" s="7"/>
      <c r="M355" s="7"/>
      <c r="N355" s="7"/>
      <c r="O355" s="7"/>
      <c r="P355" s="7"/>
      <c r="Q355" s="7"/>
      <c r="R355" s="7"/>
      <c r="S355" s="7"/>
      <c r="T355" s="7"/>
      <c r="U355" s="7"/>
      <c r="V355" s="7"/>
      <c r="W355" s="7"/>
      <c r="X355" s="7"/>
      <c r="Y355" s="7"/>
      <c r="Z355" s="82"/>
      <c r="AA355" s="82"/>
      <c r="AB355" s="82"/>
      <c r="AC355" s="82"/>
      <c r="AD355" s="7"/>
      <c r="AE355" s="7"/>
      <c r="AF355" s="7"/>
      <c r="AG355" s="7"/>
      <c r="AH355" s="7"/>
      <c r="AI355" s="7"/>
      <c r="AJ355" s="7"/>
      <c r="AK355" s="7"/>
      <c r="AL355" s="7"/>
      <c r="AM355" s="7"/>
      <c r="AN355" s="7"/>
      <c r="AO355" s="7"/>
      <c r="AP355" s="7"/>
      <c r="AQ355" s="7"/>
      <c r="AR355" s="7"/>
      <c r="AS355" s="7"/>
      <c r="AT355" s="7"/>
      <c r="AU355" s="7"/>
      <c r="AV355" s="7"/>
      <c r="AW355" s="7"/>
      <c r="AX355" s="7"/>
      <c r="AY355" s="82"/>
      <c r="AZ355" s="82"/>
      <c r="BA355" s="82">
        <f t="shared" si="129"/>
        <v>0</v>
      </c>
      <c r="BB355" s="82">
        <f t="shared" si="130"/>
        <v>0</v>
      </c>
      <c r="BC355" s="7"/>
      <c r="BD355" s="7"/>
      <c r="BE355" s="7"/>
      <c r="BF355" s="7" t="s">
        <v>2075</v>
      </c>
      <c r="BG355" s="7">
        <v>3117500</v>
      </c>
      <c r="BH355" s="7">
        <v>75</v>
      </c>
      <c r="BI355" s="7"/>
      <c r="BJ355" s="7"/>
      <c r="BK355" s="7"/>
      <c r="BL355" s="7"/>
      <c r="BM355" s="7"/>
      <c r="BN355" s="7"/>
      <c r="BO355" s="7"/>
      <c r="BP355" s="7"/>
      <c r="BQ355" s="7"/>
      <c r="BR355" s="7"/>
      <c r="BS355" s="7"/>
      <c r="BT355" s="7"/>
      <c r="BU355" s="1"/>
      <c r="BV355" s="7"/>
      <c r="BW355" s="7"/>
      <c r="BX355" s="82">
        <f t="shared" si="128"/>
        <v>3117500</v>
      </c>
      <c r="BY355" s="82" t="str">
        <f t="shared" si="127"/>
        <v>PRODUQUIMICA DE COLOMBIA S A</v>
      </c>
      <c r="BZ355" s="82" t="str">
        <f t="shared" si="116"/>
        <v>HEIDOLPH</v>
      </c>
      <c r="CA355" s="82">
        <f t="shared" si="117"/>
        <v>75</v>
      </c>
      <c r="CB355" s="7"/>
      <c r="CC355" s="7"/>
      <c r="CD355" s="7"/>
      <c r="CE355" s="7"/>
      <c r="CF355" s="7"/>
      <c r="CG355" s="7"/>
      <c r="CH355" s="7"/>
      <c r="CI355" s="7"/>
      <c r="CJ355" s="7"/>
      <c r="CK355" s="82"/>
      <c r="CL355" s="82"/>
      <c r="CM355" s="82"/>
      <c r="CN355" s="82"/>
      <c r="CO355" s="101">
        <f t="shared" si="122"/>
        <v>3117500</v>
      </c>
      <c r="CP355" s="110" t="str">
        <f t="shared" si="123"/>
        <v>PRODUQUIMICA DE COLOMBIA S A</v>
      </c>
      <c r="CQ355" s="105" t="str">
        <f t="shared" si="124"/>
        <v>HEIDOLPH</v>
      </c>
      <c r="CR355" s="105">
        <f t="shared" si="125"/>
        <v>75</v>
      </c>
    </row>
    <row r="356" spans="1:96" ht="40.799999999999997">
      <c r="A356" s="46">
        <f t="shared" si="126"/>
        <v>348</v>
      </c>
      <c r="B356" s="24" t="s">
        <v>2076</v>
      </c>
      <c r="C356" s="25" t="s">
        <v>899</v>
      </c>
      <c r="D356" s="47">
        <v>1</v>
      </c>
      <c r="E356" s="7"/>
      <c r="F356" s="7"/>
      <c r="G356" s="7"/>
      <c r="H356" s="7"/>
      <c r="I356" s="7"/>
      <c r="J356" s="7"/>
      <c r="K356" s="7"/>
      <c r="L356" s="7"/>
      <c r="M356" s="7"/>
      <c r="N356" s="7"/>
      <c r="O356" s="7"/>
      <c r="P356" s="7"/>
      <c r="Q356" s="7"/>
      <c r="R356" s="7"/>
      <c r="S356" s="7"/>
      <c r="T356" s="7"/>
      <c r="U356" s="7"/>
      <c r="V356" s="7"/>
      <c r="W356" s="7"/>
      <c r="X356" s="7"/>
      <c r="Y356" s="7"/>
      <c r="Z356" s="82"/>
      <c r="AA356" s="82"/>
      <c r="AB356" s="82"/>
      <c r="AC356" s="82"/>
      <c r="AD356" s="7"/>
      <c r="AE356" s="7"/>
      <c r="AF356" s="7"/>
      <c r="AG356" s="7"/>
      <c r="AH356" s="7"/>
      <c r="AI356" s="7"/>
      <c r="AJ356" s="7"/>
      <c r="AK356" s="7"/>
      <c r="AL356" s="7"/>
      <c r="AM356" s="7"/>
      <c r="AN356" s="7"/>
      <c r="AO356" s="7"/>
      <c r="AP356" s="7"/>
      <c r="AQ356" s="7"/>
      <c r="AR356" s="7"/>
      <c r="AS356" s="7"/>
      <c r="AT356" s="7"/>
      <c r="AU356" s="7"/>
      <c r="AV356" s="7"/>
      <c r="AW356" s="7"/>
      <c r="AX356" s="7"/>
      <c r="AY356" s="82"/>
      <c r="AZ356" s="82"/>
      <c r="BA356" s="82">
        <f t="shared" si="129"/>
        <v>0</v>
      </c>
      <c r="BB356" s="82">
        <f t="shared" si="130"/>
        <v>0</v>
      </c>
      <c r="BC356" s="7"/>
      <c r="BD356" s="7"/>
      <c r="BE356" s="7"/>
      <c r="BF356" s="7"/>
      <c r="BG356" s="7"/>
      <c r="BH356" s="7"/>
      <c r="BI356" s="7" t="s">
        <v>887</v>
      </c>
      <c r="BJ356" s="7">
        <v>190008</v>
      </c>
      <c r="BK356" s="7" t="s">
        <v>2527</v>
      </c>
      <c r="BL356" s="7"/>
      <c r="BM356" s="7"/>
      <c r="BN356" s="7"/>
      <c r="BO356" s="7" t="s">
        <v>948</v>
      </c>
      <c r="BP356" s="7">
        <v>98000</v>
      </c>
      <c r="BQ356" s="7" t="s">
        <v>2548</v>
      </c>
      <c r="BR356" s="7"/>
      <c r="BS356" s="7"/>
      <c r="BT356" s="7"/>
      <c r="BU356" s="1"/>
      <c r="BV356" s="7"/>
      <c r="BW356" s="7"/>
      <c r="BX356" s="82">
        <f t="shared" si="128"/>
        <v>98000</v>
      </c>
      <c r="BY356" s="82" t="str">
        <f t="shared" si="127"/>
        <v>QUIMICOS FARADAY LTDA</v>
      </c>
      <c r="BZ356" s="82" t="str">
        <f t="shared" si="116"/>
        <v xml:space="preserve">NACIONAL </v>
      </c>
      <c r="CA356" s="82" t="str">
        <f t="shared" si="117"/>
        <v>20 DIAS</v>
      </c>
      <c r="CB356" s="7"/>
      <c r="CC356" s="7"/>
      <c r="CD356" s="7"/>
      <c r="CE356" s="7"/>
      <c r="CF356" s="7"/>
      <c r="CG356" s="7"/>
      <c r="CH356" s="7"/>
      <c r="CI356" s="7"/>
      <c r="CJ356" s="7"/>
      <c r="CK356" s="82"/>
      <c r="CL356" s="82"/>
      <c r="CM356" s="82"/>
      <c r="CN356" s="82"/>
      <c r="CO356" s="101">
        <f t="shared" si="122"/>
        <v>98000</v>
      </c>
      <c r="CP356" s="110" t="str">
        <f t="shared" si="123"/>
        <v>QUIMICOS FARADAY LTDA</v>
      </c>
      <c r="CQ356" s="105" t="str">
        <f t="shared" si="124"/>
        <v xml:space="preserve">NACIONAL </v>
      </c>
      <c r="CR356" s="105" t="str">
        <f t="shared" si="125"/>
        <v>20 DIAS</v>
      </c>
    </row>
    <row r="357" spans="1:96" ht="57.6">
      <c r="A357" s="46">
        <f t="shared" si="126"/>
        <v>349</v>
      </c>
      <c r="B357" s="54" t="s">
        <v>2077</v>
      </c>
      <c r="C357" s="48" t="s">
        <v>2078</v>
      </c>
      <c r="D357" s="47">
        <v>1</v>
      </c>
      <c r="E357" s="7"/>
      <c r="F357" s="7"/>
      <c r="G357" s="7"/>
      <c r="H357" s="7"/>
      <c r="I357" s="7"/>
      <c r="J357" s="7"/>
      <c r="K357" s="7"/>
      <c r="L357" s="7"/>
      <c r="M357" s="7"/>
      <c r="N357" s="7"/>
      <c r="O357" s="7"/>
      <c r="P357" s="7"/>
      <c r="Q357" s="7" t="s">
        <v>2379</v>
      </c>
      <c r="R357" s="7">
        <v>576287.99999999988</v>
      </c>
      <c r="S357" s="7" t="s">
        <v>2284</v>
      </c>
      <c r="T357" s="7"/>
      <c r="U357" s="7"/>
      <c r="V357" s="7"/>
      <c r="W357" s="7"/>
      <c r="X357" s="7"/>
      <c r="Y357" s="7"/>
      <c r="Z357" s="82">
        <f t="shared" si="112"/>
        <v>576287.99999999988</v>
      </c>
      <c r="AA357" s="82" t="str">
        <f t="shared" si="113"/>
        <v>BLAMIS DOTACIONES LABORATORIO S.A.S</v>
      </c>
      <c r="AB357" s="82" t="str">
        <f t="shared" si="131"/>
        <v>SCHOT-DURAN</v>
      </c>
      <c r="AC357" s="82" t="str">
        <f t="shared" si="132"/>
        <v>90 DÍAS</v>
      </c>
      <c r="AD357" s="7"/>
      <c r="AE357" s="7"/>
      <c r="AF357" s="7"/>
      <c r="AG357" s="7"/>
      <c r="AH357" s="7"/>
      <c r="AI357" s="7"/>
      <c r="AJ357" s="7"/>
      <c r="AK357" s="7"/>
      <c r="AL357" s="7"/>
      <c r="AM357" s="7"/>
      <c r="AN357" s="7"/>
      <c r="AO357" s="7"/>
      <c r="AP357" s="7"/>
      <c r="AQ357" s="7"/>
      <c r="AR357" s="7"/>
      <c r="AS357" s="7"/>
      <c r="AT357" s="7"/>
      <c r="AU357" s="7"/>
      <c r="AV357" s="7"/>
      <c r="AW357" s="7"/>
      <c r="AX357" s="7"/>
      <c r="AY357" s="82"/>
      <c r="AZ357" s="82"/>
      <c r="BA357" s="82">
        <f t="shared" si="129"/>
        <v>0</v>
      </c>
      <c r="BB357" s="82">
        <f t="shared" si="130"/>
        <v>0</v>
      </c>
      <c r="BC357" s="7"/>
      <c r="BD357" s="7"/>
      <c r="BE357" s="7"/>
      <c r="BF357" s="7"/>
      <c r="BG357" s="7"/>
      <c r="BH357" s="7"/>
      <c r="BI357" s="7" t="s">
        <v>2377</v>
      </c>
      <c r="BJ357" s="7">
        <v>609904.80000000005</v>
      </c>
      <c r="BK357" s="7" t="s">
        <v>2526</v>
      </c>
      <c r="BL357" s="7"/>
      <c r="BM357" s="7"/>
      <c r="BN357" s="7"/>
      <c r="BO357" s="7"/>
      <c r="BP357" s="7"/>
      <c r="BQ357" s="7"/>
      <c r="BR357" s="7"/>
      <c r="BS357" s="7"/>
      <c r="BT357" s="7"/>
      <c r="BU357" s="1" t="s">
        <v>2377</v>
      </c>
      <c r="BV357" s="7">
        <v>330600</v>
      </c>
      <c r="BW357" s="7" t="s">
        <v>2545</v>
      </c>
      <c r="BX357" s="82">
        <f t="shared" si="128"/>
        <v>330600</v>
      </c>
      <c r="BY357" s="82" t="str">
        <f t="shared" si="127"/>
        <v>REACTIVOS EQUIPOS Y QUIMICOS LIMITADA</v>
      </c>
      <c r="BZ357" s="82" t="str">
        <f t="shared" si="116"/>
        <v>DURAN</v>
      </c>
      <c r="CA357" s="82" t="str">
        <f t="shared" si="117"/>
        <v>120 DIAS</v>
      </c>
      <c r="CB357" s="7"/>
      <c r="CC357" s="7"/>
      <c r="CD357" s="7"/>
      <c r="CE357" s="7"/>
      <c r="CF357" s="7"/>
      <c r="CG357" s="7"/>
      <c r="CH357" s="7" t="s">
        <v>2659</v>
      </c>
      <c r="CI357" s="7">
        <v>338630.76923076925</v>
      </c>
      <c r="CJ357" s="7" t="s">
        <v>2363</v>
      </c>
      <c r="CK357" s="82">
        <f t="shared" si="118"/>
        <v>338630.76923076925</v>
      </c>
      <c r="CL357" s="82" t="str">
        <f t="shared" si="119"/>
        <v xml:space="preserve">LABORATORIOS WACOL S.A </v>
      </c>
      <c r="CM357" s="82" t="str">
        <f t="shared" si="120"/>
        <v>DURAND</v>
      </c>
      <c r="CN357" s="82" t="str">
        <f t="shared" si="121"/>
        <v>90 DIAS</v>
      </c>
      <c r="CO357" s="101">
        <f t="shared" si="122"/>
        <v>330600</v>
      </c>
      <c r="CP357" s="110" t="str">
        <f t="shared" si="123"/>
        <v>REACTIVOS EQUIPOS Y QUIMICOS LIMITADA</v>
      </c>
      <c r="CQ357" s="105" t="str">
        <f t="shared" si="124"/>
        <v>DURAN</v>
      </c>
      <c r="CR357" s="105" t="str">
        <f t="shared" si="125"/>
        <v>120 DIAS</v>
      </c>
    </row>
    <row r="358" spans="1:96" ht="43.2">
      <c r="A358" s="46">
        <f t="shared" si="126"/>
        <v>350</v>
      </c>
      <c r="B358" s="24" t="s">
        <v>1361</v>
      </c>
      <c r="C358" s="25" t="s">
        <v>1362</v>
      </c>
      <c r="D358" s="47">
        <v>1</v>
      </c>
      <c r="E358" s="7"/>
      <c r="F358" s="7"/>
      <c r="G358" s="7"/>
      <c r="H358" s="7"/>
      <c r="I358" s="7"/>
      <c r="J358" s="7"/>
      <c r="K358" s="7" t="s">
        <v>888</v>
      </c>
      <c r="L358" s="7">
        <v>174000</v>
      </c>
      <c r="M358" s="7">
        <v>30</v>
      </c>
      <c r="N358" s="7"/>
      <c r="O358" s="7"/>
      <c r="P358" s="7"/>
      <c r="Q358" s="7"/>
      <c r="R358" s="7"/>
      <c r="S358" s="7"/>
      <c r="T358" s="7"/>
      <c r="U358" s="7"/>
      <c r="V358" s="7"/>
      <c r="W358" s="7"/>
      <c r="X358" s="7"/>
      <c r="Y358" s="7"/>
      <c r="Z358" s="82">
        <f t="shared" si="112"/>
        <v>174000</v>
      </c>
      <c r="AA358" s="82" t="str">
        <f t="shared" si="113"/>
        <v>BIO-INSTRUMENTAL</v>
      </c>
      <c r="AB358" s="82" t="str">
        <f t="shared" si="131"/>
        <v>FISHER</v>
      </c>
      <c r="AC358" s="82">
        <f t="shared" si="132"/>
        <v>30</v>
      </c>
      <c r="AD358" s="7" t="s">
        <v>888</v>
      </c>
      <c r="AE358" s="7">
        <v>162261</v>
      </c>
      <c r="AF358" s="7" t="s">
        <v>2375</v>
      </c>
      <c r="AG358" s="7"/>
      <c r="AH358" s="7"/>
      <c r="AI358" s="7"/>
      <c r="AJ358" s="7"/>
      <c r="AK358" s="7"/>
      <c r="AL358" s="7"/>
      <c r="AM358" s="7"/>
      <c r="AN358" s="7"/>
      <c r="AO358" s="7"/>
      <c r="AP358" s="7" t="s">
        <v>888</v>
      </c>
      <c r="AQ358" s="7">
        <v>224100</v>
      </c>
      <c r="AR358" s="7" t="s">
        <v>2475</v>
      </c>
      <c r="AS358" s="7"/>
      <c r="AT358" s="7"/>
      <c r="AU358" s="7"/>
      <c r="AV358" s="7"/>
      <c r="AW358" s="7"/>
      <c r="AX358" s="7"/>
      <c r="AY358" s="82">
        <f t="shared" si="114"/>
        <v>162261</v>
      </c>
      <c r="AZ358" s="82" t="str">
        <f t="shared" si="115"/>
        <v>IMECTECH SOLUTIONS S.A.S.</v>
      </c>
      <c r="BA358" s="82" t="str">
        <f t="shared" si="129"/>
        <v>FISHER</v>
      </c>
      <c r="BB358" s="82" t="str">
        <f t="shared" si="130"/>
        <v>60 DIAS</v>
      </c>
      <c r="BC358" s="7"/>
      <c r="BD358" s="7"/>
      <c r="BE358" s="7"/>
      <c r="BF358" s="7" t="s">
        <v>888</v>
      </c>
      <c r="BG358" s="7">
        <v>223300</v>
      </c>
      <c r="BH358" s="7">
        <v>60</v>
      </c>
      <c r="BI358" s="7"/>
      <c r="BJ358" s="7"/>
      <c r="BK358" s="7"/>
      <c r="BL358" s="7" t="s">
        <v>888</v>
      </c>
      <c r="BM358" s="7">
        <v>241280</v>
      </c>
      <c r="BN358" s="7" t="s">
        <v>2375</v>
      </c>
      <c r="BO358" s="7"/>
      <c r="BP358" s="7"/>
      <c r="BQ358" s="7"/>
      <c r="BR358" s="7"/>
      <c r="BS358" s="7"/>
      <c r="BT358" s="7"/>
      <c r="BU358" s="1"/>
      <c r="BV358" s="7"/>
      <c r="BW358" s="7"/>
      <c r="BX358" s="82">
        <f t="shared" si="128"/>
        <v>223300</v>
      </c>
      <c r="BY358" s="82" t="str">
        <f t="shared" si="127"/>
        <v>PRODUQUIMICA DE COLOMBIA S A</v>
      </c>
      <c r="BZ358" s="82" t="str">
        <f t="shared" si="116"/>
        <v>FISHER</v>
      </c>
      <c r="CA358" s="82">
        <f t="shared" si="117"/>
        <v>60</v>
      </c>
      <c r="CB358" s="7"/>
      <c r="CC358" s="7"/>
      <c r="CD358" s="7"/>
      <c r="CE358" s="7" t="s">
        <v>2306</v>
      </c>
      <c r="CF358" s="7">
        <v>170200</v>
      </c>
      <c r="CG358" s="7">
        <v>60</v>
      </c>
      <c r="CH358" s="7"/>
      <c r="CI358" s="7"/>
      <c r="CJ358" s="7"/>
      <c r="CK358" s="82">
        <f t="shared" si="118"/>
        <v>170200</v>
      </c>
      <c r="CL358" s="82" t="str">
        <f t="shared" si="119"/>
        <v>SCIENTIFIC PRODUCTS LTDA.</v>
      </c>
      <c r="CM358" s="82" t="str">
        <f t="shared" si="120"/>
        <v xml:space="preserve">FISHER </v>
      </c>
      <c r="CN358" s="82">
        <f t="shared" si="121"/>
        <v>60</v>
      </c>
      <c r="CO358" s="101">
        <f t="shared" si="122"/>
        <v>162261</v>
      </c>
      <c r="CP358" s="110" t="str">
        <f t="shared" si="123"/>
        <v>IMECTECH SOLUTIONS S.A.S.</v>
      </c>
      <c r="CQ358" s="105" t="str">
        <f t="shared" si="124"/>
        <v>FISHER</v>
      </c>
      <c r="CR358" s="105" t="str">
        <f t="shared" si="125"/>
        <v>60 DIAS</v>
      </c>
    </row>
    <row r="359" spans="1:96" ht="57.6">
      <c r="A359" s="46">
        <f t="shared" si="126"/>
        <v>351</v>
      </c>
      <c r="B359" s="24" t="s">
        <v>2079</v>
      </c>
      <c r="C359" s="25" t="s">
        <v>899</v>
      </c>
      <c r="D359" s="47">
        <v>1</v>
      </c>
      <c r="E359" s="7"/>
      <c r="F359" s="7"/>
      <c r="G359" s="7"/>
      <c r="H359" s="7"/>
      <c r="I359" s="7"/>
      <c r="J359" s="7"/>
      <c r="K359" s="7"/>
      <c r="L359" s="7"/>
      <c r="M359" s="7"/>
      <c r="N359" s="7"/>
      <c r="O359" s="7"/>
      <c r="P359" s="7"/>
      <c r="Q359" s="7"/>
      <c r="R359" s="7"/>
      <c r="S359" s="7"/>
      <c r="T359" s="7"/>
      <c r="U359" s="7"/>
      <c r="V359" s="7"/>
      <c r="W359" s="7"/>
      <c r="X359" s="7"/>
      <c r="Y359" s="7"/>
      <c r="Z359" s="82"/>
      <c r="AA359" s="82"/>
      <c r="AB359" s="82"/>
      <c r="AC359" s="82"/>
      <c r="AD359" s="7"/>
      <c r="AE359" s="7"/>
      <c r="AF359" s="7"/>
      <c r="AG359" s="7"/>
      <c r="AH359" s="7"/>
      <c r="AI359" s="7"/>
      <c r="AJ359" s="7"/>
      <c r="AK359" s="7"/>
      <c r="AL359" s="7"/>
      <c r="AM359" s="7"/>
      <c r="AN359" s="7"/>
      <c r="AO359" s="7"/>
      <c r="AP359" s="7"/>
      <c r="AQ359" s="7"/>
      <c r="AR359" s="7"/>
      <c r="AS359" s="7"/>
      <c r="AT359" s="7"/>
      <c r="AU359" s="7"/>
      <c r="AV359" s="7"/>
      <c r="AW359" s="7"/>
      <c r="AX359" s="7"/>
      <c r="AY359" s="82"/>
      <c r="AZ359" s="82"/>
      <c r="BA359" s="82">
        <f t="shared" si="129"/>
        <v>0</v>
      </c>
      <c r="BB359" s="82">
        <f t="shared" si="130"/>
        <v>0</v>
      </c>
      <c r="BC359" s="7"/>
      <c r="BD359" s="7"/>
      <c r="BE359" s="7"/>
      <c r="BF359" s="7"/>
      <c r="BG359" s="7"/>
      <c r="BH359" s="7"/>
      <c r="BI359" s="7" t="s">
        <v>887</v>
      </c>
      <c r="BJ359" s="7">
        <v>24273</v>
      </c>
      <c r="BK359" s="7" t="s">
        <v>2526</v>
      </c>
      <c r="BL359" s="7"/>
      <c r="BM359" s="7"/>
      <c r="BN359" s="7"/>
      <c r="BO359" s="7" t="s">
        <v>948</v>
      </c>
      <c r="BP359" s="7">
        <v>9050</v>
      </c>
      <c r="BQ359" s="7" t="s">
        <v>2548</v>
      </c>
      <c r="BR359" s="7"/>
      <c r="BS359" s="7"/>
      <c r="BT359" s="7"/>
      <c r="BU359" s="1" t="s">
        <v>887</v>
      </c>
      <c r="BV359" s="7">
        <v>4756</v>
      </c>
      <c r="BW359" s="7" t="s">
        <v>2328</v>
      </c>
      <c r="BX359" s="82">
        <f t="shared" si="128"/>
        <v>4756</v>
      </c>
      <c r="BY359" s="82" t="str">
        <f t="shared" si="127"/>
        <v>REACTIVOS EQUIPOS Y QUIMICOS LIMITADA</v>
      </c>
      <c r="BZ359" s="82" t="str">
        <f t="shared" si="116"/>
        <v>NACIONAL</v>
      </c>
      <c r="CA359" s="82" t="str">
        <f t="shared" si="117"/>
        <v>30 DIAS</v>
      </c>
      <c r="CB359" s="7"/>
      <c r="CC359" s="7"/>
      <c r="CD359" s="7"/>
      <c r="CE359" s="7"/>
      <c r="CF359" s="7"/>
      <c r="CG359" s="7"/>
      <c r="CH359" s="7"/>
      <c r="CI359" s="7"/>
      <c r="CJ359" s="7"/>
      <c r="CK359" s="82"/>
      <c r="CL359" s="82"/>
      <c r="CM359" s="82"/>
      <c r="CN359" s="82"/>
      <c r="CO359" s="101">
        <f t="shared" si="122"/>
        <v>4756</v>
      </c>
      <c r="CP359" s="110" t="str">
        <f t="shared" si="123"/>
        <v>REACTIVOS EQUIPOS Y QUIMICOS LIMITADA</v>
      </c>
      <c r="CQ359" s="105" t="str">
        <f t="shared" si="124"/>
        <v>NACIONAL</v>
      </c>
      <c r="CR359" s="105" t="str">
        <f t="shared" si="125"/>
        <v>30 DIAS</v>
      </c>
    </row>
    <row r="360" spans="1:96" ht="57.6">
      <c r="A360" s="46">
        <f t="shared" si="126"/>
        <v>352</v>
      </c>
      <c r="B360" s="24" t="s">
        <v>828</v>
      </c>
      <c r="C360" s="48" t="s">
        <v>2080</v>
      </c>
      <c r="D360" s="47">
        <v>1</v>
      </c>
      <c r="E360" s="7"/>
      <c r="F360" s="7"/>
      <c r="G360" s="7"/>
      <c r="H360" s="7"/>
      <c r="I360" s="7"/>
      <c r="J360" s="7"/>
      <c r="K360" s="7"/>
      <c r="L360" s="7"/>
      <c r="M360" s="7"/>
      <c r="N360" s="7"/>
      <c r="O360" s="7"/>
      <c r="P360" s="7"/>
      <c r="Q360" s="7" t="s">
        <v>2391</v>
      </c>
      <c r="R360" s="7">
        <v>9062</v>
      </c>
      <c r="S360" s="7" t="s">
        <v>2326</v>
      </c>
      <c r="T360" s="7"/>
      <c r="U360" s="7"/>
      <c r="V360" s="7"/>
      <c r="W360" s="7"/>
      <c r="X360" s="7"/>
      <c r="Y360" s="7"/>
      <c r="Z360" s="82">
        <f t="shared" si="112"/>
        <v>9062</v>
      </c>
      <c r="AA360" s="82" t="str">
        <f t="shared" si="113"/>
        <v>BLAMIS DOTACIONES LABORATORIO S.A.S</v>
      </c>
      <c r="AB360" s="82" t="str">
        <f t="shared" si="131"/>
        <v>RYMCO</v>
      </c>
      <c r="AC360" s="82" t="str">
        <f t="shared" si="132"/>
        <v>INMEDIATA</v>
      </c>
      <c r="AD360" s="7"/>
      <c r="AE360" s="7"/>
      <c r="AF360" s="7"/>
      <c r="AG360" s="7"/>
      <c r="AH360" s="7"/>
      <c r="AI360" s="7"/>
      <c r="AJ360" s="7"/>
      <c r="AK360" s="7"/>
      <c r="AL360" s="7"/>
      <c r="AM360" s="7"/>
      <c r="AN360" s="7"/>
      <c r="AO360" s="7"/>
      <c r="AP360" s="7" t="s">
        <v>2391</v>
      </c>
      <c r="AQ360" s="7">
        <v>11136</v>
      </c>
      <c r="AR360" s="7" t="s">
        <v>2475</v>
      </c>
      <c r="AS360" s="7"/>
      <c r="AT360" s="7"/>
      <c r="AU360" s="7"/>
      <c r="AV360" s="7"/>
      <c r="AW360" s="7"/>
      <c r="AX360" s="7"/>
      <c r="AY360" s="82">
        <f t="shared" si="114"/>
        <v>11136</v>
      </c>
      <c r="AZ360" s="82" t="str">
        <f t="shared" si="115"/>
        <v>LESNIAK E. U.</v>
      </c>
      <c r="BA360" s="82" t="str">
        <f t="shared" si="129"/>
        <v>RYMCO</v>
      </c>
      <c r="BB360" s="82" t="str">
        <f t="shared" si="130"/>
        <v>30 días</v>
      </c>
      <c r="BC360" s="7"/>
      <c r="BD360" s="7"/>
      <c r="BE360" s="7"/>
      <c r="BF360" s="7"/>
      <c r="BG360" s="7"/>
      <c r="BH360" s="7"/>
      <c r="BI360" s="7" t="s">
        <v>2391</v>
      </c>
      <c r="BJ360" s="7">
        <v>18096</v>
      </c>
      <c r="BK360" s="7" t="s">
        <v>2526</v>
      </c>
      <c r="BL360" s="7"/>
      <c r="BM360" s="7"/>
      <c r="BN360" s="7"/>
      <c r="BO360" s="7" t="s">
        <v>2391</v>
      </c>
      <c r="BP360" s="7">
        <v>8600</v>
      </c>
      <c r="BQ360" s="7" t="s">
        <v>2548</v>
      </c>
      <c r="BR360" s="7"/>
      <c r="BS360" s="7"/>
      <c r="BT360" s="7"/>
      <c r="BU360" s="1" t="s">
        <v>2391</v>
      </c>
      <c r="BV360" s="7">
        <v>12760</v>
      </c>
      <c r="BW360" s="7" t="s">
        <v>2328</v>
      </c>
      <c r="BX360" s="82">
        <f t="shared" si="128"/>
        <v>8600</v>
      </c>
      <c r="BY360" s="82" t="str">
        <f t="shared" si="127"/>
        <v>QUIMICOS FARADAY LTDA</v>
      </c>
      <c r="BZ360" s="82" t="str">
        <f t="shared" si="116"/>
        <v>RYMCO</v>
      </c>
      <c r="CA360" s="82" t="str">
        <f t="shared" si="117"/>
        <v>20 DIAS</v>
      </c>
      <c r="CB360" s="7"/>
      <c r="CC360" s="7"/>
      <c r="CD360" s="7"/>
      <c r="CE360" s="7" t="s">
        <v>2391</v>
      </c>
      <c r="CF360" s="7">
        <v>9100</v>
      </c>
      <c r="CG360" s="7">
        <v>30</v>
      </c>
      <c r="CH360" s="7" t="s">
        <v>2365</v>
      </c>
      <c r="CI360" s="7">
        <v>430017.94871794869</v>
      </c>
      <c r="CJ360" s="7" t="s">
        <v>2400</v>
      </c>
      <c r="CK360" s="82">
        <f t="shared" si="118"/>
        <v>9100</v>
      </c>
      <c r="CL360" s="82" t="str">
        <f t="shared" si="119"/>
        <v>SCIENTIFIC PRODUCTS LTDA.</v>
      </c>
      <c r="CM360" s="82" t="str">
        <f t="shared" si="120"/>
        <v>RYMCO</v>
      </c>
      <c r="CN360" s="82">
        <f t="shared" si="121"/>
        <v>30</v>
      </c>
      <c r="CO360" s="101">
        <f t="shared" si="122"/>
        <v>8600</v>
      </c>
      <c r="CP360" s="110" t="str">
        <f t="shared" si="123"/>
        <v>QUIMICOS FARADAY LTDA</v>
      </c>
      <c r="CQ360" s="105" t="str">
        <f t="shared" si="124"/>
        <v>RYMCO</v>
      </c>
      <c r="CR360" s="105" t="str">
        <f t="shared" si="125"/>
        <v>20 DIAS</v>
      </c>
    </row>
    <row r="361" spans="1:96" ht="43.2">
      <c r="A361" s="46">
        <f t="shared" si="126"/>
        <v>353</v>
      </c>
      <c r="B361" s="24" t="s">
        <v>782</v>
      </c>
      <c r="C361" s="25" t="s">
        <v>925</v>
      </c>
      <c r="D361" s="47">
        <v>1</v>
      </c>
      <c r="E361" s="7"/>
      <c r="F361" s="7"/>
      <c r="G361" s="7"/>
      <c r="H361" s="7"/>
      <c r="I361" s="7"/>
      <c r="J361" s="7"/>
      <c r="K361" s="7"/>
      <c r="L361" s="7"/>
      <c r="M361" s="7"/>
      <c r="N361" s="7"/>
      <c r="O361" s="7"/>
      <c r="P361" s="7"/>
      <c r="Q361" s="7"/>
      <c r="R361" s="7"/>
      <c r="S361" s="7"/>
      <c r="T361" s="7"/>
      <c r="U361" s="7"/>
      <c r="V361" s="7"/>
      <c r="W361" s="7"/>
      <c r="X361" s="7"/>
      <c r="Y361" s="7"/>
      <c r="Z361" s="82"/>
      <c r="AA361" s="82"/>
      <c r="AB361" s="82"/>
      <c r="AC361" s="82"/>
      <c r="AD361" s="7"/>
      <c r="AE361" s="7"/>
      <c r="AF361" s="7"/>
      <c r="AG361" s="7"/>
      <c r="AH361" s="7"/>
      <c r="AI361" s="7"/>
      <c r="AJ361" s="7"/>
      <c r="AK361" s="7"/>
      <c r="AL361" s="7"/>
      <c r="AM361" s="7"/>
      <c r="AN361" s="7"/>
      <c r="AO361" s="7"/>
      <c r="AP361" s="7"/>
      <c r="AQ361" s="7"/>
      <c r="AR361" s="7"/>
      <c r="AS361" s="7"/>
      <c r="AT361" s="7"/>
      <c r="AU361" s="7"/>
      <c r="AV361" s="7"/>
      <c r="AW361" s="7"/>
      <c r="AX361" s="7"/>
      <c r="AY361" s="82"/>
      <c r="AZ361" s="82"/>
      <c r="BA361" s="82">
        <f t="shared" si="129"/>
        <v>0</v>
      </c>
      <c r="BB361" s="82">
        <f t="shared" si="130"/>
        <v>0</v>
      </c>
      <c r="BC361" s="7" t="s">
        <v>1222</v>
      </c>
      <c r="BD361" s="7">
        <v>74314.240000000005</v>
      </c>
      <c r="BE361" s="7">
        <v>45</v>
      </c>
      <c r="BF361" s="7"/>
      <c r="BG361" s="7"/>
      <c r="BH361" s="7"/>
      <c r="BI361" s="7"/>
      <c r="BJ361" s="7"/>
      <c r="BK361" s="7"/>
      <c r="BL361" s="7"/>
      <c r="BM361" s="7"/>
      <c r="BN361" s="7"/>
      <c r="BO361" s="7"/>
      <c r="BP361" s="7"/>
      <c r="BQ361" s="7"/>
      <c r="BR361" s="7"/>
      <c r="BS361" s="7"/>
      <c r="BT361" s="7"/>
      <c r="BU361" s="1"/>
      <c r="BV361" s="7"/>
      <c r="BW361" s="7"/>
      <c r="BX361" s="82">
        <f t="shared" si="128"/>
        <v>74314.240000000005</v>
      </c>
      <c r="BY361" s="82" t="str">
        <f t="shared" si="127"/>
        <v xml:space="preserve">PURIFICACION Y ANALISIS DE FLUIDOS LTDA. </v>
      </c>
      <c r="BZ361" s="82" t="str">
        <f t="shared" si="116"/>
        <v>RESTEK</v>
      </c>
      <c r="CA361" s="82">
        <f t="shared" si="117"/>
        <v>45</v>
      </c>
      <c r="CB361" s="7"/>
      <c r="CC361" s="7"/>
      <c r="CD361" s="7"/>
      <c r="CE361" s="7"/>
      <c r="CF361" s="7"/>
      <c r="CG361" s="7"/>
      <c r="CH361" s="7"/>
      <c r="CI361" s="7"/>
      <c r="CJ361" s="7"/>
      <c r="CK361" s="82"/>
      <c r="CL361" s="82"/>
      <c r="CM361" s="82"/>
      <c r="CN361" s="82"/>
      <c r="CO361" s="101">
        <f t="shared" si="122"/>
        <v>74314.240000000005</v>
      </c>
      <c r="CP361" s="110" t="str">
        <f t="shared" si="123"/>
        <v xml:space="preserve">PURIFICACION Y ANALISIS DE FLUIDOS LTDA. </v>
      </c>
      <c r="CQ361" s="105" t="str">
        <f t="shared" si="124"/>
        <v>RESTEK</v>
      </c>
      <c r="CR361" s="105">
        <f t="shared" si="125"/>
        <v>45</v>
      </c>
    </row>
    <row r="362" spans="1:96" ht="57.6">
      <c r="A362" s="46">
        <f t="shared" si="126"/>
        <v>354</v>
      </c>
      <c r="B362" s="24" t="s">
        <v>783</v>
      </c>
      <c r="C362" s="25" t="s">
        <v>926</v>
      </c>
      <c r="D362" s="47">
        <v>1</v>
      </c>
      <c r="E362" s="7"/>
      <c r="F362" s="7"/>
      <c r="G362" s="7"/>
      <c r="H362" s="7"/>
      <c r="I362" s="7"/>
      <c r="J362" s="7"/>
      <c r="K362" s="7"/>
      <c r="L362" s="7"/>
      <c r="M362" s="7"/>
      <c r="N362" s="7"/>
      <c r="O362" s="7"/>
      <c r="P362" s="7"/>
      <c r="Q362" s="7" t="s">
        <v>2395</v>
      </c>
      <c r="R362" s="7">
        <v>14476.8</v>
      </c>
      <c r="S362" s="7" t="s">
        <v>2326</v>
      </c>
      <c r="T362" s="7"/>
      <c r="U362" s="7"/>
      <c r="V362" s="7"/>
      <c r="W362" s="7"/>
      <c r="X362" s="7"/>
      <c r="Y362" s="7"/>
      <c r="Z362" s="82">
        <f t="shared" si="112"/>
        <v>14476.8</v>
      </c>
      <c r="AA362" s="82" t="str">
        <f t="shared" si="113"/>
        <v>BLAMIS DOTACIONES LABORATORIO S.A.S</v>
      </c>
      <c r="AB362" s="82" t="str">
        <f t="shared" si="131"/>
        <v>GERBER</v>
      </c>
      <c r="AC362" s="82" t="str">
        <f t="shared" si="132"/>
        <v>INMEDIATA</v>
      </c>
      <c r="AD362" s="7"/>
      <c r="AE362" s="7"/>
      <c r="AF362" s="7"/>
      <c r="AG362" s="7"/>
      <c r="AH362" s="7"/>
      <c r="AI362" s="7"/>
      <c r="AJ362" s="7"/>
      <c r="AK362" s="7"/>
      <c r="AL362" s="7"/>
      <c r="AM362" s="7"/>
      <c r="AN362" s="7"/>
      <c r="AO362" s="7"/>
      <c r="AP362" s="7"/>
      <c r="AQ362" s="7"/>
      <c r="AR362" s="7"/>
      <c r="AS362" s="7"/>
      <c r="AT362" s="7"/>
      <c r="AU362" s="7"/>
      <c r="AV362" s="7"/>
      <c r="AW362" s="7"/>
      <c r="AX362" s="7"/>
      <c r="AY362" s="82"/>
      <c r="AZ362" s="82"/>
      <c r="BA362" s="82">
        <f t="shared" si="129"/>
        <v>0</v>
      </c>
      <c r="BB362" s="82">
        <f t="shared" si="130"/>
        <v>0</v>
      </c>
      <c r="BC362" s="7"/>
      <c r="BD362" s="7"/>
      <c r="BE362" s="7"/>
      <c r="BF362" s="7"/>
      <c r="BG362" s="7"/>
      <c r="BH362" s="7"/>
      <c r="BI362" s="7" t="s">
        <v>2395</v>
      </c>
      <c r="BJ362" s="7">
        <v>12528</v>
      </c>
      <c r="BK362" s="7" t="s">
        <v>2526</v>
      </c>
      <c r="BL362" s="7"/>
      <c r="BM362" s="7"/>
      <c r="BN362" s="7"/>
      <c r="BO362" s="7" t="s">
        <v>2395</v>
      </c>
      <c r="BP362" s="7">
        <v>7000</v>
      </c>
      <c r="BQ362" s="7" t="s">
        <v>2548</v>
      </c>
      <c r="BR362" s="7"/>
      <c r="BS362" s="7"/>
      <c r="BT362" s="7"/>
      <c r="BU362" s="1" t="s">
        <v>2395</v>
      </c>
      <c r="BV362" s="7">
        <v>11484</v>
      </c>
      <c r="BW362" s="7" t="s">
        <v>2328</v>
      </c>
      <c r="BX362" s="82">
        <f t="shared" si="128"/>
        <v>7000</v>
      </c>
      <c r="BY362" s="82" t="str">
        <f t="shared" si="127"/>
        <v>QUIMICOS FARADAY LTDA</v>
      </c>
      <c r="BZ362" s="82" t="str">
        <f t="shared" si="116"/>
        <v>GERBER</v>
      </c>
      <c r="CA362" s="82" t="str">
        <f t="shared" si="117"/>
        <v>20 DIAS</v>
      </c>
      <c r="CB362" s="7"/>
      <c r="CC362" s="7"/>
      <c r="CD362" s="7"/>
      <c r="CE362" s="7"/>
      <c r="CF362" s="7"/>
      <c r="CG362" s="7"/>
      <c r="CH362" s="7"/>
      <c r="CI362" s="7"/>
      <c r="CJ362" s="7"/>
      <c r="CK362" s="82"/>
      <c r="CL362" s="82"/>
      <c r="CM362" s="82"/>
      <c r="CN362" s="82"/>
      <c r="CO362" s="101">
        <f t="shared" si="122"/>
        <v>7000</v>
      </c>
      <c r="CP362" s="110" t="str">
        <f t="shared" si="123"/>
        <v>QUIMICOS FARADAY LTDA</v>
      </c>
      <c r="CQ362" s="105" t="str">
        <f t="shared" si="124"/>
        <v>GERBER</v>
      </c>
      <c r="CR362" s="105" t="str">
        <f t="shared" si="125"/>
        <v>20 DIAS</v>
      </c>
    </row>
    <row r="363" spans="1:96">
      <c r="A363" s="46">
        <f t="shared" si="126"/>
        <v>355</v>
      </c>
      <c r="B363" s="24" t="s">
        <v>784</v>
      </c>
      <c r="C363" s="25" t="s">
        <v>927</v>
      </c>
      <c r="D363" s="47">
        <v>1</v>
      </c>
      <c r="E363" s="7"/>
      <c r="F363" s="7"/>
      <c r="G363" s="7"/>
      <c r="H363" s="7"/>
      <c r="I363" s="7"/>
      <c r="J363" s="7"/>
      <c r="K363" s="7"/>
      <c r="L363" s="7"/>
      <c r="M363" s="7"/>
      <c r="N363" s="7"/>
      <c r="O363" s="7"/>
      <c r="P363" s="7"/>
      <c r="Q363" s="7"/>
      <c r="R363" s="7"/>
      <c r="S363" s="7"/>
      <c r="T363" s="7"/>
      <c r="U363" s="7"/>
      <c r="V363" s="7"/>
      <c r="W363" s="7"/>
      <c r="X363" s="7"/>
      <c r="Y363" s="7"/>
      <c r="Z363" s="82"/>
      <c r="AA363" s="82"/>
      <c r="AB363" s="82"/>
      <c r="AC363" s="82"/>
      <c r="AD363" s="7"/>
      <c r="AE363" s="7"/>
      <c r="AF363" s="7"/>
      <c r="AG363" s="7"/>
      <c r="AH363" s="7"/>
      <c r="AI363" s="7"/>
      <c r="AJ363" s="7"/>
      <c r="AK363" s="7"/>
      <c r="AL363" s="7"/>
      <c r="AM363" s="7"/>
      <c r="AN363" s="7"/>
      <c r="AO363" s="7"/>
      <c r="AP363" s="7"/>
      <c r="AQ363" s="7"/>
      <c r="AR363" s="7"/>
      <c r="AS363" s="7"/>
      <c r="AT363" s="7"/>
      <c r="AU363" s="7"/>
      <c r="AV363" s="7"/>
      <c r="AW363" s="7"/>
      <c r="AX363" s="7"/>
      <c r="AY363" s="82"/>
      <c r="AZ363" s="82"/>
      <c r="BA363" s="82">
        <f t="shared" si="129"/>
        <v>0</v>
      </c>
      <c r="BB363" s="82">
        <f t="shared" si="130"/>
        <v>0</v>
      </c>
      <c r="BC363" s="7"/>
      <c r="BD363" s="7"/>
      <c r="BE363" s="7"/>
      <c r="BF363" s="7"/>
      <c r="BG363" s="7"/>
      <c r="BH363" s="7"/>
      <c r="BI363" s="7" t="s">
        <v>887</v>
      </c>
      <c r="BJ363" s="7">
        <v>175.60660000000001</v>
      </c>
      <c r="BK363" s="7" t="s">
        <v>2528</v>
      </c>
      <c r="BL363" s="7"/>
      <c r="BM363" s="7"/>
      <c r="BN363" s="7"/>
      <c r="BO363" s="7" t="s">
        <v>948</v>
      </c>
      <c r="BP363" s="7">
        <v>320</v>
      </c>
      <c r="BQ363" s="7" t="s">
        <v>2548</v>
      </c>
      <c r="BR363" s="7"/>
      <c r="BS363" s="7"/>
      <c r="BT363" s="7"/>
      <c r="BU363" s="1" t="s">
        <v>887</v>
      </c>
      <c r="BV363" s="7">
        <v>232</v>
      </c>
      <c r="BW363" s="7" t="s">
        <v>2328</v>
      </c>
      <c r="BX363" s="82">
        <f t="shared" si="128"/>
        <v>175.60660000000001</v>
      </c>
      <c r="BY363" s="82" t="str">
        <f t="shared" si="127"/>
        <v>PROFINAS SAS</v>
      </c>
      <c r="BZ363" s="82" t="str">
        <f t="shared" si="116"/>
        <v>NACIONAL</v>
      </c>
      <c r="CA363" s="82" t="str">
        <f t="shared" si="117"/>
        <v>8-30 DIAS</v>
      </c>
      <c r="CB363" s="7"/>
      <c r="CC363" s="7"/>
      <c r="CD363" s="7"/>
      <c r="CE363" s="7"/>
      <c r="CF363" s="7"/>
      <c r="CG363" s="7"/>
      <c r="CH363" s="7"/>
      <c r="CI363" s="7"/>
      <c r="CJ363" s="7"/>
      <c r="CK363" s="82"/>
      <c r="CL363" s="82"/>
      <c r="CM363" s="82"/>
      <c r="CN363" s="82"/>
      <c r="CO363" s="101">
        <f t="shared" si="122"/>
        <v>175.60660000000001</v>
      </c>
      <c r="CP363" s="110" t="str">
        <f t="shared" si="123"/>
        <v>PROFINAS SAS</v>
      </c>
      <c r="CQ363" s="105" t="str">
        <f t="shared" si="124"/>
        <v>NACIONAL</v>
      </c>
      <c r="CR363" s="105" t="str">
        <f t="shared" si="125"/>
        <v>8-30 DIAS</v>
      </c>
    </row>
    <row r="364" spans="1:96">
      <c r="A364" s="46">
        <f t="shared" si="126"/>
        <v>356</v>
      </c>
      <c r="B364" s="24" t="s">
        <v>785</v>
      </c>
      <c r="C364" s="25" t="s">
        <v>928</v>
      </c>
      <c r="D364" s="47">
        <v>1</v>
      </c>
      <c r="E364" s="7"/>
      <c r="F364" s="7"/>
      <c r="G364" s="7"/>
      <c r="H364" s="7"/>
      <c r="I364" s="7"/>
      <c r="J364" s="7"/>
      <c r="K364" s="7"/>
      <c r="L364" s="7"/>
      <c r="M364" s="7"/>
      <c r="N364" s="7"/>
      <c r="O364" s="7"/>
      <c r="P364" s="7"/>
      <c r="Q364" s="7"/>
      <c r="R364" s="7"/>
      <c r="S364" s="7"/>
      <c r="T364" s="7"/>
      <c r="U364" s="7"/>
      <c r="V364" s="7"/>
      <c r="W364" s="7"/>
      <c r="X364" s="7"/>
      <c r="Y364" s="7"/>
      <c r="Z364" s="82"/>
      <c r="AA364" s="82"/>
      <c r="AB364" s="82"/>
      <c r="AC364" s="82"/>
      <c r="AD364" s="7"/>
      <c r="AE364" s="7"/>
      <c r="AF364" s="7"/>
      <c r="AG364" s="7"/>
      <c r="AH364" s="7"/>
      <c r="AI364" s="7"/>
      <c r="AJ364" s="7"/>
      <c r="AK364" s="7"/>
      <c r="AL364" s="7"/>
      <c r="AM364" s="7"/>
      <c r="AN364" s="7"/>
      <c r="AO364" s="7"/>
      <c r="AP364" s="7"/>
      <c r="AQ364" s="7"/>
      <c r="AR364" s="7"/>
      <c r="AS364" s="7"/>
      <c r="AT364" s="7"/>
      <c r="AU364" s="7"/>
      <c r="AV364" s="7"/>
      <c r="AW364" s="7"/>
      <c r="AX364" s="7"/>
      <c r="AY364" s="82"/>
      <c r="AZ364" s="82"/>
      <c r="BA364" s="82">
        <f t="shared" si="129"/>
        <v>0</v>
      </c>
      <c r="BB364" s="82">
        <f t="shared" si="130"/>
        <v>0</v>
      </c>
      <c r="BC364" s="7"/>
      <c r="BD364" s="7"/>
      <c r="BE364" s="7"/>
      <c r="BF364" s="7"/>
      <c r="BG364" s="7"/>
      <c r="BH364" s="7"/>
      <c r="BI364" s="7" t="s">
        <v>887</v>
      </c>
      <c r="BJ364" s="7">
        <v>283.27780000000001</v>
      </c>
      <c r="BK364" s="7" t="s">
        <v>2528</v>
      </c>
      <c r="BL364" s="7"/>
      <c r="BM364" s="7"/>
      <c r="BN364" s="7"/>
      <c r="BO364" s="7" t="s">
        <v>948</v>
      </c>
      <c r="BP364" s="7">
        <v>400</v>
      </c>
      <c r="BQ364" s="7" t="s">
        <v>2548</v>
      </c>
      <c r="BR364" s="7"/>
      <c r="BS364" s="7"/>
      <c r="BT364" s="7"/>
      <c r="BU364" s="1" t="s">
        <v>887</v>
      </c>
      <c r="BV364" s="7">
        <v>290</v>
      </c>
      <c r="BW364" s="7" t="s">
        <v>2328</v>
      </c>
      <c r="BX364" s="82">
        <f t="shared" si="128"/>
        <v>283.27780000000001</v>
      </c>
      <c r="BY364" s="82" t="str">
        <f t="shared" si="127"/>
        <v>PROFINAS SAS</v>
      </c>
      <c r="BZ364" s="82" t="str">
        <f t="shared" si="116"/>
        <v>NACIONAL</v>
      </c>
      <c r="CA364" s="82" t="str">
        <f t="shared" si="117"/>
        <v>8-30 DIAS</v>
      </c>
      <c r="CB364" s="7"/>
      <c r="CC364" s="7"/>
      <c r="CD364" s="7"/>
      <c r="CE364" s="7"/>
      <c r="CF364" s="7"/>
      <c r="CG364" s="7"/>
      <c r="CH364" s="7"/>
      <c r="CI364" s="7"/>
      <c r="CJ364" s="7"/>
      <c r="CK364" s="82"/>
      <c r="CL364" s="82"/>
      <c r="CM364" s="82"/>
      <c r="CN364" s="82"/>
      <c r="CO364" s="101">
        <f t="shared" si="122"/>
        <v>283.27780000000001</v>
      </c>
      <c r="CP364" s="110" t="str">
        <f t="shared" si="123"/>
        <v>PROFINAS SAS</v>
      </c>
      <c r="CQ364" s="105" t="str">
        <f t="shared" si="124"/>
        <v>NACIONAL</v>
      </c>
      <c r="CR364" s="105" t="str">
        <f t="shared" si="125"/>
        <v>8-30 DIAS</v>
      </c>
    </row>
    <row r="365" spans="1:96" ht="57.6">
      <c r="A365" s="46">
        <f t="shared" si="126"/>
        <v>357</v>
      </c>
      <c r="B365" s="24" t="s">
        <v>786</v>
      </c>
      <c r="C365" s="25" t="s">
        <v>929</v>
      </c>
      <c r="D365" s="47">
        <v>1</v>
      </c>
      <c r="E365" s="7"/>
      <c r="F365" s="7"/>
      <c r="G365" s="7"/>
      <c r="H365" s="7"/>
      <c r="I365" s="7"/>
      <c r="J365" s="7"/>
      <c r="K365" s="7"/>
      <c r="L365" s="7"/>
      <c r="M365" s="7"/>
      <c r="N365" s="7"/>
      <c r="O365" s="7"/>
      <c r="P365" s="7"/>
      <c r="Q365" s="7"/>
      <c r="R365" s="7"/>
      <c r="S365" s="7"/>
      <c r="T365" s="7"/>
      <c r="U365" s="7"/>
      <c r="V365" s="7"/>
      <c r="W365" s="7"/>
      <c r="X365" s="7"/>
      <c r="Y365" s="7"/>
      <c r="Z365" s="82"/>
      <c r="AA365" s="82"/>
      <c r="AB365" s="82"/>
      <c r="AC365" s="82"/>
      <c r="AD365" s="7"/>
      <c r="AE365" s="7"/>
      <c r="AF365" s="7"/>
      <c r="AG365" s="7"/>
      <c r="AH365" s="7"/>
      <c r="AI365" s="7"/>
      <c r="AJ365" s="7"/>
      <c r="AK365" s="7"/>
      <c r="AL365" s="7"/>
      <c r="AM365" s="7"/>
      <c r="AN365" s="7"/>
      <c r="AO365" s="7"/>
      <c r="AP365" s="7"/>
      <c r="AQ365" s="7"/>
      <c r="AR365" s="7"/>
      <c r="AS365" s="7"/>
      <c r="AT365" s="7"/>
      <c r="AU365" s="7"/>
      <c r="AV365" s="7"/>
      <c r="AW365" s="7"/>
      <c r="AX365" s="7"/>
      <c r="AY365" s="82"/>
      <c r="AZ365" s="82"/>
      <c r="BA365" s="82">
        <f t="shared" si="129"/>
        <v>0</v>
      </c>
      <c r="BB365" s="82">
        <f t="shared" si="130"/>
        <v>0</v>
      </c>
      <c r="BC365" s="7"/>
      <c r="BD365" s="7"/>
      <c r="BE365" s="7"/>
      <c r="BF365" s="7"/>
      <c r="BG365" s="7"/>
      <c r="BH365" s="7"/>
      <c r="BI365" s="7" t="s">
        <v>887</v>
      </c>
      <c r="BJ365" s="7">
        <v>376.8492</v>
      </c>
      <c r="BK365" s="7" t="s">
        <v>2528</v>
      </c>
      <c r="BL365" s="7"/>
      <c r="BM365" s="7"/>
      <c r="BN365" s="7"/>
      <c r="BO365" s="7" t="s">
        <v>948</v>
      </c>
      <c r="BP365" s="7">
        <v>380</v>
      </c>
      <c r="BQ365" s="7" t="s">
        <v>2548</v>
      </c>
      <c r="BR365" s="7"/>
      <c r="BS365" s="7"/>
      <c r="BT365" s="7"/>
      <c r="BU365" s="1" t="s">
        <v>887</v>
      </c>
      <c r="BV365" s="7">
        <v>348</v>
      </c>
      <c r="BW365" s="7" t="s">
        <v>2328</v>
      </c>
      <c r="BX365" s="82">
        <f t="shared" si="128"/>
        <v>348</v>
      </c>
      <c r="BY365" s="82" t="str">
        <f t="shared" si="127"/>
        <v>REACTIVOS EQUIPOS Y QUIMICOS LIMITADA</v>
      </c>
      <c r="BZ365" s="82" t="str">
        <f t="shared" si="116"/>
        <v>NACIONAL</v>
      </c>
      <c r="CA365" s="82" t="str">
        <f t="shared" si="117"/>
        <v>30 DIAS</v>
      </c>
      <c r="CB365" s="7"/>
      <c r="CC365" s="7"/>
      <c r="CD365" s="7"/>
      <c r="CE365" s="7"/>
      <c r="CF365" s="7"/>
      <c r="CG365" s="7"/>
      <c r="CH365" s="7"/>
      <c r="CI365" s="7"/>
      <c r="CJ365" s="7"/>
      <c r="CK365" s="82"/>
      <c r="CL365" s="82"/>
      <c r="CM365" s="82"/>
      <c r="CN365" s="82"/>
      <c r="CO365" s="101">
        <f t="shared" si="122"/>
        <v>348</v>
      </c>
      <c r="CP365" s="110" t="str">
        <f t="shared" si="123"/>
        <v>REACTIVOS EQUIPOS Y QUIMICOS LIMITADA</v>
      </c>
      <c r="CQ365" s="105" t="str">
        <f t="shared" si="124"/>
        <v>NACIONAL</v>
      </c>
      <c r="CR365" s="105" t="str">
        <f t="shared" si="125"/>
        <v>30 DIAS</v>
      </c>
    </row>
    <row r="366" spans="1:96">
      <c r="A366" s="46">
        <f t="shared" si="126"/>
        <v>358</v>
      </c>
      <c r="B366" s="24" t="s">
        <v>787</v>
      </c>
      <c r="C366" s="25" t="s">
        <v>930</v>
      </c>
      <c r="D366" s="47">
        <v>1</v>
      </c>
      <c r="E366" s="7"/>
      <c r="F366" s="7"/>
      <c r="G366" s="7"/>
      <c r="H366" s="7"/>
      <c r="I366" s="7"/>
      <c r="J366" s="7"/>
      <c r="K366" s="7"/>
      <c r="L366" s="7"/>
      <c r="M366" s="7"/>
      <c r="N366" s="7"/>
      <c r="O366" s="7"/>
      <c r="P366" s="7"/>
      <c r="Q366" s="7"/>
      <c r="R366" s="7"/>
      <c r="S366" s="7"/>
      <c r="T366" s="7"/>
      <c r="U366" s="7"/>
      <c r="V366" s="7"/>
      <c r="W366" s="7"/>
      <c r="X366" s="7"/>
      <c r="Y366" s="7"/>
      <c r="Z366" s="82"/>
      <c r="AA366" s="82"/>
      <c r="AB366" s="82"/>
      <c r="AC366" s="82"/>
      <c r="AD366" s="7"/>
      <c r="AE366" s="7"/>
      <c r="AF366" s="7"/>
      <c r="AG366" s="7"/>
      <c r="AH366" s="7"/>
      <c r="AI366" s="7"/>
      <c r="AJ366" s="7"/>
      <c r="AK366" s="7"/>
      <c r="AL366" s="7"/>
      <c r="AM366" s="7"/>
      <c r="AN366" s="7"/>
      <c r="AO366" s="7"/>
      <c r="AP366" s="7"/>
      <c r="AQ366" s="7"/>
      <c r="AR366" s="7"/>
      <c r="AS366" s="7"/>
      <c r="AT366" s="7"/>
      <c r="AU366" s="7"/>
      <c r="AV366" s="7"/>
      <c r="AW366" s="7"/>
      <c r="AX366" s="7"/>
      <c r="AY366" s="82"/>
      <c r="AZ366" s="82"/>
      <c r="BA366" s="82">
        <f t="shared" si="129"/>
        <v>0</v>
      </c>
      <c r="BB366" s="82">
        <f t="shared" si="130"/>
        <v>0</v>
      </c>
      <c r="BC366" s="7"/>
      <c r="BD366" s="7"/>
      <c r="BE366" s="7"/>
      <c r="BF366" s="7"/>
      <c r="BG366" s="7"/>
      <c r="BH366" s="7"/>
      <c r="BI366" s="7" t="s">
        <v>887</v>
      </c>
      <c r="BJ366" s="7">
        <v>242.26020000000003</v>
      </c>
      <c r="BK366" s="7" t="s">
        <v>2528</v>
      </c>
      <c r="BL366" s="7"/>
      <c r="BM366" s="7"/>
      <c r="BN366" s="7"/>
      <c r="BO366" s="7" t="s">
        <v>948</v>
      </c>
      <c r="BP366" s="7">
        <v>450</v>
      </c>
      <c r="BQ366" s="7" t="s">
        <v>2548</v>
      </c>
      <c r="BR366" s="7"/>
      <c r="BS366" s="7"/>
      <c r="BT366" s="7"/>
      <c r="BU366" s="1" t="s">
        <v>887</v>
      </c>
      <c r="BV366" s="7">
        <v>348</v>
      </c>
      <c r="BW366" s="7" t="s">
        <v>2328</v>
      </c>
      <c r="BX366" s="82">
        <f t="shared" si="128"/>
        <v>242.26020000000003</v>
      </c>
      <c r="BY366" s="82" t="str">
        <f t="shared" si="127"/>
        <v>PROFINAS SAS</v>
      </c>
      <c r="BZ366" s="82" t="str">
        <f t="shared" si="116"/>
        <v>NACIONAL</v>
      </c>
      <c r="CA366" s="82" t="str">
        <f t="shared" si="117"/>
        <v>8-30 DIAS</v>
      </c>
      <c r="CB366" s="7"/>
      <c r="CC366" s="7"/>
      <c r="CD366" s="7"/>
      <c r="CE366" s="7"/>
      <c r="CF366" s="7"/>
      <c r="CG366" s="7"/>
      <c r="CH366" s="7"/>
      <c r="CI366" s="7"/>
      <c r="CJ366" s="7"/>
      <c r="CK366" s="82"/>
      <c r="CL366" s="82"/>
      <c r="CM366" s="82"/>
      <c r="CN366" s="82"/>
      <c r="CO366" s="101">
        <f t="shared" si="122"/>
        <v>242.26020000000003</v>
      </c>
      <c r="CP366" s="110" t="str">
        <f t="shared" si="123"/>
        <v>PROFINAS SAS</v>
      </c>
      <c r="CQ366" s="105" t="str">
        <f t="shared" si="124"/>
        <v>NACIONAL</v>
      </c>
      <c r="CR366" s="105" t="str">
        <f t="shared" si="125"/>
        <v>8-30 DIAS</v>
      </c>
    </row>
    <row r="367" spans="1:96" ht="28.8">
      <c r="A367" s="46">
        <f t="shared" si="126"/>
        <v>359</v>
      </c>
      <c r="B367" s="24" t="s">
        <v>788</v>
      </c>
      <c r="C367" s="25" t="s">
        <v>931</v>
      </c>
      <c r="D367" s="47">
        <v>1</v>
      </c>
      <c r="E367" s="7"/>
      <c r="F367" s="7"/>
      <c r="G367" s="7"/>
      <c r="H367" s="7"/>
      <c r="I367" s="7"/>
      <c r="J367" s="7"/>
      <c r="K367" s="7"/>
      <c r="L367" s="7"/>
      <c r="M367" s="7"/>
      <c r="N367" s="7"/>
      <c r="O367" s="7"/>
      <c r="P367" s="7"/>
      <c r="Q367" s="7"/>
      <c r="R367" s="7"/>
      <c r="S367" s="7"/>
      <c r="T367" s="7"/>
      <c r="U367" s="7"/>
      <c r="V367" s="7"/>
      <c r="W367" s="7"/>
      <c r="X367" s="7"/>
      <c r="Y367" s="7"/>
      <c r="Z367" s="82"/>
      <c r="AA367" s="82"/>
      <c r="AB367" s="82"/>
      <c r="AC367" s="82"/>
      <c r="AD367" s="7"/>
      <c r="AE367" s="7"/>
      <c r="AF367" s="7"/>
      <c r="AG367" s="7"/>
      <c r="AH367" s="7"/>
      <c r="AI367" s="7"/>
      <c r="AJ367" s="7"/>
      <c r="AK367" s="7"/>
      <c r="AL367" s="7"/>
      <c r="AM367" s="7"/>
      <c r="AN367" s="7"/>
      <c r="AO367" s="7"/>
      <c r="AP367" s="7"/>
      <c r="AQ367" s="7"/>
      <c r="AR367" s="7"/>
      <c r="AS367" s="7"/>
      <c r="AT367" s="7"/>
      <c r="AU367" s="7"/>
      <c r="AV367" s="7"/>
      <c r="AW367" s="7"/>
      <c r="AX367" s="7"/>
      <c r="AY367" s="82"/>
      <c r="AZ367" s="82"/>
      <c r="BA367" s="82">
        <f t="shared" si="129"/>
        <v>0</v>
      </c>
      <c r="BB367" s="82">
        <f t="shared" si="130"/>
        <v>0</v>
      </c>
      <c r="BC367" s="7"/>
      <c r="BD367" s="7"/>
      <c r="BE367" s="7"/>
      <c r="BF367" s="7"/>
      <c r="BG367" s="7"/>
      <c r="BH367" s="7"/>
      <c r="BI367" s="7" t="s">
        <v>887</v>
      </c>
      <c r="BJ367" s="7">
        <v>633.20920000000001</v>
      </c>
      <c r="BK367" s="7" t="s">
        <v>2528</v>
      </c>
      <c r="BL367" s="7"/>
      <c r="BM367" s="7"/>
      <c r="BN367" s="7"/>
      <c r="BO367" s="7" t="s">
        <v>948</v>
      </c>
      <c r="BP367" s="7">
        <v>520</v>
      </c>
      <c r="BQ367" s="7" t="s">
        <v>2548</v>
      </c>
      <c r="BR367" s="7"/>
      <c r="BS367" s="7"/>
      <c r="BT367" s="7"/>
      <c r="BU367" s="1" t="s">
        <v>2293</v>
      </c>
      <c r="BV367" s="7"/>
      <c r="BW367" s="7"/>
      <c r="BX367" s="82">
        <f t="shared" si="128"/>
        <v>520</v>
      </c>
      <c r="BY367" s="82" t="str">
        <f t="shared" si="127"/>
        <v>QUIMICOS FARADAY LTDA</v>
      </c>
      <c r="BZ367" s="82" t="str">
        <f t="shared" si="116"/>
        <v xml:space="preserve">NACIONAL </v>
      </c>
      <c r="CA367" s="82" t="str">
        <f t="shared" si="117"/>
        <v>20 DIAS</v>
      </c>
      <c r="CB367" s="7"/>
      <c r="CC367" s="7"/>
      <c r="CD367" s="7"/>
      <c r="CE367" s="7"/>
      <c r="CF367" s="7"/>
      <c r="CG367" s="7"/>
      <c r="CH367" s="7"/>
      <c r="CI367" s="7"/>
      <c r="CJ367" s="7"/>
      <c r="CK367" s="82"/>
      <c r="CL367" s="82"/>
      <c r="CM367" s="82"/>
      <c r="CN367" s="82"/>
      <c r="CO367" s="101">
        <f t="shared" si="122"/>
        <v>520</v>
      </c>
      <c r="CP367" s="110" t="str">
        <f t="shared" si="123"/>
        <v>QUIMICOS FARADAY LTDA</v>
      </c>
      <c r="CQ367" s="105" t="str">
        <f t="shared" si="124"/>
        <v xml:space="preserve">NACIONAL </v>
      </c>
      <c r="CR367" s="105" t="str">
        <f t="shared" si="125"/>
        <v>20 DIAS</v>
      </c>
    </row>
    <row r="368" spans="1:96">
      <c r="A368" s="46">
        <f t="shared" si="126"/>
        <v>360</v>
      </c>
      <c r="B368" s="24" t="s">
        <v>789</v>
      </c>
      <c r="C368" s="25" t="s">
        <v>932</v>
      </c>
      <c r="D368" s="47">
        <v>1</v>
      </c>
      <c r="E368" s="7"/>
      <c r="F368" s="7"/>
      <c r="G368" s="7"/>
      <c r="H368" s="7"/>
      <c r="I368" s="7"/>
      <c r="J368" s="7"/>
      <c r="K368" s="7"/>
      <c r="L368" s="7"/>
      <c r="M368" s="7"/>
      <c r="N368" s="7"/>
      <c r="O368" s="7"/>
      <c r="P368" s="7"/>
      <c r="Q368" s="7"/>
      <c r="R368" s="7"/>
      <c r="S368" s="7"/>
      <c r="T368" s="7"/>
      <c r="U368" s="7"/>
      <c r="V368" s="7"/>
      <c r="W368" s="7"/>
      <c r="X368" s="7"/>
      <c r="Y368" s="7"/>
      <c r="Z368" s="82"/>
      <c r="AA368" s="82"/>
      <c r="AB368" s="82"/>
      <c r="AC368" s="82"/>
      <c r="AD368" s="7"/>
      <c r="AE368" s="7"/>
      <c r="AF368" s="7"/>
      <c r="AG368" s="7"/>
      <c r="AH368" s="7"/>
      <c r="AI368" s="7"/>
      <c r="AJ368" s="7"/>
      <c r="AK368" s="7"/>
      <c r="AL368" s="7"/>
      <c r="AM368" s="7"/>
      <c r="AN368" s="7"/>
      <c r="AO368" s="7"/>
      <c r="AP368" s="7"/>
      <c r="AQ368" s="7"/>
      <c r="AR368" s="7"/>
      <c r="AS368" s="7"/>
      <c r="AT368" s="7"/>
      <c r="AU368" s="7"/>
      <c r="AV368" s="7"/>
      <c r="AW368" s="7"/>
      <c r="AX368" s="7"/>
      <c r="AY368" s="82"/>
      <c r="AZ368" s="82"/>
      <c r="BA368" s="82">
        <f t="shared" si="129"/>
        <v>0</v>
      </c>
      <c r="BB368" s="82">
        <f t="shared" si="130"/>
        <v>0</v>
      </c>
      <c r="BC368" s="7"/>
      <c r="BD368" s="7"/>
      <c r="BE368" s="7"/>
      <c r="BF368" s="7"/>
      <c r="BG368" s="7"/>
      <c r="BH368" s="7"/>
      <c r="BI368" s="7" t="s">
        <v>887</v>
      </c>
      <c r="BJ368" s="7">
        <v>780.61620000000005</v>
      </c>
      <c r="BK368" s="7" t="s">
        <v>2528</v>
      </c>
      <c r="BL368" s="7"/>
      <c r="BM368" s="7"/>
      <c r="BN368" s="7"/>
      <c r="BO368" s="7" t="s">
        <v>948</v>
      </c>
      <c r="BP368" s="7">
        <v>1100</v>
      </c>
      <c r="BQ368" s="7" t="s">
        <v>2548</v>
      </c>
      <c r="BR368" s="7"/>
      <c r="BS368" s="7"/>
      <c r="BT368" s="7"/>
      <c r="BU368" s="1" t="s">
        <v>887</v>
      </c>
      <c r="BV368" s="7">
        <v>1102</v>
      </c>
      <c r="BW368" s="7" t="s">
        <v>2328</v>
      </c>
      <c r="BX368" s="82">
        <f t="shared" si="128"/>
        <v>780.61620000000005</v>
      </c>
      <c r="BY368" s="82" t="str">
        <f t="shared" si="127"/>
        <v>PROFINAS SAS</v>
      </c>
      <c r="BZ368" s="82" t="str">
        <f t="shared" si="116"/>
        <v>NACIONAL</v>
      </c>
      <c r="CA368" s="82" t="str">
        <f t="shared" si="117"/>
        <v>8-30 DIAS</v>
      </c>
      <c r="CB368" s="7"/>
      <c r="CC368" s="7"/>
      <c r="CD368" s="7"/>
      <c r="CE368" s="7"/>
      <c r="CF368" s="7"/>
      <c r="CG368" s="7"/>
      <c r="CH368" s="7"/>
      <c r="CI368" s="7"/>
      <c r="CJ368" s="7"/>
      <c r="CK368" s="82"/>
      <c r="CL368" s="82"/>
      <c r="CM368" s="82"/>
      <c r="CN368" s="82"/>
      <c r="CO368" s="101">
        <f t="shared" si="122"/>
        <v>780.61620000000005</v>
      </c>
      <c r="CP368" s="110" t="str">
        <f t="shared" si="123"/>
        <v>PROFINAS SAS</v>
      </c>
      <c r="CQ368" s="105" t="str">
        <f t="shared" si="124"/>
        <v>NACIONAL</v>
      </c>
      <c r="CR368" s="105" t="str">
        <f t="shared" si="125"/>
        <v>8-30 DIAS</v>
      </c>
    </row>
    <row r="369" spans="1:96">
      <c r="A369" s="46">
        <f t="shared" si="126"/>
        <v>361</v>
      </c>
      <c r="B369" s="24" t="s">
        <v>790</v>
      </c>
      <c r="C369" s="25" t="s">
        <v>933</v>
      </c>
      <c r="D369" s="47">
        <v>1</v>
      </c>
      <c r="E369" s="7"/>
      <c r="F369" s="7"/>
      <c r="G369" s="7"/>
      <c r="H369" s="7"/>
      <c r="I369" s="7"/>
      <c r="J369" s="7"/>
      <c r="K369" s="7"/>
      <c r="L369" s="7"/>
      <c r="M369" s="7"/>
      <c r="N369" s="7"/>
      <c r="O369" s="7"/>
      <c r="P369" s="7"/>
      <c r="Q369" s="7"/>
      <c r="R369" s="7"/>
      <c r="S369" s="7"/>
      <c r="T369" s="7"/>
      <c r="U369" s="7"/>
      <c r="V369" s="7"/>
      <c r="W369" s="7"/>
      <c r="X369" s="7"/>
      <c r="Y369" s="7"/>
      <c r="Z369" s="82"/>
      <c r="AA369" s="82"/>
      <c r="AB369" s="82"/>
      <c r="AC369" s="82"/>
      <c r="AD369" s="7"/>
      <c r="AE369" s="7"/>
      <c r="AF369" s="7"/>
      <c r="AG369" s="7"/>
      <c r="AH369" s="7"/>
      <c r="AI369" s="7"/>
      <c r="AJ369" s="7"/>
      <c r="AK369" s="7"/>
      <c r="AL369" s="7"/>
      <c r="AM369" s="7"/>
      <c r="AN369" s="7"/>
      <c r="AO369" s="7"/>
      <c r="AP369" s="7"/>
      <c r="AQ369" s="7"/>
      <c r="AR369" s="7"/>
      <c r="AS369" s="7"/>
      <c r="AT369" s="7"/>
      <c r="AU369" s="7"/>
      <c r="AV369" s="7"/>
      <c r="AW369" s="7"/>
      <c r="AX369" s="7"/>
      <c r="AY369" s="82"/>
      <c r="AZ369" s="82"/>
      <c r="BA369" s="82">
        <f t="shared" si="129"/>
        <v>0</v>
      </c>
      <c r="BB369" s="82">
        <f t="shared" si="130"/>
        <v>0</v>
      </c>
      <c r="BC369" s="7"/>
      <c r="BD369" s="7"/>
      <c r="BE369" s="7"/>
      <c r="BF369" s="7"/>
      <c r="BG369" s="7"/>
      <c r="BH369" s="7"/>
      <c r="BI369" s="7" t="s">
        <v>887</v>
      </c>
      <c r="BJ369" s="7">
        <v>995.95860000000005</v>
      </c>
      <c r="BK369" s="7" t="s">
        <v>2528</v>
      </c>
      <c r="BL369" s="7"/>
      <c r="BM369" s="7"/>
      <c r="BN369" s="7"/>
      <c r="BO369" s="7" t="s">
        <v>948</v>
      </c>
      <c r="BP369" s="7">
        <v>1220</v>
      </c>
      <c r="BQ369" s="7" t="s">
        <v>2548</v>
      </c>
      <c r="BR369" s="7"/>
      <c r="BS369" s="7"/>
      <c r="BT369" s="7"/>
      <c r="BU369" s="1"/>
      <c r="BV369" s="7"/>
      <c r="BW369" s="7"/>
      <c r="BX369" s="82">
        <f t="shared" si="128"/>
        <v>995.95860000000005</v>
      </c>
      <c r="BY369" s="82" t="str">
        <f t="shared" si="127"/>
        <v>PROFINAS SAS</v>
      </c>
      <c r="BZ369" s="82" t="str">
        <f t="shared" si="116"/>
        <v>NACIONAL</v>
      </c>
      <c r="CA369" s="82" t="str">
        <f t="shared" si="117"/>
        <v>8-30 DIAS</v>
      </c>
      <c r="CB369" s="7"/>
      <c r="CC369" s="7"/>
      <c r="CD369" s="7"/>
      <c r="CE369" s="7"/>
      <c r="CF369" s="7"/>
      <c r="CG369" s="7"/>
      <c r="CH369" s="7"/>
      <c r="CI369" s="7"/>
      <c r="CJ369" s="7"/>
      <c r="CK369" s="82"/>
      <c r="CL369" s="82"/>
      <c r="CM369" s="82"/>
      <c r="CN369" s="82"/>
      <c r="CO369" s="101">
        <f t="shared" si="122"/>
        <v>995.95860000000005</v>
      </c>
      <c r="CP369" s="110" t="str">
        <f t="shared" si="123"/>
        <v>PROFINAS SAS</v>
      </c>
      <c r="CQ369" s="105" t="str">
        <f t="shared" si="124"/>
        <v>NACIONAL</v>
      </c>
      <c r="CR369" s="105" t="str">
        <f t="shared" si="125"/>
        <v>8-30 DIAS</v>
      </c>
    </row>
    <row r="370" spans="1:96">
      <c r="A370" s="46">
        <f t="shared" si="126"/>
        <v>362</v>
      </c>
      <c r="B370" s="24" t="s">
        <v>791</v>
      </c>
      <c r="C370" s="25" t="s">
        <v>934</v>
      </c>
      <c r="D370" s="47">
        <v>1</v>
      </c>
      <c r="E370" s="7"/>
      <c r="F370" s="7"/>
      <c r="G370" s="7"/>
      <c r="H370" s="7"/>
      <c r="I370" s="7"/>
      <c r="J370" s="7"/>
      <c r="K370" s="7"/>
      <c r="L370" s="7"/>
      <c r="M370" s="7"/>
      <c r="N370" s="7"/>
      <c r="O370" s="7"/>
      <c r="P370" s="7"/>
      <c r="Q370" s="7"/>
      <c r="R370" s="7"/>
      <c r="S370" s="7"/>
      <c r="T370" s="7"/>
      <c r="U370" s="7"/>
      <c r="V370" s="7"/>
      <c r="W370" s="7"/>
      <c r="X370" s="7"/>
      <c r="Y370" s="7"/>
      <c r="Z370" s="82"/>
      <c r="AA370" s="82"/>
      <c r="AB370" s="82"/>
      <c r="AC370" s="82"/>
      <c r="AD370" s="7"/>
      <c r="AE370" s="7"/>
      <c r="AF370" s="7"/>
      <c r="AG370" s="7"/>
      <c r="AH370" s="7"/>
      <c r="AI370" s="7"/>
      <c r="AJ370" s="7"/>
      <c r="AK370" s="7"/>
      <c r="AL370" s="7"/>
      <c r="AM370" s="7"/>
      <c r="AN370" s="7"/>
      <c r="AO370" s="7"/>
      <c r="AP370" s="7"/>
      <c r="AQ370" s="7"/>
      <c r="AR370" s="7"/>
      <c r="AS370" s="7"/>
      <c r="AT370" s="7"/>
      <c r="AU370" s="7"/>
      <c r="AV370" s="7"/>
      <c r="AW370" s="7"/>
      <c r="AX370" s="7"/>
      <c r="AY370" s="82"/>
      <c r="AZ370" s="82"/>
      <c r="BA370" s="82">
        <f t="shared" si="129"/>
        <v>0</v>
      </c>
      <c r="BB370" s="82">
        <f t="shared" si="130"/>
        <v>0</v>
      </c>
      <c r="BC370" s="7"/>
      <c r="BD370" s="7"/>
      <c r="BE370" s="7"/>
      <c r="BF370" s="7"/>
      <c r="BG370" s="7"/>
      <c r="BH370" s="7"/>
      <c r="BI370" s="7" t="s">
        <v>887</v>
      </c>
      <c r="BJ370" s="7">
        <v>1144.6474000000001</v>
      </c>
      <c r="BK370" s="7" t="s">
        <v>2528</v>
      </c>
      <c r="BL370" s="7"/>
      <c r="BM370" s="7"/>
      <c r="BN370" s="7"/>
      <c r="BO370" s="7" t="s">
        <v>948</v>
      </c>
      <c r="BP370" s="7">
        <v>1330</v>
      </c>
      <c r="BQ370" s="7" t="s">
        <v>2548</v>
      </c>
      <c r="BR370" s="7"/>
      <c r="BS370" s="7"/>
      <c r="BT370" s="7"/>
      <c r="BU370" s="1" t="s">
        <v>887</v>
      </c>
      <c r="BV370" s="7">
        <v>1276</v>
      </c>
      <c r="BW370" s="7" t="s">
        <v>2328</v>
      </c>
      <c r="BX370" s="82">
        <f t="shared" si="128"/>
        <v>1144.6474000000001</v>
      </c>
      <c r="BY370" s="82" t="str">
        <f t="shared" si="127"/>
        <v>PROFINAS SAS</v>
      </c>
      <c r="BZ370" s="82" t="str">
        <f t="shared" si="116"/>
        <v>NACIONAL</v>
      </c>
      <c r="CA370" s="82" t="str">
        <f t="shared" si="117"/>
        <v>8-30 DIAS</v>
      </c>
      <c r="CB370" s="7"/>
      <c r="CC370" s="7"/>
      <c r="CD370" s="7"/>
      <c r="CE370" s="7"/>
      <c r="CF370" s="7"/>
      <c r="CG370" s="7"/>
      <c r="CH370" s="7"/>
      <c r="CI370" s="7"/>
      <c r="CJ370" s="7"/>
      <c r="CK370" s="82"/>
      <c r="CL370" s="82"/>
      <c r="CM370" s="82"/>
      <c r="CN370" s="82"/>
      <c r="CO370" s="101">
        <f t="shared" si="122"/>
        <v>1144.6474000000001</v>
      </c>
      <c r="CP370" s="110" t="str">
        <f t="shared" si="123"/>
        <v>PROFINAS SAS</v>
      </c>
      <c r="CQ370" s="105" t="str">
        <f t="shared" si="124"/>
        <v>NACIONAL</v>
      </c>
      <c r="CR370" s="105" t="str">
        <f t="shared" si="125"/>
        <v>8-30 DIAS</v>
      </c>
    </row>
    <row r="371" spans="1:96" ht="57.6">
      <c r="A371" s="46">
        <f t="shared" si="126"/>
        <v>363</v>
      </c>
      <c r="B371" s="24" t="s">
        <v>1572</v>
      </c>
      <c r="C371" s="25" t="s">
        <v>887</v>
      </c>
      <c r="D371" s="47">
        <v>1</v>
      </c>
      <c r="E371" s="7"/>
      <c r="F371" s="7"/>
      <c r="G371" s="7"/>
      <c r="H371" s="7"/>
      <c r="I371" s="7"/>
      <c r="J371" s="7"/>
      <c r="K371" s="7"/>
      <c r="L371" s="7"/>
      <c r="M371" s="7"/>
      <c r="N371" s="7"/>
      <c r="O371" s="7"/>
      <c r="P371" s="7"/>
      <c r="Q371" s="7"/>
      <c r="R371" s="7"/>
      <c r="S371" s="7"/>
      <c r="T371" s="7"/>
      <c r="U371" s="7"/>
      <c r="V371" s="7"/>
      <c r="W371" s="7"/>
      <c r="X371" s="7"/>
      <c r="Y371" s="7"/>
      <c r="Z371" s="82"/>
      <c r="AA371" s="82"/>
      <c r="AB371" s="82"/>
      <c r="AC371" s="82"/>
      <c r="AD371" s="7"/>
      <c r="AE371" s="7"/>
      <c r="AF371" s="7"/>
      <c r="AG371" s="7"/>
      <c r="AH371" s="7"/>
      <c r="AI371" s="7"/>
      <c r="AJ371" s="7"/>
      <c r="AK371" s="7"/>
      <c r="AL371" s="7"/>
      <c r="AM371" s="7"/>
      <c r="AN371" s="7"/>
      <c r="AO371" s="7"/>
      <c r="AP371" s="7"/>
      <c r="AQ371" s="7"/>
      <c r="AR371" s="7"/>
      <c r="AS371" s="7"/>
      <c r="AT371" s="7"/>
      <c r="AU371" s="7"/>
      <c r="AV371" s="7"/>
      <c r="AW371" s="7"/>
      <c r="AX371" s="7"/>
      <c r="AY371" s="82"/>
      <c r="AZ371" s="82"/>
      <c r="BA371" s="82">
        <f t="shared" si="129"/>
        <v>0</v>
      </c>
      <c r="BB371" s="82">
        <f t="shared" si="130"/>
        <v>0</v>
      </c>
      <c r="BC371" s="7"/>
      <c r="BD371" s="7"/>
      <c r="BE371" s="7"/>
      <c r="BF371" s="7"/>
      <c r="BG371" s="7"/>
      <c r="BH371" s="7"/>
      <c r="BI371" s="7"/>
      <c r="BJ371" s="7"/>
      <c r="BK371" s="7"/>
      <c r="BL371" s="7"/>
      <c r="BM371" s="7"/>
      <c r="BN371" s="7"/>
      <c r="BO371" s="7" t="s">
        <v>948</v>
      </c>
      <c r="BP371" s="7">
        <v>2100</v>
      </c>
      <c r="BQ371" s="7" t="s">
        <v>2548</v>
      </c>
      <c r="BR371" s="7"/>
      <c r="BS371" s="7"/>
      <c r="BT371" s="7"/>
      <c r="BU371" s="1" t="s">
        <v>887</v>
      </c>
      <c r="BV371" s="7">
        <v>1624</v>
      </c>
      <c r="BW371" s="7" t="s">
        <v>2328</v>
      </c>
      <c r="BX371" s="82">
        <f t="shared" si="128"/>
        <v>1624</v>
      </c>
      <c r="BY371" s="82" t="str">
        <f t="shared" si="127"/>
        <v>REACTIVOS EQUIPOS Y QUIMICOS LIMITADA</v>
      </c>
      <c r="BZ371" s="82" t="str">
        <f t="shared" si="116"/>
        <v>NACIONAL</v>
      </c>
      <c r="CA371" s="82" t="str">
        <f t="shared" si="117"/>
        <v>30 DIAS</v>
      </c>
      <c r="CB371" s="7"/>
      <c r="CC371" s="7"/>
      <c r="CD371" s="7"/>
      <c r="CE371" s="7"/>
      <c r="CF371" s="7"/>
      <c r="CG371" s="7"/>
      <c r="CH371" s="7"/>
      <c r="CI371" s="7"/>
      <c r="CJ371" s="7"/>
      <c r="CK371" s="82"/>
      <c r="CL371" s="82"/>
      <c r="CM371" s="82"/>
      <c r="CN371" s="82"/>
      <c r="CO371" s="101">
        <f t="shared" si="122"/>
        <v>1624</v>
      </c>
      <c r="CP371" s="110" t="str">
        <f t="shared" si="123"/>
        <v>REACTIVOS EQUIPOS Y QUIMICOS LIMITADA</v>
      </c>
      <c r="CQ371" s="105" t="str">
        <f t="shared" si="124"/>
        <v>NACIONAL</v>
      </c>
      <c r="CR371" s="105" t="str">
        <f t="shared" si="125"/>
        <v>30 DIAS</v>
      </c>
    </row>
    <row r="372" spans="1:96" ht="57.6">
      <c r="A372" s="46">
        <f t="shared" si="126"/>
        <v>364</v>
      </c>
      <c r="B372" s="24" t="s">
        <v>2081</v>
      </c>
      <c r="C372" s="25" t="s">
        <v>887</v>
      </c>
      <c r="D372" s="47">
        <v>1</v>
      </c>
      <c r="E372" s="7"/>
      <c r="F372" s="7"/>
      <c r="G372" s="7"/>
      <c r="H372" s="7"/>
      <c r="I372" s="7"/>
      <c r="J372" s="7"/>
      <c r="K372" s="7"/>
      <c r="L372" s="7"/>
      <c r="M372" s="7"/>
      <c r="N372" s="7"/>
      <c r="O372" s="7"/>
      <c r="P372" s="7"/>
      <c r="Q372" s="7"/>
      <c r="R372" s="7"/>
      <c r="S372" s="7"/>
      <c r="T372" s="7"/>
      <c r="U372" s="7"/>
      <c r="V372" s="7"/>
      <c r="W372" s="7"/>
      <c r="X372" s="7"/>
      <c r="Y372" s="7"/>
      <c r="Z372" s="82"/>
      <c r="AA372" s="82"/>
      <c r="AB372" s="82"/>
      <c r="AC372" s="82"/>
      <c r="AD372" s="7"/>
      <c r="AE372" s="7"/>
      <c r="AF372" s="7"/>
      <c r="AG372" s="7"/>
      <c r="AH372" s="7"/>
      <c r="AI372" s="7"/>
      <c r="AJ372" s="7"/>
      <c r="AK372" s="7"/>
      <c r="AL372" s="7"/>
      <c r="AM372" s="7"/>
      <c r="AN372" s="7"/>
      <c r="AO372" s="7"/>
      <c r="AP372" s="7"/>
      <c r="AQ372" s="7"/>
      <c r="AR372" s="7"/>
      <c r="AS372" s="7"/>
      <c r="AT372" s="7"/>
      <c r="AU372" s="7"/>
      <c r="AV372" s="7"/>
      <c r="AW372" s="7"/>
      <c r="AX372" s="7"/>
      <c r="AY372" s="82"/>
      <c r="AZ372" s="82"/>
      <c r="BA372" s="82">
        <f t="shared" si="129"/>
        <v>0</v>
      </c>
      <c r="BB372" s="82">
        <f t="shared" si="130"/>
        <v>0</v>
      </c>
      <c r="BC372" s="7"/>
      <c r="BD372" s="7"/>
      <c r="BE372" s="7"/>
      <c r="BF372" s="7"/>
      <c r="BG372" s="7"/>
      <c r="BH372" s="7"/>
      <c r="BI372" s="7"/>
      <c r="BJ372" s="7"/>
      <c r="BK372" s="7"/>
      <c r="BL372" s="7"/>
      <c r="BM372" s="7"/>
      <c r="BN372" s="7"/>
      <c r="BO372" s="7" t="s">
        <v>948</v>
      </c>
      <c r="BP372" s="7">
        <v>1500</v>
      </c>
      <c r="BQ372" s="7" t="s">
        <v>2548</v>
      </c>
      <c r="BR372" s="7"/>
      <c r="BS372" s="7"/>
      <c r="BT372" s="7"/>
      <c r="BU372" s="1" t="s">
        <v>887</v>
      </c>
      <c r="BV372" s="7">
        <v>580</v>
      </c>
      <c r="BW372" s="7" t="s">
        <v>2328</v>
      </c>
      <c r="BX372" s="82">
        <f t="shared" si="128"/>
        <v>580</v>
      </c>
      <c r="BY372" s="82" t="str">
        <f t="shared" si="127"/>
        <v>REACTIVOS EQUIPOS Y QUIMICOS LIMITADA</v>
      </c>
      <c r="BZ372" s="82" t="str">
        <f t="shared" si="116"/>
        <v>NACIONAL</v>
      </c>
      <c r="CA372" s="82" t="str">
        <f t="shared" si="117"/>
        <v>30 DIAS</v>
      </c>
      <c r="CB372" s="7"/>
      <c r="CC372" s="7"/>
      <c r="CD372" s="7"/>
      <c r="CE372" s="7"/>
      <c r="CF372" s="7"/>
      <c r="CG372" s="7"/>
      <c r="CH372" s="7"/>
      <c r="CI372" s="7"/>
      <c r="CJ372" s="7"/>
      <c r="CK372" s="82"/>
      <c r="CL372" s="82"/>
      <c r="CM372" s="82"/>
      <c r="CN372" s="82"/>
      <c r="CO372" s="101">
        <f t="shared" si="122"/>
        <v>580</v>
      </c>
      <c r="CP372" s="110" t="str">
        <f t="shared" si="123"/>
        <v>REACTIVOS EQUIPOS Y QUIMICOS LIMITADA</v>
      </c>
      <c r="CQ372" s="105" t="str">
        <f t="shared" si="124"/>
        <v>NACIONAL</v>
      </c>
      <c r="CR372" s="105" t="str">
        <f t="shared" si="125"/>
        <v>30 DIAS</v>
      </c>
    </row>
    <row r="373" spans="1:96" ht="28.8">
      <c r="A373" s="46">
        <f t="shared" si="126"/>
        <v>365</v>
      </c>
      <c r="B373" s="24" t="s">
        <v>1573</v>
      </c>
      <c r="C373" s="25" t="s">
        <v>887</v>
      </c>
      <c r="D373" s="47">
        <v>1</v>
      </c>
      <c r="E373" s="7"/>
      <c r="F373" s="7"/>
      <c r="G373" s="7"/>
      <c r="H373" s="7"/>
      <c r="I373" s="7"/>
      <c r="J373" s="7"/>
      <c r="K373" s="7"/>
      <c r="L373" s="7"/>
      <c r="M373" s="7"/>
      <c r="N373" s="7"/>
      <c r="O373" s="7"/>
      <c r="P373" s="7"/>
      <c r="Q373" s="7"/>
      <c r="R373" s="7"/>
      <c r="S373" s="7"/>
      <c r="T373" s="7"/>
      <c r="U373" s="7"/>
      <c r="V373" s="7"/>
      <c r="W373" s="7"/>
      <c r="X373" s="7"/>
      <c r="Y373" s="7"/>
      <c r="Z373" s="82"/>
      <c r="AA373" s="82"/>
      <c r="AB373" s="82"/>
      <c r="AC373" s="82"/>
      <c r="AD373" s="7"/>
      <c r="AE373" s="7"/>
      <c r="AF373" s="7"/>
      <c r="AG373" s="7"/>
      <c r="AH373" s="7"/>
      <c r="AI373" s="7"/>
      <c r="AJ373" s="7"/>
      <c r="AK373" s="7"/>
      <c r="AL373" s="7"/>
      <c r="AM373" s="7"/>
      <c r="AN373" s="7"/>
      <c r="AO373" s="7"/>
      <c r="AP373" s="7"/>
      <c r="AQ373" s="7"/>
      <c r="AR373" s="7"/>
      <c r="AS373" s="7"/>
      <c r="AT373" s="7"/>
      <c r="AU373" s="7"/>
      <c r="AV373" s="7"/>
      <c r="AW373" s="7"/>
      <c r="AX373" s="7"/>
      <c r="AY373" s="82"/>
      <c r="AZ373" s="82"/>
      <c r="BA373" s="82">
        <f t="shared" si="129"/>
        <v>0</v>
      </c>
      <c r="BB373" s="82">
        <f t="shared" si="130"/>
        <v>0</v>
      </c>
      <c r="BC373" s="7"/>
      <c r="BD373" s="7"/>
      <c r="BE373" s="7"/>
      <c r="BF373" s="7"/>
      <c r="BG373" s="7"/>
      <c r="BH373" s="7"/>
      <c r="BI373" s="7"/>
      <c r="BJ373" s="7"/>
      <c r="BK373" s="7"/>
      <c r="BL373" s="7"/>
      <c r="BM373" s="7"/>
      <c r="BN373" s="7"/>
      <c r="BO373" s="7" t="s">
        <v>948</v>
      </c>
      <c r="BP373" s="7">
        <v>200</v>
      </c>
      <c r="BQ373" s="7" t="s">
        <v>2548</v>
      </c>
      <c r="BR373" s="7"/>
      <c r="BS373" s="7"/>
      <c r="BT373" s="7"/>
      <c r="BU373" s="1" t="s">
        <v>887</v>
      </c>
      <c r="BV373" s="7">
        <v>290</v>
      </c>
      <c r="BW373" s="7" t="s">
        <v>2328</v>
      </c>
      <c r="BX373" s="82">
        <f t="shared" si="128"/>
        <v>200</v>
      </c>
      <c r="BY373" s="82" t="str">
        <f t="shared" si="127"/>
        <v>QUIMICOS FARADAY LTDA</v>
      </c>
      <c r="BZ373" s="82" t="str">
        <f t="shared" si="116"/>
        <v xml:space="preserve">NACIONAL </v>
      </c>
      <c r="CA373" s="82" t="str">
        <f t="shared" si="117"/>
        <v>20 DIAS</v>
      </c>
      <c r="CB373" s="7"/>
      <c r="CC373" s="7"/>
      <c r="CD373" s="7"/>
      <c r="CE373" s="7"/>
      <c r="CF373" s="7"/>
      <c r="CG373" s="7"/>
      <c r="CH373" s="7"/>
      <c r="CI373" s="7"/>
      <c r="CJ373" s="7"/>
      <c r="CK373" s="82"/>
      <c r="CL373" s="82"/>
      <c r="CM373" s="82"/>
      <c r="CN373" s="82"/>
      <c r="CO373" s="101">
        <f t="shared" si="122"/>
        <v>200</v>
      </c>
      <c r="CP373" s="110" t="str">
        <f t="shared" si="123"/>
        <v>QUIMICOS FARADAY LTDA</v>
      </c>
      <c r="CQ373" s="105" t="str">
        <f t="shared" si="124"/>
        <v xml:space="preserve">NACIONAL </v>
      </c>
      <c r="CR373" s="105" t="str">
        <f t="shared" si="125"/>
        <v>20 DIAS</v>
      </c>
    </row>
    <row r="374" spans="1:96" ht="57.6">
      <c r="A374" s="46">
        <f t="shared" si="126"/>
        <v>366</v>
      </c>
      <c r="B374" s="24" t="s">
        <v>2082</v>
      </c>
      <c r="C374" s="25" t="s">
        <v>2083</v>
      </c>
      <c r="D374" s="47">
        <v>1</v>
      </c>
      <c r="E374" s="7"/>
      <c r="F374" s="7"/>
      <c r="G374" s="7"/>
      <c r="H374" s="7"/>
      <c r="I374" s="7"/>
      <c r="J374" s="7"/>
      <c r="K374" s="7"/>
      <c r="L374" s="7"/>
      <c r="M374" s="7"/>
      <c r="N374" s="7"/>
      <c r="O374" s="7"/>
      <c r="P374" s="7"/>
      <c r="Q374" s="7" t="s">
        <v>920</v>
      </c>
      <c r="R374" s="7">
        <v>78532</v>
      </c>
      <c r="S374" s="7" t="s">
        <v>2363</v>
      </c>
      <c r="T374" s="7"/>
      <c r="U374" s="7"/>
      <c r="V374" s="7"/>
      <c r="W374" s="7"/>
      <c r="X374" s="7"/>
      <c r="Y374" s="7"/>
      <c r="Z374" s="82">
        <f t="shared" si="112"/>
        <v>78532</v>
      </c>
      <c r="AA374" s="82" t="str">
        <f t="shared" si="113"/>
        <v>BLAMIS DOTACIONES LABORATORIO S.A.S</v>
      </c>
      <c r="AB374" s="82" t="str">
        <f t="shared" si="131"/>
        <v>BRAND</v>
      </c>
      <c r="AC374" s="82" t="str">
        <f t="shared" si="132"/>
        <v>90 DIAS</v>
      </c>
      <c r="AD374" s="7"/>
      <c r="AE374" s="7"/>
      <c r="AF374" s="7"/>
      <c r="AG374" s="7"/>
      <c r="AH374" s="7"/>
      <c r="AI374" s="7"/>
      <c r="AJ374" s="7"/>
      <c r="AK374" s="7"/>
      <c r="AL374" s="7"/>
      <c r="AM374" s="7"/>
      <c r="AN374" s="7"/>
      <c r="AO374" s="7"/>
      <c r="AP374" s="7"/>
      <c r="AQ374" s="7"/>
      <c r="AR374" s="7"/>
      <c r="AS374" s="7"/>
      <c r="AT374" s="7"/>
      <c r="AU374" s="7"/>
      <c r="AV374" s="7"/>
      <c r="AW374" s="7"/>
      <c r="AX374" s="7"/>
      <c r="AY374" s="82"/>
      <c r="AZ374" s="82"/>
      <c r="BA374" s="82">
        <f t="shared" si="129"/>
        <v>0</v>
      </c>
      <c r="BB374" s="82">
        <f t="shared" si="130"/>
        <v>0</v>
      </c>
      <c r="BC374" s="7"/>
      <c r="BD374" s="7"/>
      <c r="BE374" s="7"/>
      <c r="BF374" s="7"/>
      <c r="BG374" s="7"/>
      <c r="BH374" s="7"/>
      <c r="BI374" s="7" t="s">
        <v>920</v>
      </c>
      <c r="BJ374" s="7">
        <v>40128.75</v>
      </c>
      <c r="BK374" s="7" t="s">
        <v>2526</v>
      </c>
      <c r="BL374" s="7"/>
      <c r="BM374" s="7"/>
      <c r="BN374" s="7"/>
      <c r="BO374" s="7"/>
      <c r="BP374" s="7"/>
      <c r="BQ374" s="7"/>
      <c r="BR374" s="7"/>
      <c r="BS374" s="7"/>
      <c r="BT374" s="7"/>
      <c r="BU374" s="1" t="s">
        <v>2601</v>
      </c>
      <c r="BV374" s="7">
        <v>73660</v>
      </c>
      <c r="BW374" s="7" t="s">
        <v>2545</v>
      </c>
      <c r="BX374" s="82">
        <f t="shared" si="128"/>
        <v>40128.75</v>
      </c>
      <c r="BY374" s="82" t="str">
        <f t="shared" si="127"/>
        <v>PROFINAS SAS</v>
      </c>
      <c r="BZ374" s="82" t="str">
        <f t="shared" si="116"/>
        <v>BRAND</v>
      </c>
      <c r="CA374" s="82" t="str">
        <f t="shared" si="117"/>
        <v>15-60 DIAS</v>
      </c>
      <c r="CB374" s="7"/>
      <c r="CC374" s="7"/>
      <c r="CD374" s="7"/>
      <c r="CE374" s="7" t="s">
        <v>2627</v>
      </c>
      <c r="CF374" s="7">
        <v>47600</v>
      </c>
      <c r="CG374" s="7">
        <v>30</v>
      </c>
      <c r="CH374" s="7" t="s">
        <v>2627</v>
      </c>
      <c r="CI374" s="7">
        <v>75511.538461538454</v>
      </c>
      <c r="CJ374" s="7" t="s">
        <v>2363</v>
      </c>
      <c r="CK374" s="82">
        <f t="shared" si="118"/>
        <v>47600</v>
      </c>
      <c r="CL374" s="82" t="str">
        <f t="shared" si="119"/>
        <v>SCIENTIFIC PRODUCTS LTDA.</v>
      </c>
      <c r="CM374" s="82" t="str">
        <f t="shared" si="120"/>
        <v>SILBERBRAND</v>
      </c>
      <c r="CN374" s="82">
        <f t="shared" si="121"/>
        <v>30</v>
      </c>
      <c r="CO374" s="101">
        <f t="shared" si="122"/>
        <v>40128.75</v>
      </c>
      <c r="CP374" s="110" t="str">
        <f t="shared" si="123"/>
        <v>PROFINAS SAS</v>
      </c>
      <c r="CQ374" s="105" t="str">
        <f t="shared" si="124"/>
        <v>BRAND</v>
      </c>
      <c r="CR374" s="105" t="str">
        <f t="shared" si="125"/>
        <v>15-60 DIAS</v>
      </c>
    </row>
    <row r="375" spans="1:96" ht="26.25" customHeight="1">
      <c r="A375" s="46">
        <f t="shared" si="126"/>
        <v>367</v>
      </c>
      <c r="B375" s="24" t="s">
        <v>792</v>
      </c>
      <c r="C375" s="25" t="s">
        <v>935</v>
      </c>
      <c r="D375" s="47">
        <v>1</v>
      </c>
      <c r="E375" s="7"/>
      <c r="F375" s="7"/>
      <c r="G375" s="7"/>
      <c r="H375" s="7" t="s">
        <v>920</v>
      </c>
      <c r="I375" s="7">
        <v>37192.5</v>
      </c>
      <c r="J375" s="7" t="s">
        <v>2281</v>
      </c>
      <c r="K375" s="7"/>
      <c r="L375" s="7"/>
      <c r="M375" s="7"/>
      <c r="N375" s="7"/>
      <c r="O375" s="7"/>
      <c r="P375" s="7"/>
      <c r="Q375" s="7" t="s">
        <v>920</v>
      </c>
      <c r="R375" s="7">
        <v>37688.399999999994</v>
      </c>
      <c r="S375" s="7" t="s">
        <v>2326</v>
      </c>
      <c r="T375" s="7"/>
      <c r="U375" s="7"/>
      <c r="V375" s="7"/>
      <c r="W375" s="7"/>
      <c r="X375" s="7"/>
      <c r="Y375" s="7"/>
      <c r="Z375" s="82">
        <f t="shared" si="112"/>
        <v>37192.5</v>
      </c>
      <c r="AA375" s="82" t="str">
        <f t="shared" si="113"/>
        <v>AVÁNTIKA COLOMBIA S.A.</v>
      </c>
      <c r="AB375" s="82" t="str">
        <f t="shared" si="131"/>
        <v>BRAND</v>
      </c>
      <c r="AC375" s="82" t="str">
        <f t="shared" si="132"/>
        <v>30 DÍAS</v>
      </c>
      <c r="AD375" s="7"/>
      <c r="AE375" s="7"/>
      <c r="AF375" s="7"/>
      <c r="AG375" s="7" t="s">
        <v>2280</v>
      </c>
      <c r="AH375" s="7">
        <v>7565</v>
      </c>
      <c r="AI375" s="7">
        <v>30</v>
      </c>
      <c r="AJ375" s="7"/>
      <c r="AK375" s="7"/>
      <c r="AL375" s="7"/>
      <c r="AM375" s="7"/>
      <c r="AN375" s="7"/>
      <c r="AO375" s="7"/>
      <c r="AP375" s="7"/>
      <c r="AQ375" s="7"/>
      <c r="AR375" s="7"/>
      <c r="AS375" s="7"/>
      <c r="AT375" s="7"/>
      <c r="AU375" s="7"/>
      <c r="AV375" s="7"/>
      <c r="AW375" s="7"/>
      <c r="AX375" s="7"/>
      <c r="AY375" s="82">
        <f t="shared" si="114"/>
        <v>7565</v>
      </c>
      <c r="AZ375" s="82" t="str">
        <f t="shared" si="115"/>
        <v>IMPORTECNICAL S.A.S</v>
      </c>
      <c r="BA375" s="82" t="str">
        <f t="shared" si="129"/>
        <v>BOECO</v>
      </c>
      <c r="BB375" s="82">
        <f t="shared" si="130"/>
        <v>30</v>
      </c>
      <c r="BC375" s="7"/>
      <c r="BD375" s="7"/>
      <c r="BE375" s="7"/>
      <c r="BF375" s="7"/>
      <c r="BG375" s="7"/>
      <c r="BH375" s="7"/>
      <c r="BI375" s="7" t="s">
        <v>920</v>
      </c>
      <c r="BJ375" s="7">
        <v>37192.5</v>
      </c>
      <c r="BK375" s="7" t="s">
        <v>2526</v>
      </c>
      <c r="BL375" s="7"/>
      <c r="BM375" s="7"/>
      <c r="BN375" s="7"/>
      <c r="BO375" s="7"/>
      <c r="BP375" s="7"/>
      <c r="BQ375" s="7"/>
      <c r="BR375" s="7"/>
      <c r="BS375" s="7"/>
      <c r="BT375" s="7"/>
      <c r="BU375" s="1" t="s">
        <v>920</v>
      </c>
      <c r="BV375" s="7">
        <v>37120</v>
      </c>
      <c r="BW375" s="7" t="s">
        <v>2328</v>
      </c>
      <c r="BX375" s="82">
        <f t="shared" si="128"/>
        <v>37120</v>
      </c>
      <c r="BY375" s="82" t="str">
        <f t="shared" si="127"/>
        <v>REACTIVOS EQUIPOS Y QUIMICOS LIMITADA</v>
      </c>
      <c r="BZ375" s="82" t="str">
        <f t="shared" si="116"/>
        <v>BRAND</v>
      </c>
      <c r="CA375" s="82" t="str">
        <f t="shared" si="117"/>
        <v>30 DIAS</v>
      </c>
      <c r="CB375" s="7"/>
      <c r="CC375" s="7"/>
      <c r="CD375" s="7"/>
      <c r="CE375" s="7" t="s">
        <v>920</v>
      </c>
      <c r="CF375" s="7">
        <v>30200</v>
      </c>
      <c r="CG375" s="7">
        <v>30</v>
      </c>
      <c r="CH375" s="7" t="s">
        <v>920</v>
      </c>
      <c r="CI375" s="7">
        <v>38146.153846153844</v>
      </c>
      <c r="CJ375" s="7" t="s">
        <v>2378</v>
      </c>
      <c r="CK375" s="82">
        <f t="shared" si="118"/>
        <v>30200</v>
      </c>
      <c r="CL375" s="82" t="str">
        <f t="shared" si="119"/>
        <v>SCIENTIFIC PRODUCTS LTDA.</v>
      </c>
      <c r="CM375" s="82" t="str">
        <f t="shared" si="120"/>
        <v>BRAND</v>
      </c>
      <c r="CN375" s="82">
        <f t="shared" si="121"/>
        <v>30</v>
      </c>
      <c r="CO375" s="101">
        <f t="shared" si="122"/>
        <v>7565</v>
      </c>
      <c r="CP375" s="110" t="str">
        <f t="shared" si="123"/>
        <v>IMPORTECNICAL S.A.S</v>
      </c>
      <c r="CQ375" s="105" t="str">
        <f t="shared" si="124"/>
        <v>BOECO</v>
      </c>
      <c r="CR375" s="105">
        <f t="shared" si="125"/>
        <v>30</v>
      </c>
    </row>
    <row r="376" spans="1:96" ht="26.25" customHeight="1">
      <c r="A376" s="46">
        <f t="shared" si="126"/>
        <v>368</v>
      </c>
      <c r="B376" s="24" t="s">
        <v>793</v>
      </c>
      <c r="C376" s="25" t="s">
        <v>935</v>
      </c>
      <c r="D376" s="47">
        <v>1</v>
      </c>
      <c r="E376" s="7"/>
      <c r="F376" s="7"/>
      <c r="G376" s="7"/>
      <c r="H376" s="7" t="s">
        <v>920</v>
      </c>
      <c r="I376" s="7">
        <v>62748.75</v>
      </c>
      <c r="J376" s="7" t="s">
        <v>2281</v>
      </c>
      <c r="K376" s="7"/>
      <c r="L376" s="7"/>
      <c r="M376" s="7"/>
      <c r="N376" s="7"/>
      <c r="O376" s="7"/>
      <c r="P376" s="7"/>
      <c r="Q376" s="7" t="s">
        <v>920</v>
      </c>
      <c r="R376" s="7">
        <v>63585.399999999994</v>
      </c>
      <c r="S376" s="7" t="s">
        <v>2326</v>
      </c>
      <c r="T376" s="7"/>
      <c r="U376" s="7"/>
      <c r="V376" s="7"/>
      <c r="W376" s="7"/>
      <c r="X376" s="7"/>
      <c r="Y376" s="7"/>
      <c r="Z376" s="82">
        <f t="shared" si="112"/>
        <v>62748.75</v>
      </c>
      <c r="AA376" s="82" t="str">
        <f t="shared" si="113"/>
        <v>AVÁNTIKA COLOMBIA S.A.</v>
      </c>
      <c r="AB376" s="82" t="str">
        <f t="shared" si="131"/>
        <v>BRAND</v>
      </c>
      <c r="AC376" s="82" t="str">
        <f t="shared" si="132"/>
        <v>30 DÍAS</v>
      </c>
      <c r="AD376" s="7"/>
      <c r="AE376" s="7"/>
      <c r="AF376" s="7"/>
      <c r="AG376" s="7"/>
      <c r="AH376" s="7"/>
      <c r="AI376" s="7"/>
      <c r="AJ376" s="7"/>
      <c r="AK376" s="7"/>
      <c r="AL376" s="7"/>
      <c r="AM376" s="7"/>
      <c r="AN376" s="7"/>
      <c r="AO376" s="7"/>
      <c r="AP376" s="7"/>
      <c r="AQ376" s="7"/>
      <c r="AR376" s="7"/>
      <c r="AS376" s="7"/>
      <c r="AT376" s="7"/>
      <c r="AU376" s="7"/>
      <c r="AV376" s="7"/>
      <c r="AW376" s="7"/>
      <c r="AX376" s="7"/>
      <c r="AY376" s="82"/>
      <c r="AZ376" s="82"/>
      <c r="BA376" s="82">
        <f t="shared" si="129"/>
        <v>0</v>
      </c>
      <c r="BB376" s="82">
        <f t="shared" si="130"/>
        <v>0</v>
      </c>
      <c r="BC376" s="7"/>
      <c r="BD376" s="7"/>
      <c r="BE376" s="7"/>
      <c r="BF376" s="7" t="s">
        <v>920</v>
      </c>
      <c r="BG376" s="7">
        <v>83665</v>
      </c>
      <c r="BH376" s="7">
        <v>15</v>
      </c>
      <c r="BI376" s="7" t="s">
        <v>920</v>
      </c>
      <c r="BJ376" s="7">
        <v>62748.75</v>
      </c>
      <c r="BK376" s="7" t="s">
        <v>2526</v>
      </c>
      <c r="BL376" s="7"/>
      <c r="BM376" s="7"/>
      <c r="BN376" s="7"/>
      <c r="BO376" s="7" t="s">
        <v>2280</v>
      </c>
      <c r="BP376" s="7">
        <v>22400</v>
      </c>
      <c r="BQ376" s="7" t="s">
        <v>2548</v>
      </c>
      <c r="BR376" s="7"/>
      <c r="BS376" s="7"/>
      <c r="BT376" s="7"/>
      <c r="BU376" s="1" t="s">
        <v>920</v>
      </c>
      <c r="BV376" s="7">
        <v>62640</v>
      </c>
      <c r="BW376" s="7" t="s">
        <v>2328</v>
      </c>
      <c r="BX376" s="82">
        <f t="shared" si="128"/>
        <v>22400</v>
      </c>
      <c r="BY376" s="82" t="str">
        <f t="shared" si="127"/>
        <v>QUIMICOS FARADAY LTDA</v>
      </c>
      <c r="BZ376" s="82" t="str">
        <f t="shared" si="116"/>
        <v>BOECO</v>
      </c>
      <c r="CA376" s="82" t="str">
        <f t="shared" si="117"/>
        <v>20 DIAS</v>
      </c>
      <c r="CB376" s="7"/>
      <c r="CC376" s="7"/>
      <c r="CD376" s="7"/>
      <c r="CE376" s="7" t="s">
        <v>2302</v>
      </c>
      <c r="CF376" s="7">
        <v>53400</v>
      </c>
      <c r="CG376" s="7">
        <v>30</v>
      </c>
      <c r="CH376" s="7" t="s">
        <v>920</v>
      </c>
      <c r="CI376" s="7">
        <v>64357.692307692305</v>
      </c>
      <c r="CJ376" s="7" t="s">
        <v>2378</v>
      </c>
      <c r="CK376" s="82">
        <f t="shared" si="118"/>
        <v>53400</v>
      </c>
      <c r="CL376" s="82" t="str">
        <f t="shared" si="119"/>
        <v>SCIENTIFIC PRODUCTS LTDA.</v>
      </c>
      <c r="CM376" s="82" t="str">
        <f t="shared" si="120"/>
        <v xml:space="preserve">BRAND </v>
      </c>
      <c r="CN376" s="82">
        <f t="shared" si="121"/>
        <v>30</v>
      </c>
      <c r="CO376" s="101">
        <f t="shared" si="122"/>
        <v>22400</v>
      </c>
      <c r="CP376" s="110" t="str">
        <f t="shared" si="123"/>
        <v>QUIMICOS FARADAY LTDA</v>
      </c>
      <c r="CQ376" s="105" t="str">
        <f t="shared" si="124"/>
        <v>BOECO</v>
      </c>
      <c r="CR376" s="105" t="str">
        <f t="shared" si="125"/>
        <v>20 DIAS</v>
      </c>
    </row>
    <row r="377" spans="1:96" ht="28.8">
      <c r="A377" s="46">
        <f t="shared" si="126"/>
        <v>369</v>
      </c>
      <c r="B377" s="24" t="s">
        <v>2084</v>
      </c>
      <c r="C377" s="25" t="s">
        <v>2085</v>
      </c>
      <c r="D377" s="47">
        <v>1</v>
      </c>
      <c r="E377" s="7"/>
      <c r="F377" s="7"/>
      <c r="G377" s="7"/>
      <c r="H377" s="7"/>
      <c r="I377" s="7"/>
      <c r="J377" s="7"/>
      <c r="K377" s="7" t="s">
        <v>2318</v>
      </c>
      <c r="L377" s="7">
        <v>119480</v>
      </c>
      <c r="M377" s="7">
        <v>30</v>
      </c>
      <c r="N377" s="7"/>
      <c r="O377" s="7"/>
      <c r="P377" s="7"/>
      <c r="Q377" s="7"/>
      <c r="R377" s="7"/>
      <c r="S377" s="7"/>
      <c r="T377" s="7"/>
      <c r="U377" s="7"/>
      <c r="V377" s="7"/>
      <c r="W377" s="7"/>
      <c r="X377" s="7"/>
      <c r="Y377" s="7"/>
      <c r="Z377" s="82">
        <f t="shared" si="112"/>
        <v>119480</v>
      </c>
      <c r="AA377" s="82" t="str">
        <f t="shared" si="113"/>
        <v>BIO-INSTRUMENTAL</v>
      </c>
      <c r="AB377" s="82" t="str">
        <f t="shared" si="131"/>
        <v xml:space="preserve">FISHER BRAND </v>
      </c>
      <c r="AC377" s="82">
        <f t="shared" si="132"/>
        <v>30</v>
      </c>
      <c r="AD377" s="7"/>
      <c r="AE377" s="7"/>
      <c r="AF377" s="7"/>
      <c r="AG377" s="7"/>
      <c r="AH377" s="7"/>
      <c r="AI377" s="7"/>
      <c r="AJ377" s="7"/>
      <c r="AK377" s="7"/>
      <c r="AL377" s="7"/>
      <c r="AM377" s="7"/>
      <c r="AN377" s="7"/>
      <c r="AO377" s="7"/>
      <c r="AP377" s="7" t="s">
        <v>1799</v>
      </c>
      <c r="AQ377" s="7">
        <v>514600</v>
      </c>
      <c r="AR377" s="7" t="s">
        <v>2475</v>
      </c>
      <c r="AS377" s="7"/>
      <c r="AT377" s="7"/>
      <c r="AU377" s="7"/>
      <c r="AV377" s="7"/>
      <c r="AW377" s="7"/>
      <c r="AX377" s="7"/>
      <c r="AY377" s="82">
        <f t="shared" si="114"/>
        <v>514600</v>
      </c>
      <c r="AZ377" s="82" t="str">
        <f t="shared" si="115"/>
        <v>LESNIAK E. U.</v>
      </c>
      <c r="BA377" s="82" t="str">
        <f t="shared" si="129"/>
        <v>FISHERBRAND</v>
      </c>
      <c r="BB377" s="82" t="str">
        <f t="shared" si="130"/>
        <v>30 días</v>
      </c>
      <c r="BC377" s="7"/>
      <c r="BD377" s="7"/>
      <c r="BE377" s="7"/>
      <c r="BF377" s="7" t="s">
        <v>1799</v>
      </c>
      <c r="BG377" s="7">
        <v>304500</v>
      </c>
      <c r="BH377" s="7">
        <v>60</v>
      </c>
      <c r="BI377" s="7"/>
      <c r="BJ377" s="7"/>
      <c r="BK377" s="7"/>
      <c r="BL377" s="7"/>
      <c r="BM377" s="7"/>
      <c r="BN377" s="7"/>
      <c r="BO377" s="7"/>
      <c r="BP377" s="7"/>
      <c r="BQ377" s="7"/>
      <c r="BR377" s="7"/>
      <c r="BS377" s="7"/>
      <c r="BT377" s="7"/>
      <c r="BU377" s="1"/>
      <c r="BV377" s="7"/>
      <c r="BW377" s="7"/>
      <c r="BX377" s="82">
        <f t="shared" si="128"/>
        <v>304500</v>
      </c>
      <c r="BY377" s="82" t="str">
        <f t="shared" si="127"/>
        <v>PRODUQUIMICA DE COLOMBIA S A</v>
      </c>
      <c r="BZ377" s="82" t="str">
        <f t="shared" si="116"/>
        <v>FISHERBRAND</v>
      </c>
      <c r="CA377" s="82">
        <f t="shared" si="117"/>
        <v>60</v>
      </c>
      <c r="CB377" s="7"/>
      <c r="CC377" s="7"/>
      <c r="CD377" s="7"/>
      <c r="CE377" s="7" t="s">
        <v>1799</v>
      </c>
      <c r="CF377" s="7">
        <v>89600</v>
      </c>
      <c r="CG377" s="7">
        <v>60</v>
      </c>
      <c r="CH377" s="7"/>
      <c r="CI377" s="7"/>
      <c r="CJ377" s="7"/>
      <c r="CK377" s="82">
        <f t="shared" si="118"/>
        <v>89600</v>
      </c>
      <c r="CL377" s="82" t="str">
        <f t="shared" si="119"/>
        <v>SCIENTIFIC PRODUCTS LTDA.</v>
      </c>
      <c r="CM377" s="82" t="str">
        <f t="shared" si="120"/>
        <v>FISHERBRAND</v>
      </c>
      <c r="CN377" s="82">
        <f t="shared" si="121"/>
        <v>60</v>
      </c>
      <c r="CO377" s="101">
        <f t="shared" si="122"/>
        <v>89600</v>
      </c>
      <c r="CP377" s="110" t="str">
        <f t="shared" si="123"/>
        <v>SCIENTIFIC PRODUCTS LTDA.</v>
      </c>
      <c r="CQ377" s="105" t="str">
        <f t="shared" si="124"/>
        <v>FISHERBRAND</v>
      </c>
      <c r="CR377" s="105">
        <f t="shared" si="125"/>
        <v>60</v>
      </c>
    </row>
    <row r="378" spans="1:96" ht="28.8">
      <c r="A378" s="46">
        <f t="shared" si="126"/>
        <v>370</v>
      </c>
      <c r="B378" s="56" t="s">
        <v>1702</v>
      </c>
      <c r="C378" s="25" t="s">
        <v>1706</v>
      </c>
      <c r="D378" s="47">
        <v>1</v>
      </c>
      <c r="E378" s="7"/>
      <c r="F378" s="7"/>
      <c r="G378" s="7"/>
      <c r="H378" s="7"/>
      <c r="I378" s="7"/>
      <c r="J378" s="7"/>
      <c r="K378" s="7" t="s">
        <v>2318</v>
      </c>
      <c r="L378" s="7">
        <v>173768</v>
      </c>
      <c r="M378" s="7">
        <v>30</v>
      </c>
      <c r="N378" s="7"/>
      <c r="O378" s="7"/>
      <c r="P378" s="7"/>
      <c r="Q378" s="7"/>
      <c r="R378" s="7"/>
      <c r="S378" s="7"/>
      <c r="T378" s="7"/>
      <c r="U378" s="7"/>
      <c r="V378" s="7"/>
      <c r="W378" s="7"/>
      <c r="X378" s="7"/>
      <c r="Y378" s="7"/>
      <c r="Z378" s="82">
        <f t="shared" si="112"/>
        <v>173768</v>
      </c>
      <c r="AA378" s="82" t="str">
        <f t="shared" si="113"/>
        <v>BIO-INSTRUMENTAL</v>
      </c>
      <c r="AB378" s="82" t="str">
        <f t="shared" si="131"/>
        <v xml:space="preserve">FISHER BRAND </v>
      </c>
      <c r="AC378" s="82">
        <f t="shared" si="132"/>
        <v>30</v>
      </c>
      <c r="AD378" s="7"/>
      <c r="AE378" s="7"/>
      <c r="AF378" s="7"/>
      <c r="AG378" s="7"/>
      <c r="AH378" s="7"/>
      <c r="AI378" s="7"/>
      <c r="AJ378" s="7"/>
      <c r="AK378" s="7"/>
      <c r="AL378" s="7"/>
      <c r="AM378" s="7"/>
      <c r="AN378" s="7"/>
      <c r="AO378" s="7"/>
      <c r="AP378" s="7" t="s">
        <v>1799</v>
      </c>
      <c r="AQ378" s="7">
        <v>213000</v>
      </c>
      <c r="AR378" s="7" t="s">
        <v>2475</v>
      </c>
      <c r="AS378" s="7"/>
      <c r="AT378" s="7"/>
      <c r="AU378" s="7"/>
      <c r="AV378" s="7"/>
      <c r="AW378" s="7"/>
      <c r="AX378" s="7"/>
      <c r="AY378" s="82">
        <f t="shared" si="114"/>
        <v>213000</v>
      </c>
      <c r="AZ378" s="82" t="str">
        <f t="shared" si="115"/>
        <v>LESNIAK E. U.</v>
      </c>
      <c r="BA378" s="82" t="str">
        <f t="shared" si="129"/>
        <v>FISHERBRAND</v>
      </c>
      <c r="BB378" s="82" t="str">
        <f t="shared" si="130"/>
        <v>30 días</v>
      </c>
      <c r="BC378" s="7"/>
      <c r="BD378" s="7"/>
      <c r="BE378" s="7"/>
      <c r="BF378" s="7" t="s">
        <v>1799</v>
      </c>
      <c r="BG378" s="7">
        <v>181250</v>
      </c>
      <c r="BH378" s="7">
        <v>60</v>
      </c>
      <c r="BI378" s="7"/>
      <c r="BJ378" s="7"/>
      <c r="BK378" s="7"/>
      <c r="BL378" s="7" t="s">
        <v>888</v>
      </c>
      <c r="BM378" s="7">
        <v>40600</v>
      </c>
      <c r="BN378" s="7" t="s">
        <v>2375</v>
      </c>
      <c r="BO378" s="7"/>
      <c r="BP378" s="7"/>
      <c r="BQ378" s="7"/>
      <c r="BR378" s="7"/>
      <c r="BS378" s="7"/>
      <c r="BT378" s="7"/>
      <c r="BU378" s="1"/>
      <c r="BV378" s="7"/>
      <c r="BW378" s="7"/>
      <c r="BX378" s="82">
        <f t="shared" si="128"/>
        <v>40600</v>
      </c>
      <c r="BY378" s="82" t="str">
        <f t="shared" si="127"/>
        <v xml:space="preserve">QUIMICA  M.G.  S.A.S.   </v>
      </c>
      <c r="BZ378" s="82" t="str">
        <f t="shared" si="116"/>
        <v>FISHER</v>
      </c>
      <c r="CA378" s="82" t="str">
        <f t="shared" si="117"/>
        <v>60 DIAS</v>
      </c>
      <c r="CB378" s="7"/>
      <c r="CC378" s="7"/>
      <c r="CD378" s="7"/>
      <c r="CE378" s="7" t="s">
        <v>1799</v>
      </c>
      <c r="CF378" s="7">
        <v>141500</v>
      </c>
      <c r="CG378" s="7">
        <v>60</v>
      </c>
      <c r="CH378" s="7"/>
      <c r="CI378" s="7"/>
      <c r="CJ378" s="7"/>
      <c r="CK378" s="82">
        <f t="shared" si="118"/>
        <v>141500</v>
      </c>
      <c r="CL378" s="82" t="str">
        <f t="shared" si="119"/>
        <v>SCIENTIFIC PRODUCTS LTDA.</v>
      </c>
      <c r="CM378" s="82" t="str">
        <f t="shared" si="120"/>
        <v>FISHERBRAND</v>
      </c>
      <c r="CN378" s="82">
        <f t="shared" si="121"/>
        <v>60</v>
      </c>
      <c r="CO378" s="101">
        <f t="shared" si="122"/>
        <v>40600</v>
      </c>
      <c r="CP378" s="110" t="str">
        <f t="shared" si="123"/>
        <v xml:space="preserve">QUIMICA  M.G.  S.A.S.   </v>
      </c>
      <c r="CQ378" s="105" t="str">
        <f t="shared" si="124"/>
        <v>FISHER</v>
      </c>
      <c r="CR378" s="105" t="str">
        <f t="shared" si="125"/>
        <v>60 DIAS</v>
      </c>
    </row>
    <row r="379" spans="1:96" ht="57.6">
      <c r="A379" s="46">
        <f t="shared" si="126"/>
        <v>371</v>
      </c>
      <c r="B379" s="56" t="s">
        <v>1720</v>
      </c>
      <c r="C379" s="25" t="s">
        <v>1721</v>
      </c>
      <c r="D379" s="47">
        <v>1</v>
      </c>
      <c r="E379" s="7"/>
      <c r="F379" s="7"/>
      <c r="G379" s="7"/>
      <c r="H379" s="7" t="s">
        <v>920</v>
      </c>
      <c r="I379" s="7">
        <v>267525</v>
      </c>
      <c r="J379" s="7" t="s">
        <v>2281</v>
      </c>
      <c r="K379" s="7"/>
      <c r="L379" s="7"/>
      <c r="M379" s="7"/>
      <c r="N379" s="7"/>
      <c r="O379" s="7"/>
      <c r="P379" s="7"/>
      <c r="Q379" s="7" t="s">
        <v>920</v>
      </c>
      <c r="R379" s="7">
        <v>285360</v>
      </c>
      <c r="S379" s="7" t="s">
        <v>2363</v>
      </c>
      <c r="T379" s="7"/>
      <c r="U379" s="7"/>
      <c r="V379" s="7"/>
      <c r="W379" s="7"/>
      <c r="X379" s="7"/>
      <c r="Y379" s="7"/>
      <c r="Z379" s="82">
        <f t="shared" si="112"/>
        <v>267525</v>
      </c>
      <c r="AA379" s="82" t="str">
        <f t="shared" si="113"/>
        <v>AVÁNTIKA COLOMBIA S.A.</v>
      </c>
      <c r="AB379" s="82" t="str">
        <f t="shared" si="131"/>
        <v>BRAND</v>
      </c>
      <c r="AC379" s="82" t="str">
        <f t="shared" si="132"/>
        <v>30 DÍAS</v>
      </c>
      <c r="AD379" s="7"/>
      <c r="AE379" s="7"/>
      <c r="AF379" s="7"/>
      <c r="AG379" s="7"/>
      <c r="AH379" s="7"/>
      <c r="AI379" s="7"/>
      <c r="AJ379" s="7"/>
      <c r="AK379" s="7"/>
      <c r="AL379" s="7"/>
      <c r="AM379" s="7"/>
      <c r="AN379" s="7"/>
      <c r="AO379" s="7"/>
      <c r="AP379" s="7"/>
      <c r="AQ379" s="7"/>
      <c r="AR379" s="7"/>
      <c r="AS379" s="7"/>
      <c r="AT379" s="7"/>
      <c r="AU379" s="7"/>
      <c r="AV379" s="7"/>
      <c r="AW379" s="7"/>
      <c r="AX379" s="7"/>
      <c r="AY379" s="82"/>
      <c r="AZ379" s="82"/>
      <c r="BA379" s="82">
        <f t="shared" si="129"/>
        <v>0</v>
      </c>
      <c r="BB379" s="82">
        <f t="shared" si="130"/>
        <v>0</v>
      </c>
      <c r="BC379" s="7"/>
      <c r="BD379" s="7"/>
      <c r="BE379" s="7"/>
      <c r="BF379" s="7"/>
      <c r="BG379" s="7"/>
      <c r="BH379" s="7"/>
      <c r="BI379" s="7" t="s">
        <v>920</v>
      </c>
      <c r="BJ379" s="7">
        <v>267525</v>
      </c>
      <c r="BK379" s="7" t="s">
        <v>2526</v>
      </c>
      <c r="BL379" s="7"/>
      <c r="BM379" s="7"/>
      <c r="BN379" s="7"/>
      <c r="BO379" s="7"/>
      <c r="BP379" s="7"/>
      <c r="BQ379" s="7"/>
      <c r="BR379" s="7"/>
      <c r="BS379" s="7"/>
      <c r="BT379" s="7"/>
      <c r="BU379" s="1" t="s">
        <v>920</v>
      </c>
      <c r="BV379" s="7">
        <v>266800</v>
      </c>
      <c r="BW379" s="7" t="s">
        <v>2545</v>
      </c>
      <c r="BX379" s="82">
        <f t="shared" si="128"/>
        <v>266800</v>
      </c>
      <c r="BY379" s="82" t="str">
        <f t="shared" si="127"/>
        <v>REACTIVOS EQUIPOS Y QUIMICOS LIMITADA</v>
      </c>
      <c r="BZ379" s="82" t="str">
        <f t="shared" si="116"/>
        <v>BRAND</v>
      </c>
      <c r="CA379" s="82" t="str">
        <f t="shared" si="117"/>
        <v>120 DIAS</v>
      </c>
      <c r="CB379" s="7"/>
      <c r="CC379" s="7"/>
      <c r="CD379" s="7"/>
      <c r="CE379" s="7" t="s">
        <v>920</v>
      </c>
      <c r="CF379" s="7">
        <v>167700</v>
      </c>
      <c r="CG379" s="7">
        <v>60</v>
      </c>
      <c r="CH379" s="7" t="s">
        <v>920</v>
      </c>
      <c r="CI379" s="7">
        <v>274384.61538461538</v>
      </c>
      <c r="CJ379" s="7" t="s">
        <v>2363</v>
      </c>
      <c r="CK379" s="82">
        <f t="shared" si="118"/>
        <v>167700</v>
      </c>
      <c r="CL379" s="82" t="str">
        <f t="shared" si="119"/>
        <v>SCIENTIFIC PRODUCTS LTDA.</v>
      </c>
      <c r="CM379" s="82" t="str">
        <f t="shared" si="120"/>
        <v>BRAND</v>
      </c>
      <c r="CN379" s="82">
        <f t="shared" si="121"/>
        <v>60</v>
      </c>
      <c r="CO379" s="101">
        <f t="shared" si="122"/>
        <v>167700</v>
      </c>
      <c r="CP379" s="110" t="str">
        <f t="shared" si="123"/>
        <v>SCIENTIFIC PRODUCTS LTDA.</v>
      </c>
      <c r="CQ379" s="105" t="str">
        <f t="shared" si="124"/>
        <v>BRAND</v>
      </c>
      <c r="CR379" s="105">
        <f t="shared" si="125"/>
        <v>60</v>
      </c>
    </row>
    <row r="380" spans="1:96" ht="28.8">
      <c r="A380" s="46">
        <f t="shared" si="126"/>
        <v>372</v>
      </c>
      <c r="B380" s="24" t="s">
        <v>2086</v>
      </c>
      <c r="C380" s="25" t="s">
        <v>1353</v>
      </c>
      <c r="D380" s="47">
        <v>1</v>
      </c>
      <c r="E380" s="7"/>
      <c r="F380" s="7"/>
      <c r="G380" s="7"/>
      <c r="H380" s="7"/>
      <c r="I380" s="7"/>
      <c r="J380" s="7"/>
      <c r="K380" s="7"/>
      <c r="L380" s="7"/>
      <c r="M380" s="7"/>
      <c r="N380" s="7"/>
      <c r="O380" s="7"/>
      <c r="P380" s="7"/>
      <c r="Q380" s="7"/>
      <c r="R380" s="7"/>
      <c r="S380" s="7"/>
      <c r="T380" s="7"/>
      <c r="U380" s="7"/>
      <c r="V380" s="7"/>
      <c r="W380" s="7"/>
      <c r="X380" s="7"/>
      <c r="Y380" s="7"/>
      <c r="Z380" s="82"/>
      <c r="AA380" s="82"/>
      <c r="AB380" s="82"/>
      <c r="AC380" s="82"/>
      <c r="AD380" s="7"/>
      <c r="AE380" s="7"/>
      <c r="AF380" s="7"/>
      <c r="AG380" s="7"/>
      <c r="AH380" s="7"/>
      <c r="AI380" s="7"/>
      <c r="AJ380" s="7"/>
      <c r="AK380" s="7"/>
      <c r="AL380" s="7"/>
      <c r="AM380" s="7"/>
      <c r="AN380" s="7"/>
      <c r="AO380" s="7"/>
      <c r="AP380" s="7"/>
      <c r="AQ380" s="7"/>
      <c r="AR380" s="7"/>
      <c r="AS380" s="7"/>
      <c r="AT380" s="7"/>
      <c r="AU380" s="7"/>
      <c r="AV380" s="7"/>
      <c r="AW380" s="7"/>
      <c r="AX380" s="7"/>
      <c r="AY380" s="82"/>
      <c r="AZ380" s="82"/>
      <c r="BA380" s="82">
        <f t="shared" si="129"/>
        <v>0</v>
      </c>
      <c r="BB380" s="82">
        <f t="shared" si="130"/>
        <v>0</v>
      </c>
      <c r="BC380" s="7"/>
      <c r="BD380" s="7"/>
      <c r="BE380" s="7"/>
      <c r="BF380" s="7"/>
      <c r="BG380" s="7"/>
      <c r="BH380" s="7"/>
      <c r="BI380" s="7"/>
      <c r="BJ380" s="7"/>
      <c r="BK380" s="7"/>
      <c r="BL380" s="7"/>
      <c r="BM380" s="7"/>
      <c r="BN380" s="7"/>
      <c r="BO380" s="7"/>
      <c r="BP380" s="7"/>
      <c r="BQ380" s="7"/>
      <c r="BR380" s="7"/>
      <c r="BS380" s="7"/>
      <c r="BT380" s="7"/>
      <c r="BU380" s="1"/>
      <c r="BV380" s="7"/>
      <c r="BW380" s="7"/>
      <c r="BX380" s="82"/>
      <c r="BY380" s="82" t="str">
        <f t="shared" si="127"/>
        <v>REACTIVOS EQUIPOS Y QUIMICOS LIMITADA</v>
      </c>
      <c r="BZ380" s="82">
        <f t="shared" si="116"/>
        <v>0</v>
      </c>
      <c r="CA380" s="82">
        <f t="shared" si="117"/>
        <v>0</v>
      </c>
      <c r="CB380" s="7"/>
      <c r="CC380" s="7"/>
      <c r="CD380" s="7"/>
      <c r="CE380" s="7" t="s">
        <v>1799</v>
      </c>
      <c r="CF380" s="7">
        <v>102500</v>
      </c>
      <c r="CG380" s="7">
        <v>60</v>
      </c>
      <c r="CH380" s="7"/>
      <c r="CI380" s="7"/>
      <c r="CJ380" s="7"/>
      <c r="CK380" s="82">
        <f t="shared" si="118"/>
        <v>102500</v>
      </c>
      <c r="CL380" s="82" t="str">
        <f t="shared" si="119"/>
        <v>SCIENTIFIC PRODUCTS LTDA.</v>
      </c>
      <c r="CM380" s="82" t="str">
        <f t="shared" si="120"/>
        <v>FISHERBRAND</v>
      </c>
      <c r="CN380" s="82">
        <f t="shared" si="121"/>
        <v>60</v>
      </c>
      <c r="CO380" s="101">
        <f t="shared" si="122"/>
        <v>102500</v>
      </c>
      <c r="CP380" s="110" t="str">
        <f t="shared" si="123"/>
        <v>SCIENTIFIC PRODUCTS LTDA.</v>
      </c>
      <c r="CQ380" s="105" t="str">
        <f t="shared" si="124"/>
        <v>FISHERBRAND</v>
      </c>
      <c r="CR380" s="105">
        <f t="shared" si="125"/>
        <v>60</v>
      </c>
    </row>
    <row r="381" spans="1:96" ht="38.25" customHeight="1">
      <c r="A381" s="46">
        <f t="shared" si="126"/>
        <v>373</v>
      </c>
      <c r="B381" s="24" t="s">
        <v>794</v>
      </c>
      <c r="C381" s="25" t="s">
        <v>936</v>
      </c>
      <c r="D381" s="47">
        <v>1</v>
      </c>
      <c r="E381" s="7"/>
      <c r="F381" s="7"/>
      <c r="G381" s="7"/>
      <c r="H381" s="7"/>
      <c r="I381" s="7"/>
      <c r="J381" s="7"/>
      <c r="K381" s="7"/>
      <c r="L381" s="7"/>
      <c r="M381" s="7"/>
      <c r="N381" s="7"/>
      <c r="O381" s="7"/>
      <c r="P381" s="7"/>
      <c r="Q381" s="7" t="s">
        <v>2393</v>
      </c>
      <c r="R381" s="7">
        <v>3373.8599999999997</v>
      </c>
      <c r="S381" s="7" t="s">
        <v>2326</v>
      </c>
      <c r="T381" s="7"/>
      <c r="U381" s="7"/>
      <c r="V381" s="7"/>
      <c r="W381" s="7"/>
      <c r="X381" s="7"/>
      <c r="Y381" s="7"/>
      <c r="Z381" s="82">
        <f t="shared" si="112"/>
        <v>3373.8599999999997</v>
      </c>
      <c r="AA381" s="82" t="str">
        <f t="shared" si="113"/>
        <v>BLAMIS DOTACIONES LABORATORIO S.A.S</v>
      </c>
      <c r="AB381" s="82" t="str">
        <f t="shared" si="131"/>
        <v>KRAMER</v>
      </c>
      <c r="AC381" s="82" t="str">
        <f t="shared" si="132"/>
        <v>INMEDIATA</v>
      </c>
      <c r="AD381" s="7"/>
      <c r="AE381" s="7"/>
      <c r="AF381" s="7"/>
      <c r="AG381" s="7"/>
      <c r="AH381" s="7"/>
      <c r="AI381" s="7"/>
      <c r="AJ381" s="7"/>
      <c r="AK381" s="7"/>
      <c r="AL381" s="7"/>
      <c r="AM381" s="7"/>
      <c r="AN381" s="7"/>
      <c r="AO381" s="7"/>
      <c r="AP381" s="7"/>
      <c r="AQ381" s="7"/>
      <c r="AR381" s="7"/>
      <c r="AS381" s="7"/>
      <c r="AT381" s="7"/>
      <c r="AU381" s="7"/>
      <c r="AV381" s="7"/>
      <c r="AW381" s="7"/>
      <c r="AX381" s="7"/>
      <c r="AY381" s="82"/>
      <c r="AZ381" s="82"/>
      <c r="BA381" s="82">
        <f t="shared" si="129"/>
        <v>0</v>
      </c>
      <c r="BB381" s="82">
        <f t="shared" si="130"/>
        <v>0</v>
      </c>
      <c r="BC381" s="7"/>
      <c r="BD381" s="7"/>
      <c r="BE381" s="7"/>
      <c r="BF381" s="7"/>
      <c r="BG381" s="7"/>
      <c r="BH381" s="7"/>
      <c r="BI381" s="7" t="s">
        <v>2393</v>
      </c>
      <c r="BJ381" s="7">
        <v>3362.84</v>
      </c>
      <c r="BK381" s="7" t="s">
        <v>2526</v>
      </c>
      <c r="BL381" s="7"/>
      <c r="BM381" s="7"/>
      <c r="BN381" s="7"/>
      <c r="BO381" s="7" t="s">
        <v>2393</v>
      </c>
      <c r="BP381" s="7">
        <v>3100</v>
      </c>
      <c r="BQ381" s="7" t="s">
        <v>2548</v>
      </c>
      <c r="BR381" s="7"/>
      <c r="BS381" s="7"/>
      <c r="BT381" s="7"/>
      <c r="BU381" s="1"/>
      <c r="BV381" s="7"/>
      <c r="BW381" s="7"/>
      <c r="BX381" s="82">
        <f t="shared" si="128"/>
        <v>3100</v>
      </c>
      <c r="BY381" s="82" t="str">
        <f t="shared" si="127"/>
        <v>QUIMICOS FARADAY LTDA</v>
      </c>
      <c r="BZ381" s="82" t="str">
        <f t="shared" si="116"/>
        <v>KRAMER</v>
      </c>
      <c r="CA381" s="82" t="str">
        <f t="shared" si="117"/>
        <v>20 DIAS</v>
      </c>
      <c r="CB381" s="7"/>
      <c r="CC381" s="7"/>
      <c r="CD381" s="7"/>
      <c r="CE381" s="7" t="s">
        <v>2393</v>
      </c>
      <c r="CF381" s="7">
        <v>3100</v>
      </c>
      <c r="CG381" s="7">
        <v>30</v>
      </c>
      <c r="CH381" s="7"/>
      <c r="CI381" s="7"/>
      <c r="CJ381" s="7"/>
      <c r="CK381" s="82">
        <f t="shared" si="118"/>
        <v>3100</v>
      </c>
      <c r="CL381" s="82" t="str">
        <f t="shared" si="119"/>
        <v>SCIENTIFIC PRODUCTS LTDA.</v>
      </c>
      <c r="CM381" s="82" t="str">
        <f t="shared" si="120"/>
        <v>KRAMER</v>
      </c>
      <c r="CN381" s="82">
        <f t="shared" si="121"/>
        <v>30</v>
      </c>
      <c r="CO381" s="101">
        <f t="shared" si="122"/>
        <v>3100</v>
      </c>
      <c r="CP381" s="110" t="str">
        <f t="shared" si="123"/>
        <v>SCIENTIFIC PRODUCTS LTDA.</v>
      </c>
      <c r="CQ381" s="105" t="str">
        <f t="shared" si="124"/>
        <v>KRAMER</v>
      </c>
      <c r="CR381" s="105">
        <f t="shared" si="125"/>
        <v>30</v>
      </c>
    </row>
    <row r="382" spans="1:96" ht="38.25" customHeight="1">
      <c r="A382" s="46">
        <f t="shared" si="126"/>
        <v>374</v>
      </c>
      <c r="B382" s="24" t="s">
        <v>2087</v>
      </c>
      <c r="C382" s="25" t="s">
        <v>899</v>
      </c>
      <c r="D382" s="47">
        <v>1</v>
      </c>
      <c r="E382" s="7"/>
      <c r="F382" s="7"/>
      <c r="G382" s="7"/>
      <c r="H382" s="7"/>
      <c r="I382" s="7"/>
      <c r="J382" s="7"/>
      <c r="K382" s="7"/>
      <c r="L382" s="7"/>
      <c r="M382" s="7"/>
      <c r="N382" s="7"/>
      <c r="O382" s="7"/>
      <c r="P382" s="7"/>
      <c r="Q382" s="7"/>
      <c r="R382" s="7"/>
      <c r="S382" s="7"/>
      <c r="T382" s="7"/>
      <c r="U382" s="7"/>
      <c r="V382" s="7"/>
      <c r="W382" s="7"/>
      <c r="X382" s="7"/>
      <c r="Y382" s="7"/>
      <c r="Z382" s="82"/>
      <c r="AA382" s="82"/>
      <c r="AB382" s="82"/>
      <c r="AC382" s="82"/>
      <c r="AD382" s="7"/>
      <c r="AE382" s="7"/>
      <c r="AF382" s="7"/>
      <c r="AG382" s="7"/>
      <c r="AH382" s="7"/>
      <c r="AI382" s="7"/>
      <c r="AJ382" s="7"/>
      <c r="AK382" s="7"/>
      <c r="AL382" s="7"/>
      <c r="AM382" s="7"/>
      <c r="AN382" s="7"/>
      <c r="AO382" s="7"/>
      <c r="AP382" s="7"/>
      <c r="AQ382" s="7"/>
      <c r="AR382" s="7"/>
      <c r="AS382" s="7"/>
      <c r="AT382" s="7"/>
      <c r="AU382" s="7"/>
      <c r="AV382" s="7"/>
      <c r="AW382" s="7"/>
      <c r="AX382" s="7"/>
      <c r="AY382" s="82"/>
      <c r="AZ382" s="82"/>
      <c r="BA382" s="82">
        <f t="shared" si="129"/>
        <v>0</v>
      </c>
      <c r="BB382" s="82">
        <f t="shared" si="130"/>
        <v>0</v>
      </c>
      <c r="BC382" s="7"/>
      <c r="BD382" s="7"/>
      <c r="BE382" s="7"/>
      <c r="BF382" s="7"/>
      <c r="BG382" s="7"/>
      <c r="BH382" s="7"/>
      <c r="BI382" s="7" t="s">
        <v>887</v>
      </c>
      <c r="BJ382" s="7">
        <v>5936.0158000000001</v>
      </c>
      <c r="BK382" s="7" t="s">
        <v>2528</v>
      </c>
      <c r="BL382" s="7"/>
      <c r="BM382" s="7"/>
      <c r="BN382" s="7"/>
      <c r="BO382" s="7" t="s">
        <v>948</v>
      </c>
      <c r="BP382" s="7">
        <v>6500</v>
      </c>
      <c r="BQ382" s="7" t="s">
        <v>2548</v>
      </c>
      <c r="BR382" s="7"/>
      <c r="BS382" s="7"/>
      <c r="BT382" s="7"/>
      <c r="BU382" s="1" t="s">
        <v>887</v>
      </c>
      <c r="BV382" s="7">
        <v>8120</v>
      </c>
      <c r="BW382" s="7" t="s">
        <v>2328</v>
      </c>
      <c r="BX382" s="82">
        <f t="shared" si="128"/>
        <v>5936.0158000000001</v>
      </c>
      <c r="BY382" s="82" t="str">
        <f t="shared" si="127"/>
        <v>PROFINAS SAS</v>
      </c>
      <c r="BZ382" s="82" t="str">
        <f t="shared" si="116"/>
        <v>NACIONAL</v>
      </c>
      <c r="CA382" s="82" t="str">
        <f t="shared" si="117"/>
        <v>8-30 DIAS</v>
      </c>
      <c r="CB382" s="7"/>
      <c r="CC382" s="7"/>
      <c r="CD382" s="7"/>
      <c r="CE382" s="7"/>
      <c r="CF382" s="7"/>
      <c r="CG382" s="7"/>
      <c r="CH382" s="7"/>
      <c r="CI382" s="7"/>
      <c r="CJ382" s="7"/>
      <c r="CK382" s="82"/>
      <c r="CL382" s="82"/>
      <c r="CM382" s="82"/>
      <c r="CN382" s="82"/>
      <c r="CO382" s="101">
        <f t="shared" si="122"/>
        <v>5936.0158000000001</v>
      </c>
      <c r="CP382" s="110" t="str">
        <f t="shared" si="123"/>
        <v>PROFINAS SAS</v>
      </c>
      <c r="CQ382" s="105" t="str">
        <f t="shared" si="124"/>
        <v>NACIONAL</v>
      </c>
      <c r="CR382" s="105" t="str">
        <f t="shared" si="125"/>
        <v>8-30 DIAS</v>
      </c>
    </row>
    <row r="383" spans="1:96" ht="33.75" customHeight="1">
      <c r="A383" s="46">
        <f t="shared" si="126"/>
        <v>375</v>
      </c>
      <c r="B383" s="24" t="s">
        <v>1770</v>
      </c>
      <c r="C383" s="25" t="s">
        <v>1771</v>
      </c>
      <c r="D383" s="47">
        <v>1</v>
      </c>
      <c r="E383" s="7"/>
      <c r="F383" s="7"/>
      <c r="G383" s="7"/>
      <c r="H383" s="7"/>
      <c r="I383" s="7"/>
      <c r="J383" s="7"/>
      <c r="K383" s="7" t="s">
        <v>2307</v>
      </c>
      <c r="L383" s="7">
        <v>548216</v>
      </c>
      <c r="M383" s="7">
        <v>30</v>
      </c>
      <c r="N383" s="7"/>
      <c r="O383" s="7"/>
      <c r="P383" s="7"/>
      <c r="Q383" s="7"/>
      <c r="R383" s="7"/>
      <c r="S383" s="7"/>
      <c r="T383" s="7" t="s">
        <v>2280</v>
      </c>
      <c r="U383" s="7">
        <v>59507.999999999993</v>
      </c>
      <c r="V383" s="7">
        <v>15</v>
      </c>
      <c r="W383" s="7" t="s">
        <v>2428</v>
      </c>
      <c r="X383" s="7">
        <v>288376</v>
      </c>
      <c r="Y383" s="7">
        <v>30</v>
      </c>
      <c r="Z383" s="82">
        <f t="shared" si="112"/>
        <v>59507.999999999993</v>
      </c>
      <c r="AA383" s="82" t="str">
        <f t="shared" si="113"/>
        <v xml:space="preserve">ELEMENTOS QUIMICOS LTDA </v>
      </c>
      <c r="AB383" s="82" t="str">
        <f t="shared" si="131"/>
        <v>BOECO</v>
      </c>
      <c r="AC383" s="82">
        <f t="shared" si="132"/>
        <v>15</v>
      </c>
      <c r="AD383" s="7"/>
      <c r="AE383" s="7"/>
      <c r="AF383" s="7"/>
      <c r="AG383" s="7" t="s">
        <v>2280</v>
      </c>
      <c r="AH383" s="7">
        <v>46400</v>
      </c>
      <c r="AI383" s="7">
        <v>30</v>
      </c>
      <c r="AJ383" s="7"/>
      <c r="AK383" s="7"/>
      <c r="AL383" s="7"/>
      <c r="AM383" s="7"/>
      <c r="AN383" s="7"/>
      <c r="AO383" s="7"/>
      <c r="AP383" s="7"/>
      <c r="AQ383" s="7"/>
      <c r="AR383" s="7"/>
      <c r="AS383" s="7"/>
      <c r="AT383" s="7"/>
      <c r="AU383" s="7"/>
      <c r="AV383" s="7" t="s">
        <v>2303</v>
      </c>
      <c r="AW383" s="7">
        <v>327136.12682926829</v>
      </c>
      <c r="AX383" s="7">
        <v>45</v>
      </c>
      <c r="AY383" s="82">
        <f t="shared" si="114"/>
        <v>46400</v>
      </c>
      <c r="AZ383" s="82" t="str">
        <f t="shared" si="115"/>
        <v>IMPORTECNICAL S.A.S</v>
      </c>
      <c r="BA383" s="82" t="str">
        <f t="shared" si="129"/>
        <v>BOECO</v>
      </c>
      <c r="BB383" s="82">
        <f t="shared" si="130"/>
        <v>30</v>
      </c>
      <c r="BC383" s="7"/>
      <c r="BD383" s="7"/>
      <c r="BE383" s="7"/>
      <c r="BF383" s="7"/>
      <c r="BG383" s="7"/>
      <c r="BH383" s="7"/>
      <c r="BI383" s="7"/>
      <c r="BJ383" s="7"/>
      <c r="BK383" s="7"/>
      <c r="BL383" s="7"/>
      <c r="BM383" s="7"/>
      <c r="BN383" s="7"/>
      <c r="BO383" s="7"/>
      <c r="BP383" s="7"/>
      <c r="BQ383" s="7"/>
      <c r="BR383" s="7"/>
      <c r="BS383" s="7"/>
      <c r="BT383" s="7"/>
      <c r="BU383" s="1" t="s">
        <v>2280</v>
      </c>
      <c r="BV383" s="7">
        <v>58000</v>
      </c>
      <c r="BW383" s="7" t="s">
        <v>2328</v>
      </c>
      <c r="BX383" s="82">
        <f t="shared" si="128"/>
        <v>58000</v>
      </c>
      <c r="BY383" s="82" t="str">
        <f t="shared" si="127"/>
        <v>REACTIVOS EQUIPOS Y QUIMICOS LIMITADA</v>
      </c>
      <c r="BZ383" s="82" t="str">
        <f t="shared" si="116"/>
        <v>BOECO</v>
      </c>
      <c r="CA383" s="82" t="str">
        <f t="shared" si="117"/>
        <v>30 DIAS</v>
      </c>
      <c r="CB383" s="7" t="s">
        <v>2359</v>
      </c>
      <c r="CC383" s="7">
        <v>177480</v>
      </c>
      <c r="CD383" s="7" t="s">
        <v>2615</v>
      </c>
      <c r="CE383" s="7" t="s">
        <v>888</v>
      </c>
      <c r="CF383" s="7">
        <v>115900</v>
      </c>
      <c r="CG383" s="7">
        <v>60</v>
      </c>
      <c r="CH383" s="7" t="s">
        <v>2624</v>
      </c>
      <c r="CI383" s="7">
        <v>67319.261538461535</v>
      </c>
      <c r="CJ383" s="7" t="s">
        <v>2400</v>
      </c>
      <c r="CK383" s="82">
        <f t="shared" si="118"/>
        <v>67319.261538461535</v>
      </c>
      <c r="CL383" s="82" t="str">
        <f t="shared" si="119"/>
        <v xml:space="preserve">LABORATORIOS WACOL S.A </v>
      </c>
      <c r="CM383" s="82" t="str">
        <f t="shared" si="120"/>
        <v xml:space="preserve">AXIGEN </v>
      </c>
      <c r="CN383" s="82" t="str">
        <f t="shared" si="121"/>
        <v xml:space="preserve">INMEDIATA </v>
      </c>
      <c r="CO383" s="101">
        <f t="shared" si="122"/>
        <v>46400</v>
      </c>
      <c r="CP383" s="110" t="str">
        <f t="shared" si="123"/>
        <v>IMPORTECNICAL S.A.S</v>
      </c>
      <c r="CQ383" s="105" t="str">
        <f t="shared" si="124"/>
        <v>BOECO</v>
      </c>
      <c r="CR383" s="105">
        <f t="shared" si="125"/>
        <v>30</v>
      </c>
    </row>
    <row r="384" spans="1:96" ht="22.5" customHeight="1">
      <c r="A384" s="46">
        <f t="shared" si="126"/>
        <v>376</v>
      </c>
      <c r="B384" s="24" t="s">
        <v>795</v>
      </c>
      <c r="C384" s="25" t="s">
        <v>937</v>
      </c>
      <c r="D384" s="47">
        <v>1</v>
      </c>
      <c r="E384" s="7"/>
      <c r="F384" s="7"/>
      <c r="G384" s="7"/>
      <c r="H384" s="7"/>
      <c r="I384" s="7"/>
      <c r="J384" s="7"/>
      <c r="K384" s="7"/>
      <c r="L384" s="7"/>
      <c r="M384" s="7"/>
      <c r="N384" s="7"/>
      <c r="O384" s="7"/>
      <c r="P384" s="7"/>
      <c r="Q384" s="7" t="s">
        <v>2379</v>
      </c>
      <c r="R384" s="7">
        <v>1160</v>
      </c>
      <c r="S384" s="7" t="s">
        <v>2326</v>
      </c>
      <c r="T384" s="7"/>
      <c r="U384" s="7"/>
      <c r="V384" s="7"/>
      <c r="W384" s="7"/>
      <c r="X384" s="7"/>
      <c r="Y384" s="7"/>
      <c r="Z384" s="82">
        <f t="shared" si="112"/>
        <v>1160</v>
      </c>
      <c r="AA384" s="82" t="str">
        <f t="shared" si="113"/>
        <v>BLAMIS DOTACIONES LABORATORIO S.A.S</v>
      </c>
      <c r="AB384" s="82" t="str">
        <f t="shared" si="131"/>
        <v>SCHOT-DURAN</v>
      </c>
      <c r="AC384" s="82" t="str">
        <f t="shared" si="132"/>
        <v>INMEDIATA</v>
      </c>
      <c r="AD384" s="7"/>
      <c r="AE384" s="7"/>
      <c r="AF384" s="7"/>
      <c r="AG384" s="7" t="s">
        <v>2399</v>
      </c>
      <c r="AH384" s="7">
        <v>590</v>
      </c>
      <c r="AI384" s="7">
        <v>30</v>
      </c>
      <c r="AJ384" s="7"/>
      <c r="AK384" s="7"/>
      <c r="AL384" s="7"/>
      <c r="AM384" s="7"/>
      <c r="AN384" s="7"/>
      <c r="AO384" s="7"/>
      <c r="AP384" s="7"/>
      <c r="AQ384" s="7"/>
      <c r="AR384" s="7"/>
      <c r="AS384" s="7"/>
      <c r="AT384" s="7"/>
      <c r="AU384" s="7"/>
      <c r="AV384" s="7"/>
      <c r="AW384" s="7"/>
      <c r="AX384" s="7"/>
      <c r="AY384" s="82">
        <f t="shared" si="114"/>
        <v>590</v>
      </c>
      <c r="AZ384" s="82" t="str">
        <f t="shared" si="115"/>
        <v>IMPORTECNICAL S.A.S</v>
      </c>
      <c r="BA384" s="82" t="str">
        <f t="shared" si="129"/>
        <v>PYREX</v>
      </c>
      <c r="BB384" s="82">
        <f t="shared" si="130"/>
        <v>30</v>
      </c>
      <c r="BC384" s="7"/>
      <c r="BD384" s="7"/>
      <c r="BE384" s="7"/>
      <c r="BF384" s="7" t="s">
        <v>2377</v>
      </c>
      <c r="BG384" s="7">
        <v>1450</v>
      </c>
      <c r="BH384" s="7">
        <v>15</v>
      </c>
      <c r="BI384" s="7" t="s">
        <v>2399</v>
      </c>
      <c r="BJ384" s="7">
        <v>1037.7360000000001</v>
      </c>
      <c r="BK384" s="7" t="s">
        <v>2527</v>
      </c>
      <c r="BL384" s="7"/>
      <c r="BM384" s="7"/>
      <c r="BN384" s="7"/>
      <c r="BO384" s="7" t="s">
        <v>2280</v>
      </c>
      <c r="BP384" s="7">
        <v>600</v>
      </c>
      <c r="BQ384" s="7" t="s">
        <v>2548</v>
      </c>
      <c r="BR384" s="7"/>
      <c r="BS384" s="7"/>
      <c r="BT384" s="7"/>
      <c r="BU384" s="1" t="s">
        <v>2377</v>
      </c>
      <c r="BV384" s="7">
        <v>1044</v>
      </c>
      <c r="BW384" s="7" t="s">
        <v>2328</v>
      </c>
      <c r="BX384" s="82">
        <f t="shared" si="128"/>
        <v>600</v>
      </c>
      <c r="BY384" s="82" t="str">
        <f t="shared" si="127"/>
        <v>QUIMICOS FARADAY LTDA</v>
      </c>
      <c r="BZ384" s="82" t="str">
        <f t="shared" si="116"/>
        <v>BOECO</v>
      </c>
      <c r="CA384" s="82" t="str">
        <f t="shared" si="117"/>
        <v>20 DIAS</v>
      </c>
      <c r="CB384" s="7"/>
      <c r="CC384" s="7"/>
      <c r="CD384" s="7"/>
      <c r="CE384" s="7"/>
      <c r="CF384" s="7"/>
      <c r="CG384" s="7"/>
      <c r="CH384" s="7"/>
      <c r="CI384" s="7"/>
      <c r="CJ384" s="7"/>
      <c r="CK384" s="82"/>
      <c r="CL384" s="82"/>
      <c r="CM384" s="82"/>
      <c r="CN384" s="82"/>
      <c r="CO384" s="101">
        <f t="shared" si="122"/>
        <v>590</v>
      </c>
      <c r="CP384" s="110" t="str">
        <f t="shared" si="123"/>
        <v>IMPORTECNICAL S.A.S</v>
      </c>
      <c r="CQ384" s="105" t="str">
        <f t="shared" si="124"/>
        <v>PYREX</v>
      </c>
      <c r="CR384" s="105">
        <f t="shared" si="125"/>
        <v>30</v>
      </c>
    </row>
    <row r="385" spans="1:96" ht="22.5" customHeight="1">
      <c r="A385" s="46">
        <f t="shared" si="126"/>
        <v>377</v>
      </c>
      <c r="B385" s="24" t="s">
        <v>827</v>
      </c>
      <c r="C385" s="48" t="s">
        <v>947</v>
      </c>
      <c r="D385" s="47">
        <v>1</v>
      </c>
      <c r="E385" s="7"/>
      <c r="F385" s="7"/>
      <c r="G385" s="7"/>
      <c r="H385" s="7"/>
      <c r="I385" s="7"/>
      <c r="J385" s="7"/>
      <c r="K385" s="7"/>
      <c r="L385" s="7"/>
      <c r="M385" s="7"/>
      <c r="N385" s="7"/>
      <c r="O385" s="7"/>
      <c r="P385" s="7"/>
      <c r="Q385" s="7"/>
      <c r="R385" s="7"/>
      <c r="S385" s="7"/>
      <c r="T385" s="7"/>
      <c r="U385" s="7"/>
      <c r="V385" s="7"/>
      <c r="W385" s="7"/>
      <c r="X385" s="7"/>
      <c r="Y385" s="7"/>
      <c r="Z385" s="82"/>
      <c r="AA385" s="82"/>
      <c r="AB385" s="82"/>
      <c r="AC385" s="82"/>
      <c r="AD385" s="7"/>
      <c r="AE385" s="7"/>
      <c r="AF385" s="7"/>
      <c r="AG385" s="7" t="s">
        <v>2399</v>
      </c>
      <c r="AH385" s="7">
        <v>63075</v>
      </c>
      <c r="AI385" s="7">
        <v>30</v>
      </c>
      <c r="AJ385" s="7"/>
      <c r="AK385" s="7"/>
      <c r="AL385" s="7"/>
      <c r="AM385" s="7"/>
      <c r="AN385" s="7"/>
      <c r="AO385" s="7"/>
      <c r="AP385" s="7"/>
      <c r="AQ385" s="7"/>
      <c r="AR385" s="7"/>
      <c r="AS385" s="7"/>
      <c r="AT385" s="7"/>
      <c r="AU385" s="7"/>
      <c r="AV385" s="7"/>
      <c r="AW385" s="7"/>
      <c r="AX385" s="7"/>
      <c r="AY385" s="82">
        <f t="shared" si="114"/>
        <v>63075</v>
      </c>
      <c r="AZ385" s="82" t="str">
        <f t="shared" si="115"/>
        <v>IMPORTECNICAL S.A.S</v>
      </c>
      <c r="BA385" s="82" t="str">
        <f t="shared" si="129"/>
        <v>PYREX</v>
      </c>
      <c r="BB385" s="82">
        <f t="shared" si="130"/>
        <v>30</v>
      </c>
      <c r="BC385" s="7"/>
      <c r="BD385" s="7"/>
      <c r="BE385" s="7"/>
      <c r="BF385" s="7"/>
      <c r="BG385" s="7"/>
      <c r="BH385" s="7"/>
      <c r="BI385" s="7" t="s">
        <v>2399</v>
      </c>
      <c r="BJ385" s="7">
        <v>124236</v>
      </c>
      <c r="BK385" s="7" t="s">
        <v>2527</v>
      </c>
      <c r="BL385" s="7"/>
      <c r="BM385" s="7"/>
      <c r="BN385" s="7"/>
      <c r="BO385" s="7"/>
      <c r="BP385" s="7"/>
      <c r="BQ385" s="7"/>
      <c r="BR385" s="7"/>
      <c r="BS385" s="7"/>
      <c r="BT385" s="7"/>
      <c r="BU385" s="1" t="s">
        <v>2399</v>
      </c>
      <c r="BV385" s="7">
        <v>464</v>
      </c>
      <c r="BW385" s="7" t="s">
        <v>2328</v>
      </c>
      <c r="BX385" s="82">
        <f t="shared" si="128"/>
        <v>464</v>
      </c>
      <c r="BY385" s="82" t="str">
        <f t="shared" si="127"/>
        <v>REACTIVOS EQUIPOS Y QUIMICOS LIMITADA</v>
      </c>
      <c r="BZ385" s="82" t="str">
        <f t="shared" si="116"/>
        <v>PYREX</v>
      </c>
      <c r="CA385" s="82" t="str">
        <f t="shared" si="117"/>
        <v>30 DIAS</v>
      </c>
      <c r="CB385" s="7"/>
      <c r="CC385" s="7"/>
      <c r="CD385" s="7"/>
      <c r="CE385" s="7"/>
      <c r="CF385" s="7"/>
      <c r="CG385" s="7"/>
      <c r="CH385" s="7" t="s">
        <v>2399</v>
      </c>
      <c r="CI385" s="7">
        <v>107828.24615384615</v>
      </c>
      <c r="CJ385" s="7" t="s">
        <v>2400</v>
      </c>
      <c r="CK385" s="82">
        <f t="shared" si="118"/>
        <v>107828.24615384615</v>
      </c>
      <c r="CL385" s="82" t="str">
        <f t="shared" si="119"/>
        <v xml:space="preserve">LABORATORIOS WACOL S.A </v>
      </c>
      <c r="CM385" s="82" t="str">
        <f t="shared" si="120"/>
        <v>PYREX</v>
      </c>
      <c r="CN385" s="82" t="str">
        <f t="shared" si="121"/>
        <v xml:space="preserve">INMEDIATA </v>
      </c>
      <c r="CO385" s="101">
        <f t="shared" si="122"/>
        <v>464</v>
      </c>
      <c r="CP385" s="110" t="str">
        <f t="shared" si="123"/>
        <v>REACTIVOS EQUIPOS Y QUIMICOS LIMITADA</v>
      </c>
      <c r="CQ385" s="105" t="str">
        <f t="shared" si="124"/>
        <v>PYREX</v>
      </c>
      <c r="CR385" s="105" t="str">
        <f t="shared" si="125"/>
        <v>30 DIAS</v>
      </c>
    </row>
    <row r="386" spans="1:96" ht="22.5" customHeight="1">
      <c r="A386" s="46">
        <f t="shared" si="126"/>
        <v>378</v>
      </c>
      <c r="B386" s="24" t="s">
        <v>796</v>
      </c>
      <c r="C386" s="25" t="s">
        <v>937</v>
      </c>
      <c r="D386" s="47">
        <v>1</v>
      </c>
      <c r="E386" s="7"/>
      <c r="F386" s="7"/>
      <c r="G386" s="7"/>
      <c r="H386" s="7" t="s">
        <v>2032</v>
      </c>
      <c r="I386" s="7">
        <v>1696.5</v>
      </c>
      <c r="J386" s="7" t="s">
        <v>2281</v>
      </c>
      <c r="K386" s="7"/>
      <c r="L386" s="7"/>
      <c r="M386" s="7"/>
      <c r="N386" s="7"/>
      <c r="O386" s="7"/>
      <c r="P386" s="7"/>
      <c r="Q386" s="7" t="s">
        <v>2379</v>
      </c>
      <c r="R386" s="7">
        <v>2018</v>
      </c>
      <c r="S386" s="7" t="s">
        <v>2326</v>
      </c>
      <c r="T386" s="7"/>
      <c r="U386" s="7"/>
      <c r="V386" s="7"/>
      <c r="W386" s="7"/>
      <c r="X386" s="7"/>
      <c r="Y386" s="7"/>
      <c r="Z386" s="82">
        <f t="shared" si="112"/>
        <v>1696.5</v>
      </c>
      <c r="AA386" s="82" t="str">
        <f t="shared" si="113"/>
        <v>AVÁNTIKA COLOMBIA S.A.</v>
      </c>
      <c r="AB386" s="82" t="str">
        <f t="shared" si="131"/>
        <v>SCHOTT DURAN</v>
      </c>
      <c r="AC386" s="82" t="str">
        <f t="shared" si="132"/>
        <v>30 DÍAS</v>
      </c>
      <c r="AD386" s="7"/>
      <c r="AE386" s="7"/>
      <c r="AF386" s="7"/>
      <c r="AG386" s="7"/>
      <c r="AH386" s="7"/>
      <c r="AI386" s="7"/>
      <c r="AJ386" s="7"/>
      <c r="AK386" s="7"/>
      <c r="AL386" s="7"/>
      <c r="AM386" s="7"/>
      <c r="AN386" s="7"/>
      <c r="AO386" s="7"/>
      <c r="AP386" s="7"/>
      <c r="AQ386" s="7"/>
      <c r="AR386" s="7"/>
      <c r="AS386" s="7"/>
      <c r="AT386" s="7"/>
      <c r="AU386" s="7"/>
      <c r="AV386" s="7"/>
      <c r="AW386" s="7"/>
      <c r="AX386" s="7"/>
      <c r="AY386" s="82"/>
      <c r="AZ386" s="82"/>
      <c r="BA386" s="82">
        <f t="shared" si="129"/>
        <v>0</v>
      </c>
      <c r="BB386" s="82">
        <f t="shared" si="130"/>
        <v>0</v>
      </c>
      <c r="BC386" s="7"/>
      <c r="BD386" s="7"/>
      <c r="BE386" s="7"/>
      <c r="BF386" s="7" t="s">
        <v>2377</v>
      </c>
      <c r="BG386" s="7">
        <v>2610</v>
      </c>
      <c r="BH386" s="7">
        <v>15</v>
      </c>
      <c r="BI386" s="7" t="s">
        <v>2399</v>
      </c>
      <c r="BJ386" s="7">
        <v>2192.4</v>
      </c>
      <c r="BK386" s="7" t="s">
        <v>2527</v>
      </c>
      <c r="BL386" s="7"/>
      <c r="BM386" s="7"/>
      <c r="BN386" s="7"/>
      <c r="BO386" s="7"/>
      <c r="BP386" s="7"/>
      <c r="BQ386" s="7"/>
      <c r="BR386" s="7"/>
      <c r="BS386" s="7"/>
      <c r="BT386" s="7"/>
      <c r="BU386" s="1" t="s">
        <v>2377</v>
      </c>
      <c r="BV386" s="7">
        <v>1450</v>
      </c>
      <c r="BW386" s="7" t="s">
        <v>2328</v>
      </c>
      <c r="BX386" s="82">
        <f t="shared" si="128"/>
        <v>1450</v>
      </c>
      <c r="BY386" s="82" t="str">
        <f t="shared" si="127"/>
        <v>REACTIVOS EQUIPOS Y QUIMICOS LIMITADA</v>
      </c>
      <c r="BZ386" s="82" t="str">
        <f t="shared" si="116"/>
        <v>DURAN</v>
      </c>
      <c r="CA386" s="82" t="str">
        <f t="shared" si="117"/>
        <v>30 DIAS</v>
      </c>
      <c r="CB386" s="7"/>
      <c r="CC386" s="7"/>
      <c r="CD386" s="7"/>
      <c r="CE386" s="7"/>
      <c r="CF386" s="7"/>
      <c r="CG386" s="7"/>
      <c r="CH386" s="7" t="s">
        <v>2399</v>
      </c>
      <c r="CI386" s="7">
        <v>1495.3292307692309</v>
      </c>
      <c r="CJ386" s="7" t="s">
        <v>2363</v>
      </c>
      <c r="CK386" s="82">
        <f t="shared" si="118"/>
        <v>1495.3292307692309</v>
      </c>
      <c r="CL386" s="82" t="str">
        <f t="shared" si="119"/>
        <v xml:space="preserve">LABORATORIOS WACOL S.A </v>
      </c>
      <c r="CM386" s="82" t="str">
        <f t="shared" si="120"/>
        <v>PYREX</v>
      </c>
      <c r="CN386" s="82" t="str">
        <f t="shared" si="121"/>
        <v>90 DIAS</v>
      </c>
      <c r="CO386" s="101">
        <f t="shared" si="122"/>
        <v>1450</v>
      </c>
      <c r="CP386" s="110" t="str">
        <f t="shared" si="123"/>
        <v>REACTIVOS EQUIPOS Y QUIMICOS LIMITADA</v>
      </c>
      <c r="CQ386" s="105" t="str">
        <f t="shared" si="124"/>
        <v>DURAN</v>
      </c>
      <c r="CR386" s="105" t="str">
        <f t="shared" si="125"/>
        <v>30 DIAS</v>
      </c>
    </row>
    <row r="387" spans="1:96" ht="35.25" customHeight="1">
      <c r="A387" s="46">
        <f t="shared" si="126"/>
        <v>379</v>
      </c>
      <c r="B387" s="24" t="s">
        <v>2088</v>
      </c>
      <c r="C387" s="25" t="s">
        <v>937</v>
      </c>
      <c r="D387" s="47">
        <v>1</v>
      </c>
      <c r="E387" s="7"/>
      <c r="F387" s="7"/>
      <c r="G387" s="7"/>
      <c r="H387" s="7" t="s">
        <v>2032</v>
      </c>
      <c r="I387" s="7">
        <v>1790.75</v>
      </c>
      <c r="J387" s="7" t="s">
        <v>2281</v>
      </c>
      <c r="K387" s="7"/>
      <c r="L387" s="7"/>
      <c r="M387" s="7"/>
      <c r="N387" s="7"/>
      <c r="O387" s="7"/>
      <c r="P387" s="7"/>
      <c r="Q387" s="7"/>
      <c r="R387" s="7"/>
      <c r="S387" s="7"/>
      <c r="T387" s="7"/>
      <c r="U387" s="7"/>
      <c r="V387" s="7"/>
      <c r="W387" s="7"/>
      <c r="X387" s="7"/>
      <c r="Y387" s="7"/>
      <c r="Z387" s="82">
        <f t="shared" si="112"/>
        <v>1790.75</v>
      </c>
      <c r="AA387" s="82" t="str">
        <f t="shared" si="113"/>
        <v>AVÁNTIKA COLOMBIA S.A.</v>
      </c>
      <c r="AB387" s="82" t="str">
        <f t="shared" si="131"/>
        <v>SCHOTT DURAN</v>
      </c>
      <c r="AC387" s="82" t="str">
        <f t="shared" si="132"/>
        <v>30 DÍAS</v>
      </c>
      <c r="AD387" s="7"/>
      <c r="AE387" s="7"/>
      <c r="AF387" s="7"/>
      <c r="AG387" s="7"/>
      <c r="AH387" s="7"/>
      <c r="AI387" s="7"/>
      <c r="AJ387" s="7"/>
      <c r="AK387" s="7"/>
      <c r="AL387" s="7"/>
      <c r="AM387" s="7"/>
      <c r="AN387" s="7"/>
      <c r="AO387" s="7"/>
      <c r="AP387" s="7"/>
      <c r="AQ387" s="7"/>
      <c r="AR387" s="7"/>
      <c r="AS387" s="7"/>
      <c r="AT387" s="7"/>
      <c r="AU387" s="7"/>
      <c r="AV387" s="7"/>
      <c r="AW387" s="7"/>
      <c r="AX387" s="7"/>
      <c r="AY387" s="82"/>
      <c r="AZ387" s="82"/>
      <c r="BA387" s="82">
        <f t="shared" si="129"/>
        <v>0</v>
      </c>
      <c r="BB387" s="82">
        <f t="shared" si="130"/>
        <v>0</v>
      </c>
      <c r="BC387" s="7"/>
      <c r="BD387" s="7"/>
      <c r="BE387" s="7"/>
      <c r="BF387" s="7"/>
      <c r="BG387" s="7"/>
      <c r="BH387" s="7"/>
      <c r="BI387" s="7" t="s">
        <v>2399</v>
      </c>
      <c r="BJ387" s="7">
        <v>2630.88</v>
      </c>
      <c r="BK387" s="7" t="s">
        <v>2527</v>
      </c>
      <c r="BL387" s="7"/>
      <c r="BM387" s="7"/>
      <c r="BN387" s="7"/>
      <c r="BO387" s="7"/>
      <c r="BP387" s="7"/>
      <c r="BQ387" s="7"/>
      <c r="BR387" s="7"/>
      <c r="BS387" s="7"/>
      <c r="BT387" s="7"/>
      <c r="BU387" s="1" t="s">
        <v>2280</v>
      </c>
      <c r="BV387" s="7">
        <v>3248</v>
      </c>
      <c r="BW387" s="7" t="s">
        <v>2328</v>
      </c>
      <c r="BX387" s="82">
        <f t="shared" si="128"/>
        <v>2630.88</v>
      </c>
      <c r="BY387" s="82" t="str">
        <f t="shared" si="127"/>
        <v>PROFINAS SAS</v>
      </c>
      <c r="BZ387" s="82" t="str">
        <f t="shared" si="116"/>
        <v>PYREX</v>
      </c>
      <c r="CA387" s="82" t="str">
        <f t="shared" si="117"/>
        <v>15-30 DIAS</v>
      </c>
      <c r="CB387" s="7"/>
      <c r="CC387" s="7"/>
      <c r="CD387" s="7"/>
      <c r="CE387" s="7"/>
      <c r="CF387" s="7"/>
      <c r="CG387" s="7"/>
      <c r="CH387" s="7"/>
      <c r="CI387" s="7"/>
      <c r="CJ387" s="7"/>
      <c r="CK387" s="82"/>
      <c r="CL387" s="82"/>
      <c r="CM387" s="82"/>
      <c r="CN387" s="82"/>
      <c r="CO387" s="101">
        <f t="shared" si="122"/>
        <v>1790.75</v>
      </c>
      <c r="CP387" s="110" t="str">
        <f t="shared" si="123"/>
        <v>AVÁNTIKA COLOMBIA S.A.</v>
      </c>
      <c r="CQ387" s="105" t="str">
        <f t="shared" si="124"/>
        <v>SCHOTT DURAN</v>
      </c>
      <c r="CR387" s="105" t="str">
        <f t="shared" si="125"/>
        <v>30 DÍAS</v>
      </c>
    </row>
    <row r="388" spans="1:96" ht="57.6">
      <c r="A388" s="46">
        <f t="shared" si="126"/>
        <v>380</v>
      </c>
      <c r="B388" s="24" t="s">
        <v>1354</v>
      </c>
      <c r="C388" s="25" t="s">
        <v>856</v>
      </c>
      <c r="D388" s="47">
        <v>1</v>
      </c>
      <c r="E388" s="7"/>
      <c r="F388" s="7"/>
      <c r="G388" s="7"/>
      <c r="H388" s="7"/>
      <c r="I388" s="7"/>
      <c r="J388" s="7"/>
      <c r="K388" s="7"/>
      <c r="L388" s="7"/>
      <c r="M388" s="7"/>
      <c r="N388" s="7"/>
      <c r="O388" s="7"/>
      <c r="P388" s="7"/>
      <c r="Q388" s="7"/>
      <c r="R388" s="7"/>
      <c r="S388" s="7"/>
      <c r="T388" s="7"/>
      <c r="U388" s="7"/>
      <c r="V388" s="7"/>
      <c r="W388" s="7"/>
      <c r="X388" s="7"/>
      <c r="Y388" s="7"/>
      <c r="Z388" s="82"/>
      <c r="AA388" s="82"/>
      <c r="AB388" s="82"/>
      <c r="AC388" s="82"/>
      <c r="AD388" s="7"/>
      <c r="AE388" s="7"/>
      <c r="AF388" s="7"/>
      <c r="AG388" s="7"/>
      <c r="AH388" s="7"/>
      <c r="AI388" s="7"/>
      <c r="AJ388" s="7"/>
      <c r="AK388" s="7"/>
      <c r="AL388" s="7"/>
      <c r="AM388" s="7"/>
      <c r="AN388" s="7"/>
      <c r="AO388" s="7"/>
      <c r="AP388" s="7"/>
      <c r="AQ388" s="7"/>
      <c r="AR388" s="7"/>
      <c r="AS388" s="7"/>
      <c r="AT388" s="7"/>
      <c r="AU388" s="7"/>
      <c r="AV388" s="7"/>
      <c r="AW388" s="7"/>
      <c r="AX388" s="7"/>
      <c r="AY388" s="82"/>
      <c r="AZ388" s="82"/>
      <c r="BA388" s="82">
        <f t="shared" si="129"/>
        <v>0</v>
      </c>
      <c r="BB388" s="82">
        <f t="shared" si="130"/>
        <v>0</v>
      </c>
      <c r="BC388" s="7"/>
      <c r="BD388" s="7"/>
      <c r="BE388" s="7"/>
      <c r="BF388" s="7"/>
      <c r="BG388" s="7"/>
      <c r="BH388" s="7"/>
      <c r="BI388" s="7" t="s">
        <v>1801</v>
      </c>
      <c r="BJ388" s="7">
        <v>1461.6</v>
      </c>
      <c r="BK388" s="7" t="s">
        <v>2527</v>
      </c>
      <c r="BL388" s="7"/>
      <c r="BM388" s="7"/>
      <c r="BN388" s="7"/>
      <c r="BO388" s="7" t="s">
        <v>2552</v>
      </c>
      <c r="BP388" s="7">
        <v>1400</v>
      </c>
      <c r="BQ388" s="7" t="s">
        <v>2548</v>
      </c>
      <c r="BR388" s="7"/>
      <c r="BS388" s="7"/>
      <c r="BT388" s="7"/>
      <c r="BU388" s="1" t="s">
        <v>2590</v>
      </c>
      <c r="BV388" s="7">
        <v>464</v>
      </c>
      <c r="BW388" s="7" t="s">
        <v>2328</v>
      </c>
      <c r="BX388" s="82">
        <f t="shared" si="128"/>
        <v>464</v>
      </c>
      <c r="BY388" s="82" t="str">
        <f t="shared" si="127"/>
        <v>REACTIVOS EQUIPOS Y QUIMICOS LIMITADA</v>
      </c>
      <c r="BZ388" s="82" t="str">
        <f t="shared" si="116"/>
        <v>VIDRIOEQUIPOS</v>
      </c>
      <c r="CA388" s="82" t="str">
        <f t="shared" si="117"/>
        <v>30 DIAS</v>
      </c>
      <c r="CB388" s="7"/>
      <c r="CC388" s="7"/>
      <c r="CD388" s="7"/>
      <c r="CE388" s="7"/>
      <c r="CF388" s="7"/>
      <c r="CG388" s="7"/>
      <c r="CH388" s="7"/>
      <c r="CI388" s="7"/>
      <c r="CJ388" s="7"/>
      <c r="CK388" s="82"/>
      <c r="CL388" s="82"/>
      <c r="CM388" s="82"/>
      <c r="CN388" s="82"/>
      <c r="CO388" s="101">
        <f t="shared" si="122"/>
        <v>464</v>
      </c>
      <c r="CP388" s="110" t="str">
        <f t="shared" si="123"/>
        <v>REACTIVOS EQUIPOS Y QUIMICOS LIMITADA</v>
      </c>
      <c r="CQ388" s="105" t="str">
        <f t="shared" si="124"/>
        <v>VIDRIOEQUIPOS</v>
      </c>
      <c r="CR388" s="105" t="str">
        <f t="shared" si="125"/>
        <v>30 DIAS</v>
      </c>
    </row>
    <row r="389" spans="1:96" ht="40.5" customHeight="1">
      <c r="A389" s="46">
        <f t="shared" si="126"/>
        <v>381</v>
      </c>
      <c r="B389" s="24" t="s">
        <v>1355</v>
      </c>
      <c r="C389" s="25" t="s">
        <v>856</v>
      </c>
      <c r="D389" s="47">
        <v>1</v>
      </c>
      <c r="E389" s="7"/>
      <c r="F389" s="7"/>
      <c r="G389" s="7"/>
      <c r="H389" s="7"/>
      <c r="I389" s="7"/>
      <c r="J389" s="7"/>
      <c r="K389" s="7"/>
      <c r="L389" s="7"/>
      <c r="M389" s="7"/>
      <c r="N389" s="7"/>
      <c r="O389" s="7"/>
      <c r="P389" s="7"/>
      <c r="Q389" s="7"/>
      <c r="R389" s="7"/>
      <c r="S389" s="7"/>
      <c r="T389" s="7"/>
      <c r="U389" s="7"/>
      <c r="V389" s="7"/>
      <c r="W389" s="7"/>
      <c r="X389" s="7"/>
      <c r="Y389" s="7"/>
      <c r="Z389" s="82"/>
      <c r="AA389" s="82"/>
      <c r="AB389" s="82"/>
      <c r="AC389" s="82"/>
      <c r="AD389" s="7"/>
      <c r="AE389" s="7"/>
      <c r="AF389" s="7"/>
      <c r="AG389" s="7"/>
      <c r="AH389" s="7"/>
      <c r="AI389" s="7"/>
      <c r="AJ389" s="7"/>
      <c r="AK389" s="7"/>
      <c r="AL389" s="7"/>
      <c r="AM389" s="7"/>
      <c r="AN389" s="7"/>
      <c r="AO389" s="7"/>
      <c r="AP389" s="7"/>
      <c r="AQ389" s="7"/>
      <c r="AR389" s="7"/>
      <c r="AS389" s="7"/>
      <c r="AT389" s="7"/>
      <c r="AU389" s="7"/>
      <c r="AV389" s="7"/>
      <c r="AW389" s="7"/>
      <c r="AX389" s="7"/>
      <c r="AY389" s="82"/>
      <c r="AZ389" s="82"/>
      <c r="BA389" s="82">
        <f t="shared" si="129"/>
        <v>0</v>
      </c>
      <c r="BB389" s="82">
        <f t="shared" si="130"/>
        <v>0</v>
      </c>
      <c r="BC389" s="7"/>
      <c r="BD389" s="7"/>
      <c r="BE389" s="7"/>
      <c r="BF389" s="7"/>
      <c r="BG389" s="7"/>
      <c r="BH389" s="7"/>
      <c r="BI389" s="7" t="s">
        <v>1801</v>
      </c>
      <c r="BJ389" s="7">
        <v>3507.84</v>
      </c>
      <c r="BK389" s="7" t="s">
        <v>2527</v>
      </c>
      <c r="BL389" s="7"/>
      <c r="BM389" s="7"/>
      <c r="BN389" s="7"/>
      <c r="BO389" s="7" t="s">
        <v>2552</v>
      </c>
      <c r="BP389" s="7">
        <v>2900</v>
      </c>
      <c r="BQ389" s="7" t="s">
        <v>2548</v>
      </c>
      <c r="BR389" s="7"/>
      <c r="BS389" s="7"/>
      <c r="BT389" s="7"/>
      <c r="BU389" s="1" t="s">
        <v>2590</v>
      </c>
      <c r="BV389" s="7">
        <v>4060</v>
      </c>
      <c r="BW389" s="7" t="s">
        <v>2328</v>
      </c>
      <c r="BX389" s="82">
        <f t="shared" si="128"/>
        <v>2900</v>
      </c>
      <c r="BY389" s="82" t="str">
        <f t="shared" si="127"/>
        <v>QUIMICOS FARADAY LTDA</v>
      </c>
      <c r="BZ389" s="82" t="str">
        <f t="shared" si="116"/>
        <v>PHYSIS</v>
      </c>
      <c r="CA389" s="82" t="str">
        <f t="shared" si="117"/>
        <v>20 DIAS</v>
      </c>
      <c r="CB389" s="7"/>
      <c r="CC389" s="7"/>
      <c r="CD389" s="7"/>
      <c r="CE389" s="7"/>
      <c r="CF389" s="7"/>
      <c r="CG389" s="7"/>
      <c r="CH389" s="7"/>
      <c r="CI389" s="7"/>
      <c r="CJ389" s="7"/>
      <c r="CK389" s="82"/>
      <c r="CL389" s="82"/>
      <c r="CM389" s="82"/>
      <c r="CN389" s="82"/>
      <c r="CO389" s="101">
        <f t="shared" si="122"/>
        <v>2900</v>
      </c>
      <c r="CP389" s="110" t="str">
        <f t="shared" si="123"/>
        <v>QUIMICOS FARADAY LTDA</v>
      </c>
      <c r="CQ389" s="105" t="str">
        <f t="shared" si="124"/>
        <v>PHYSIS</v>
      </c>
      <c r="CR389" s="105" t="str">
        <f t="shared" si="125"/>
        <v>20 DIAS</v>
      </c>
    </row>
    <row r="390" spans="1:96" ht="57.6">
      <c r="A390" s="46">
        <f t="shared" si="126"/>
        <v>382</v>
      </c>
      <c r="B390" s="24" t="s">
        <v>797</v>
      </c>
      <c r="C390" s="25" t="s">
        <v>937</v>
      </c>
      <c r="D390" s="47">
        <v>1</v>
      </c>
      <c r="E390" s="7"/>
      <c r="F390" s="7"/>
      <c r="G390" s="7"/>
      <c r="H390" s="7"/>
      <c r="I390" s="7"/>
      <c r="J390" s="7"/>
      <c r="K390" s="7"/>
      <c r="L390" s="7"/>
      <c r="M390" s="7"/>
      <c r="N390" s="7"/>
      <c r="O390" s="7"/>
      <c r="P390" s="7"/>
      <c r="Q390" s="7" t="s">
        <v>2399</v>
      </c>
      <c r="R390" s="7">
        <v>2900</v>
      </c>
      <c r="S390" s="7" t="s">
        <v>2400</v>
      </c>
      <c r="T390" s="7"/>
      <c r="U390" s="7"/>
      <c r="V390" s="7"/>
      <c r="W390" s="7"/>
      <c r="X390" s="7"/>
      <c r="Y390" s="7"/>
      <c r="Z390" s="82">
        <f t="shared" si="112"/>
        <v>2900</v>
      </c>
      <c r="AA390" s="82" t="str">
        <f t="shared" si="113"/>
        <v>BLAMIS DOTACIONES LABORATORIO S.A.S</v>
      </c>
      <c r="AB390" s="82" t="str">
        <f t="shared" si="131"/>
        <v>PYREX</v>
      </c>
      <c r="AC390" s="82" t="str">
        <f t="shared" si="132"/>
        <v xml:space="preserve">INMEDIATA </v>
      </c>
      <c r="AD390" s="7"/>
      <c r="AE390" s="7"/>
      <c r="AF390" s="7"/>
      <c r="AG390" s="7"/>
      <c r="AH390" s="7"/>
      <c r="AI390" s="7"/>
      <c r="AJ390" s="7"/>
      <c r="AK390" s="7"/>
      <c r="AL390" s="7"/>
      <c r="AM390" s="7"/>
      <c r="AN390" s="7"/>
      <c r="AO390" s="7"/>
      <c r="AP390" s="7"/>
      <c r="AQ390" s="7"/>
      <c r="AR390" s="7"/>
      <c r="AS390" s="7"/>
      <c r="AT390" s="7"/>
      <c r="AU390" s="7"/>
      <c r="AV390" s="7"/>
      <c r="AW390" s="7"/>
      <c r="AX390" s="7"/>
      <c r="AY390" s="82"/>
      <c r="AZ390" s="82"/>
      <c r="BA390" s="82">
        <f t="shared" si="129"/>
        <v>0</v>
      </c>
      <c r="BB390" s="82">
        <f t="shared" si="130"/>
        <v>0</v>
      </c>
      <c r="BC390" s="7"/>
      <c r="BD390" s="7"/>
      <c r="BE390" s="7"/>
      <c r="BF390" s="7"/>
      <c r="BG390" s="7"/>
      <c r="BH390" s="7"/>
      <c r="BI390" s="7"/>
      <c r="BJ390" s="7"/>
      <c r="BK390" s="7"/>
      <c r="BL390" s="7"/>
      <c r="BM390" s="7"/>
      <c r="BN390" s="7"/>
      <c r="BO390" s="7" t="s">
        <v>2399</v>
      </c>
      <c r="BP390" s="7">
        <v>1800</v>
      </c>
      <c r="BQ390" s="7" t="s">
        <v>2548</v>
      </c>
      <c r="BR390" s="7"/>
      <c r="BS390" s="7"/>
      <c r="BT390" s="7"/>
      <c r="BU390" s="1" t="s">
        <v>2399</v>
      </c>
      <c r="BV390" s="7">
        <v>2436</v>
      </c>
      <c r="BW390" s="7" t="s">
        <v>2328</v>
      </c>
      <c r="BX390" s="82">
        <f t="shared" si="128"/>
        <v>1800</v>
      </c>
      <c r="BY390" s="82" t="str">
        <f t="shared" si="127"/>
        <v>QUIMICOS FARADAY LTDA</v>
      </c>
      <c r="BZ390" s="82" t="str">
        <f t="shared" si="116"/>
        <v>PYREX</v>
      </c>
      <c r="CA390" s="82" t="str">
        <f t="shared" si="117"/>
        <v>20 DIAS</v>
      </c>
      <c r="CB390" s="7"/>
      <c r="CC390" s="7"/>
      <c r="CD390" s="7"/>
      <c r="CE390" s="7"/>
      <c r="CF390" s="7"/>
      <c r="CG390" s="7"/>
      <c r="CH390" s="7" t="s">
        <v>2399</v>
      </c>
      <c r="CI390" s="7">
        <v>2218.2769230769227</v>
      </c>
      <c r="CJ390" s="7" t="s">
        <v>2400</v>
      </c>
      <c r="CK390" s="82">
        <f t="shared" si="118"/>
        <v>2218.2769230769227</v>
      </c>
      <c r="CL390" s="82" t="str">
        <f t="shared" si="119"/>
        <v xml:space="preserve">LABORATORIOS WACOL S.A </v>
      </c>
      <c r="CM390" s="82" t="str">
        <f t="shared" si="120"/>
        <v>PYREX</v>
      </c>
      <c r="CN390" s="82" t="str">
        <f t="shared" si="121"/>
        <v xml:space="preserve">INMEDIATA </v>
      </c>
      <c r="CO390" s="101">
        <f t="shared" si="122"/>
        <v>1800</v>
      </c>
      <c r="CP390" s="110" t="str">
        <f t="shared" si="123"/>
        <v>QUIMICOS FARADAY LTDA</v>
      </c>
      <c r="CQ390" s="105" t="str">
        <f t="shared" si="124"/>
        <v>PYREX</v>
      </c>
      <c r="CR390" s="105" t="str">
        <f t="shared" si="125"/>
        <v>20 DIAS</v>
      </c>
    </row>
    <row r="391" spans="1:96" ht="57.6">
      <c r="A391" s="46">
        <f t="shared" si="126"/>
        <v>383</v>
      </c>
      <c r="B391" s="24" t="s">
        <v>798</v>
      </c>
      <c r="C391" s="25" t="s">
        <v>937</v>
      </c>
      <c r="D391" s="47">
        <v>1</v>
      </c>
      <c r="E391" s="7"/>
      <c r="F391" s="7"/>
      <c r="G391" s="7"/>
      <c r="H391" s="7"/>
      <c r="I391" s="7"/>
      <c r="J391" s="7"/>
      <c r="K391" s="7"/>
      <c r="L391" s="7"/>
      <c r="M391" s="7"/>
      <c r="N391" s="7"/>
      <c r="O391" s="7"/>
      <c r="P391" s="7"/>
      <c r="Q391" s="7"/>
      <c r="R391" s="7"/>
      <c r="S391" s="7"/>
      <c r="T391" s="7"/>
      <c r="U391" s="7"/>
      <c r="V391" s="7"/>
      <c r="W391" s="7"/>
      <c r="X391" s="7"/>
      <c r="Y391" s="7"/>
      <c r="Z391" s="82"/>
      <c r="AA391" s="82"/>
      <c r="AB391" s="82"/>
      <c r="AC391" s="82"/>
      <c r="AD391" s="7"/>
      <c r="AE391" s="7"/>
      <c r="AF391" s="7"/>
      <c r="AG391" s="7"/>
      <c r="AH391" s="7"/>
      <c r="AI391" s="7"/>
      <c r="AJ391" s="7"/>
      <c r="AK391" s="7"/>
      <c r="AL391" s="7"/>
      <c r="AM391" s="7"/>
      <c r="AN391" s="7"/>
      <c r="AO391" s="7"/>
      <c r="AP391" s="7"/>
      <c r="AQ391" s="7"/>
      <c r="AR391" s="7"/>
      <c r="AS391" s="7"/>
      <c r="AT391" s="7"/>
      <c r="AU391" s="7"/>
      <c r="AV391" s="7"/>
      <c r="AW391" s="7"/>
      <c r="AX391" s="7"/>
      <c r="AY391" s="82"/>
      <c r="AZ391" s="82"/>
      <c r="BA391" s="82">
        <f t="shared" si="129"/>
        <v>0</v>
      </c>
      <c r="BB391" s="82">
        <f t="shared" si="130"/>
        <v>0</v>
      </c>
      <c r="BC391" s="7"/>
      <c r="BD391" s="7"/>
      <c r="BE391" s="7"/>
      <c r="BF391" s="7"/>
      <c r="BG391" s="7"/>
      <c r="BH391" s="7"/>
      <c r="BI391" s="7"/>
      <c r="BJ391" s="7"/>
      <c r="BK391" s="7"/>
      <c r="BL391" s="7"/>
      <c r="BM391" s="7"/>
      <c r="BN391" s="7"/>
      <c r="BO391" s="7"/>
      <c r="BP391" s="7"/>
      <c r="BQ391" s="7"/>
      <c r="BR391" s="7"/>
      <c r="BS391" s="7"/>
      <c r="BT391" s="7"/>
      <c r="BU391" s="1" t="s">
        <v>2377</v>
      </c>
      <c r="BV391" s="7">
        <v>1856</v>
      </c>
      <c r="BW391" s="7" t="s">
        <v>2328</v>
      </c>
      <c r="BX391" s="82">
        <f t="shared" si="128"/>
        <v>1856</v>
      </c>
      <c r="BY391" s="82" t="str">
        <f t="shared" si="127"/>
        <v>REACTIVOS EQUIPOS Y QUIMICOS LIMITADA</v>
      </c>
      <c r="BZ391" s="82" t="str">
        <f t="shared" si="116"/>
        <v>DURAN</v>
      </c>
      <c r="CA391" s="82" t="str">
        <f t="shared" si="117"/>
        <v>30 DIAS</v>
      </c>
      <c r="CB391" s="7"/>
      <c r="CC391" s="7"/>
      <c r="CD391" s="7"/>
      <c r="CE391" s="7"/>
      <c r="CF391" s="7"/>
      <c r="CG391" s="7"/>
      <c r="CH391" s="7"/>
      <c r="CI391" s="7"/>
      <c r="CJ391" s="7"/>
      <c r="CK391" s="82"/>
      <c r="CL391" s="82"/>
      <c r="CM391" s="82"/>
      <c r="CN391" s="82"/>
      <c r="CO391" s="101">
        <f t="shared" si="122"/>
        <v>1856</v>
      </c>
      <c r="CP391" s="110" t="str">
        <f t="shared" si="123"/>
        <v>REACTIVOS EQUIPOS Y QUIMICOS LIMITADA</v>
      </c>
      <c r="CQ391" s="105" t="str">
        <f t="shared" si="124"/>
        <v>DURAN</v>
      </c>
      <c r="CR391" s="105" t="str">
        <f t="shared" si="125"/>
        <v>30 DIAS</v>
      </c>
    </row>
    <row r="392" spans="1:96" ht="22.5" customHeight="1">
      <c r="A392" s="46">
        <f t="shared" si="126"/>
        <v>384</v>
      </c>
      <c r="B392" s="24" t="s">
        <v>799</v>
      </c>
      <c r="C392" s="25" t="s">
        <v>937</v>
      </c>
      <c r="D392" s="47">
        <v>1</v>
      </c>
      <c r="E392" s="7"/>
      <c r="F392" s="7"/>
      <c r="G392" s="7"/>
      <c r="H392" s="7"/>
      <c r="I392" s="7"/>
      <c r="J392" s="7"/>
      <c r="K392" s="7"/>
      <c r="L392" s="7"/>
      <c r="M392" s="7"/>
      <c r="N392" s="7"/>
      <c r="O392" s="7"/>
      <c r="P392" s="7"/>
      <c r="Q392" s="7"/>
      <c r="R392" s="7"/>
      <c r="S392" s="7"/>
      <c r="T392" s="7"/>
      <c r="U392" s="7"/>
      <c r="V392" s="7"/>
      <c r="W392" s="7"/>
      <c r="X392" s="7"/>
      <c r="Y392" s="7"/>
      <c r="Z392" s="82"/>
      <c r="AA392" s="82"/>
      <c r="AB392" s="82"/>
      <c r="AC392" s="82"/>
      <c r="AD392" s="7"/>
      <c r="AE392" s="7"/>
      <c r="AF392" s="7"/>
      <c r="AG392" s="7"/>
      <c r="AH392" s="7"/>
      <c r="AI392" s="7"/>
      <c r="AJ392" s="7"/>
      <c r="AK392" s="7"/>
      <c r="AL392" s="7"/>
      <c r="AM392" s="7"/>
      <c r="AN392" s="7"/>
      <c r="AO392" s="7"/>
      <c r="AP392" s="7"/>
      <c r="AQ392" s="7"/>
      <c r="AR392" s="7"/>
      <c r="AS392" s="7"/>
      <c r="AT392" s="7"/>
      <c r="AU392" s="7"/>
      <c r="AV392" s="7"/>
      <c r="AW392" s="7"/>
      <c r="AX392" s="7"/>
      <c r="AY392" s="82"/>
      <c r="AZ392" s="82"/>
      <c r="BA392" s="82">
        <f t="shared" si="129"/>
        <v>0</v>
      </c>
      <c r="BB392" s="82">
        <f t="shared" si="130"/>
        <v>0</v>
      </c>
      <c r="BC392" s="7"/>
      <c r="BD392" s="7"/>
      <c r="BE392" s="7"/>
      <c r="BF392" s="7"/>
      <c r="BG392" s="7"/>
      <c r="BH392" s="7"/>
      <c r="BI392" s="7" t="s">
        <v>2399</v>
      </c>
      <c r="BJ392" s="7">
        <v>1753.92</v>
      </c>
      <c r="BK392" s="7" t="s">
        <v>2527</v>
      </c>
      <c r="BL392" s="7"/>
      <c r="BM392" s="7"/>
      <c r="BN392" s="7"/>
      <c r="BO392" s="7"/>
      <c r="BP392" s="7"/>
      <c r="BQ392" s="7"/>
      <c r="BR392" s="7"/>
      <c r="BS392" s="7"/>
      <c r="BT392" s="7"/>
      <c r="BU392" s="1" t="s">
        <v>2377</v>
      </c>
      <c r="BV392" s="7">
        <v>1044</v>
      </c>
      <c r="BW392" s="7" t="s">
        <v>2328</v>
      </c>
      <c r="BX392" s="82">
        <f t="shared" si="128"/>
        <v>1044</v>
      </c>
      <c r="BY392" s="82" t="str">
        <f t="shared" si="127"/>
        <v>REACTIVOS EQUIPOS Y QUIMICOS LIMITADA</v>
      </c>
      <c r="BZ392" s="82" t="str">
        <f t="shared" si="116"/>
        <v>DURAN</v>
      </c>
      <c r="CA392" s="82" t="str">
        <f t="shared" si="117"/>
        <v>30 DIAS</v>
      </c>
      <c r="CB392" s="7"/>
      <c r="CC392" s="7"/>
      <c r="CD392" s="7"/>
      <c r="CE392" s="7"/>
      <c r="CF392" s="7"/>
      <c r="CG392" s="7"/>
      <c r="CH392" s="7" t="s">
        <v>1345</v>
      </c>
      <c r="CI392" s="7">
        <v>1063.3333333333333</v>
      </c>
      <c r="CJ392" s="7" t="s">
        <v>2378</v>
      </c>
      <c r="CK392" s="82">
        <f t="shared" si="118"/>
        <v>1063.3333333333333</v>
      </c>
      <c r="CL392" s="82" t="str">
        <f t="shared" si="119"/>
        <v xml:space="preserve">LABORATORIOS WACOL S.A </v>
      </c>
      <c r="CM392" s="82" t="str">
        <f t="shared" si="120"/>
        <v>SCHOTT</v>
      </c>
      <c r="CN392" s="82" t="str">
        <f t="shared" si="121"/>
        <v>5 DIAS</v>
      </c>
      <c r="CO392" s="101">
        <f t="shared" si="122"/>
        <v>1044</v>
      </c>
      <c r="CP392" s="110" t="str">
        <f t="shared" si="123"/>
        <v>REACTIVOS EQUIPOS Y QUIMICOS LIMITADA</v>
      </c>
      <c r="CQ392" s="105" t="str">
        <f t="shared" si="124"/>
        <v>DURAN</v>
      </c>
      <c r="CR392" s="105" t="str">
        <f t="shared" si="125"/>
        <v>30 DIAS</v>
      </c>
    </row>
    <row r="393" spans="1:96" ht="57.6">
      <c r="A393" s="46">
        <f t="shared" si="126"/>
        <v>385</v>
      </c>
      <c r="B393" s="24" t="s">
        <v>800</v>
      </c>
      <c r="C393" s="25" t="s">
        <v>937</v>
      </c>
      <c r="D393" s="47">
        <v>1</v>
      </c>
      <c r="E393" s="7"/>
      <c r="F393" s="7"/>
      <c r="G393" s="7"/>
      <c r="H393" s="7"/>
      <c r="I393" s="7"/>
      <c r="J393" s="7"/>
      <c r="K393" s="7"/>
      <c r="L393" s="7"/>
      <c r="M393" s="7"/>
      <c r="N393" s="7"/>
      <c r="O393" s="7"/>
      <c r="P393" s="7"/>
      <c r="Q393" s="7"/>
      <c r="R393" s="7"/>
      <c r="S393" s="7"/>
      <c r="T393" s="7"/>
      <c r="U393" s="7"/>
      <c r="V393" s="7"/>
      <c r="W393" s="7"/>
      <c r="X393" s="7"/>
      <c r="Y393" s="7"/>
      <c r="Z393" s="82"/>
      <c r="AA393" s="82"/>
      <c r="AB393" s="82"/>
      <c r="AC393" s="82"/>
      <c r="AD393" s="7"/>
      <c r="AE393" s="7"/>
      <c r="AF393" s="7"/>
      <c r="AG393" s="7"/>
      <c r="AH393" s="7"/>
      <c r="AI393" s="7"/>
      <c r="AJ393" s="7"/>
      <c r="AK393" s="7"/>
      <c r="AL393" s="7"/>
      <c r="AM393" s="7"/>
      <c r="AN393" s="7"/>
      <c r="AO393" s="7"/>
      <c r="AP393" s="7"/>
      <c r="AQ393" s="7"/>
      <c r="AR393" s="7"/>
      <c r="AS393" s="7"/>
      <c r="AT393" s="7"/>
      <c r="AU393" s="7"/>
      <c r="AV393" s="7"/>
      <c r="AW393" s="7"/>
      <c r="AX393" s="7"/>
      <c r="AY393" s="82"/>
      <c r="AZ393" s="82"/>
      <c r="BA393" s="82">
        <f t="shared" si="129"/>
        <v>0</v>
      </c>
      <c r="BB393" s="82">
        <f t="shared" si="130"/>
        <v>0</v>
      </c>
      <c r="BC393" s="7"/>
      <c r="BD393" s="7"/>
      <c r="BE393" s="7"/>
      <c r="BF393" s="7"/>
      <c r="BG393" s="7"/>
      <c r="BH393" s="7"/>
      <c r="BI393" s="7" t="s">
        <v>2399</v>
      </c>
      <c r="BJ393" s="7">
        <v>5846.4</v>
      </c>
      <c r="BK393" s="7" t="s">
        <v>2527</v>
      </c>
      <c r="BL393" s="7"/>
      <c r="BM393" s="7"/>
      <c r="BN393" s="7"/>
      <c r="BO393" s="7"/>
      <c r="BP393" s="7"/>
      <c r="BQ393" s="7"/>
      <c r="BR393" s="7"/>
      <c r="BS393" s="7"/>
      <c r="BT393" s="7"/>
      <c r="BU393" s="1" t="s">
        <v>2377</v>
      </c>
      <c r="BV393" s="7">
        <v>1276</v>
      </c>
      <c r="BW393" s="7" t="s">
        <v>2328</v>
      </c>
      <c r="BX393" s="82">
        <f t="shared" si="128"/>
        <v>1276</v>
      </c>
      <c r="BY393" s="82" t="str">
        <f t="shared" si="127"/>
        <v>REACTIVOS EQUIPOS Y QUIMICOS LIMITADA</v>
      </c>
      <c r="BZ393" s="82" t="str">
        <f t="shared" si="116"/>
        <v>DURAN</v>
      </c>
      <c r="CA393" s="82" t="str">
        <f t="shared" si="117"/>
        <v>30 DIAS</v>
      </c>
      <c r="CB393" s="7"/>
      <c r="CC393" s="7"/>
      <c r="CD393" s="7"/>
      <c r="CE393" s="7"/>
      <c r="CF393" s="7"/>
      <c r="CG393" s="7"/>
      <c r="CH393" s="7" t="s">
        <v>2399</v>
      </c>
      <c r="CI393" s="7">
        <v>1506.2153846153844</v>
      </c>
      <c r="CJ393" s="7" t="s">
        <v>2400</v>
      </c>
      <c r="CK393" s="82">
        <f t="shared" si="118"/>
        <v>1506.2153846153844</v>
      </c>
      <c r="CL393" s="82" t="str">
        <f t="shared" si="119"/>
        <v xml:space="preserve">LABORATORIOS WACOL S.A </v>
      </c>
      <c r="CM393" s="82" t="str">
        <f t="shared" si="120"/>
        <v>PYREX</v>
      </c>
      <c r="CN393" s="82" t="str">
        <f t="shared" si="121"/>
        <v xml:space="preserve">INMEDIATA </v>
      </c>
      <c r="CO393" s="101">
        <f t="shared" si="122"/>
        <v>1276</v>
      </c>
      <c r="CP393" s="110" t="str">
        <f t="shared" si="123"/>
        <v>REACTIVOS EQUIPOS Y QUIMICOS LIMITADA</v>
      </c>
      <c r="CQ393" s="105" t="str">
        <f t="shared" si="124"/>
        <v>DURAN</v>
      </c>
      <c r="CR393" s="105" t="str">
        <f t="shared" si="125"/>
        <v>30 DIAS</v>
      </c>
    </row>
    <row r="394" spans="1:96" ht="22.5" customHeight="1">
      <c r="A394" s="46">
        <f t="shared" si="126"/>
        <v>386</v>
      </c>
      <c r="B394" s="24" t="s">
        <v>2089</v>
      </c>
      <c r="C394" s="25" t="s">
        <v>899</v>
      </c>
      <c r="D394" s="47">
        <v>1</v>
      </c>
      <c r="E394" s="7"/>
      <c r="F394" s="7"/>
      <c r="G394" s="7"/>
      <c r="H394" s="7"/>
      <c r="I394" s="7"/>
      <c r="J394" s="7"/>
      <c r="K394" s="1"/>
      <c r="L394" s="7"/>
      <c r="M394" s="7"/>
      <c r="N394" s="7"/>
      <c r="O394" s="7"/>
      <c r="P394" s="7"/>
      <c r="Q394" s="7"/>
      <c r="R394" s="7"/>
      <c r="S394" s="7"/>
      <c r="T394" s="7"/>
      <c r="U394" s="7"/>
      <c r="V394" s="7"/>
      <c r="W394" s="7"/>
      <c r="X394" s="7"/>
      <c r="Y394" s="7"/>
      <c r="Z394" s="82"/>
      <c r="AA394" s="82"/>
      <c r="AB394" s="82"/>
      <c r="AC394" s="82"/>
      <c r="AD394" s="7"/>
      <c r="AE394" s="7"/>
      <c r="AF394" s="7"/>
      <c r="AG394" s="7"/>
      <c r="AH394" s="7"/>
      <c r="AI394" s="7"/>
      <c r="AJ394" s="7"/>
      <c r="AK394" s="7"/>
      <c r="AL394" s="7"/>
      <c r="AM394" s="7"/>
      <c r="AN394" s="7"/>
      <c r="AO394" s="7"/>
      <c r="AP394" s="7"/>
      <c r="AQ394" s="7"/>
      <c r="AR394" s="7"/>
      <c r="AS394" s="7"/>
      <c r="AT394" s="7"/>
      <c r="AU394" s="7"/>
      <c r="AV394" s="7"/>
      <c r="AW394" s="7"/>
      <c r="AX394" s="7"/>
      <c r="AY394" s="82"/>
      <c r="AZ394" s="82"/>
      <c r="BA394" s="82">
        <f t="shared" si="129"/>
        <v>0</v>
      </c>
      <c r="BB394" s="82">
        <f t="shared" si="130"/>
        <v>0</v>
      </c>
      <c r="BC394" s="7"/>
      <c r="BD394" s="7"/>
      <c r="BE394" s="7"/>
      <c r="BF394" s="7" t="s">
        <v>2523</v>
      </c>
      <c r="BG394" s="7">
        <v>11388</v>
      </c>
      <c r="BH394" s="7">
        <v>15</v>
      </c>
      <c r="BI394" s="7" t="s">
        <v>887</v>
      </c>
      <c r="BJ394" s="7">
        <v>20462.400000000001</v>
      </c>
      <c r="BK394" s="7" t="s">
        <v>2527</v>
      </c>
      <c r="BL394" s="7"/>
      <c r="BM394" s="7"/>
      <c r="BN394" s="7"/>
      <c r="BO394" s="7"/>
      <c r="BP394" s="7"/>
      <c r="BQ394" s="7"/>
      <c r="BR394" s="7"/>
      <c r="BS394" s="7"/>
      <c r="BT394" s="7"/>
      <c r="BU394" s="1" t="s">
        <v>887</v>
      </c>
      <c r="BV394" s="7">
        <v>15080</v>
      </c>
      <c r="BW394" s="7" t="s">
        <v>2328</v>
      </c>
      <c r="BX394" s="82">
        <f t="shared" ref="BX394:BX428" si="133">MIN(BV394,BS394,BP394,BM394,BJ394,BG394,BD394)</f>
        <v>11388</v>
      </c>
      <c r="BY394" s="82" t="str">
        <f t="shared" si="127"/>
        <v>PRODUQUIMICA DE COLOMBIA S A</v>
      </c>
      <c r="BZ394" s="82" t="str">
        <f t="shared" ref="BZ394:BZ428" si="134">IF(BX394=BV394,BU394,IF(BX394=BS394,BR394,IF(BX394=BP394,BO394,IF(BX394=BM394,BL394,IF(BX394=BJ394,BI394,IF(BX394=BG394,BF394,IF(BX394=BD394,BC394,"")))))))</f>
        <v>NAL</v>
      </c>
      <c r="CA394" s="82">
        <f t="shared" ref="CA394:CA428" si="135">IF(BX394=BV394,BW394,IF(BX394=BS394,BT394,IF(BX394=BP394,BQ394,IF(BX394=BM394,BN394,IF(BX394=BJ394,BK394,IF(BX394=BG394,BH394,IF(BX394=BD394,BE394,"")))))))</f>
        <v>15</v>
      </c>
      <c r="CB394" s="7"/>
      <c r="CC394" s="7"/>
      <c r="CD394" s="7"/>
      <c r="CE394" s="7"/>
      <c r="CF394" s="7"/>
      <c r="CG394" s="7"/>
      <c r="CH394" s="7"/>
      <c r="CI394" s="7"/>
      <c r="CJ394" s="7"/>
      <c r="CK394" s="82"/>
      <c r="CL394" s="82"/>
      <c r="CM394" s="82"/>
      <c r="CN394" s="82"/>
      <c r="CO394" s="101">
        <f t="shared" ref="CO394:CO428" si="136">MIN(BX394,AY394,Z394,CK394)</f>
        <v>11388</v>
      </c>
      <c r="CP394" s="110" t="str">
        <f t="shared" ref="CP394:CP428" si="137">IF(CO394=CK394,CL394,IF(CO394=BX394,BY394,IF(CO394=AY394,AZ394,IF(CO394=Z394,AA394,""))))</f>
        <v>PRODUQUIMICA DE COLOMBIA S A</v>
      </c>
      <c r="CQ394" s="105" t="str">
        <f t="shared" ref="CQ394:CQ428" si="138">IF(CO394=CK394,CM394,IF(CO394=BX394,BZ394,IF(CO394=AY394,BA394,IF(CO394=Z394,AB394,""))))</f>
        <v>NAL</v>
      </c>
      <c r="CR394" s="105">
        <f t="shared" ref="CR394:CR428" si="139">IF(CO394=CK394,CN394,IF(CO394=BX394,CA394,IF(CO394=AY394,BB394,IF(CO394=Z394,AC394,""))))</f>
        <v>15</v>
      </c>
    </row>
    <row r="395" spans="1:96">
      <c r="A395" s="46">
        <f t="shared" ref="A395:A428" si="140">A394+1</f>
        <v>387</v>
      </c>
      <c r="B395" s="24" t="s">
        <v>801</v>
      </c>
      <c r="C395" s="50" t="s">
        <v>924</v>
      </c>
      <c r="D395" s="47">
        <v>1</v>
      </c>
      <c r="E395" s="7"/>
      <c r="F395" s="7"/>
      <c r="G395" s="7"/>
      <c r="H395" s="7"/>
      <c r="I395" s="7"/>
      <c r="J395" s="7"/>
      <c r="K395" s="7"/>
      <c r="L395" s="7"/>
      <c r="M395" s="7"/>
      <c r="N395" s="7"/>
      <c r="O395" s="7"/>
      <c r="P395" s="7"/>
      <c r="Q395" s="7"/>
      <c r="R395" s="7"/>
      <c r="S395" s="7"/>
      <c r="T395" s="7"/>
      <c r="U395" s="7"/>
      <c r="V395" s="7"/>
      <c r="W395" s="7"/>
      <c r="X395" s="7"/>
      <c r="Y395" s="7"/>
      <c r="Z395" s="82"/>
      <c r="AA395" s="82"/>
      <c r="AB395" s="82"/>
      <c r="AC395" s="82"/>
      <c r="AD395" s="7"/>
      <c r="AE395" s="7"/>
      <c r="AF395" s="7"/>
      <c r="AG395" s="7"/>
      <c r="AH395" s="7"/>
      <c r="AI395" s="7"/>
      <c r="AJ395" s="7"/>
      <c r="AK395" s="7"/>
      <c r="AL395" s="7"/>
      <c r="AM395" s="7"/>
      <c r="AN395" s="7"/>
      <c r="AO395" s="7"/>
      <c r="AP395" s="7"/>
      <c r="AQ395" s="7"/>
      <c r="AR395" s="7"/>
      <c r="AS395" s="7"/>
      <c r="AT395" s="7"/>
      <c r="AU395" s="7"/>
      <c r="AV395" s="7"/>
      <c r="AW395" s="7"/>
      <c r="AX395" s="7"/>
      <c r="AY395" s="82"/>
      <c r="AZ395" s="82"/>
      <c r="BA395" s="82">
        <f t="shared" si="129"/>
        <v>0</v>
      </c>
      <c r="BB395" s="82">
        <f t="shared" si="130"/>
        <v>0</v>
      </c>
      <c r="BC395" s="7"/>
      <c r="BD395" s="7"/>
      <c r="BE395" s="7"/>
      <c r="BF395" s="7"/>
      <c r="BG395" s="7"/>
      <c r="BH395" s="7"/>
      <c r="BI395" s="7" t="s">
        <v>2504</v>
      </c>
      <c r="BJ395" s="7">
        <v>338847.6</v>
      </c>
      <c r="BK395" s="7" t="s">
        <v>2526</v>
      </c>
      <c r="BL395" s="7"/>
      <c r="BM395" s="7"/>
      <c r="BN395" s="7"/>
      <c r="BO395" s="7"/>
      <c r="BP395" s="7"/>
      <c r="BQ395" s="7"/>
      <c r="BR395" s="7"/>
      <c r="BS395" s="7"/>
      <c r="BT395" s="7"/>
      <c r="BU395" s="1"/>
      <c r="BV395" s="7"/>
      <c r="BW395" s="7"/>
      <c r="BX395" s="82">
        <f t="shared" si="133"/>
        <v>338847.6</v>
      </c>
      <c r="BY395" s="82" t="str">
        <f t="shared" ref="BY395:BY428" si="141">+IF(BX395=BV395,$BU$7,IF(BX395=BS395,$BR$7,IF(BX395=BP395,$BO$7,IF(BX395=BM395,$BL$7,IF(BX395=BJ395,$BI$7,IF(BX395=BG395,$BF$7,IF(BX395=BD395,$BC$7,"")))))))</f>
        <v>PROFINAS SAS</v>
      </c>
      <c r="BZ395" s="82" t="str">
        <f t="shared" si="134"/>
        <v>BUCHI</v>
      </c>
      <c r="CA395" s="82" t="str">
        <f t="shared" si="135"/>
        <v>15-60 DIAS</v>
      </c>
      <c r="CB395" s="7"/>
      <c r="CC395" s="7"/>
      <c r="CD395" s="7"/>
      <c r="CE395" s="7"/>
      <c r="CF395" s="7"/>
      <c r="CG395" s="7"/>
      <c r="CH395" s="7"/>
      <c r="CI395" s="7"/>
      <c r="CJ395" s="7"/>
      <c r="CK395" s="82"/>
      <c r="CL395" s="82"/>
      <c r="CM395" s="82"/>
      <c r="CN395" s="82"/>
      <c r="CO395" s="101">
        <f t="shared" si="136"/>
        <v>338847.6</v>
      </c>
      <c r="CP395" s="110" t="str">
        <f t="shared" si="137"/>
        <v>PROFINAS SAS</v>
      </c>
      <c r="CQ395" s="105" t="str">
        <f t="shared" si="138"/>
        <v>BUCHI</v>
      </c>
      <c r="CR395" s="105" t="str">
        <f t="shared" si="139"/>
        <v>15-60 DIAS</v>
      </c>
    </row>
    <row r="396" spans="1:96" ht="35.25" customHeight="1">
      <c r="A396" s="46">
        <f t="shared" si="140"/>
        <v>388</v>
      </c>
      <c r="B396" s="24" t="s">
        <v>1636</v>
      </c>
      <c r="C396" s="72" t="s">
        <v>1552</v>
      </c>
      <c r="D396" s="47">
        <v>1</v>
      </c>
      <c r="E396" s="7"/>
      <c r="F396" s="7"/>
      <c r="G396" s="7"/>
      <c r="H396" s="7"/>
      <c r="I396" s="7"/>
      <c r="J396" s="7"/>
      <c r="K396" s="7"/>
      <c r="L396" s="7"/>
      <c r="M396" s="7"/>
      <c r="N396" s="7"/>
      <c r="O396" s="7"/>
      <c r="P396" s="7"/>
      <c r="Q396" s="7"/>
      <c r="R396" s="7"/>
      <c r="S396" s="7"/>
      <c r="T396" s="7"/>
      <c r="U396" s="7"/>
      <c r="V396" s="7"/>
      <c r="W396" s="7"/>
      <c r="X396" s="7"/>
      <c r="Y396" s="7"/>
      <c r="Z396" s="82"/>
      <c r="AA396" s="82"/>
      <c r="AB396" s="82"/>
      <c r="AC396" s="82"/>
      <c r="AD396" s="7"/>
      <c r="AE396" s="7"/>
      <c r="AF396" s="7"/>
      <c r="AG396" s="7"/>
      <c r="AH396" s="7"/>
      <c r="AI396" s="7"/>
      <c r="AJ396" s="7"/>
      <c r="AK396" s="7"/>
      <c r="AL396" s="7"/>
      <c r="AM396" s="7"/>
      <c r="AN396" s="7"/>
      <c r="AO396" s="7"/>
      <c r="AP396" s="7"/>
      <c r="AQ396" s="7"/>
      <c r="AR396" s="7"/>
      <c r="AS396" s="7"/>
      <c r="AT396" s="7"/>
      <c r="AU396" s="7"/>
      <c r="AV396" s="7"/>
      <c r="AW396" s="7"/>
      <c r="AX396" s="7"/>
      <c r="AY396" s="82"/>
      <c r="AZ396" s="82"/>
      <c r="BA396" s="82">
        <f t="shared" si="129"/>
        <v>0</v>
      </c>
      <c r="BB396" s="82">
        <f t="shared" si="130"/>
        <v>0</v>
      </c>
      <c r="BC396" s="7"/>
      <c r="BD396" s="7"/>
      <c r="BE396" s="7"/>
      <c r="BF396" s="7"/>
      <c r="BG396" s="7"/>
      <c r="BH396" s="7"/>
      <c r="BI396" s="7" t="s">
        <v>1801</v>
      </c>
      <c r="BJ396" s="7">
        <v>175392</v>
      </c>
      <c r="BK396" s="7" t="s">
        <v>2527</v>
      </c>
      <c r="BL396" s="7"/>
      <c r="BM396" s="7"/>
      <c r="BN396" s="7"/>
      <c r="BO396" s="7"/>
      <c r="BP396" s="7"/>
      <c r="BQ396" s="7"/>
      <c r="BR396" s="7"/>
      <c r="BS396" s="7"/>
      <c r="BT396" s="7"/>
      <c r="BU396" s="1"/>
      <c r="BV396" s="7"/>
      <c r="BW396" s="7"/>
      <c r="BX396" s="82">
        <f t="shared" si="133"/>
        <v>175392</v>
      </c>
      <c r="BY396" s="82" t="str">
        <f t="shared" si="141"/>
        <v>PROFINAS SAS</v>
      </c>
      <c r="BZ396" s="82" t="str">
        <f t="shared" si="134"/>
        <v>WALTER VELASCO</v>
      </c>
      <c r="CA396" s="82" t="str">
        <f t="shared" si="135"/>
        <v>15-30 DIAS</v>
      </c>
      <c r="CB396" s="7"/>
      <c r="CC396" s="7"/>
      <c r="CD396" s="7"/>
      <c r="CE396" s="7"/>
      <c r="CF396" s="7"/>
      <c r="CG396" s="7"/>
      <c r="CH396" s="7"/>
      <c r="CI396" s="7"/>
      <c r="CJ396" s="7"/>
      <c r="CK396" s="82"/>
      <c r="CL396" s="82"/>
      <c r="CM396" s="82"/>
      <c r="CN396" s="82"/>
      <c r="CO396" s="101">
        <f t="shared" si="136"/>
        <v>175392</v>
      </c>
      <c r="CP396" s="110" t="str">
        <f t="shared" si="137"/>
        <v>PROFINAS SAS</v>
      </c>
      <c r="CQ396" s="105" t="str">
        <f t="shared" si="138"/>
        <v>WALTER VELASCO</v>
      </c>
      <c r="CR396" s="105" t="str">
        <f t="shared" si="139"/>
        <v>15-30 DIAS</v>
      </c>
    </row>
    <row r="397" spans="1:96" ht="57.6">
      <c r="A397" s="46">
        <f t="shared" si="140"/>
        <v>389</v>
      </c>
      <c r="B397" s="24" t="s">
        <v>802</v>
      </c>
      <c r="C397" s="50" t="s">
        <v>937</v>
      </c>
      <c r="D397" s="47">
        <v>1</v>
      </c>
      <c r="E397" s="7"/>
      <c r="F397" s="7"/>
      <c r="G397" s="7"/>
      <c r="H397" s="7"/>
      <c r="I397" s="7"/>
      <c r="J397" s="7"/>
      <c r="K397" s="7"/>
      <c r="L397" s="7"/>
      <c r="M397" s="7"/>
      <c r="N397" s="7"/>
      <c r="O397" s="7"/>
      <c r="P397" s="7"/>
      <c r="Q397" s="7" t="s">
        <v>2379</v>
      </c>
      <c r="R397" s="7">
        <v>1577</v>
      </c>
      <c r="S397" s="7" t="s">
        <v>2281</v>
      </c>
      <c r="T397" s="7"/>
      <c r="U397" s="7"/>
      <c r="V397" s="7"/>
      <c r="W397" s="7"/>
      <c r="X397" s="7"/>
      <c r="Y397" s="7"/>
      <c r="Z397" s="82">
        <f t="shared" ref="Z397:Z428" si="142">MIN(X397,U397,R397,O397,L397,I397,F397)</f>
        <v>1577</v>
      </c>
      <c r="AA397" s="82" t="str">
        <f t="shared" ref="AA397:AA428" si="143">IF(Z397=X397,$W$7,IF(Z397=U397,$T$7,IF(Z397=R397,$Q$7,IF(Z397=O397,$N$7,IF(Z397=L397,$K$7,IF(Z397=I397,$H$7,IF(Z397=F397,$E$7,"")))))))</f>
        <v>BLAMIS DOTACIONES LABORATORIO S.A.S</v>
      </c>
      <c r="AB397" s="82" t="str">
        <f t="shared" ref="AB397:AB428" si="144">IF(Z397=X397,W397,IF(Z397=U397,T397,IF(Z397=R397,Q397,IF(Z397=O397,N397,IF(Z397=L397,K397,IF(Z397=I397,H397,IF(Z397=F397,E397,"")))))))</f>
        <v>SCHOT-DURAN</v>
      </c>
      <c r="AC397" s="82" t="str">
        <f t="shared" ref="AC397:AC428" si="145">IF(Z397=X397,Y397,IF(Z397=U397,V397,IF(Z397=R397,S397,IF(Z397=O397,P397,IF(Z397=L397,M397,IF(Z397=I397,J397,IF(Z397=F397,G397,"")))))))</f>
        <v>30 DÍAS</v>
      </c>
      <c r="AD397" s="7"/>
      <c r="AE397" s="7"/>
      <c r="AF397" s="7"/>
      <c r="AG397" s="7"/>
      <c r="AH397" s="7"/>
      <c r="AI397" s="7"/>
      <c r="AJ397" s="7"/>
      <c r="AK397" s="7"/>
      <c r="AL397" s="7"/>
      <c r="AM397" s="7"/>
      <c r="AN397" s="7"/>
      <c r="AO397" s="7"/>
      <c r="AP397" s="7"/>
      <c r="AQ397" s="7"/>
      <c r="AR397" s="7"/>
      <c r="AS397" s="7"/>
      <c r="AT397" s="7"/>
      <c r="AU397" s="7"/>
      <c r="AV397" s="7"/>
      <c r="AW397" s="7"/>
      <c r="AX397" s="7"/>
      <c r="AY397" s="82"/>
      <c r="AZ397" s="82"/>
      <c r="BA397" s="82">
        <f t="shared" si="129"/>
        <v>0</v>
      </c>
      <c r="BB397" s="82">
        <f t="shared" si="130"/>
        <v>0</v>
      </c>
      <c r="BC397" s="7"/>
      <c r="BD397" s="7"/>
      <c r="BE397" s="7"/>
      <c r="BF397" s="7"/>
      <c r="BG397" s="7"/>
      <c r="BH397" s="7"/>
      <c r="BI397" s="7" t="s">
        <v>2399</v>
      </c>
      <c r="BJ397" s="7">
        <v>1900.08</v>
      </c>
      <c r="BK397" s="7" t="s">
        <v>2527</v>
      </c>
      <c r="BL397" s="7"/>
      <c r="BM397" s="7"/>
      <c r="BN397" s="7"/>
      <c r="BO397" s="7"/>
      <c r="BP397" s="7"/>
      <c r="BQ397" s="7"/>
      <c r="BR397" s="7"/>
      <c r="BS397" s="7"/>
      <c r="BT397" s="7"/>
      <c r="BU397" s="1" t="s">
        <v>2377</v>
      </c>
      <c r="BV397" s="7">
        <v>2320</v>
      </c>
      <c r="BW397" s="7" t="s">
        <v>2328</v>
      </c>
      <c r="BX397" s="82">
        <f t="shared" si="133"/>
        <v>1900.08</v>
      </c>
      <c r="BY397" s="82" t="str">
        <f t="shared" si="141"/>
        <v>PROFINAS SAS</v>
      </c>
      <c r="BZ397" s="82" t="str">
        <f t="shared" si="134"/>
        <v>PYREX</v>
      </c>
      <c r="CA397" s="82" t="str">
        <f t="shared" si="135"/>
        <v>15-30 DIAS</v>
      </c>
      <c r="CB397" s="7"/>
      <c r="CC397" s="7"/>
      <c r="CD397" s="7"/>
      <c r="CE397" s="7"/>
      <c r="CF397" s="7"/>
      <c r="CG397" s="7"/>
      <c r="CH397" s="7"/>
      <c r="CI397" s="7"/>
      <c r="CJ397" s="7"/>
      <c r="CK397" s="82"/>
      <c r="CL397" s="82"/>
      <c r="CM397" s="82"/>
      <c r="CN397" s="82"/>
      <c r="CO397" s="101">
        <f t="shared" si="136"/>
        <v>1577</v>
      </c>
      <c r="CP397" s="110" t="str">
        <f t="shared" si="137"/>
        <v>BLAMIS DOTACIONES LABORATORIO S.A.S</v>
      </c>
      <c r="CQ397" s="105" t="str">
        <f t="shared" si="138"/>
        <v>SCHOT-DURAN</v>
      </c>
      <c r="CR397" s="105" t="str">
        <f t="shared" si="139"/>
        <v>30 DÍAS</v>
      </c>
    </row>
    <row r="398" spans="1:96" ht="36" customHeight="1">
      <c r="A398" s="46">
        <f t="shared" si="140"/>
        <v>390</v>
      </c>
      <c r="B398" s="24" t="s">
        <v>803</v>
      </c>
      <c r="C398" s="25" t="s">
        <v>1772</v>
      </c>
      <c r="D398" s="47">
        <v>1</v>
      </c>
      <c r="E398" s="7"/>
      <c r="F398" s="7"/>
      <c r="G398" s="7"/>
      <c r="H398" s="7"/>
      <c r="I398" s="7"/>
      <c r="J398" s="7"/>
      <c r="K398" s="1"/>
      <c r="L398" s="7"/>
      <c r="M398" s="7"/>
      <c r="N398" s="7"/>
      <c r="O398" s="7"/>
      <c r="P398" s="7"/>
      <c r="Q398" s="7"/>
      <c r="R398" s="7"/>
      <c r="S398" s="7"/>
      <c r="T398" s="7"/>
      <c r="U398" s="7"/>
      <c r="V398" s="7"/>
      <c r="W398" s="7" t="s">
        <v>2428</v>
      </c>
      <c r="X398" s="7">
        <v>551348</v>
      </c>
      <c r="Y398" s="7">
        <v>30</v>
      </c>
      <c r="Z398" s="82">
        <f t="shared" si="142"/>
        <v>551348</v>
      </c>
      <c r="AA398" s="82" t="str">
        <f t="shared" si="143"/>
        <v>EXÓGENA LTDA</v>
      </c>
      <c r="AB398" s="82" t="str">
        <f t="shared" si="144"/>
        <v>Ambion</v>
      </c>
      <c r="AC398" s="82">
        <f t="shared" si="145"/>
        <v>30</v>
      </c>
      <c r="AD398" s="7"/>
      <c r="AE398" s="7"/>
      <c r="AF398" s="7"/>
      <c r="AG398" s="7"/>
      <c r="AH398" s="7"/>
      <c r="AI398" s="7"/>
      <c r="AJ398" s="7"/>
      <c r="AK398" s="7"/>
      <c r="AL398" s="7"/>
      <c r="AM398" s="7"/>
      <c r="AN398" s="7"/>
      <c r="AO398" s="7"/>
      <c r="AP398" s="7" t="s">
        <v>2321</v>
      </c>
      <c r="AQ398" s="7">
        <v>1017700</v>
      </c>
      <c r="AR398" s="7" t="s">
        <v>2475</v>
      </c>
      <c r="AS398" s="7"/>
      <c r="AT398" s="7"/>
      <c r="AU398" s="7"/>
      <c r="AV398" s="7"/>
      <c r="AW398" s="7"/>
      <c r="AX398" s="7"/>
      <c r="AY398" s="82">
        <f t="shared" ref="AY398:AY428" si="146">MIN(AW398,AT398,AQ398,AN398,AK398,AH398,AE398)</f>
        <v>1017700</v>
      </c>
      <c r="AZ398" s="82" t="str">
        <f t="shared" ref="AZ398:AZ428" si="147">+IF(AY398=AW398,$AV$7,IF(AY398=AT398,$AS$7,IF(AY398=AQ398,$AP$7,IF(AY398=AN398,$AM$7,IF(AY398=AK398,$AJ$7,IF(AY398=AH398,$AG$7,IF(AY398=AE398,$AD$7,"")))))))</f>
        <v>LESNIAK E. U.</v>
      </c>
      <c r="BA398" s="82" t="str">
        <f t="shared" si="129"/>
        <v>FALCON</v>
      </c>
      <c r="BB398" s="82" t="str">
        <f t="shared" si="130"/>
        <v>30 días</v>
      </c>
      <c r="BC398" s="7"/>
      <c r="BD398" s="7"/>
      <c r="BE398" s="7"/>
      <c r="BF398" s="7"/>
      <c r="BG398" s="7"/>
      <c r="BH398" s="7"/>
      <c r="BI398" s="7"/>
      <c r="BJ398" s="7"/>
      <c r="BK398" s="7"/>
      <c r="BL398" s="7"/>
      <c r="BM398" s="7"/>
      <c r="BN398" s="7"/>
      <c r="BO398" s="7"/>
      <c r="BP398" s="7"/>
      <c r="BQ398" s="7"/>
      <c r="BR398" s="7"/>
      <c r="BS398" s="7"/>
      <c r="BT398" s="7"/>
      <c r="BU398" s="1" t="s">
        <v>2321</v>
      </c>
      <c r="BV398" s="7">
        <v>112520</v>
      </c>
      <c r="BW398" s="7" t="s">
        <v>2328</v>
      </c>
      <c r="BX398" s="82">
        <f t="shared" si="133"/>
        <v>112520</v>
      </c>
      <c r="BY398" s="82" t="str">
        <f t="shared" si="141"/>
        <v>REACTIVOS EQUIPOS Y QUIMICOS LIMITADA</v>
      </c>
      <c r="BZ398" s="82" t="str">
        <f t="shared" si="134"/>
        <v>FALCON</v>
      </c>
      <c r="CA398" s="82" t="str">
        <f t="shared" si="135"/>
        <v>30 DIAS</v>
      </c>
      <c r="CB398" s="7"/>
      <c r="CC398" s="7"/>
      <c r="CD398" s="7"/>
      <c r="CE398" s="7"/>
      <c r="CF398" s="7"/>
      <c r="CG398" s="7"/>
      <c r="CH398" s="7"/>
      <c r="CI398" s="7"/>
      <c r="CJ398" s="7"/>
      <c r="CK398" s="82"/>
      <c r="CL398" s="82"/>
      <c r="CM398" s="82"/>
      <c r="CN398" s="82"/>
      <c r="CO398" s="101">
        <f t="shared" si="136"/>
        <v>112520</v>
      </c>
      <c r="CP398" s="110" t="str">
        <f t="shared" si="137"/>
        <v>REACTIVOS EQUIPOS Y QUIMICOS LIMITADA</v>
      </c>
      <c r="CQ398" s="105" t="str">
        <f t="shared" si="138"/>
        <v>FALCON</v>
      </c>
      <c r="CR398" s="105" t="str">
        <f t="shared" si="139"/>
        <v>30 DIAS</v>
      </c>
    </row>
    <row r="399" spans="1:96" ht="57.6">
      <c r="A399" s="46">
        <f t="shared" si="140"/>
        <v>391</v>
      </c>
      <c r="B399" s="24" t="s">
        <v>2090</v>
      </c>
      <c r="C399" s="25" t="s">
        <v>856</v>
      </c>
      <c r="D399" s="47">
        <v>1</v>
      </c>
      <c r="E399" s="7"/>
      <c r="F399" s="7"/>
      <c r="G399" s="7"/>
      <c r="H399" s="7"/>
      <c r="I399" s="7"/>
      <c r="J399" s="7"/>
      <c r="K399" s="7"/>
      <c r="L399" s="7"/>
      <c r="M399" s="7"/>
      <c r="N399" s="7"/>
      <c r="O399" s="7"/>
      <c r="P399" s="7"/>
      <c r="Q399" s="7"/>
      <c r="R399" s="7"/>
      <c r="S399" s="7"/>
      <c r="T399" s="7"/>
      <c r="U399" s="7"/>
      <c r="V399" s="7"/>
      <c r="W399" s="7"/>
      <c r="X399" s="7"/>
      <c r="Y399" s="7"/>
      <c r="Z399" s="82"/>
      <c r="AA399" s="82"/>
      <c r="AB399" s="82"/>
      <c r="AC399" s="82"/>
      <c r="AD399" s="7"/>
      <c r="AE399" s="7"/>
      <c r="AF399" s="7"/>
      <c r="AG399" s="7"/>
      <c r="AH399" s="7"/>
      <c r="AI399" s="7"/>
      <c r="AJ399" s="7"/>
      <c r="AK399" s="7"/>
      <c r="AL399" s="7"/>
      <c r="AM399" s="7"/>
      <c r="AN399" s="7"/>
      <c r="AO399" s="7"/>
      <c r="AP399" s="7"/>
      <c r="AQ399" s="7"/>
      <c r="AR399" s="7"/>
      <c r="AS399" s="7"/>
      <c r="AT399" s="7"/>
      <c r="AU399" s="7"/>
      <c r="AV399" s="7"/>
      <c r="AW399" s="7"/>
      <c r="AX399" s="7"/>
      <c r="AY399" s="82"/>
      <c r="AZ399" s="82"/>
      <c r="BA399" s="82">
        <f t="shared" ref="BA399:BA428" si="148">IF(AY399=AW399,AV399,IF(AY399=AT399,AS399,IF(AY399=AQ399,AP399,IF(AY399=AN399,AM399,IF(AY399=AK399,AJ399,IF(AY399=AH399,AG399,IF(AY399=AE399,AD399,"")))))))</f>
        <v>0</v>
      </c>
      <c r="BB399" s="82">
        <f t="shared" ref="BB399:BB428" si="149">IF(AY399=AW399,AX399,IF(AY399=AT399,AU399,IF(AY399=AQ399,AR399,IF(AY399=AN399,AO399,IF(AY399=AK399,AL399,IF(AY399=AH399,AI399,IF(AY399=AE399,AF399,"")))))))</f>
        <v>0</v>
      </c>
      <c r="BC399" s="7"/>
      <c r="BD399" s="7"/>
      <c r="BE399" s="7"/>
      <c r="BF399" s="7"/>
      <c r="BG399" s="7"/>
      <c r="BH399" s="7"/>
      <c r="BI399" s="7" t="s">
        <v>1801</v>
      </c>
      <c r="BJ399" s="7">
        <v>73080</v>
      </c>
      <c r="BK399" s="7" t="s">
        <v>2527</v>
      </c>
      <c r="BL399" s="7"/>
      <c r="BM399" s="7"/>
      <c r="BN399" s="7"/>
      <c r="BO399" s="7"/>
      <c r="BP399" s="7"/>
      <c r="BQ399" s="7"/>
      <c r="BR399" s="7"/>
      <c r="BS399" s="7"/>
      <c r="BT399" s="7"/>
      <c r="BU399" s="1" t="s">
        <v>2590</v>
      </c>
      <c r="BV399" s="7">
        <v>50750</v>
      </c>
      <c r="BW399" s="7" t="s">
        <v>2328</v>
      </c>
      <c r="BX399" s="82">
        <f t="shared" si="133"/>
        <v>50750</v>
      </c>
      <c r="BY399" s="82" t="str">
        <f t="shared" si="141"/>
        <v>REACTIVOS EQUIPOS Y QUIMICOS LIMITADA</v>
      </c>
      <c r="BZ399" s="82" t="str">
        <f t="shared" si="134"/>
        <v>VIDRIOEQUIPOS</v>
      </c>
      <c r="CA399" s="82" t="str">
        <f t="shared" si="135"/>
        <v>30 DIAS</v>
      </c>
      <c r="CB399" s="7"/>
      <c r="CC399" s="7"/>
      <c r="CD399" s="7"/>
      <c r="CE399" s="7"/>
      <c r="CF399" s="7"/>
      <c r="CG399" s="7"/>
      <c r="CH399" s="7"/>
      <c r="CI399" s="7"/>
      <c r="CJ399" s="7"/>
      <c r="CK399" s="82"/>
      <c r="CL399" s="82"/>
      <c r="CM399" s="82"/>
      <c r="CN399" s="82"/>
      <c r="CO399" s="101">
        <f t="shared" si="136"/>
        <v>50750</v>
      </c>
      <c r="CP399" s="110" t="str">
        <f t="shared" si="137"/>
        <v>REACTIVOS EQUIPOS Y QUIMICOS LIMITADA</v>
      </c>
      <c r="CQ399" s="105" t="str">
        <f t="shared" si="138"/>
        <v>VIDRIOEQUIPOS</v>
      </c>
      <c r="CR399" s="105" t="str">
        <f t="shared" si="139"/>
        <v>30 DIAS</v>
      </c>
    </row>
    <row r="400" spans="1:96" ht="25.5" customHeight="1">
      <c r="A400" s="46">
        <f t="shared" si="140"/>
        <v>392</v>
      </c>
      <c r="B400" s="24" t="s">
        <v>2091</v>
      </c>
      <c r="C400" s="25" t="s">
        <v>2092</v>
      </c>
      <c r="D400" s="47">
        <v>1</v>
      </c>
      <c r="E400" s="7"/>
      <c r="F400" s="7"/>
      <c r="G400" s="7"/>
      <c r="H400" s="7"/>
      <c r="I400" s="7"/>
      <c r="J400" s="7"/>
      <c r="K400" s="7" t="s">
        <v>2307</v>
      </c>
      <c r="L400" s="7">
        <v>111200</v>
      </c>
      <c r="M400" s="7">
        <v>30</v>
      </c>
      <c r="N400" s="7" t="s">
        <v>2347</v>
      </c>
      <c r="O400" s="7">
        <v>117931</v>
      </c>
      <c r="P400" s="7" t="s">
        <v>2326</v>
      </c>
      <c r="Q400" s="7"/>
      <c r="R400" s="7"/>
      <c r="S400" s="7"/>
      <c r="T400" s="7"/>
      <c r="U400" s="7"/>
      <c r="V400" s="7"/>
      <c r="W400" s="7" t="s">
        <v>2428</v>
      </c>
      <c r="X400" s="7">
        <v>349044</v>
      </c>
      <c r="Y400" s="7">
        <v>30</v>
      </c>
      <c r="Z400" s="82">
        <f t="shared" si="142"/>
        <v>111200</v>
      </c>
      <c r="AA400" s="82" t="str">
        <f t="shared" si="143"/>
        <v>BIO-INSTRUMENTAL</v>
      </c>
      <c r="AB400" s="82" t="str">
        <f t="shared" si="144"/>
        <v xml:space="preserve">USA SCIENTIFIC </v>
      </c>
      <c r="AC400" s="82">
        <f t="shared" si="145"/>
        <v>30</v>
      </c>
      <c r="AD400" s="7"/>
      <c r="AE400" s="7"/>
      <c r="AF400" s="7"/>
      <c r="AG400" s="7"/>
      <c r="AH400" s="7"/>
      <c r="AI400" s="7"/>
      <c r="AJ400" s="7"/>
      <c r="AK400" s="7"/>
      <c r="AL400" s="7"/>
      <c r="AM400" s="7"/>
      <c r="AN400" s="7"/>
      <c r="AO400" s="7"/>
      <c r="AP400" s="7" t="s">
        <v>2301</v>
      </c>
      <c r="AQ400" s="7">
        <v>382900</v>
      </c>
      <c r="AR400" s="7" t="s">
        <v>2475</v>
      </c>
      <c r="AS400" s="7" t="s">
        <v>2359</v>
      </c>
      <c r="AT400" s="7">
        <v>473279.99999999988</v>
      </c>
      <c r="AU400" s="7">
        <v>90</v>
      </c>
      <c r="AV400" s="7" t="s">
        <v>2303</v>
      </c>
      <c r="AW400" s="7">
        <v>139179.2048780488</v>
      </c>
      <c r="AX400" s="7">
        <v>10</v>
      </c>
      <c r="AY400" s="82">
        <f t="shared" si="146"/>
        <v>139179.2048780488</v>
      </c>
      <c r="AZ400" s="82" t="str">
        <f t="shared" si="147"/>
        <v>NELSON A. ROYERO Y CÍA. SAS.</v>
      </c>
      <c r="BA400" s="82" t="str">
        <f t="shared" si="148"/>
        <v>USA SCIENTIFIC</v>
      </c>
      <c r="BB400" s="82">
        <f t="shared" si="149"/>
        <v>10</v>
      </c>
      <c r="BC400" s="7"/>
      <c r="BD400" s="7"/>
      <c r="BE400" s="7"/>
      <c r="BF400" s="7"/>
      <c r="BG400" s="7"/>
      <c r="BH400" s="7"/>
      <c r="BI400" s="7"/>
      <c r="BJ400" s="7"/>
      <c r="BK400" s="7"/>
      <c r="BL400" s="7"/>
      <c r="BM400" s="7"/>
      <c r="BN400" s="7"/>
      <c r="BO400" s="7"/>
      <c r="BP400" s="7"/>
      <c r="BQ400" s="7"/>
      <c r="BR400" s="7"/>
      <c r="BS400" s="7"/>
      <c r="BT400" s="7"/>
      <c r="BU400" s="1" t="s">
        <v>2280</v>
      </c>
      <c r="BV400" s="7">
        <v>41760</v>
      </c>
      <c r="BW400" s="7" t="s">
        <v>2328</v>
      </c>
      <c r="BX400" s="82">
        <f t="shared" si="133"/>
        <v>41760</v>
      </c>
      <c r="BY400" s="82" t="str">
        <f t="shared" si="141"/>
        <v>REACTIVOS EQUIPOS Y QUIMICOS LIMITADA</v>
      </c>
      <c r="BZ400" s="82" t="str">
        <f t="shared" si="134"/>
        <v>BOECO</v>
      </c>
      <c r="CA400" s="82" t="str">
        <f t="shared" si="135"/>
        <v>30 DIAS</v>
      </c>
      <c r="CB400" s="7" t="s">
        <v>2359</v>
      </c>
      <c r="CC400" s="7">
        <v>191400</v>
      </c>
      <c r="CD400" s="7" t="s">
        <v>2615</v>
      </c>
      <c r="CE400" s="7" t="s">
        <v>888</v>
      </c>
      <c r="CF400" s="7">
        <v>123500</v>
      </c>
      <c r="CG400" s="7">
        <v>60</v>
      </c>
      <c r="CH400" s="7"/>
      <c r="CI400" s="7"/>
      <c r="CJ400" s="7"/>
      <c r="CK400" s="82">
        <f t="shared" ref="CK400:CK428" si="150">MIN(CI400,CF400,CC400)</f>
        <v>123500</v>
      </c>
      <c r="CL400" s="82" t="str">
        <f t="shared" ref="CL400:CL428" si="151">+IF(CK400=CI400,$CH$7,IF(CK400=CF400,$CE$7,IF(CK400=CC400,$CB$7,"")))</f>
        <v>SCIENTIFIC PRODUCTS LTDA.</v>
      </c>
      <c r="CM400" s="82" t="str">
        <f t="shared" ref="CM400:CM428" si="152">IF(CK400=CI400,CH400,IF(CK400=CF400,CE400,IF(CK400=CC400,CB400,"")))</f>
        <v>FISHER</v>
      </c>
      <c r="CN400" s="82">
        <f t="shared" ref="CN400:CN428" si="153">IF(CK400=CI400,CJ400,IF(CK400=CF400,CG400,IF(CK400=CC400,CD400,"")))</f>
        <v>60</v>
      </c>
      <c r="CO400" s="101">
        <f t="shared" si="136"/>
        <v>41760</v>
      </c>
      <c r="CP400" s="110" t="str">
        <f t="shared" si="137"/>
        <v>REACTIVOS EQUIPOS Y QUIMICOS LIMITADA</v>
      </c>
      <c r="CQ400" s="105" t="str">
        <f t="shared" si="138"/>
        <v>BOECO</v>
      </c>
      <c r="CR400" s="105" t="str">
        <f t="shared" si="139"/>
        <v>30 DIAS</v>
      </c>
    </row>
    <row r="401" spans="1:96" ht="57.6">
      <c r="A401" s="46">
        <f t="shared" si="140"/>
        <v>393</v>
      </c>
      <c r="B401" s="24" t="s">
        <v>1773</v>
      </c>
      <c r="C401" s="50" t="s">
        <v>1774</v>
      </c>
      <c r="D401" s="47">
        <v>1</v>
      </c>
      <c r="E401" s="7"/>
      <c r="F401" s="7"/>
      <c r="G401" s="7"/>
      <c r="H401" s="7"/>
      <c r="I401" s="7"/>
      <c r="J401" s="7"/>
      <c r="K401" s="7" t="s">
        <v>2307</v>
      </c>
      <c r="L401" s="7">
        <v>195972</v>
      </c>
      <c r="M401" s="7">
        <v>30</v>
      </c>
      <c r="N401" s="7" t="s">
        <v>2348</v>
      </c>
      <c r="O401" s="7">
        <v>126721</v>
      </c>
      <c r="P401" s="7" t="s">
        <v>2328</v>
      </c>
      <c r="Q401" s="7"/>
      <c r="R401" s="7"/>
      <c r="S401" s="7"/>
      <c r="T401" s="7"/>
      <c r="U401" s="7"/>
      <c r="V401" s="7"/>
      <c r="W401" s="7" t="s">
        <v>2428</v>
      </c>
      <c r="X401" s="7">
        <v>247080</v>
      </c>
      <c r="Y401" s="7">
        <v>30</v>
      </c>
      <c r="Z401" s="82">
        <f t="shared" si="142"/>
        <v>126721</v>
      </c>
      <c r="AA401" s="82" t="str">
        <f t="shared" si="143"/>
        <v>BIODIAGNOSTICA LTDA</v>
      </c>
      <c r="AB401" s="82" t="str">
        <f t="shared" si="144"/>
        <v>USA SCIENTIFIC 1415-8700</v>
      </c>
      <c r="AC401" s="82" t="str">
        <f t="shared" si="145"/>
        <v>30 DIAS</v>
      </c>
      <c r="AD401" s="7"/>
      <c r="AE401" s="7"/>
      <c r="AF401" s="7"/>
      <c r="AG401" s="7" t="s">
        <v>2280</v>
      </c>
      <c r="AH401" s="7">
        <v>39440</v>
      </c>
      <c r="AI401" s="7">
        <v>30</v>
      </c>
      <c r="AJ401" s="7"/>
      <c r="AK401" s="7"/>
      <c r="AL401" s="7"/>
      <c r="AM401" s="7"/>
      <c r="AN401" s="7"/>
      <c r="AO401" s="7"/>
      <c r="AP401" s="7"/>
      <c r="AQ401" s="7"/>
      <c r="AR401" s="7"/>
      <c r="AS401" s="7"/>
      <c r="AT401" s="7"/>
      <c r="AU401" s="7"/>
      <c r="AV401" s="7" t="s">
        <v>2303</v>
      </c>
      <c r="AW401" s="7">
        <v>86631.629268292672</v>
      </c>
      <c r="AX401" s="7">
        <v>10</v>
      </c>
      <c r="AY401" s="82">
        <f t="shared" si="146"/>
        <v>39440</v>
      </c>
      <c r="AZ401" s="82" t="str">
        <f t="shared" si="147"/>
        <v>IMPORTECNICAL S.A.S</v>
      </c>
      <c r="BA401" s="82" t="str">
        <f t="shared" si="148"/>
        <v>BOECO</v>
      </c>
      <c r="BB401" s="82">
        <f t="shared" si="149"/>
        <v>30</v>
      </c>
      <c r="BC401" s="7"/>
      <c r="BD401" s="7"/>
      <c r="BE401" s="7"/>
      <c r="BF401" s="7"/>
      <c r="BG401" s="7"/>
      <c r="BH401" s="7"/>
      <c r="BI401" s="7"/>
      <c r="BJ401" s="7"/>
      <c r="BK401" s="7"/>
      <c r="BL401" s="7"/>
      <c r="BM401" s="7"/>
      <c r="BN401" s="7"/>
      <c r="BO401" s="7"/>
      <c r="BP401" s="7"/>
      <c r="BQ401" s="7"/>
      <c r="BR401" s="7"/>
      <c r="BS401" s="7"/>
      <c r="BT401" s="7"/>
      <c r="BU401" s="1" t="s">
        <v>2280</v>
      </c>
      <c r="BV401" s="7">
        <v>44080</v>
      </c>
      <c r="BW401" s="7" t="s">
        <v>2328</v>
      </c>
      <c r="BX401" s="82">
        <f t="shared" si="133"/>
        <v>44080</v>
      </c>
      <c r="BY401" s="82" t="str">
        <f t="shared" si="141"/>
        <v>REACTIVOS EQUIPOS Y QUIMICOS LIMITADA</v>
      </c>
      <c r="BZ401" s="82" t="str">
        <f t="shared" si="134"/>
        <v>BOECO</v>
      </c>
      <c r="CA401" s="82" t="str">
        <f t="shared" si="135"/>
        <v>30 DIAS</v>
      </c>
      <c r="CB401" s="7" t="s">
        <v>2359</v>
      </c>
      <c r="CC401" s="7">
        <v>116869.99999999999</v>
      </c>
      <c r="CD401" s="7" t="s">
        <v>2615</v>
      </c>
      <c r="CE401" s="7" t="s">
        <v>888</v>
      </c>
      <c r="CF401" s="7">
        <v>58000</v>
      </c>
      <c r="CG401" s="7">
        <v>30</v>
      </c>
      <c r="CH401" s="7"/>
      <c r="CI401" s="7"/>
      <c r="CJ401" s="7"/>
      <c r="CK401" s="82">
        <f t="shared" si="150"/>
        <v>58000</v>
      </c>
      <c r="CL401" s="82" t="str">
        <f t="shared" si="151"/>
        <v>SCIENTIFIC PRODUCTS LTDA.</v>
      </c>
      <c r="CM401" s="82" t="str">
        <f t="shared" si="152"/>
        <v>FISHER</v>
      </c>
      <c r="CN401" s="82">
        <f t="shared" si="153"/>
        <v>30</v>
      </c>
      <c r="CO401" s="101">
        <f t="shared" si="136"/>
        <v>39440</v>
      </c>
      <c r="CP401" s="110" t="str">
        <f t="shared" si="137"/>
        <v>IMPORTECNICAL S.A.S</v>
      </c>
      <c r="CQ401" s="105" t="str">
        <f t="shared" si="138"/>
        <v>BOECO</v>
      </c>
      <c r="CR401" s="105">
        <f t="shared" si="139"/>
        <v>30</v>
      </c>
    </row>
    <row r="402" spans="1:96" ht="57.6">
      <c r="A402" s="46">
        <f t="shared" si="140"/>
        <v>394</v>
      </c>
      <c r="B402" s="24" t="s">
        <v>1775</v>
      </c>
      <c r="C402" s="25" t="s">
        <v>1776</v>
      </c>
      <c r="D402" s="47">
        <v>1</v>
      </c>
      <c r="E402" s="7"/>
      <c r="F402" s="7"/>
      <c r="G402" s="7"/>
      <c r="H402" s="7"/>
      <c r="I402" s="7"/>
      <c r="J402" s="7"/>
      <c r="K402" s="7" t="s">
        <v>2315</v>
      </c>
      <c r="L402" s="7">
        <v>98136</v>
      </c>
      <c r="M402" s="7">
        <v>30</v>
      </c>
      <c r="N402" s="7" t="s">
        <v>2349</v>
      </c>
      <c r="O402" s="7">
        <v>36702</v>
      </c>
      <c r="P402" s="7" t="s">
        <v>2326</v>
      </c>
      <c r="Q402" s="7"/>
      <c r="R402" s="7"/>
      <c r="S402" s="7"/>
      <c r="T402" s="7"/>
      <c r="U402" s="7"/>
      <c r="V402" s="7"/>
      <c r="W402" s="7" t="s">
        <v>2428</v>
      </c>
      <c r="X402" s="7">
        <v>123540</v>
      </c>
      <c r="Y402" s="7">
        <v>30</v>
      </c>
      <c r="Z402" s="82">
        <f t="shared" si="142"/>
        <v>36702</v>
      </c>
      <c r="AA402" s="82" t="str">
        <f t="shared" si="143"/>
        <v>BIODIAGNOSTICA LTDA</v>
      </c>
      <c r="AB402" s="82" t="str">
        <f t="shared" si="144"/>
        <v>USA SCIENTIFIC 1615-5500</v>
      </c>
      <c r="AC402" s="82" t="str">
        <f t="shared" si="145"/>
        <v>INMEDIATA</v>
      </c>
      <c r="AD402" s="7"/>
      <c r="AE402" s="7"/>
      <c r="AF402" s="7"/>
      <c r="AG402" s="7"/>
      <c r="AH402" s="7"/>
      <c r="AI402" s="7"/>
      <c r="AJ402" s="7"/>
      <c r="AK402" s="7"/>
      <c r="AL402" s="7"/>
      <c r="AM402" s="7"/>
      <c r="AN402" s="7"/>
      <c r="AO402" s="7"/>
      <c r="AP402" s="7" t="s">
        <v>2303</v>
      </c>
      <c r="AQ402" s="7">
        <v>61400</v>
      </c>
      <c r="AR402" s="7" t="s">
        <v>2475</v>
      </c>
      <c r="AS402" s="7"/>
      <c r="AT402" s="7"/>
      <c r="AU402" s="7"/>
      <c r="AV402" s="7" t="s">
        <v>2303</v>
      </c>
      <c r="AW402" s="7">
        <v>43315.814634146336</v>
      </c>
      <c r="AX402" s="7">
        <v>10</v>
      </c>
      <c r="AY402" s="82">
        <f t="shared" si="146"/>
        <v>43315.814634146336</v>
      </c>
      <c r="AZ402" s="82" t="str">
        <f t="shared" si="147"/>
        <v>NELSON A. ROYERO Y CÍA. SAS.</v>
      </c>
      <c r="BA402" s="82" t="str">
        <f t="shared" si="148"/>
        <v>USA SCIENTIFIC</v>
      </c>
      <c r="BB402" s="82">
        <f t="shared" si="149"/>
        <v>10</v>
      </c>
      <c r="BC402" s="7"/>
      <c r="BD402" s="7"/>
      <c r="BE402" s="7"/>
      <c r="BF402" s="7"/>
      <c r="BG402" s="7"/>
      <c r="BH402" s="7"/>
      <c r="BI402" s="7"/>
      <c r="BJ402" s="7"/>
      <c r="BK402" s="7"/>
      <c r="BL402" s="7"/>
      <c r="BM402" s="7"/>
      <c r="BN402" s="7"/>
      <c r="BO402" s="7"/>
      <c r="BP402" s="7"/>
      <c r="BQ402" s="7"/>
      <c r="BR402" s="7"/>
      <c r="BS402" s="7"/>
      <c r="BT402" s="7"/>
      <c r="BU402" s="1" t="s">
        <v>2301</v>
      </c>
      <c r="BV402" s="7">
        <v>49184</v>
      </c>
      <c r="BW402" s="7" t="s">
        <v>2545</v>
      </c>
      <c r="BX402" s="82">
        <f t="shared" si="133"/>
        <v>49184</v>
      </c>
      <c r="BY402" s="82" t="str">
        <f t="shared" si="141"/>
        <v>REACTIVOS EQUIPOS Y QUIMICOS LIMITADA</v>
      </c>
      <c r="BZ402" s="82" t="str">
        <f t="shared" si="134"/>
        <v>AXIGEN</v>
      </c>
      <c r="CA402" s="82" t="str">
        <f t="shared" si="135"/>
        <v>120 DIAS</v>
      </c>
      <c r="CB402" s="7"/>
      <c r="CC402" s="7"/>
      <c r="CD402" s="7"/>
      <c r="CE402" s="7"/>
      <c r="CF402" s="7"/>
      <c r="CG402" s="7"/>
      <c r="CH402" s="7" t="s">
        <v>2624</v>
      </c>
      <c r="CI402" s="7">
        <v>22575.384615384613</v>
      </c>
      <c r="CJ402" s="7" t="s">
        <v>2400</v>
      </c>
      <c r="CK402" s="82">
        <f t="shared" si="150"/>
        <v>22575.384615384613</v>
      </c>
      <c r="CL402" s="82" t="str">
        <f t="shared" si="151"/>
        <v xml:space="preserve">LABORATORIOS WACOL S.A </v>
      </c>
      <c r="CM402" s="82" t="str">
        <f t="shared" si="152"/>
        <v xml:space="preserve">AXIGEN </v>
      </c>
      <c r="CN402" s="82" t="str">
        <f t="shared" si="153"/>
        <v xml:space="preserve">INMEDIATA </v>
      </c>
      <c r="CO402" s="101">
        <f t="shared" si="136"/>
        <v>22575.384615384613</v>
      </c>
      <c r="CP402" s="110" t="str">
        <f t="shared" si="137"/>
        <v xml:space="preserve">LABORATORIOS WACOL S.A </v>
      </c>
      <c r="CQ402" s="105" t="str">
        <f t="shared" si="138"/>
        <v xml:space="preserve">AXIGEN </v>
      </c>
      <c r="CR402" s="105" t="str">
        <f t="shared" si="139"/>
        <v xml:space="preserve">INMEDIATA </v>
      </c>
    </row>
    <row r="403" spans="1:96" ht="32.25" customHeight="1">
      <c r="A403" s="46">
        <f t="shared" si="140"/>
        <v>395</v>
      </c>
      <c r="B403" s="24" t="s">
        <v>804</v>
      </c>
      <c r="C403" s="48" t="s">
        <v>1465</v>
      </c>
      <c r="D403" s="47">
        <v>1</v>
      </c>
      <c r="E403" s="7"/>
      <c r="F403" s="7"/>
      <c r="G403" s="7"/>
      <c r="H403" s="7" t="s">
        <v>2286</v>
      </c>
      <c r="I403" s="7">
        <v>726524.24</v>
      </c>
      <c r="J403" s="7" t="s">
        <v>2281</v>
      </c>
      <c r="K403" s="1"/>
      <c r="L403" s="7"/>
      <c r="M403" s="7"/>
      <c r="N403" s="7"/>
      <c r="O403" s="7"/>
      <c r="P403" s="7"/>
      <c r="Q403" s="7"/>
      <c r="R403" s="7"/>
      <c r="S403" s="7"/>
      <c r="T403" s="7"/>
      <c r="U403" s="7"/>
      <c r="V403" s="7"/>
      <c r="W403" s="7"/>
      <c r="X403" s="7"/>
      <c r="Y403" s="7"/>
      <c r="Z403" s="82">
        <f t="shared" si="142"/>
        <v>726524.24</v>
      </c>
      <c r="AA403" s="82" t="str">
        <f t="shared" si="143"/>
        <v>AVÁNTIKA COLOMBIA S.A.</v>
      </c>
      <c r="AB403" s="82" t="str">
        <f t="shared" si="144"/>
        <v>CORNING</v>
      </c>
      <c r="AC403" s="82" t="str">
        <f t="shared" si="145"/>
        <v>30 DÍAS</v>
      </c>
      <c r="AD403" s="7" t="s">
        <v>2286</v>
      </c>
      <c r="AE403" s="7">
        <v>653059</v>
      </c>
      <c r="AF403" s="7" t="s">
        <v>2375</v>
      </c>
      <c r="AG403" s="7"/>
      <c r="AH403" s="7"/>
      <c r="AI403" s="7"/>
      <c r="AJ403" s="7"/>
      <c r="AK403" s="7"/>
      <c r="AL403" s="7"/>
      <c r="AM403" s="7"/>
      <c r="AN403" s="7"/>
      <c r="AO403" s="7"/>
      <c r="AP403" s="7" t="s">
        <v>2286</v>
      </c>
      <c r="AQ403" s="7">
        <v>1130700</v>
      </c>
      <c r="AR403" s="7" t="s">
        <v>2475</v>
      </c>
      <c r="AS403" s="7"/>
      <c r="AT403" s="7"/>
      <c r="AU403" s="7"/>
      <c r="AV403" s="7" t="s">
        <v>2286</v>
      </c>
      <c r="AW403" s="7">
        <v>438536.58536585368</v>
      </c>
      <c r="AX403" s="7">
        <v>60</v>
      </c>
      <c r="AY403" s="82">
        <f t="shared" si="146"/>
        <v>438536.58536585368</v>
      </c>
      <c r="AZ403" s="82" t="str">
        <f t="shared" si="147"/>
        <v>NELSON A. ROYERO Y CÍA. SAS.</v>
      </c>
      <c r="BA403" s="82" t="str">
        <f t="shared" si="148"/>
        <v>CORNING</v>
      </c>
      <c r="BB403" s="82">
        <f t="shared" si="149"/>
        <v>60</v>
      </c>
      <c r="BC403" s="7"/>
      <c r="BD403" s="7"/>
      <c r="BE403" s="7"/>
      <c r="BF403" s="7"/>
      <c r="BG403" s="7"/>
      <c r="BH403" s="7"/>
      <c r="BI403" s="7"/>
      <c r="BJ403" s="7"/>
      <c r="BK403" s="7"/>
      <c r="BL403" s="7" t="s">
        <v>2286</v>
      </c>
      <c r="BM403" s="7">
        <v>831000</v>
      </c>
      <c r="BN403" s="7" t="s">
        <v>2375</v>
      </c>
      <c r="BO403" s="7"/>
      <c r="BP403" s="7"/>
      <c r="BQ403" s="7"/>
      <c r="BR403" s="7"/>
      <c r="BS403" s="7"/>
      <c r="BT403" s="7"/>
      <c r="BU403" s="1"/>
      <c r="BV403" s="7"/>
      <c r="BW403" s="7"/>
      <c r="BX403" s="82">
        <f t="shared" si="133"/>
        <v>831000</v>
      </c>
      <c r="BY403" s="82" t="str">
        <f t="shared" si="141"/>
        <v xml:space="preserve">QUIMICA  M.G.  S.A.S.   </v>
      </c>
      <c r="BZ403" s="82" t="str">
        <f t="shared" si="134"/>
        <v>CORNING</v>
      </c>
      <c r="CA403" s="82" t="str">
        <f t="shared" si="135"/>
        <v>60 DIAS</v>
      </c>
      <c r="CB403" s="7"/>
      <c r="CC403" s="7"/>
      <c r="CD403" s="7"/>
      <c r="CE403" s="7" t="s">
        <v>2286</v>
      </c>
      <c r="CF403" s="7">
        <v>754000</v>
      </c>
      <c r="CG403" s="7">
        <v>60</v>
      </c>
      <c r="CH403" s="7" t="s">
        <v>2286</v>
      </c>
      <c r="CI403" s="7">
        <v>337292.30769230769</v>
      </c>
      <c r="CJ403" s="7" t="s">
        <v>2363</v>
      </c>
      <c r="CK403" s="82">
        <f t="shared" si="150"/>
        <v>337292.30769230769</v>
      </c>
      <c r="CL403" s="82" t="str">
        <f t="shared" si="151"/>
        <v xml:space="preserve">LABORATORIOS WACOL S.A </v>
      </c>
      <c r="CM403" s="82" t="str">
        <f t="shared" si="152"/>
        <v>CORNING</v>
      </c>
      <c r="CN403" s="82" t="str">
        <f t="shared" si="153"/>
        <v>90 DIAS</v>
      </c>
      <c r="CO403" s="101">
        <f t="shared" si="136"/>
        <v>337292.30769230769</v>
      </c>
      <c r="CP403" s="110" t="str">
        <f t="shared" si="137"/>
        <v xml:space="preserve">LABORATORIOS WACOL S.A </v>
      </c>
      <c r="CQ403" s="105" t="str">
        <f t="shared" si="138"/>
        <v>CORNING</v>
      </c>
      <c r="CR403" s="105" t="str">
        <f t="shared" si="139"/>
        <v>90 DIAS</v>
      </c>
    </row>
    <row r="404" spans="1:96" ht="32.25" customHeight="1">
      <c r="A404" s="46">
        <f t="shared" si="140"/>
        <v>396</v>
      </c>
      <c r="B404" s="24" t="s">
        <v>1574</v>
      </c>
      <c r="C404" s="25" t="s">
        <v>1510</v>
      </c>
      <c r="D404" s="47">
        <v>1</v>
      </c>
      <c r="E404" s="7"/>
      <c r="F404" s="7"/>
      <c r="G404" s="7"/>
      <c r="H404" s="7"/>
      <c r="I404" s="7"/>
      <c r="J404" s="7"/>
      <c r="K404" s="1"/>
      <c r="L404" s="7"/>
      <c r="M404" s="7"/>
      <c r="N404" s="7"/>
      <c r="O404" s="7"/>
      <c r="P404" s="7"/>
      <c r="Q404" s="7"/>
      <c r="R404" s="7"/>
      <c r="S404" s="7"/>
      <c r="T404" s="7"/>
      <c r="U404" s="7"/>
      <c r="V404" s="7"/>
      <c r="W404" s="7"/>
      <c r="X404" s="7"/>
      <c r="Y404" s="7"/>
      <c r="Z404" s="82"/>
      <c r="AA404" s="82"/>
      <c r="AB404" s="82"/>
      <c r="AC404" s="82"/>
      <c r="AD404" s="7"/>
      <c r="AE404" s="7"/>
      <c r="AF404" s="7"/>
      <c r="AG404" s="7"/>
      <c r="AH404" s="7"/>
      <c r="AI404" s="7"/>
      <c r="AJ404" s="7"/>
      <c r="AK404" s="7"/>
      <c r="AL404" s="7"/>
      <c r="AM404" s="7"/>
      <c r="AN404" s="7"/>
      <c r="AO404" s="7"/>
      <c r="AP404" s="7" t="s">
        <v>2489</v>
      </c>
      <c r="AQ404" s="7">
        <v>950000</v>
      </c>
      <c r="AR404" s="7" t="s">
        <v>2475</v>
      </c>
      <c r="AS404" s="7"/>
      <c r="AT404" s="7"/>
      <c r="AU404" s="7"/>
      <c r="AV404" s="7"/>
      <c r="AW404" s="7"/>
      <c r="AX404" s="7"/>
      <c r="AY404" s="82">
        <f t="shared" si="146"/>
        <v>950000</v>
      </c>
      <c r="AZ404" s="82" t="str">
        <f t="shared" si="147"/>
        <v>LESNIAK E. U.</v>
      </c>
      <c r="BA404" s="82" t="str">
        <f t="shared" si="148"/>
        <v>CEPHEID</v>
      </c>
      <c r="BB404" s="82" t="str">
        <f t="shared" si="149"/>
        <v>30 días</v>
      </c>
      <c r="BC404" s="7"/>
      <c r="BD404" s="7"/>
      <c r="BE404" s="7"/>
      <c r="BF404" s="7"/>
      <c r="BG404" s="7"/>
      <c r="BH404" s="7"/>
      <c r="BI404" s="7"/>
      <c r="BJ404" s="7"/>
      <c r="BK404" s="7"/>
      <c r="BL404" s="7"/>
      <c r="BM404" s="7"/>
      <c r="BN404" s="7"/>
      <c r="BO404" s="7"/>
      <c r="BP404" s="7"/>
      <c r="BQ404" s="7"/>
      <c r="BR404" s="7"/>
      <c r="BS404" s="7"/>
      <c r="BT404" s="7"/>
      <c r="BU404" s="1"/>
      <c r="BV404" s="7"/>
      <c r="BW404" s="7"/>
      <c r="BX404" s="82"/>
      <c r="BY404" s="82" t="str">
        <f t="shared" si="141"/>
        <v>REACTIVOS EQUIPOS Y QUIMICOS LIMITADA</v>
      </c>
      <c r="BZ404" s="82">
        <f t="shared" si="134"/>
        <v>0</v>
      </c>
      <c r="CA404" s="82">
        <f t="shared" si="135"/>
        <v>0</v>
      </c>
      <c r="CB404" s="7"/>
      <c r="CC404" s="7"/>
      <c r="CD404" s="7"/>
      <c r="CE404" s="7"/>
      <c r="CF404" s="7"/>
      <c r="CG404" s="7"/>
      <c r="CH404" s="7"/>
      <c r="CI404" s="7"/>
      <c r="CJ404" s="7"/>
      <c r="CK404" s="82"/>
      <c r="CL404" s="82"/>
      <c r="CM404" s="82"/>
      <c r="CN404" s="82"/>
      <c r="CO404" s="101">
        <f t="shared" si="136"/>
        <v>950000</v>
      </c>
      <c r="CP404" s="110" t="str">
        <f t="shared" si="137"/>
        <v>LESNIAK E. U.</v>
      </c>
      <c r="CQ404" s="105" t="str">
        <f t="shared" si="138"/>
        <v>CEPHEID</v>
      </c>
      <c r="CR404" s="105" t="str">
        <f t="shared" si="139"/>
        <v>30 días</v>
      </c>
    </row>
    <row r="405" spans="1:96" ht="24.75" customHeight="1">
      <c r="A405" s="46">
        <f t="shared" si="140"/>
        <v>397</v>
      </c>
      <c r="B405" s="24" t="s">
        <v>805</v>
      </c>
      <c r="C405" s="50" t="s">
        <v>937</v>
      </c>
      <c r="D405" s="47">
        <v>1</v>
      </c>
      <c r="E405" s="7"/>
      <c r="F405" s="7"/>
      <c r="G405" s="7"/>
      <c r="H405" s="7"/>
      <c r="I405" s="7"/>
      <c r="J405" s="7"/>
      <c r="K405" s="7"/>
      <c r="L405" s="7"/>
      <c r="M405" s="7"/>
      <c r="N405" s="7"/>
      <c r="O405" s="7"/>
      <c r="P405" s="7"/>
      <c r="Q405" s="7"/>
      <c r="R405" s="7"/>
      <c r="S405" s="7"/>
      <c r="T405" s="7"/>
      <c r="U405" s="7"/>
      <c r="V405" s="7"/>
      <c r="W405" s="7"/>
      <c r="X405" s="7"/>
      <c r="Y405" s="7"/>
      <c r="Z405" s="82"/>
      <c r="AA405" s="82"/>
      <c r="AB405" s="82"/>
      <c r="AC405" s="82"/>
      <c r="AD405" s="7"/>
      <c r="AE405" s="7"/>
      <c r="AF405" s="7"/>
      <c r="AG405" s="7"/>
      <c r="AH405" s="7"/>
      <c r="AI405" s="7"/>
      <c r="AJ405" s="7"/>
      <c r="AK405" s="7"/>
      <c r="AL405" s="7"/>
      <c r="AM405" s="7"/>
      <c r="AN405" s="7"/>
      <c r="AO405" s="7"/>
      <c r="AP405" s="7"/>
      <c r="AQ405" s="7"/>
      <c r="AR405" s="7"/>
      <c r="AS405" s="7"/>
      <c r="AT405" s="7"/>
      <c r="AU405" s="7"/>
      <c r="AV405" s="7"/>
      <c r="AW405" s="7"/>
      <c r="AX405" s="7"/>
      <c r="AY405" s="82"/>
      <c r="AZ405" s="82"/>
      <c r="BA405" s="82">
        <f t="shared" si="148"/>
        <v>0</v>
      </c>
      <c r="BB405" s="82">
        <f t="shared" si="149"/>
        <v>0</v>
      </c>
      <c r="BC405" s="7"/>
      <c r="BD405" s="7"/>
      <c r="BE405" s="7"/>
      <c r="BF405" s="7"/>
      <c r="BG405" s="7"/>
      <c r="BH405" s="7"/>
      <c r="BI405" s="7" t="s">
        <v>2399</v>
      </c>
      <c r="BJ405" s="7">
        <v>20462.400000000001</v>
      </c>
      <c r="BK405" s="7" t="s">
        <v>2527</v>
      </c>
      <c r="BL405" s="7"/>
      <c r="BM405" s="7"/>
      <c r="BN405" s="7"/>
      <c r="BO405" s="7" t="s">
        <v>2280</v>
      </c>
      <c r="BP405" s="7">
        <v>7900</v>
      </c>
      <c r="BQ405" s="7" t="s">
        <v>2548</v>
      </c>
      <c r="BR405" s="7"/>
      <c r="BS405" s="7"/>
      <c r="BT405" s="7"/>
      <c r="BU405" s="1"/>
      <c r="BV405" s="7"/>
      <c r="BW405" s="7"/>
      <c r="BX405" s="82">
        <f t="shared" si="133"/>
        <v>7900</v>
      </c>
      <c r="BY405" s="82" t="str">
        <f t="shared" si="141"/>
        <v>QUIMICOS FARADAY LTDA</v>
      </c>
      <c r="BZ405" s="82" t="str">
        <f t="shared" si="134"/>
        <v>BOECO</v>
      </c>
      <c r="CA405" s="82" t="str">
        <f t="shared" si="135"/>
        <v>20 DIAS</v>
      </c>
      <c r="CB405" s="7"/>
      <c r="CC405" s="7"/>
      <c r="CD405" s="7"/>
      <c r="CE405" s="7"/>
      <c r="CF405" s="7"/>
      <c r="CG405" s="7"/>
      <c r="CH405" s="7"/>
      <c r="CI405" s="7"/>
      <c r="CJ405" s="7"/>
      <c r="CK405" s="82"/>
      <c r="CL405" s="82"/>
      <c r="CM405" s="82"/>
      <c r="CN405" s="82"/>
      <c r="CO405" s="101">
        <f t="shared" si="136"/>
        <v>7900</v>
      </c>
      <c r="CP405" s="110" t="str">
        <f t="shared" si="137"/>
        <v>QUIMICOS FARADAY LTDA</v>
      </c>
      <c r="CQ405" s="105" t="str">
        <f t="shared" si="138"/>
        <v>BOECO</v>
      </c>
      <c r="CR405" s="105" t="str">
        <f t="shared" si="139"/>
        <v>20 DIAS</v>
      </c>
    </row>
    <row r="406" spans="1:96" ht="20.25" customHeight="1">
      <c r="A406" s="46">
        <f t="shared" si="140"/>
        <v>398</v>
      </c>
      <c r="B406" s="24" t="s">
        <v>806</v>
      </c>
      <c r="C406" s="50" t="s">
        <v>938</v>
      </c>
      <c r="D406" s="47">
        <v>1</v>
      </c>
      <c r="E406" s="7"/>
      <c r="F406" s="7"/>
      <c r="G406" s="7"/>
      <c r="H406" s="7"/>
      <c r="I406" s="7"/>
      <c r="J406" s="7"/>
      <c r="K406" s="7"/>
      <c r="L406" s="7"/>
      <c r="M406" s="7"/>
      <c r="N406" s="7"/>
      <c r="O406" s="7"/>
      <c r="P406" s="7"/>
      <c r="Q406" s="7"/>
      <c r="R406" s="7"/>
      <c r="S406" s="7"/>
      <c r="T406" s="7"/>
      <c r="U406" s="7"/>
      <c r="V406" s="7"/>
      <c r="W406" s="7"/>
      <c r="X406" s="7"/>
      <c r="Y406" s="7"/>
      <c r="Z406" s="82"/>
      <c r="AA406" s="82"/>
      <c r="AB406" s="82"/>
      <c r="AC406" s="82"/>
      <c r="AD406" s="7"/>
      <c r="AE406" s="7"/>
      <c r="AF406" s="7"/>
      <c r="AG406" s="7"/>
      <c r="AH406" s="7"/>
      <c r="AI406" s="7"/>
      <c r="AJ406" s="7"/>
      <c r="AK406" s="7"/>
      <c r="AL406" s="7"/>
      <c r="AM406" s="7" t="s">
        <v>859</v>
      </c>
      <c r="AN406" s="7">
        <v>38107</v>
      </c>
      <c r="AO406" s="7" t="s">
        <v>2463</v>
      </c>
      <c r="AP406" s="7"/>
      <c r="AQ406" s="7"/>
      <c r="AR406" s="7"/>
      <c r="AS406" s="7"/>
      <c r="AT406" s="7"/>
      <c r="AU406" s="7"/>
      <c r="AV406" s="7"/>
      <c r="AW406" s="7"/>
      <c r="AX406" s="7"/>
      <c r="AY406" s="82">
        <f t="shared" si="146"/>
        <v>38107</v>
      </c>
      <c r="AZ406" s="82" t="str">
        <f t="shared" si="147"/>
        <v>SUMINISTROS CLINICOS ISLA SAS</v>
      </c>
      <c r="BA406" s="82" t="str">
        <f t="shared" si="148"/>
        <v>BD</v>
      </c>
      <c r="BB406" s="82" t="str">
        <f t="shared" si="149"/>
        <v>5 DIAS HABILES HABILES</v>
      </c>
      <c r="BC406" s="7"/>
      <c r="BD406" s="7"/>
      <c r="BE406" s="7"/>
      <c r="BF406" s="7"/>
      <c r="BG406" s="7"/>
      <c r="BH406" s="7"/>
      <c r="BI406" s="7"/>
      <c r="BJ406" s="7"/>
      <c r="BK406" s="7"/>
      <c r="BL406" s="7"/>
      <c r="BM406" s="7"/>
      <c r="BN406" s="7"/>
      <c r="BO406" s="7"/>
      <c r="BP406" s="7"/>
      <c r="BQ406" s="7"/>
      <c r="BR406" s="7"/>
      <c r="BS406" s="7"/>
      <c r="BT406" s="7"/>
      <c r="BU406" s="1" t="s">
        <v>859</v>
      </c>
      <c r="BV406" s="7"/>
      <c r="BW406" s="7" t="s">
        <v>2328</v>
      </c>
      <c r="BX406" s="82"/>
      <c r="BY406" s="82" t="str">
        <f t="shared" si="141"/>
        <v>REACTIVOS EQUIPOS Y QUIMICOS LIMITADA</v>
      </c>
      <c r="BZ406" s="82" t="str">
        <f t="shared" si="134"/>
        <v>BD</v>
      </c>
      <c r="CA406" s="82" t="str">
        <f t="shared" si="135"/>
        <v>30 DIAS</v>
      </c>
      <c r="CB406" s="7"/>
      <c r="CC406" s="7"/>
      <c r="CD406" s="7"/>
      <c r="CE406" s="7" t="s">
        <v>2472</v>
      </c>
      <c r="CF406" s="7">
        <v>73300</v>
      </c>
      <c r="CG406" s="7">
        <v>30</v>
      </c>
      <c r="CH406" s="7"/>
      <c r="CI406" s="7"/>
      <c r="CJ406" s="7"/>
      <c r="CK406" s="82">
        <f t="shared" si="150"/>
        <v>73300</v>
      </c>
      <c r="CL406" s="82" t="str">
        <f t="shared" si="151"/>
        <v>SCIENTIFIC PRODUCTS LTDA.</v>
      </c>
      <c r="CM406" s="82" t="str">
        <f t="shared" si="152"/>
        <v>VACUTAINER BD</v>
      </c>
      <c r="CN406" s="82">
        <f t="shared" si="153"/>
        <v>30</v>
      </c>
      <c r="CO406" s="101">
        <f t="shared" si="136"/>
        <v>38107</v>
      </c>
      <c r="CP406" s="110" t="str">
        <f t="shared" si="137"/>
        <v>SUMINISTROS CLINICOS ISLA SAS</v>
      </c>
      <c r="CQ406" s="105" t="str">
        <f t="shared" si="138"/>
        <v>BD</v>
      </c>
      <c r="CR406" s="105" t="str">
        <f t="shared" si="139"/>
        <v>5 DIAS HABILES HABILES</v>
      </c>
    </row>
    <row r="407" spans="1:96" ht="57.6">
      <c r="A407" s="46">
        <f t="shared" si="140"/>
        <v>399</v>
      </c>
      <c r="B407" s="68" t="s">
        <v>807</v>
      </c>
      <c r="C407" s="69" t="s">
        <v>939</v>
      </c>
      <c r="D407" s="47">
        <v>1</v>
      </c>
      <c r="E407" s="7"/>
      <c r="F407" s="7"/>
      <c r="G407" s="7"/>
      <c r="H407" s="7"/>
      <c r="I407" s="7"/>
      <c r="J407" s="7"/>
      <c r="K407" s="7"/>
      <c r="L407" s="7"/>
      <c r="M407" s="7"/>
      <c r="N407" s="7"/>
      <c r="O407" s="7"/>
      <c r="P407" s="7"/>
      <c r="Q407" s="7" t="s">
        <v>859</v>
      </c>
      <c r="R407" s="7">
        <v>51077.5</v>
      </c>
      <c r="S407" s="7" t="s">
        <v>2378</v>
      </c>
      <c r="T407" s="7"/>
      <c r="U407" s="7"/>
      <c r="V407" s="7"/>
      <c r="W407" s="7"/>
      <c r="X407" s="7"/>
      <c r="Y407" s="7"/>
      <c r="Z407" s="82">
        <f t="shared" si="142"/>
        <v>51077.5</v>
      </c>
      <c r="AA407" s="82" t="str">
        <f t="shared" si="143"/>
        <v>BLAMIS DOTACIONES LABORATORIO S.A.S</v>
      </c>
      <c r="AB407" s="82" t="str">
        <f t="shared" si="144"/>
        <v>BD</v>
      </c>
      <c r="AC407" s="82" t="str">
        <f t="shared" si="145"/>
        <v>5 DIAS</v>
      </c>
      <c r="AD407" s="7"/>
      <c r="AE407" s="7"/>
      <c r="AF407" s="7"/>
      <c r="AG407" s="7"/>
      <c r="AH407" s="7"/>
      <c r="AI407" s="7"/>
      <c r="AJ407" s="7"/>
      <c r="AK407" s="7"/>
      <c r="AL407" s="7"/>
      <c r="AM407" s="7" t="s">
        <v>2471</v>
      </c>
      <c r="AN407" s="7">
        <v>48524</v>
      </c>
      <c r="AO407" s="7" t="s">
        <v>2463</v>
      </c>
      <c r="AP407" s="7"/>
      <c r="AQ407" s="7"/>
      <c r="AR407" s="7"/>
      <c r="AS407" s="7"/>
      <c r="AT407" s="7"/>
      <c r="AU407" s="7"/>
      <c r="AV407" s="7"/>
      <c r="AW407" s="7"/>
      <c r="AX407" s="7"/>
      <c r="AY407" s="82">
        <f t="shared" si="146"/>
        <v>48524</v>
      </c>
      <c r="AZ407" s="82" t="str">
        <f t="shared" si="147"/>
        <v>SUMINISTROS CLINICOS ISLA SAS</v>
      </c>
      <c r="BA407" s="82" t="str">
        <f t="shared" si="148"/>
        <v>VACUTAINER</v>
      </c>
      <c r="BB407" s="82" t="str">
        <f t="shared" si="149"/>
        <v>5 DIAS HABILES HABILES</v>
      </c>
      <c r="BC407" s="7"/>
      <c r="BD407" s="7"/>
      <c r="BE407" s="7"/>
      <c r="BF407" s="7"/>
      <c r="BG407" s="7"/>
      <c r="BH407" s="7"/>
      <c r="BI407" s="7"/>
      <c r="BJ407" s="7"/>
      <c r="BK407" s="7"/>
      <c r="BL407" s="7"/>
      <c r="BM407" s="7"/>
      <c r="BN407" s="7"/>
      <c r="BO407" s="7"/>
      <c r="BP407" s="7"/>
      <c r="BQ407" s="7"/>
      <c r="BR407" s="7"/>
      <c r="BS407" s="7"/>
      <c r="BT407" s="7"/>
      <c r="BU407" s="1" t="s">
        <v>2471</v>
      </c>
      <c r="BV407" s="7">
        <v>52500</v>
      </c>
      <c r="BW407" s="7" t="s">
        <v>2328</v>
      </c>
      <c r="BX407" s="82">
        <f t="shared" si="133"/>
        <v>52500</v>
      </c>
      <c r="BY407" s="82" t="str">
        <f t="shared" si="141"/>
        <v>REACTIVOS EQUIPOS Y QUIMICOS LIMITADA</v>
      </c>
      <c r="BZ407" s="82" t="str">
        <f t="shared" si="134"/>
        <v>VACUTAINER</v>
      </c>
      <c r="CA407" s="82" t="str">
        <f t="shared" si="135"/>
        <v>30 DIAS</v>
      </c>
      <c r="CB407" s="7"/>
      <c r="CC407" s="7"/>
      <c r="CD407" s="7"/>
      <c r="CE407" s="7" t="s">
        <v>2472</v>
      </c>
      <c r="CF407" s="7">
        <v>54500</v>
      </c>
      <c r="CG407" s="7">
        <v>30</v>
      </c>
      <c r="CH407" s="7"/>
      <c r="CI407" s="7"/>
      <c r="CJ407" s="7"/>
      <c r="CK407" s="82">
        <f t="shared" si="150"/>
        <v>54500</v>
      </c>
      <c r="CL407" s="82" t="str">
        <f t="shared" si="151"/>
        <v>SCIENTIFIC PRODUCTS LTDA.</v>
      </c>
      <c r="CM407" s="82" t="str">
        <f t="shared" si="152"/>
        <v>VACUTAINER BD</v>
      </c>
      <c r="CN407" s="82">
        <f t="shared" si="153"/>
        <v>30</v>
      </c>
      <c r="CO407" s="101">
        <f t="shared" si="136"/>
        <v>48524</v>
      </c>
      <c r="CP407" s="110" t="str">
        <f t="shared" si="137"/>
        <v>SUMINISTROS CLINICOS ISLA SAS</v>
      </c>
      <c r="CQ407" s="105" t="str">
        <f t="shared" si="138"/>
        <v>VACUTAINER</v>
      </c>
      <c r="CR407" s="105" t="str">
        <f t="shared" si="139"/>
        <v>5 DIAS HABILES HABILES</v>
      </c>
    </row>
    <row r="408" spans="1:96" ht="57.6">
      <c r="A408" s="46">
        <f t="shared" si="140"/>
        <v>400</v>
      </c>
      <c r="B408" s="24" t="s">
        <v>2093</v>
      </c>
      <c r="C408" s="25" t="s">
        <v>2094</v>
      </c>
      <c r="D408" s="47">
        <v>1</v>
      </c>
      <c r="E408" s="7"/>
      <c r="F408" s="7"/>
      <c r="G408" s="7"/>
      <c r="H408" s="7"/>
      <c r="I408" s="7"/>
      <c r="J408" s="7"/>
      <c r="K408" s="7" t="s">
        <v>2306</v>
      </c>
      <c r="L408" s="7">
        <v>244296</v>
      </c>
      <c r="M408" s="7">
        <v>30</v>
      </c>
      <c r="N408" s="7"/>
      <c r="O408" s="7"/>
      <c r="P408" s="7"/>
      <c r="Q408" s="7"/>
      <c r="R408" s="7"/>
      <c r="S408" s="7"/>
      <c r="T408" s="7"/>
      <c r="U408" s="7"/>
      <c r="V408" s="7"/>
      <c r="W408" s="7" t="s">
        <v>2428</v>
      </c>
      <c r="X408" s="7">
        <v>288376</v>
      </c>
      <c r="Y408" s="7">
        <v>30</v>
      </c>
      <c r="Z408" s="82">
        <f t="shared" si="142"/>
        <v>244296</v>
      </c>
      <c r="AA408" s="82" t="str">
        <f t="shared" si="143"/>
        <v>BIO-INSTRUMENTAL</v>
      </c>
      <c r="AB408" s="82" t="str">
        <f t="shared" si="144"/>
        <v xml:space="preserve">FISHER </v>
      </c>
      <c r="AC408" s="82">
        <f t="shared" si="145"/>
        <v>30</v>
      </c>
      <c r="AD408" s="7"/>
      <c r="AE408" s="7"/>
      <c r="AF408" s="7"/>
      <c r="AG408" s="7"/>
      <c r="AH408" s="7"/>
      <c r="AI408" s="7"/>
      <c r="AJ408" s="7"/>
      <c r="AK408" s="7"/>
      <c r="AL408" s="7"/>
      <c r="AM408" s="7"/>
      <c r="AN408" s="7"/>
      <c r="AO408" s="7"/>
      <c r="AP408" s="7" t="s">
        <v>2359</v>
      </c>
      <c r="AQ408" s="7">
        <v>473200</v>
      </c>
      <c r="AR408" s="7" t="s">
        <v>2475</v>
      </c>
      <c r="AS408" s="7" t="s">
        <v>2359</v>
      </c>
      <c r="AT408" s="7">
        <v>213439.99999999997</v>
      </c>
      <c r="AU408" s="7">
        <v>90</v>
      </c>
      <c r="AV408" s="7"/>
      <c r="AW408" s="7"/>
      <c r="AX408" s="7"/>
      <c r="AY408" s="82">
        <f t="shared" si="146"/>
        <v>213439.99999999997</v>
      </c>
      <c r="AZ408" s="82" t="str">
        <f t="shared" si="147"/>
        <v>MERCK S.A.</v>
      </c>
      <c r="BA408" s="82" t="str">
        <f t="shared" si="148"/>
        <v>EPPENDORF</v>
      </c>
      <c r="BB408" s="82">
        <f t="shared" si="149"/>
        <v>90</v>
      </c>
      <c r="BC408" s="7"/>
      <c r="BD408" s="7"/>
      <c r="BE408" s="7"/>
      <c r="BF408" s="7"/>
      <c r="BG408" s="7"/>
      <c r="BH408" s="7"/>
      <c r="BI408" s="7"/>
      <c r="BJ408" s="7"/>
      <c r="BK408" s="7"/>
      <c r="BL408" s="7"/>
      <c r="BM408" s="7"/>
      <c r="BN408" s="7"/>
      <c r="BO408" s="7"/>
      <c r="BP408" s="7"/>
      <c r="BQ408" s="7"/>
      <c r="BR408" s="7"/>
      <c r="BS408" s="7"/>
      <c r="BT408" s="7"/>
      <c r="BU408" s="1" t="s">
        <v>888</v>
      </c>
      <c r="BV408" s="7">
        <v>58000</v>
      </c>
      <c r="BW408" s="7" t="s">
        <v>2328</v>
      </c>
      <c r="BX408" s="82">
        <f t="shared" si="133"/>
        <v>58000</v>
      </c>
      <c r="BY408" s="82" t="str">
        <f t="shared" si="141"/>
        <v>REACTIVOS EQUIPOS Y QUIMICOS LIMITADA</v>
      </c>
      <c r="BZ408" s="82" t="str">
        <f t="shared" si="134"/>
        <v>FISHER</v>
      </c>
      <c r="CA408" s="82" t="str">
        <f t="shared" si="135"/>
        <v>30 DIAS</v>
      </c>
      <c r="CB408" s="7" t="s">
        <v>2359</v>
      </c>
      <c r="CC408" s="7">
        <v>177480</v>
      </c>
      <c r="CD408" s="7" t="s">
        <v>2615</v>
      </c>
      <c r="CE408" s="7" t="s">
        <v>888</v>
      </c>
      <c r="CF408" s="7">
        <v>115900</v>
      </c>
      <c r="CG408" s="7">
        <v>60</v>
      </c>
      <c r="CH408" s="7"/>
      <c r="CI408" s="7"/>
      <c r="CJ408" s="7"/>
      <c r="CK408" s="82">
        <f t="shared" si="150"/>
        <v>115900</v>
      </c>
      <c r="CL408" s="82" t="str">
        <f t="shared" si="151"/>
        <v>SCIENTIFIC PRODUCTS LTDA.</v>
      </c>
      <c r="CM408" s="82" t="str">
        <f t="shared" si="152"/>
        <v>FISHER</v>
      </c>
      <c r="CN408" s="82">
        <f t="shared" si="153"/>
        <v>60</v>
      </c>
      <c r="CO408" s="101">
        <f t="shared" si="136"/>
        <v>58000</v>
      </c>
      <c r="CP408" s="110" t="str">
        <f t="shared" si="137"/>
        <v>REACTIVOS EQUIPOS Y QUIMICOS LIMITADA</v>
      </c>
      <c r="CQ408" s="105" t="str">
        <f t="shared" si="138"/>
        <v>FISHER</v>
      </c>
      <c r="CR408" s="105" t="str">
        <f t="shared" si="139"/>
        <v>30 DIAS</v>
      </c>
    </row>
    <row r="409" spans="1:96" ht="28.8">
      <c r="A409" s="46">
        <f t="shared" si="140"/>
        <v>401</v>
      </c>
      <c r="B409" s="24" t="s">
        <v>1579</v>
      </c>
      <c r="C409" s="25" t="s">
        <v>1552</v>
      </c>
      <c r="D409" s="47">
        <v>1</v>
      </c>
      <c r="E409" s="7"/>
      <c r="F409" s="7"/>
      <c r="G409" s="7"/>
      <c r="H409" s="7"/>
      <c r="I409" s="7"/>
      <c r="J409" s="7"/>
      <c r="K409" s="7"/>
      <c r="L409" s="7"/>
      <c r="M409" s="7"/>
      <c r="N409" s="7"/>
      <c r="O409" s="7"/>
      <c r="P409" s="7"/>
      <c r="Q409" s="7"/>
      <c r="R409" s="7"/>
      <c r="S409" s="7"/>
      <c r="T409" s="7"/>
      <c r="U409" s="7"/>
      <c r="V409" s="7"/>
      <c r="W409" s="7"/>
      <c r="X409" s="7"/>
      <c r="Y409" s="7"/>
      <c r="Z409" s="82"/>
      <c r="AA409" s="82"/>
      <c r="AB409" s="82"/>
      <c r="AC409" s="82"/>
      <c r="AD409" s="7"/>
      <c r="AE409" s="7"/>
      <c r="AF409" s="7"/>
      <c r="AG409" s="7"/>
      <c r="AH409" s="7"/>
      <c r="AI409" s="7"/>
      <c r="AJ409" s="7"/>
      <c r="AK409" s="7"/>
      <c r="AL409" s="7"/>
      <c r="AM409" s="7"/>
      <c r="AN409" s="7"/>
      <c r="AO409" s="7"/>
      <c r="AP409" s="7"/>
      <c r="AQ409" s="7"/>
      <c r="AR409" s="7"/>
      <c r="AS409" s="7"/>
      <c r="AT409" s="7"/>
      <c r="AU409" s="7"/>
      <c r="AV409" s="7"/>
      <c r="AW409" s="7"/>
      <c r="AX409" s="7"/>
      <c r="AY409" s="82"/>
      <c r="AZ409" s="82"/>
      <c r="BA409" s="82">
        <f t="shared" si="148"/>
        <v>0</v>
      </c>
      <c r="BB409" s="82">
        <f t="shared" si="149"/>
        <v>0</v>
      </c>
      <c r="BC409" s="7"/>
      <c r="BD409" s="7"/>
      <c r="BE409" s="7"/>
      <c r="BF409" s="7"/>
      <c r="BG409" s="7"/>
      <c r="BH409" s="7"/>
      <c r="BI409" s="7" t="s">
        <v>1801</v>
      </c>
      <c r="BJ409" s="7">
        <v>204624</v>
      </c>
      <c r="BK409" s="7" t="s">
        <v>2527</v>
      </c>
      <c r="BL409" s="7"/>
      <c r="BM409" s="7"/>
      <c r="BN409" s="7"/>
      <c r="BO409" s="7"/>
      <c r="BP409" s="7"/>
      <c r="BQ409" s="7"/>
      <c r="BR409" s="7"/>
      <c r="BS409" s="7"/>
      <c r="BT409" s="7"/>
      <c r="BU409" s="1"/>
      <c r="BV409" s="7"/>
      <c r="BW409" s="7"/>
      <c r="BX409" s="82">
        <f t="shared" si="133"/>
        <v>204624</v>
      </c>
      <c r="BY409" s="82" t="str">
        <f t="shared" si="141"/>
        <v>PROFINAS SAS</v>
      </c>
      <c r="BZ409" s="82" t="str">
        <f t="shared" si="134"/>
        <v>WALTER VELASCO</v>
      </c>
      <c r="CA409" s="82" t="str">
        <f t="shared" si="135"/>
        <v>15-30 DIAS</v>
      </c>
      <c r="CB409" s="7"/>
      <c r="CC409" s="7"/>
      <c r="CD409" s="7"/>
      <c r="CE409" s="7"/>
      <c r="CF409" s="7"/>
      <c r="CG409" s="7"/>
      <c r="CH409" s="7"/>
      <c r="CI409" s="7"/>
      <c r="CJ409" s="7"/>
      <c r="CK409" s="82"/>
      <c r="CL409" s="82"/>
      <c r="CM409" s="82"/>
      <c r="CN409" s="82"/>
      <c r="CO409" s="101">
        <f t="shared" si="136"/>
        <v>204624</v>
      </c>
      <c r="CP409" s="110" t="str">
        <f t="shared" si="137"/>
        <v>PROFINAS SAS</v>
      </c>
      <c r="CQ409" s="105" t="str">
        <f t="shared" si="138"/>
        <v>WALTER VELASCO</v>
      </c>
      <c r="CR409" s="105" t="str">
        <f t="shared" si="139"/>
        <v>15-30 DIAS</v>
      </c>
    </row>
    <row r="410" spans="1:96" ht="28.5" customHeight="1">
      <c r="A410" s="46">
        <f t="shared" si="140"/>
        <v>402</v>
      </c>
      <c r="B410" s="54" t="s">
        <v>808</v>
      </c>
      <c r="C410" s="48" t="s">
        <v>940</v>
      </c>
      <c r="D410" s="47">
        <v>1</v>
      </c>
      <c r="E410" s="7"/>
      <c r="F410" s="7"/>
      <c r="G410" s="7"/>
      <c r="H410" s="7" t="s">
        <v>2286</v>
      </c>
      <c r="I410" s="7">
        <v>1041531.52</v>
      </c>
      <c r="J410" s="7" t="s">
        <v>2281</v>
      </c>
      <c r="K410" s="7" t="s">
        <v>2286</v>
      </c>
      <c r="L410" s="7">
        <v>1067664</v>
      </c>
      <c r="M410" s="7">
        <v>30</v>
      </c>
      <c r="N410" s="7"/>
      <c r="O410" s="7"/>
      <c r="P410" s="7"/>
      <c r="Q410" s="7"/>
      <c r="R410" s="7"/>
      <c r="S410" s="7"/>
      <c r="T410" s="7"/>
      <c r="U410" s="7"/>
      <c r="V410" s="7"/>
      <c r="W410" s="7"/>
      <c r="X410" s="7"/>
      <c r="Y410" s="7"/>
      <c r="Z410" s="82">
        <f t="shared" si="142"/>
        <v>1041531.52</v>
      </c>
      <c r="AA410" s="82" t="str">
        <f t="shared" si="143"/>
        <v>AVÁNTIKA COLOMBIA S.A.</v>
      </c>
      <c r="AB410" s="82" t="str">
        <f t="shared" si="144"/>
        <v>CORNING</v>
      </c>
      <c r="AC410" s="82" t="str">
        <f t="shared" si="145"/>
        <v>30 DÍAS</v>
      </c>
      <c r="AD410" s="7" t="s">
        <v>2286</v>
      </c>
      <c r="AE410" s="7">
        <v>1254871</v>
      </c>
      <c r="AF410" s="7" t="s">
        <v>2375</v>
      </c>
      <c r="AG410" s="7"/>
      <c r="AH410" s="7"/>
      <c r="AI410" s="7"/>
      <c r="AJ410" s="7"/>
      <c r="AK410" s="7"/>
      <c r="AL410" s="7"/>
      <c r="AM410" s="7"/>
      <c r="AN410" s="7"/>
      <c r="AO410" s="7"/>
      <c r="AP410" s="7" t="s">
        <v>2286</v>
      </c>
      <c r="AQ410" s="7">
        <v>1620700</v>
      </c>
      <c r="AR410" s="7" t="s">
        <v>2475</v>
      </c>
      <c r="AS410" s="7"/>
      <c r="AT410" s="7"/>
      <c r="AU410" s="7"/>
      <c r="AV410" s="7" t="s">
        <v>2286</v>
      </c>
      <c r="AW410" s="7">
        <v>806341.46341463423</v>
      </c>
      <c r="AX410" s="7">
        <v>60</v>
      </c>
      <c r="AY410" s="82">
        <f t="shared" si="146"/>
        <v>806341.46341463423</v>
      </c>
      <c r="AZ410" s="82" t="str">
        <f t="shared" si="147"/>
        <v>NELSON A. ROYERO Y CÍA. SAS.</v>
      </c>
      <c r="BA410" s="82" t="str">
        <f t="shared" si="148"/>
        <v>CORNING</v>
      </c>
      <c r="BB410" s="82">
        <f t="shared" si="149"/>
        <v>60</v>
      </c>
      <c r="BC410" s="7"/>
      <c r="BD410" s="7"/>
      <c r="BE410" s="7"/>
      <c r="BF410" s="7"/>
      <c r="BG410" s="7"/>
      <c r="BH410" s="7"/>
      <c r="BI410" s="7"/>
      <c r="BJ410" s="7"/>
      <c r="BK410" s="7"/>
      <c r="BL410" s="7" t="s">
        <v>2286</v>
      </c>
      <c r="BM410" s="7">
        <v>1278320</v>
      </c>
      <c r="BN410" s="7" t="s">
        <v>2375</v>
      </c>
      <c r="BO410" s="7"/>
      <c r="BP410" s="7"/>
      <c r="BQ410" s="7"/>
      <c r="BR410" s="7"/>
      <c r="BS410" s="7"/>
      <c r="BT410" s="7"/>
      <c r="BU410" s="1"/>
      <c r="BV410" s="7"/>
      <c r="BW410" s="7"/>
      <c r="BX410" s="82">
        <f t="shared" si="133"/>
        <v>1278320</v>
      </c>
      <c r="BY410" s="82" t="str">
        <f t="shared" si="141"/>
        <v xml:space="preserve">QUIMICA  M.G.  S.A.S.   </v>
      </c>
      <c r="BZ410" s="82" t="str">
        <f t="shared" si="134"/>
        <v>CORNING</v>
      </c>
      <c r="CA410" s="82" t="str">
        <f t="shared" si="135"/>
        <v>60 DIAS</v>
      </c>
      <c r="CB410" s="7"/>
      <c r="CC410" s="7"/>
      <c r="CD410" s="7"/>
      <c r="CE410" s="7" t="s">
        <v>2286</v>
      </c>
      <c r="CF410" s="7">
        <v>1090400</v>
      </c>
      <c r="CG410" s="7">
        <v>60</v>
      </c>
      <c r="CH410" s="7" t="s">
        <v>2286</v>
      </c>
      <c r="CI410" s="7">
        <v>494010.09230769228</v>
      </c>
      <c r="CJ410" s="7" t="s">
        <v>2400</v>
      </c>
      <c r="CK410" s="82">
        <f t="shared" si="150"/>
        <v>494010.09230769228</v>
      </c>
      <c r="CL410" s="82" t="str">
        <f t="shared" si="151"/>
        <v xml:space="preserve">LABORATORIOS WACOL S.A </v>
      </c>
      <c r="CM410" s="82" t="str">
        <f t="shared" si="152"/>
        <v>CORNING</v>
      </c>
      <c r="CN410" s="82" t="str">
        <f t="shared" si="153"/>
        <v xml:space="preserve">INMEDIATA </v>
      </c>
      <c r="CO410" s="101">
        <f t="shared" si="136"/>
        <v>494010.09230769228</v>
      </c>
      <c r="CP410" s="110" t="str">
        <f t="shared" si="137"/>
        <v xml:space="preserve">LABORATORIOS WACOL S.A </v>
      </c>
      <c r="CQ410" s="105" t="str">
        <f t="shared" si="138"/>
        <v>CORNING</v>
      </c>
      <c r="CR410" s="105" t="str">
        <f t="shared" si="139"/>
        <v xml:space="preserve">INMEDIATA </v>
      </c>
    </row>
    <row r="411" spans="1:96" ht="28.5" customHeight="1">
      <c r="A411" s="46">
        <f t="shared" si="140"/>
        <v>403</v>
      </c>
      <c r="B411" s="24" t="s">
        <v>809</v>
      </c>
      <c r="C411" s="25" t="s">
        <v>1777</v>
      </c>
      <c r="D411" s="47">
        <v>1</v>
      </c>
      <c r="E411" s="7"/>
      <c r="F411" s="7"/>
      <c r="G411" s="7"/>
      <c r="H411" s="7"/>
      <c r="I411" s="7"/>
      <c r="J411" s="7"/>
      <c r="K411" s="7" t="s">
        <v>2286</v>
      </c>
      <c r="L411" s="7">
        <v>705280</v>
      </c>
      <c r="M411" s="7">
        <v>30</v>
      </c>
      <c r="N411" s="7"/>
      <c r="O411" s="7"/>
      <c r="P411" s="7"/>
      <c r="Q411" s="7"/>
      <c r="R411" s="7"/>
      <c r="S411" s="7"/>
      <c r="T411" s="7"/>
      <c r="U411" s="7"/>
      <c r="V411" s="7"/>
      <c r="W411" s="7" t="s">
        <v>2428</v>
      </c>
      <c r="X411" s="7">
        <v>551348</v>
      </c>
      <c r="Y411" s="7">
        <v>30</v>
      </c>
      <c r="Z411" s="82">
        <f t="shared" si="142"/>
        <v>551348</v>
      </c>
      <c r="AA411" s="82" t="str">
        <f t="shared" si="143"/>
        <v>EXÓGENA LTDA</v>
      </c>
      <c r="AB411" s="82" t="str">
        <f t="shared" si="144"/>
        <v>Ambion</v>
      </c>
      <c r="AC411" s="82">
        <f t="shared" si="145"/>
        <v>30</v>
      </c>
      <c r="AD411" s="7"/>
      <c r="AE411" s="7"/>
      <c r="AF411" s="7"/>
      <c r="AG411" s="7"/>
      <c r="AH411" s="7"/>
      <c r="AI411" s="7"/>
      <c r="AJ411" s="7"/>
      <c r="AK411" s="7"/>
      <c r="AL411" s="7"/>
      <c r="AM411" s="7"/>
      <c r="AN411" s="7"/>
      <c r="AO411" s="7"/>
      <c r="AP411" s="7"/>
      <c r="AQ411" s="7"/>
      <c r="AR411" s="7"/>
      <c r="AS411" s="7"/>
      <c r="AT411" s="7"/>
      <c r="AU411" s="7"/>
      <c r="AV411" s="7" t="s">
        <v>2508</v>
      </c>
      <c r="AW411" s="7">
        <v>444195.12195121951</v>
      </c>
      <c r="AX411" s="7">
        <v>15</v>
      </c>
      <c r="AY411" s="82">
        <f>MIN(AW411,AT411,AQ411,AN411,AK411,AH411,AE411)</f>
        <v>444195.12195121951</v>
      </c>
      <c r="AZ411" s="82" t="str">
        <f t="shared" si="147"/>
        <v>NELSON A. ROYERO Y CÍA. SAS.</v>
      </c>
      <c r="BA411" s="82" t="str">
        <f t="shared" si="148"/>
        <v>BD FALCON</v>
      </c>
      <c r="BB411" s="82">
        <f t="shared" si="149"/>
        <v>15</v>
      </c>
      <c r="BC411" s="7"/>
      <c r="BD411" s="7"/>
      <c r="BE411" s="7"/>
      <c r="BF411" s="7"/>
      <c r="BG411" s="7"/>
      <c r="BH411" s="7"/>
      <c r="BI411" s="7"/>
      <c r="BJ411" s="7"/>
      <c r="BK411" s="7"/>
      <c r="BL411" s="7" t="s">
        <v>2321</v>
      </c>
      <c r="BM411" s="7">
        <v>777200</v>
      </c>
      <c r="BN411" s="7" t="s">
        <v>2375</v>
      </c>
      <c r="BO411" s="7"/>
      <c r="BP411" s="7"/>
      <c r="BQ411" s="7"/>
      <c r="BR411" s="7"/>
      <c r="BS411" s="7"/>
      <c r="BT411" s="7"/>
      <c r="BU411" s="1"/>
      <c r="BV411" s="7"/>
      <c r="BW411" s="7"/>
      <c r="BX411" s="82">
        <f t="shared" si="133"/>
        <v>777200</v>
      </c>
      <c r="BY411" s="82" t="str">
        <f t="shared" si="141"/>
        <v xml:space="preserve">QUIMICA  M.G.  S.A.S.   </v>
      </c>
      <c r="BZ411" s="82" t="str">
        <f t="shared" si="134"/>
        <v>FALCON</v>
      </c>
      <c r="CA411" s="82" t="str">
        <f t="shared" si="135"/>
        <v>60 DIAS</v>
      </c>
      <c r="CB411" s="7"/>
      <c r="CC411" s="7"/>
      <c r="CD411" s="7"/>
      <c r="CE411" s="7" t="s">
        <v>2321</v>
      </c>
      <c r="CF411" s="7">
        <v>443700</v>
      </c>
      <c r="CG411" s="7">
        <v>60</v>
      </c>
      <c r="CH411" s="7" t="s">
        <v>2286</v>
      </c>
      <c r="CI411" s="7">
        <v>116000</v>
      </c>
      <c r="CJ411" s="7" t="s">
        <v>2400</v>
      </c>
      <c r="CK411" s="82">
        <f t="shared" si="150"/>
        <v>116000</v>
      </c>
      <c r="CL411" s="82" t="str">
        <f t="shared" si="151"/>
        <v xml:space="preserve">LABORATORIOS WACOL S.A </v>
      </c>
      <c r="CM411" s="82" t="str">
        <f t="shared" si="152"/>
        <v>CORNING</v>
      </c>
      <c r="CN411" s="82" t="str">
        <f t="shared" si="153"/>
        <v xml:space="preserve">INMEDIATA </v>
      </c>
      <c r="CO411" s="101">
        <f t="shared" si="136"/>
        <v>116000</v>
      </c>
      <c r="CP411" s="110" t="str">
        <f t="shared" si="137"/>
        <v xml:space="preserve">LABORATORIOS WACOL S.A </v>
      </c>
      <c r="CQ411" s="105" t="str">
        <f t="shared" si="138"/>
        <v>CORNING</v>
      </c>
      <c r="CR411" s="105" t="str">
        <f t="shared" si="139"/>
        <v xml:space="preserve">INMEDIATA </v>
      </c>
    </row>
    <row r="412" spans="1:96" ht="43.2">
      <c r="A412" s="46">
        <f t="shared" si="140"/>
        <v>404</v>
      </c>
      <c r="B412" s="24" t="s">
        <v>810</v>
      </c>
      <c r="C412" s="25" t="s">
        <v>1778</v>
      </c>
      <c r="D412" s="47">
        <v>1</v>
      </c>
      <c r="E412" s="7"/>
      <c r="F412" s="7"/>
      <c r="G412" s="7"/>
      <c r="H412" s="7"/>
      <c r="I412" s="7"/>
      <c r="J412" s="7"/>
      <c r="K412" s="7" t="s">
        <v>2286</v>
      </c>
      <c r="L412" s="7">
        <v>921620</v>
      </c>
      <c r="M412" s="7">
        <v>30</v>
      </c>
      <c r="N412" s="7"/>
      <c r="O412" s="7"/>
      <c r="P412" s="7"/>
      <c r="Q412" s="7"/>
      <c r="R412" s="7"/>
      <c r="S412" s="7"/>
      <c r="T412" s="7"/>
      <c r="U412" s="7"/>
      <c r="V412" s="7"/>
      <c r="W412" s="7" t="s">
        <v>2428</v>
      </c>
      <c r="X412" s="7">
        <v>660156</v>
      </c>
      <c r="Y412" s="7">
        <v>30</v>
      </c>
      <c r="Z412" s="82">
        <f t="shared" si="142"/>
        <v>660156</v>
      </c>
      <c r="AA412" s="82" t="str">
        <f t="shared" si="143"/>
        <v>EXÓGENA LTDA</v>
      </c>
      <c r="AB412" s="82" t="str">
        <f t="shared" si="144"/>
        <v>Ambion</v>
      </c>
      <c r="AC412" s="82">
        <f t="shared" si="145"/>
        <v>30</v>
      </c>
      <c r="AD412" s="7"/>
      <c r="AE412" s="7"/>
      <c r="AF412" s="7"/>
      <c r="AG412" s="7"/>
      <c r="AH412" s="7"/>
      <c r="AI412" s="7"/>
      <c r="AJ412" s="7"/>
      <c r="AK412" s="7"/>
      <c r="AL412" s="7"/>
      <c r="AM412" s="7"/>
      <c r="AN412" s="7"/>
      <c r="AO412" s="7"/>
      <c r="AP412" s="7" t="s">
        <v>2321</v>
      </c>
      <c r="AQ412" s="7">
        <v>1057700</v>
      </c>
      <c r="AR412" s="7" t="s">
        <v>2475</v>
      </c>
      <c r="AS412" s="7"/>
      <c r="AT412" s="7"/>
      <c r="AU412" s="7"/>
      <c r="AV412" s="7" t="s">
        <v>2508</v>
      </c>
      <c r="AW412" s="7">
        <v>565853.65853658528</v>
      </c>
      <c r="AX412" s="7">
        <v>15</v>
      </c>
      <c r="AY412" s="82">
        <f t="shared" si="146"/>
        <v>565853.65853658528</v>
      </c>
      <c r="AZ412" s="82" t="str">
        <f t="shared" si="147"/>
        <v>NELSON A. ROYERO Y CÍA. SAS.</v>
      </c>
      <c r="BA412" s="82" t="str">
        <f t="shared" si="148"/>
        <v>BD FALCON</v>
      </c>
      <c r="BB412" s="82">
        <f t="shared" si="149"/>
        <v>15</v>
      </c>
      <c r="BC412" s="7"/>
      <c r="BD412" s="7"/>
      <c r="BE412" s="7"/>
      <c r="BF412" s="7"/>
      <c r="BG412" s="7"/>
      <c r="BH412" s="7"/>
      <c r="BI412" s="7"/>
      <c r="BJ412" s="7"/>
      <c r="BK412" s="7"/>
      <c r="BL412" s="7" t="s">
        <v>2321</v>
      </c>
      <c r="BM412" s="7">
        <v>977880</v>
      </c>
      <c r="BN412" s="7" t="s">
        <v>2375</v>
      </c>
      <c r="BO412" s="7"/>
      <c r="BP412" s="7"/>
      <c r="BQ412" s="7"/>
      <c r="BR412" s="7"/>
      <c r="BS412" s="7"/>
      <c r="BT412" s="7"/>
      <c r="BU412" s="1"/>
      <c r="BV412" s="7"/>
      <c r="BW412" s="7"/>
      <c r="BX412" s="82">
        <f t="shared" si="133"/>
        <v>977880</v>
      </c>
      <c r="BY412" s="82" t="str">
        <f t="shared" si="141"/>
        <v xml:space="preserve">QUIMICA  M.G.  S.A.S.   </v>
      </c>
      <c r="BZ412" s="82" t="str">
        <f t="shared" si="134"/>
        <v>FALCON</v>
      </c>
      <c r="CA412" s="82" t="str">
        <f t="shared" si="135"/>
        <v>60 DIAS</v>
      </c>
      <c r="CB412" s="7"/>
      <c r="CC412" s="7"/>
      <c r="CD412" s="7"/>
      <c r="CE412" s="7" t="s">
        <v>2321</v>
      </c>
      <c r="CF412" s="7">
        <v>430800</v>
      </c>
      <c r="CG412" s="7">
        <v>60</v>
      </c>
      <c r="CH412" s="7" t="s">
        <v>2286</v>
      </c>
      <c r="CI412" s="7">
        <v>445904</v>
      </c>
      <c r="CJ412" s="7" t="s">
        <v>2400</v>
      </c>
      <c r="CK412" s="82">
        <f t="shared" si="150"/>
        <v>430800</v>
      </c>
      <c r="CL412" s="82" t="str">
        <f t="shared" si="151"/>
        <v>SCIENTIFIC PRODUCTS LTDA.</v>
      </c>
      <c r="CM412" s="82" t="str">
        <f t="shared" si="152"/>
        <v>FALCON</v>
      </c>
      <c r="CN412" s="82">
        <f t="shared" si="153"/>
        <v>60</v>
      </c>
      <c r="CO412" s="101">
        <f t="shared" si="136"/>
        <v>430800</v>
      </c>
      <c r="CP412" s="110" t="str">
        <f t="shared" si="137"/>
        <v>SCIENTIFIC PRODUCTS LTDA.</v>
      </c>
      <c r="CQ412" s="105" t="str">
        <f t="shared" si="138"/>
        <v>FALCON</v>
      </c>
      <c r="CR412" s="105">
        <f t="shared" si="139"/>
        <v>60</v>
      </c>
    </row>
    <row r="413" spans="1:96" ht="57.6">
      <c r="A413" s="46">
        <f t="shared" si="140"/>
        <v>405</v>
      </c>
      <c r="B413" s="57" t="s">
        <v>811</v>
      </c>
      <c r="C413" s="63" t="s">
        <v>941</v>
      </c>
      <c r="D413" s="47">
        <v>1</v>
      </c>
      <c r="E413" s="7"/>
      <c r="F413" s="7"/>
      <c r="G413" s="7"/>
      <c r="H413" s="7"/>
      <c r="I413" s="7"/>
      <c r="J413" s="7"/>
      <c r="K413" s="7"/>
      <c r="L413" s="7"/>
      <c r="M413" s="7"/>
      <c r="N413" s="7"/>
      <c r="O413" s="7"/>
      <c r="P413" s="7"/>
      <c r="Q413" s="7"/>
      <c r="R413" s="7"/>
      <c r="S413" s="7"/>
      <c r="T413" s="7"/>
      <c r="U413" s="7"/>
      <c r="V413" s="7"/>
      <c r="W413" s="7"/>
      <c r="X413" s="7"/>
      <c r="Y413" s="7"/>
      <c r="Z413" s="82"/>
      <c r="AA413" s="82"/>
      <c r="AB413" s="82"/>
      <c r="AC413" s="82"/>
      <c r="AD413" s="7"/>
      <c r="AE413" s="7"/>
      <c r="AF413" s="7"/>
      <c r="AG413" s="7"/>
      <c r="AH413" s="7"/>
      <c r="AI413" s="7"/>
      <c r="AJ413" s="7"/>
      <c r="AK413" s="7"/>
      <c r="AL413" s="7"/>
      <c r="AM413" s="7" t="s">
        <v>2472</v>
      </c>
      <c r="AN413" s="7">
        <v>39620</v>
      </c>
      <c r="AO413" s="7" t="s">
        <v>2463</v>
      </c>
      <c r="AP413" s="7"/>
      <c r="AQ413" s="7"/>
      <c r="AR413" s="7"/>
      <c r="AS413" s="7"/>
      <c r="AT413" s="7"/>
      <c r="AU413" s="7"/>
      <c r="AV413" s="7"/>
      <c r="AW413" s="7"/>
      <c r="AX413" s="7"/>
      <c r="AY413" s="82">
        <f t="shared" si="146"/>
        <v>39620</v>
      </c>
      <c r="AZ413" s="82" t="str">
        <f t="shared" si="147"/>
        <v>SUMINISTROS CLINICOS ISLA SAS</v>
      </c>
      <c r="BA413" s="82" t="str">
        <f t="shared" si="148"/>
        <v>VACUTAINER BD</v>
      </c>
      <c r="BB413" s="82" t="str">
        <f t="shared" si="149"/>
        <v>5 DIAS HABILES HABILES</v>
      </c>
      <c r="BC413" s="7"/>
      <c r="BD413" s="7"/>
      <c r="BE413" s="7"/>
      <c r="BF413" s="7"/>
      <c r="BG413" s="7"/>
      <c r="BH413" s="7"/>
      <c r="BI413" s="7"/>
      <c r="BJ413" s="7"/>
      <c r="BK413" s="7"/>
      <c r="BL413" s="7"/>
      <c r="BM413" s="7"/>
      <c r="BN413" s="7"/>
      <c r="BO413" s="7"/>
      <c r="BP413" s="7"/>
      <c r="BQ413" s="7"/>
      <c r="BR413" s="7"/>
      <c r="BS413" s="7"/>
      <c r="BT413" s="7"/>
      <c r="BU413" s="1" t="s">
        <v>859</v>
      </c>
      <c r="BV413" s="7">
        <v>44000</v>
      </c>
      <c r="BW413" s="7" t="s">
        <v>2328</v>
      </c>
      <c r="BX413" s="82">
        <f t="shared" si="133"/>
        <v>44000</v>
      </c>
      <c r="BY413" s="82" t="str">
        <f t="shared" si="141"/>
        <v>REACTIVOS EQUIPOS Y QUIMICOS LIMITADA</v>
      </c>
      <c r="BZ413" s="82" t="str">
        <f t="shared" si="134"/>
        <v>BD</v>
      </c>
      <c r="CA413" s="82" t="str">
        <f t="shared" si="135"/>
        <v>30 DIAS</v>
      </c>
      <c r="CB413" s="7"/>
      <c r="CC413" s="7"/>
      <c r="CD413" s="7"/>
      <c r="CE413" s="7"/>
      <c r="CF413" s="7"/>
      <c r="CG413" s="7"/>
      <c r="CH413" s="7"/>
      <c r="CI413" s="7"/>
      <c r="CJ413" s="7"/>
      <c r="CK413" s="82"/>
      <c r="CL413" s="82"/>
      <c r="CM413" s="82"/>
      <c r="CN413" s="82"/>
      <c r="CO413" s="101">
        <f t="shared" si="136"/>
        <v>39620</v>
      </c>
      <c r="CP413" s="110" t="str">
        <f t="shared" si="137"/>
        <v>SUMINISTROS CLINICOS ISLA SAS</v>
      </c>
      <c r="CQ413" s="105" t="str">
        <f t="shared" si="138"/>
        <v>VACUTAINER BD</v>
      </c>
      <c r="CR413" s="105" t="str">
        <f t="shared" si="139"/>
        <v>5 DIAS HABILES HABILES</v>
      </c>
    </row>
    <row r="414" spans="1:96" ht="57.6">
      <c r="A414" s="46">
        <f t="shared" si="140"/>
        <v>406</v>
      </c>
      <c r="B414" s="24" t="s">
        <v>2095</v>
      </c>
      <c r="C414" s="50" t="s">
        <v>2096</v>
      </c>
      <c r="D414" s="47">
        <v>1</v>
      </c>
      <c r="E414" s="7"/>
      <c r="F414" s="7"/>
      <c r="G414" s="7"/>
      <c r="H414" s="7"/>
      <c r="I414" s="7"/>
      <c r="J414" s="7"/>
      <c r="K414" s="7"/>
      <c r="L414" s="7"/>
      <c r="M414" s="7"/>
      <c r="N414" s="7"/>
      <c r="O414" s="7"/>
      <c r="P414" s="7"/>
      <c r="Q414" s="7"/>
      <c r="R414" s="7"/>
      <c r="S414" s="7"/>
      <c r="T414" s="7"/>
      <c r="U414" s="7"/>
      <c r="V414" s="7"/>
      <c r="W414" s="7"/>
      <c r="X414" s="7"/>
      <c r="Y414" s="7"/>
      <c r="Z414" s="82"/>
      <c r="AA414" s="82"/>
      <c r="AB414" s="82"/>
      <c r="AC414" s="82"/>
      <c r="AD414" s="7"/>
      <c r="AE414" s="7"/>
      <c r="AF414" s="7"/>
      <c r="AG414" s="7"/>
      <c r="AH414" s="7"/>
      <c r="AI414" s="7"/>
      <c r="AJ414" s="7"/>
      <c r="AK414" s="7"/>
      <c r="AL414" s="7"/>
      <c r="AM414" s="7"/>
      <c r="AN414" s="7"/>
      <c r="AO414" s="7"/>
      <c r="AP414" s="7"/>
      <c r="AQ414" s="7"/>
      <c r="AR414" s="7"/>
      <c r="AS414" s="7"/>
      <c r="AT414" s="7"/>
      <c r="AU414" s="7"/>
      <c r="AV414" s="7"/>
      <c r="AW414" s="7"/>
      <c r="AX414" s="7"/>
      <c r="AY414" s="82"/>
      <c r="AZ414" s="82"/>
      <c r="BA414" s="82">
        <f t="shared" si="148"/>
        <v>0</v>
      </c>
      <c r="BB414" s="82">
        <f t="shared" si="149"/>
        <v>0</v>
      </c>
      <c r="BC414" s="7"/>
      <c r="BD414" s="7"/>
      <c r="BE414" s="7"/>
      <c r="BF414" s="7"/>
      <c r="BG414" s="7"/>
      <c r="BH414" s="7"/>
      <c r="BI414" s="7" t="s">
        <v>2377</v>
      </c>
      <c r="BJ414" s="7">
        <v>146657.06</v>
      </c>
      <c r="BK414" s="7" t="s">
        <v>2526</v>
      </c>
      <c r="BL414" s="7"/>
      <c r="BM414" s="7"/>
      <c r="BN414" s="7"/>
      <c r="BO414" s="7"/>
      <c r="BP414" s="7"/>
      <c r="BQ414" s="7"/>
      <c r="BR414" s="7"/>
      <c r="BS414" s="7"/>
      <c r="BT414" s="7"/>
      <c r="BU414" s="1" t="s">
        <v>2377</v>
      </c>
      <c r="BV414" s="7">
        <v>14500</v>
      </c>
      <c r="BW414" s="7" t="s">
        <v>2545</v>
      </c>
      <c r="BX414" s="82">
        <f t="shared" si="133"/>
        <v>14500</v>
      </c>
      <c r="BY414" s="82" t="str">
        <f t="shared" si="141"/>
        <v>REACTIVOS EQUIPOS Y QUIMICOS LIMITADA</v>
      </c>
      <c r="BZ414" s="82" t="str">
        <f t="shared" si="134"/>
        <v>DURAN</v>
      </c>
      <c r="CA414" s="82" t="str">
        <f t="shared" si="135"/>
        <v>120 DIAS</v>
      </c>
      <c r="CB414" s="7"/>
      <c r="CC414" s="7"/>
      <c r="CD414" s="7"/>
      <c r="CE414" s="7"/>
      <c r="CF414" s="7"/>
      <c r="CG414" s="7"/>
      <c r="CH414" s="7"/>
      <c r="CI414" s="7"/>
      <c r="CJ414" s="7"/>
      <c r="CK414" s="82"/>
      <c r="CL414" s="82"/>
      <c r="CM414" s="82"/>
      <c r="CN414" s="82"/>
      <c r="CO414" s="101">
        <f t="shared" si="136"/>
        <v>14500</v>
      </c>
      <c r="CP414" s="110" t="str">
        <f t="shared" si="137"/>
        <v>REACTIVOS EQUIPOS Y QUIMICOS LIMITADA</v>
      </c>
      <c r="CQ414" s="105" t="str">
        <f t="shared" si="138"/>
        <v>DURAN</v>
      </c>
      <c r="CR414" s="105" t="str">
        <f t="shared" si="139"/>
        <v>120 DIAS</v>
      </c>
    </row>
    <row r="415" spans="1:96" ht="28.8">
      <c r="A415" s="46">
        <f t="shared" si="140"/>
        <v>407</v>
      </c>
      <c r="B415" s="54" t="s">
        <v>812</v>
      </c>
      <c r="C415" s="60" t="s">
        <v>942</v>
      </c>
      <c r="D415" s="47">
        <v>1</v>
      </c>
      <c r="E415" s="7"/>
      <c r="F415" s="7"/>
      <c r="G415" s="7"/>
      <c r="H415" s="7"/>
      <c r="I415" s="7"/>
      <c r="J415" s="7"/>
      <c r="K415" s="7"/>
      <c r="L415" s="7"/>
      <c r="M415" s="7"/>
      <c r="N415" s="7"/>
      <c r="O415" s="7"/>
      <c r="P415" s="7"/>
      <c r="Q415" s="7"/>
      <c r="R415" s="7"/>
      <c r="S415" s="7"/>
      <c r="T415" s="7"/>
      <c r="U415" s="7"/>
      <c r="V415" s="7"/>
      <c r="W415" s="7"/>
      <c r="X415" s="7"/>
      <c r="Y415" s="7"/>
      <c r="Z415" s="82"/>
      <c r="AA415" s="82"/>
      <c r="AB415" s="82"/>
      <c r="AC415" s="82"/>
      <c r="AD415" s="7"/>
      <c r="AE415" s="7"/>
      <c r="AF415" s="7"/>
      <c r="AG415" s="7"/>
      <c r="AH415" s="7"/>
      <c r="AI415" s="7"/>
      <c r="AJ415" s="7"/>
      <c r="AK415" s="7"/>
      <c r="AL415" s="7"/>
      <c r="AM415" s="7"/>
      <c r="AN415" s="7"/>
      <c r="AO415" s="7"/>
      <c r="AP415" s="7" t="s">
        <v>307</v>
      </c>
      <c r="AQ415" s="7">
        <v>691600</v>
      </c>
      <c r="AR415" s="7" t="s">
        <v>2475</v>
      </c>
      <c r="AS415" s="7"/>
      <c r="AT415" s="7"/>
      <c r="AU415" s="7"/>
      <c r="AV415" s="7"/>
      <c r="AW415" s="7"/>
      <c r="AX415" s="7"/>
      <c r="AY415" s="82">
        <f t="shared" si="146"/>
        <v>691600</v>
      </c>
      <c r="AZ415" s="82" t="str">
        <f t="shared" si="147"/>
        <v>LESNIAK E. U.</v>
      </c>
      <c r="BA415" s="82" t="str">
        <f t="shared" si="148"/>
        <v>MILLIPORE</v>
      </c>
      <c r="BB415" s="82" t="str">
        <f t="shared" si="149"/>
        <v>30 días</v>
      </c>
      <c r="BC415" s="7" t="s">
        <v>307</v>
      </c>
      <c r="BD415" s="7">
        <v>336400</v>
      </c>
      <c r="BE415" s="7">
        <v>45</v>
      </c>
      <c r="BF415" s="7"/>
      <c r="BG415" s="7"/>
      <c r="BH415" s="7"/>
      <c r="BI415" s="7" t="s">
        <v>307</v>
      </c>
      <c r="BJ415" s="7">
        <v>189646.08000000002</v>
      </c>
      <c r="BK415" s="7" t="s">
        <v>2526</v>
      </c>
      <c r="BL415" s="7"/>
      <c r="BM415" s="7"/>
      <c r="BN415" s="7"/>
      <c r="BO415" s="7"/>
      <c r="BP415" s="7"/>
      <c r="BQ415" s="7"/>
      <c r="BR415" s="7"/>
      <c r="BS415" s="7"/>
      <c r="BT415" s="7"/>
      <c r="BU415" s="1"/>
      <c r="BV415" s="7"/>
      <c r="BW415" s="7"/>
      <c r="BX415" s="82">
        <f t="shared" si="133"/>
        <v>189646.08000000002</v>
      </c>
      <c r="BY415" s="82" t="str">
        <f t="shared" si="141"/>
        <v>PROFINAS SAS</v>
      </c>
      <c r="BZ415" s="82" t="str">
        <f t="shared" si="134"/>
        <v>MILLIPORE</v>
      </c>
      <c r="CA415" s="82" t="str">
        <f t="shared" si="135"/>
        <v>15-60 DIAS</v>
      </c>
      <c r="CB415" s="7"/>
      <c r="CC415" s="7"/>
      <c r="CD415" s="7"/>
      <c r="CE415" s="7"/>
      <c r="CF415" s="7"/>
      <c r="CG415" s="7"/>
      <c r="CH415" s="7"/>
      <c r="CI415" s="7"/>
      <c r="CJ415" s="7"/>
      <c r="CK415" s="82"/>
      <c r="CL415" s="82"/>
      <c r="CM415" s="82"/>
      <c r="CN415" s="82"/>
      <c r="CO415" s="101">
        <f t="shared" si="136"/>
        <v>189646.08000000002</v>
      </c>
      <c r="CP415" s="110" t="str">
        <f t="shared" si="137"/>
        <v>PROFINAS SAS</v>
      </c>
      <c r="CQ415" s="105" t="str">
        <f t="shared" si="138"/>
        <v>MILLIPORE</v>
      </c>
      <c r="CR415" s="105" t="str">
        <f t="shared" si="139"/>
        <v>15-60 DIAS</v>
      </c>
    </row>
    <row r="416" spans="1:96" ht="28.8">
      <c r="A416" s="46">
        <f t="shared" si="140"/>
        <v>408</v>
      </c>
      <c r="B416" s="56" t="s">
        <v>813</v>
      </c>
      <c r="C416" s="62" t="s">
        <v>1466</v>
      </c>
      <c r="D416" s="47">
        <v>1</v>
      </c>
      <c r="E416" s="7"/>
      <c r="F416" s="7"/>
      <c r="G416" s="7"/>
      <c r="H416" s="7"/>
      <c r="I416" s="7"/>
      <c r="J416" s="7"/>
      <c r="K416" s="7"/>
      <c r="L416" s="7"/>
      <c r="M416" s="7"/>
      <c r="N416" s="7"/>
      <c r="O416" s="7"/>
      <c r="P416" s="7"/>
      <c r="Q416" s="7"/>
      <c r="R416" s="7"/>
      <c r="S416" s="7"/>
      <c r="T416" s="7"/>
      <c r="U416" s="7"/>
      <c r="V416" s="7"/>
      <c r="W416" s="7"/>
      <c r="X416" s="7"/>
      <c r="Y416" s="7"/>
      <c r="Z416" s="82"/>
      <c r="AA416" s="82"/>
      <c r="AB416" s="82"/>
      <c r="AC416" s="82"/>
      <c r="AD416" s="7"/>
      <c r="AE416" s="7"/>
      <c r="AF416" s="7"/>
      <c r="AG416" s="7"/>
      <c r="AH416" s="7"/>
      <c r="AI416" s="7"/>
      <c r="AJ416" s="7"/>
      <c r="AK416" s="7"/>
      <c r="AL416" s="7"/>
      <c r="AM416" s="7"/>
      <c r="AN416" s="7"/>
      <c r="AO416" s="7"/>
      <c r="AP416" s="7" t="s">
        <v>2373</v>
      </c>
      <c r="AQ416" s="7">
        <v>279100</v>
      </c>
      <c r="AR416" s="7" t="s">
        <v>2475</v>
      </c>
      <c r="AS416" s="7"/>
      <c r="AT416" s="7"/>
      <c r="AU416" s="7"/>
      <c r="AV416" s="7"/>
      <c r="AW416" s="7"/>
      <c r="AX416" s="7"/>
      <c r="AY416" s="82">
        <f t="shared" si="146"/>
        <v>279100</v>
      </c>
      <c r="AZ416" s="82" t="str">
        <f t="shared" si="147"/>
        <v>LESNIAK E. U.</v>
      </c>
      <c r="BA416" s="82" t="str">
        <f t="shared" si="148"/>
        <v>WHATMAN</v>
      </c>
      <c r="BB416" s="82" t="str">
        <f t="shared" si="149"/>
        <v>30 días</v>
      </c>
      <c r="BC416" s="7"/>
      <c r="BD416" s="7"/>
      <c r="BE416" s="7"/>
      <c r="BF416" s="7"/>
      <c r="BG416" s="7"/>
      <c r="BH416" s="7"/>
      <c r="BI416" s="7"/>
      <c r="BJ416" s="7"/>
      <c r="BK416" s="7"/>
      <c r="BL416" s="7"/>
      <c r="BM416" s="7"/>
      <c r="BN416" s="7"/>
      <c r="BO416" s="7"/>
      <c r="BP416" s="7"/>
      <c r="BQ416" s="7"/>
      <c r="BR416" s="7"/>
      <c r="BS416" s="7"/>
      <c r="BT416" s="7"/>
      <c r="BU416" s="1"/>
      <c r="BV416" s="7"/>
      <c r="BW416" s="7"/>
      <c r="BX416" s="82"/>
      <c r="BY416" s="82" t="str">
        <f t="shared" si="141"/>
        <v>REACTIVOS EQUIPOS Y QUIMICOS LIMITADA</v>
      </c>
      <c r="BZ416" s="82">
        <f t="shared" si="134"/>
        <v>0</v>
      </c>
      <c r="CA416" s="82">
        <f t="shared" si="135"/>
        <v>0</v>
      </c>
      <c r="CB416" s="7"/>
      <c r="CC416" s="7"/>
      <c r="CD416" s="7"/>
      <c r="CE416" s="7"/>
      <c r="CF416" s="7"/>
      <c r="CG416" s="7"/>
      <c r="CH416" s="7"/>
      <c r="CI416" s="7"/>
      <c r="CJ416" s="7"/>
      <c r="CK416" s="82"/>
      <c r="CL416" s="82"/>
      <c r="CM416" s="82"/>
      <c r="CN416" s="82"/>
      <c r="CO416" s="101">
        <f t="shared" si="136"/>
        <v>279100</v>
      </c>
      <c r="CP416" s="110" t="str">
        <f t="shared" si="137"/>
        <v>LESNIAK E. U.</v>
      </c>
      <c r="CQ416" s="105" t="str">
        <f t="shared" si="138"/>
        <v>WHATMAN</v>
      </c>
      <c r="CR416" s="105" t="str">
        <f t="shared" si="139"/>
        <v>30 días</v>
      </c>
    </row>
    <row r="417" spans="1:115">
      <c r="A417" s="46">
        <f t="shared" si="140"/>
        <v>409</v>
      </c>
      <c r="B417" s="54" t="s">
        <v>814</v>
      </c>
      <c r="C417" s="48" t="s">
        <v>924</v>
      </c>
      <c r="D417" s="47">
        <v>1</v>
      </c>
      <c r="E417" s="7"/>
      <c r="F417" s="7"/>
      <c r="G417" s="7"/>
      <c r="H417" s="7"/>
      <c r="I417" s="7"/>
      <c r="J417" s="7"/>
      <c r="K417" s="7"/>
      <c r="L417" s="7"/>
      <c r="M417" s="7"/>
      <c r="N417" s="7"/>
      <c r="O417" s="7"/>
      <c r="P417" s="7"/>
      <c r="Q417" s="7"/>
      <c r="R417" s="7"/>
      <c r="S417" s="7"/>
      <c r="T417" s="7"/>
      <c r="U417" s="7"/>
      <c r="V417" s="7"/>
      <c r="W417" s="7"/>
      <c r="X417" s="7"/>
      <c r="Y417" s="7"/>
      <c r="Z417" s="82"/>
      <c r="AA417" s="82"/>
      <c r="AB417" s="82"/>
      <c r="AC417" s="82"/>
      <c r="AD417" s="7"/>
      <c r="AE417" s="7"/>
      <c r="AF417" s="7"/>
      <c r="AG417" s="7"/>
      <c r="AH417" s="7"/>
      <c r="AI417" s="7"/>
      <c r="AJ417" s="7"/>
      <c r="AK417" s="7"/>
      <c r="AL417" s="7"/>
      <c r="AM417" s="7"/>
      <c r="AN417" s="7"/>
      <c r="AO417" s="7"/>
      <c r="AP417" s="7"/>
      <c r="AQ417" s="7"/>
      <c r="AR417" s="7"/>
      <c r="AS417" s="7"/>
      <c r="AT417" s="7"/>
      <c r="AU417" s="7"/>
      <c r="AV417" s="7"/>
      <c r="AW417" s="7"/>
      <c r="AX417" s="7"/>
      <c r="AY417" s="82"/>
      <c r="AZ417" s="82"/>
      <c r="BA417" s="82">
        <f t="shared" si="148"/>
        <v>0</v>
      </c>
      <c r="BB417" s="82">
        <f t="shared" si="149"/>
        <v>0</v>
      </c>
      <c r="BC417" s="7"/>
      <c r="BD417" s="7"/>
      <c r="BE417" s="7"/>
      <c r="BF417" s="7"/>
      <c r="BG417" s="7"/>
      <c r="BH417" s="7"/>
      <c r="BI417" s="7" t="s">
        <v>2504</v>
      </c>
      <c r="BJ417" s="7">
        <v>1497896.4</v>
      </c>
      <c r="BK417" s="7" t="s">
        <v>2526</v>
      </c>
      <c r="BL417" s="7"/>
      <c r="BM417" s="7"/>
      <c r="BN417" s="7"/>
      <c r="BO417" s="7"/>
      <c r="BP417" s="7"/>
      <c r="BQ417" s="7"/>
      <c r="BR417" s="7"/>
      <c r="BS417" s="7"/>
      <c r="BT417" s="7"/>
      <c r="BU417" s="1"/>
      <c r="BV417" s="7"/>
      <c r="BW417" s="7"/>
      <c r="BX417" s="82">
        <f t="shared" si="133"/>
        <v>1497896.4</v>
      </c>
      <c r="BY417" s="82" t="str">
        <f t="shared" si="141"/>
        <v>PROFINAS SAS</v>
      </c>
      <c r="BZ417" s="82" t="str">
        <f t="shared" si="134"/>
        <v>BUCHI</v>
      </c>
      <c r="CA417" s="82" t="str">
        <f t="shared" si="135"/>
        <v>15-60 DIAS</v>
      </c>
      <c r="CB417" s="7"/>
      <c r="CC417" s="7"/>
      <c r="CD417" s="7"/>
      <c r="CE417" s="7"/>
      <c r="CF417" s="7"/>
      <c r="CG417" s="7"/>
      <c r="CH417" s="7"/>
      <c r="CI417" s="7"/>
      <c r="CJ417" s="7"/>
      <c r="CK417" s="82"/>
      <c r="CL417" s="82"/>
      <c r="CM417" s="82"/>
      <c r="CN417" s="82"/>
      <c r="CO417" s="101">
        <f t="shared" si="136"/>
        <v>1497896.4</v>
      </c>
      <c r="CP417" s="110" t="str">
        <f t="shared" si="137"/>
        <v>PROFINAS SAS</v>
      </c>
      <c r="CQ417" s="105" t="str">
        <f t="shared" si="138"/>
        <v>BUCHI</v>
      </c>
      <c r="CR417" s="105" t="str">
        <f t="shared" si="139"/>
        <v>15-60 DIAS</v>
      </c>
    </row>
    <row r="418" spans="1:115" ht="57.6">
      <c r="A418" s="46">
        <f t="shared" si="140"/>
        <v>410</v>
      </c>
      <c r="B418" s="24" t="s">
        <v>584</v>
      </c>
      <c r="C418" s="62" t="s">
        <v>859</v>
      </c>
      <c r="D418" s="47">
        <v>1</v>
      </c>
      <c r="E418" s="7"/>
      <c r="F418" s="7"/>
      <c r="G418" s="7"/>
      <c r="H418" s="7"/>
      <c r="I418" s="7"/>
      <c r="J418" s="7"/>
      <c r="K418" s="7"/>
      <c r="L418" s="7"/>
      <c r="M418" s="7"/>
      <c r="N418" s="7"/>
      <c r="O418" s="7"/>
      <c r="P418" s="7"/>
      <c r="Q418" s="7"/>
      <c r="R418" s="7"/>
      <c r="S418" s="7"/>
      <c r="T418" s="7"/>
      <c r="U418" s="7"/>
      <c r="V418" s="7"/>
      <c r="W418" s="7"/>
      <c r="X418" s="7"/>
      <c r="Y418" s="7"/>
      <c r="Z418" s="82"/>
      <c r="AA418" s="82"/>
      <c r="AB418" s="82"/>
      <c r="AC418" s="82"/>
      <c r="AD418" s="7"/>
      <c r="AE418" s="7"/>
      <c r="AF418" s="7"/>
      <c r="AG418" s="7"/>
      <c r="AH418" s="7"/>
      <c r="AI418" s="7"/>
      <c r="AJ418" s="7"/>
      <c r="AK418" s="7"/>
      <c r="AL418" s="7"/>
      <c r="AM418" s="7"/>
      <c r="AN418" s="7"/>
      <c r="AO418" s="7"/>
      <c r="AP418" s="7" t="s">
        <v>859</v>
      </c>
      <c r="AQ418" s="7">
        <v>52316</v>
      </c>
      <c r="AR418" s="7" t="s">
        <v>2475</v>
      </c>
      <c r="AS418" s="7"/>
      <c r="AT418" s="7"/>
      <c r="AU418" s="7"/>
      <c r="AV418" s="7"/>
      <c r="AW418" s="7"/>
      <c r="AX418" s="7"/>
      <c r="AY418" s="82">
        <f t="shared" si="146"/>
        <v>52316</v>
      </c>
      <c r="AZ418" s="82" t="str">
        <f t="shared" si="147"/>
        <v>LESNIAK E. U.</v>
      </c>
      <c r="BA418" s="82" t="str">
        <f t="shared" si="148"/>
        <v>BD</v>
      </c>
      <c r="BB418" s="82" t="str">
        <f t="shared" si="149"/>
        <v>30 días</v>
      </c>
      <c r="BC418" s="7"/>
      <c r="BD418" s="7"/>
      <c r="BE418" s="7"/>
      <c r="BF418" s="7"/>
      <c r="BG418" s="7"/>
      <c r="BH418" s="7"/>
      <c r="BI418" s="7"/>
      <c r="BJ418" s="7"/>
      <c r="BK418" s="7"/>
      <c r="BL418" s="7"/>
      <c r="BM418" s="7"/>
      <c r="BN418" s="7"/>
      <c r="BO418" s="7"/>
      <c r="BP418" s="7"/>
      <c r="BQ418" s="7"/>
      <c r="BR418" s="7"/>
      <c r="BS418" s="7"/>
      <c r="BT418" s="7"/>
      <c r="BU418" s="1" t="s">
        <v>859</v>
      </c>
      <c r="BV418" s="7">
        <v>29000</v>
      </c>
      <c r="BW418" s="7" t="s">
        <v>2328</v>
      </c>
      <c r="BX418" s="82">
        <f t="shared" si="133"/>
        <v>29000</v>
      </c>
      <c r="BY418" s="82" t="str">
        <f t="shared" si="141"/>
        <v>REACTIVOS EQUIPOS Y QUIMICOS LIMITADA</v>
      </c>
      <c r="BZ418" s="82" t="str">
        <f t="shared" si="134"/>
        <v>BD</v>
      </c>
      <c r="CA418" s="82" t="str">
        <f t="shared" si="135"/>
        <v>30 DIAS</v>
      </c>
      <c r="CB418" s="7"/>
      <c r="CC418" s="7"/>
      <c r="CD418" s="7"/>
      <c r="CE418" s="7"/>
      <c r="CF418" s="7"/>
      <c r="CG418" s="7"/>
      <c r="CH418" s="7"/>
      <c r="CI418" s="7"/>
      <c r="CJ418" s="7"/>
      <c r="CK418" s="82"/>
      <c r="CL418" s="82"/>
      <c r="CM418" s="82"/>
      <c r="CN418" s="82"/>
      <c r="CO418" s="101">
        <f t="shared" si="136"/>
        <v>29000</v>
      </c>
      <c r="CP418" s="110" t="str">
        <f t="shared" si="137"/>
        <v>REACTIVOS EQUIPOS Y QUIMICOS LIMITADA</v>
      </c>
      <c r="CQ418" s="105" t="str">
        <f t="shared" si="138"/>
        <v>BD</v>
      </c>
      <c r="CR418" s="105" t="str">
        <f t="shared" si="139"/>
        <v>30 DIAS</v>
      </c>
    </row>
    <row r="419" spans="1:115" ht="57.6">
      <c r="A419" s="46">
        <f t="shared" si="140"/>
        <v>411</v>
      </c>
      <c r="B419" s="24" t="s">
        <v>2097</v>
      </c>
      <c r="C419" s="48" t="s">
        <v>948</v>
      </c>
      <c r="D419" s="47">
        <v>1</v>
      </c>
      <c r="E419" s="7"/>
      <c r="F419" s="7"/>
      <c r="G419" s="7"/>
      <c r="H419" s="7"/>
      <c r="I419" s="7"/>
      <c r="J419" s="7"/>
      <c r="K419" s="7"/>
      <c r="L419" s="7"/>
      <c r="M419" s="7"/>
      <c r="N419" s="7"/>
      <c r="O419" s="7"/>
      <c r="P419" s="7"/>
      <c r="Q419" s="7"/>
      <c r="R419" s="7"/>
      <c r="S419" s="7"/>
      <c r="T419" s="7"/>
      <c r="U419" s="7"/>
      <c r="V419" s="7"/>
      <c r="W419" s="7"/>
      <c r="X419" s="7"/>
      <c r="Y419" s="7"/>
      <c r="Z419" s="82"/>
      <c r="AA419" s="82"/>
      <c r="AB419" s="82"/>
      <c r="AC419" s="82"/>
      <c r="AD419" s="7"/>
      <c r="AE419" s="7"/>
      <c r="AF419" s="7"/>
      <c r="AG419" s="7"/>
      <c r="AH419" s="7"/>
      <c r="AI419" s="7"/>
      <c r="AJ419" s="7"/>
      <c r="AK419" s="7"/>
      <c r="AL419" s="7"/>
      <c r="AM419" s="7"/>
      <c r="AN419" s="7"/>
      <c r="AO419" s="7"/>
      <c r="AP419" s="7"/>
      <c r="AQ419" s="7"/>
      <c r="AR419" s="7"/>
      <c r="AS419" s="7"/>
      <c r="AT419" s="7"/>
      <c r="AU419" s="7"/>
      <c r="AV419" s="7"/>
      <c r="AW419" s="7"/>
      <c r="AX419" s="7"/>
      <c r="AY419" s="82"/>
      <c r="AZ419" s="82"/>
      <c r="BA419" s="82">
        <f t="shared" si="148"/>
        <v>0</v>
      </c>
      <c r="BB419" s="82">
        <f t="shared" si="149"/>
        <v>0</v>
      </c>
      <c r="BC419" s="7"/>
      <c r="BD419" s="7"/>
      <c r="BE419" s="7"/>
      <c r="BF419" s="7"/>
      <c r="BG419" s="7"/>
      <c r="BH419" s="7"/>
      <c r="BI419" s="7" t="s">
        <v>887</v>
      </c>
      <c r="BJ419" s="7">
        <v>876.96</v>
      </c>
      <c r="BK419" s="7" t="s">
        <v>2527</v>
      </c>
      <c r="BL419" s="7"/>
      <c r="BM419" s="7"/>
      <c r="BN419" s="7"/>
      <c r="BO419" s="7"/>
      <c r="BP419" s="7"/>
      <c r="BQ419" s="7"/>
      <c r="BR419" s="7"/>
      <c r="BS419" s="7"/>
      <c r="BT419" s="7"/>
      <c r="BU419" s="1" t="s">
        <v>887</v>
      </c>
      <c r="BV419" s="7">
        <v>580</v>
      </c>
      <c r="BW419" s="7" t="s">
        <v>2328</v>
      </c>
      <c r="BX419" s="82">
        <f t="shared" si="133"/>
        <v>580</v>
      </c>
      <c r="BY419" s="82" t="str">
        <f t="shared" si="141"/>
        <v>REACTIVOS EQUIPOS Y QUIMICOS LIMITADA</v>
      </c>
      <c r="BZ419" s="82" t="str">
        <f t="shared" si="134"/>
        <v>NACIONAL</v>
      </c>
      <c r="CA419" s="82" t="str">
        <f t="shared" si="135"/>
        <v>30 DIAS</v>
      </c>
      <c r="CB419" s="7"/>
      <c r="CC419" s="7"/>
      <c r="CD419" s="7"/>
      <c r="CE419" s="7"/>
      <c r="CF419" s="7"/>
      <c r="CG419" s="7"/>
      <c r="CH419" s="7"/>
      <c r="CI419" s="7"/>
      <c r="CJ419" s="7"/>
      <c r="CK419" s="82"/>
      <c r="CL419" s="82"/>
      <c r="CM419" s="82"/>
      <c r="CN419" s="82"/>
      <c r="CO419" s="101">
        <f t="shared" si="136"/>
        <v>580</v>
      </c>
      <c r="CP419" s="110" t="str">
        <f t="shared" si="137"/>
        <v>REACTIVOS EQUIPOS Y QUIMICOS LIMITADA</v>
      </c>
      <c r="CQ419" s="105" t="str">
        <f t="shared" si="138"/>
        <v>NACIONAL</v>
      </c>
      <c r="CR419" s="105" t="str">
        <f t="shared" si="139"/>
        <v>30 DIAS</v>
      </c>
    </row>
    <row r="420" spans="1:115" ht="20.399999999999999">
      <c r="A420" s="46">
        <f t="shared" si="140"/>
        <v>412</v>
      </c>
      <c r="B420" s="24" t="s">
        <v>1629</v>
      </c>
      <c r="C420" s="48" t="s">
        <v>899</v>
      </c>
      <c r="D420" s="47">
        <v>1</v>
      </c>
      <c r="E420" s="7"/>
      <c r="F420" s="7"/>
      <c r="G420" s="7"/>
      <c r="H420" s="7"/>
      <c r="I420" s="7"/>
      <c r="J420" s="7"/>
      <c r="K420" s="7"/>
      <c r="L420" s="7"/>
      <c r="M420" s="7"/>
      <c r="N420" s="7"/>
      <c r="O420" s="7"/>
      <c r="P420" s="7"/>
      <c r="Q420" s="7"/>
      <c r="R420" s="7"/>
      <c r="S420" s="7"/>
      <c r="T420" s="7"/>
      <c r="U420" s="7"/>
      <c r="V420" s="7"/>
      <c r="W420" s="7"/>
      <c r="X420" s="7"/>
      <c r="Y420" s="7"/>
      <c r="Z420" s="82"/>
      <c r="AA420" s="82"/>
      <c r="AB420" s="82"/>
      <c r="AC420" s="82"/>
      <c r="AD420" s="7"/>
      <c r="AE420" s="7"/>
      <c r="AF420" s="7"/>
      <c r="AG420" s="7"/>
      <c r="AH420" s="7"/>
      <c r="AI420" s="7"/>
      <c r="AJ420" s="7"/>
      <c r="AK420" s="7"/>
      <c r="AL420" s="7"/>
      <c r="AM420" s="7"/>
      <c r="AN420" s="7"/>
      <c r="AO420" s="7"/>
      <c r="AP420" s="7"/>
      <c r="AQ420" s="7"/>
      <c r="AR420" s="7"/>
      <c r="AS420" s="7"/>
      <c r="AT420" s="7"/>
      <c r="AU420" s="7"/>
      <c r="AV420" s="7"/>
      <c r="AW420" s="7"/>
      <c r="AX420" s="7"/>
      <c r="AY420" s="82"/>
      <c r="AZ420" s="82"/>
      <c r="BA420" s="82">
        <f t="shared" si="148"/>
        <v>0</v>
      </c>
      <c r="BB420" s="82">
        <f t="shared" si="149"/>
        <v>0</v>
      </c>
      <c r="BC420" s="7"/>
      <c r="BD420" s="7"/>
      <c r="BE420" s="7"/>
      <c r="BF420" s="7"/>
      <c r="BG420" s="7"/>
      <c r="BH420" s="7"/>
      <c r="BI420" s="7" t="s">
        <v>887</v>
      </c>
      <c r="BJ420" s="7">
        <v>13446.72</v>
      </c>
      <c r="BK420" s="7" t="s">
        <v>2527</v>
      </c>
      <c r="BL420" s="7"/>
      <c r="BM420" s="7"/>
      <c r="BN420" s="7"/>
      <c r="BO420" s="7"/>
      <c r="BP420" s="7"/>
      <c r="BQ420" s="7"/>
      <c r="BR420" s="7"/>
      <c r="BS420" s="7"/>
      <c r="BT420" s="7"/>
      <c r="BU420" s="1"/>
      <c r="BV420" s="7"/>
      <c r="BW420" s="7"/>
      <c r="BX420" s="82">
        <f t="shared" si="133"/>
        <v>13446.72</v>
      </c>
      <c r="BY420" s="82" t="str">
        <f t="shared" si="141"/>
        <v>PROFINAS SAS</v>
      </c>
      <c r="BZ420" s="82" t="str">
        <f t="shared" si="134"/>
        <v>NACIONAL</v>
      </c>
      <c r="CA420" s="82" t="str">
        <f t="shared" si="135"/>
        <v>15-30 DIAS</v>
      </c>
      <c r="CB420" s="7"/>
      <c r="CC420" s="7"/>
      <c r="CD420" s="7"/>
      <c r="CE420" s="7"/>
      <c r="CF420" s="7"/>
      <c r="CG420" s="7"/>
      <c r="CH420" s="7"/>
      <c r="CI420" s="7"/>
      <c r="CJ420" s="7"/>
      <c r="CK420" s="82"/>
      <c r="CL420" s="82"/>
      <c r="CM420" s="82"/>
      <c r="CN420" s="82"/>
      <c r="CO420" s="101">
        <f t="shared" si="136"/>
        <v>13446.72</v>
      </c>
      <c r="CP420" s="110" t="str">
        <f t="shared" si="137"/>
        <v>PROFINAS SAS</v>
      </c>
      <c r="CQ420" s="105" t="str">
        <f t="shared" si="138"/>
        <v>NACIONAL</v>
      </c>
      <c r="CR420" s="105" t="str">
        <f t="shared" si="139"/>
        <v>15-30 DIAS</v>
      </c>
    </row>
    <row r="421" spans="1:115" ht="28.8">
      <c r="A421" s="46">
        <f t="shared" si="140"/>
        <v>413</v>
      </c>
      <c r="B421" s="24" t="s">
        <v>815</v>
      </c>
      <c r="C421" s="25" t="s">
        <v>943</v>
      </c>
      <c r="D421" s="47">
        <v>1</v>
      </c>
      <c r="E421" s="7"/>
      <c r="F421" s="7"/>
      <c r="G421" s="7"/>
      <c r="H421" s="7" t="s">
        <v>2278</v>
      </c>
      <c r="I421" s="7">
        <v>490633.6</v>
      </c>
      <c r="J421" s="7" t="s">
        <v>2279</v>
      </c>
      <c r="K421" s="7" t="s">
        <v>2319</v>
      </c>
      <c r="L421" s="7">
        <v>466088</v>
      </c>
      <c r="M421" s="7">
        <v>30</v>
      </c>
      <c r="N421" s="7"/>
      <c r="O421" s="7"/>
      <c r="P421" s="7"/>
      <c r="Q421" s="7"/>
      <c r="R421" s="7"/>
      <c r="S421" s="7"/>
      <c r="T421" s="7"/>
      <c r="U421" s="7"/>
      <c r="V421" s="7"/>
      <c r="W421" s="7"/>
      <c r="X421" s="7"/>
      <c r="Y421" s="7"/>
      <c r="Z421" s="82">
        <f t="shared" si="142"/>
        <v>466088</v>
      </c>
      <c r="AA421" s="82" t="str">
        <f t="shared" si="143"/>
        <v>BIO-INSTRUMENTAL</v>
      </c>
      <c r="AB421" s="82" t="str">
        <f t="shared" si="144"/>
        <v xml:space="preserve">WHEATON  </v>
      </c>
      <c r="AC421" s="82">
        <f t="shared" si="145"/>
        <v>30</v>
      </c>
      <c r="AD421" s="7"/>
      <c r="AE421" s="7"/>
      <c r="AF421" s="7"/>
      <c r="AG421" s="7"/>
      <c r="AH421" s="7"/>
      <c r="AI421" s="7"/>
      <c r="AJ421" s="7"/>
      <c r="AK421" s="7"/>
      <c r="AL421" s="7"/>
      <c r="AM421" s="7"/>
      <c r="AN421" s="7"/>
      <c r="AO421" s="7"/>
      <c r="AP421" s="7" t="s">
        <v>2278</v>
      </c>
      <c r="AQ421" s="7">
        <v>724400</v>
      </c>
      <c r="AR421" s="7" t="s">
        <v>2475</v>
      </c>
      <c r="AS421" s="7"/>
      <c r="AT421" s="7"/>
      <c r="AU421" s="7"/>
      <c r="AV421" s="7"/>
      <c r="AW421" s="7"/>
      <c r="AX421" s="7"/>
      <c r="AY421" s="82">
        <f t="shared" si="146"/>
        <v>724400</v>
      </c>
      <c r="AZ421" s="82" t="str">
        <f t="shared" si="147"/>
        <v>LESNIAK E. U.</v>
      </c>
      <c r="BA421" s="82" t="str">
        <f t="shared" si="148"/>
        <v>WHEATON</v>
      </c>
      <c r="BB421" s="82" t="str">
        <f t="shared" si="149"/>
        <v>30 días</v>
      </c>
      <c r="BC421" s="7"/>
      <c r="BD421" s="7"/>
      <c r="BE421" s="7"/>
      <c r="BF421" s="7" t="s">
        <v>2278</v>
      </c>
      <c r="BG421" s="7">
        <v>899000</v>
      </c>
      <c r="BH421" s="7">
        <v>60</v>
      </c>
      <c r="BI421" s="7"/>
      <c r="BJ421" s="7"/>
      <c r="BK421" s="7"/>
      <c r="BL421" s="7" t="s">
        <v>2278</v>
      </c>
      <c r="BM421" s="7">
        <v>415280</v>
      </c>
      <c r="BN421" s="7" t="s">
        <v>2375</v>
      </c>
      <c r="BO421" s="7"/>
      <c r="BP421" s="7"/>
      <c r="BQ421" s="7"/>
      <c r="BR421" s="7"/>
      <c r="BS421" s="7"/>
      <c r="BT421" s="7"/>
      <c r="BU421" s="1"/>
      <c r="BV421" s="7"/>
      <c r="BW421" s="7"/>
      <c r="BX421" s="82">
        <f t="shared" si="133"/>
        <v>415280</v>
      </c>
      <c r="BY421" s="82" t="str">
        <f t="shared" si="141"/>
        <v xml:space="preserve">QUIMICA  M.G.  S.A.S.   </v>
      </c>
      <c r="BZ421" s="82" t="str">
        <f t="shared" si="134"/>
        <v>WHEATON</v>
      </c>
      <c r="CA421" s="82" t="str">
        <f t="shared" si="135"/>
        <v>60 DIAS</v>
      </c>
      <c r="CB421" s="7"/>
      <c r="CC421" s="7"/>
      <c r="CD421" s="7"/>
      <c r="CE421" s="7" t="s">
        <v>2628</v>
      </c>
      <c r="CF421" s="7">
        <v>464000</v>
      </c>
      <c r="CG421" s="7">
        <v>60</v>
      </c>
      <c r="CH421" s="7"/>
      <c r="CI421" s="7"/>
      <c r="CJ421" s="7"/>
      <c r="CK421" s="82">
        <f t="shared" si="150"/>
        <v>464000</v>
      </c>
      <c r="CL421" s="82" t="str">
        <f t="shared" si="151"/>
        <v>SCIENTIFIC PRODUCTS LTDA.</v>
      </c>
      <c r="CM421" s="82" t="str">
        <f t="shared" si="152"/>
        <v xml:space="preserve">WHEATON </v>
      </c>
      <c r="CN421" s="82">
        <f t="shared" si="153"/>
        <v>60</v>
      </c>
      <c r="CO421" s="101">
        <f t="shared" si="136"/>
        <v>415280</v>
      </c>
      <c r="CP421" s="110" t="str">
        <f t="shared" si="137"/>
        <v xml:space="preserve">QUIMICA  M.G.  S.A.S.   </v>
      </c>
      <c r="CQ421" s="105" t="str">
        <f t="shared" si="138"/>
        <v>WHEATON</v>
      </c>
      <c r="CR421" s="105" t="str">
        <f t="shared" si="139"/>
        <v>60 DIAS</v>
      </c>
    </row>
    <row r="422" spans="1:115" ht="28.8">
      <c r="A422" s="46">
        <f t="shared" si="140"/>
        <v>414</v>
      </c>
      <c r="B422" s="56" t="s">
        <v>816</v>
      </c>
      <c r="C422" s="25" t="s">
        <v>1701</v>
      </c>
      <c r="D422" s="47">
        <v>1</v>
      </c>
      <c r="E422" s="7"/>
      <c r="F422" s="7"/>
      <c r="G422" s="7"/>
      <c r="H422" s="7"/>
      <c r="I422" s="7"/>
      <c r="J422" s="7"/>
      <c r="K422" s="7"/>
      <c r="L422" s="7"/>
      <c r="M422" s="7"/>
      <c r="N422" s="7"/>
      <c r="O422" s="7"/>
      <c r="P422" s="7"/>
      <c r="Q422" s="7"/>
      <c r="R422" s="7"/>
      <c r="S422" s="7"/>
      <c r="T422" s="7"/>
      <c r="U422" s="7"/>
      <c r="V422" s="7"/>
      <c r="W422" s="7"/>
      <c r="X422" s="7"/>
      <c r="Y422" s="7"/>
      <c r="Z422" s="82"/>
      <c r="AA422" s="82"/>
      <c r="AB422" s="82"/>
      <c r="AC422" s="82"/>
      <c r="AD422" s="7"/>
      <c r="AE422" s="7"/>
      <c r="AF422" s="7"/>
      <c r="AG422" s="7"/>
      <c r="AH422" s="7"/>
      <c r="AI422" s="7"/>
      <c r="AJ422" s="7"/>
      <c r="AK422" s="7"/>
      <c r="AL422" s="7"/>
      <c r="AM422" s="7"/>
      <c r="AN422" s="7"/>
      <c r="AO422" s="7"/>
      <c r="AP422" s="7" t="s">
        <v>1796</v>
      </c>
      <c r="AQ422" s="7">
        <v>201600</v>
      </c>
      <c r="AR422" s="7" t="s">
        <v>2475</v>
      </c>
      <c r="AS422" s="7"/>
      <c r="AT422" s="7"/>
      <c r="AU422" s="7"/>
      <c r="AV422" s="7"/>
      <c r="AW422" s="7"/>
      <c r="AX422" s="7"/>
      <c r="AY422" s="82">
        <f t="shared" si="146"/>
        <v>201600</v>
      </c>
      <c r="AZ422" s="82" t="str">
        <f t="shared" si="147"/>
        <v>LESNIAK E. U.</v>
      </c>
      <c r="BA422" s="82" t="str">
        <f t="shared" si="148"/>
        <v>SUPELCO</v>
      </c>
      <c r="BB422" s="82" t="str">
        <f t="shared" si="149"/>
        <v>30 días</v>
      </c>
      <c r="BC422" s="7"/>
      <c r="BD422" s="7"/>
      <c r="BE422" s="7"/>
      <c r="BF422" s="7"/>
      <c r="BG422" s="7"/>
      <c r="BH422" s="7"/>
      <c r="BI422" s="7"/>
      <c r="BJ422" s="7"/>
      <c r="BK422" s="7"/>
      <c r="BL422" s="7"/>
      <c r="BM422" s="7"/>
      <c r="BN422" s="7"/>
      <c r="BO422" s="7"/>
      <c r="BP422" s="7"/>
      <c r="BQ422" s="7"/>
      <c r="BR422" s="7"/>
      <c r="BS422" s="7"/>
      <c r="BT422" s="7"/>
      <c r="BU422" s="1"/>
      <c r="BV422" s="7"/>
      <c r="BW422" s="7"/>
      <c r="BX422" s="82"/>
      <c r="BY422" s="82" t="str">
        <f t="shared" si="141"/>
        <v>REACTIVOS EQUIPOS Y QUIMICOS LIMITADA</v>
      </c>
      <c r="BZ422" s="82">
        <f t="shared" si="134"/>
        <v>0</v>
      </c>
      <c r="CA422" s="82">
        <f t="shared" si="135"/>
        <v>0</v>
      </c>
      <c r="CB422" s="7"/>
      <c r="CC422" s="7"/>
      <c r="CD422" s="7"/>
      <c r="CE422" s="7"/>
      <c r="CF422" s="7"/>
      <c r="CG422" s="7"/>
      <c r="CH422" s="7"/>
      <c r="CI422" s="7"/>
      <c r="CJ422" s="7"/>
      <c r="CK422" s="82"/>
      <c r="CL422" s="82"/>
      <c r="CM422" s="82"/>
      <c r="CN422" s="82"/>
      <c r="CO422" s="101">
        <f t="shared" si="136"/>
        <v>201600</v>
      </c>
      <c r="CP422" s="110" t="str">
        <f t="shared" si="137"/>
        <v>LESNIAK E. U.</v>
      </c>
      <c r="CQ422" s="105" t="str">
        <f t="shared" si="138"/>
        <v>SUPELCO</v>
      </c>
      <c r="CR422" s="105" t="str">
        <f t="shared" si="139"/>
        <v>30 días</v>
      </c>
    </row>
    <row r="423" spans="1:115" ht="28.8">
      <c r="A423" s="46">
        <f t="shared" si="140"/>
        <v>415</v>
      </c>
      <c r="B423" s="56" t="s">
        <v>817</v>
      </c>
      <c r="C423" s="25" t="s">
        <v>944</v>
      </c>
      <c r="D423" s="47">
        <v>1</v>
      </c>
      <c r="E423" s="7"/>
      <c r="F423" s="7"/>
      <c r="G423" s="7"/>
      <c r="H423" s="7" t="s">
        <v>2278</v>
      </c>
      <c r="I423" s="7">
        <v>299783.44000000006</v>
      </c>
      <c r="J423" s="7" t="s">
        <v>2279</v>
      </c>
      <c r="K423" s="7" t="s">
        <v>2319</v>
      </c>
      <c r="L423" s="7">
        <v>384192</v>
      </c>
      <c r="M423" s="7">
        <v>30</v>
      </c>
      <c r="N423" s="7"/>
      <c r="O423" s="7"/>
      <c r="P423" s="7"/>
      <c r="Q423" s="7"/>
      <c r="R423" s="7"/>
      <c r="S423" s="7"/>
      <c r="T423" s="7"/>
      <c r="U423" s="7"/>
      <c r="V423" s="7"/>
      <c r="W423" s="7"/>
      <c r="X423" s="7"/>
      <c r="Y423" s="7"/>
      <c r="Z423" s="82">
        <f t="shared" si="142"/>
        <v>299783.44000000006</v>
      </c>
      <c r="AA423" s="82" t="str">
        <f t="shared" si="143"/>
        <v>AVÁNTIKA COLOMBIA S.A.</v>
      </c>
      <c r="AB423" s="82" t="str">
        <f t="shared" si="144"/>
        <v>WHEATON</v>
      </c>
      <c r="AC423" s="82" t="str">
        <f t="shared" si="145"/>
        <v>60 DÍAS</v>
      </c>
      <c r="AD423" s="7"/>
      <c r="AE423" s="7"/>
      <c r="AF423" s="7"/>
      <c r="AG423" s="7"/>
      <c r="AH423" s="7"/>
      <c r="AI423" s="7"/>
      <c r="AJ423" s="7"/>
      <c r="AK423" s="7"/>
      <c r="AL423" s="7"/>
      <c r="AM423" s="7"/>
      <c r="AN423" s="7"/>
      <c r="AO423" s="7"/>
      <c r="AP423" s="7" t="s">
        <v>2278</v>
      </c>
      <c r="AQ423" s="7">
        <v>483300</v>
      </c>
      <c r="AR423" s="7" t="s">
        <v>2475</v>
      </c>
      <c r="AS423" s="7"/>
      <c r="AT423" s="7"/>
      <c r="AU423" s="7"/>
      <c r="AV423" s="7"/>
      <c r="AW423" s="7"/>
      <c r="AX423" s="7"/>
      <c r="AY423" s="82">
        <f t="shared" si="146"/>
        <v>483300</v>
      </c>
      <c r="AZ423" s="82" t="str">
        <f t="shared" si="147"/>
        <v>LESNIAK E. U.</v>
      </c>
      <c r="BA423" s="82" t="str">
        <f t="shared" si="148"/>
        <v>WHEATON</v>
      </c>
      <c r="BB423" s="82" t="str">
        <f t="shared" si="149"/>
        <v>30 días</v>
      </c>
      <c r="BC423" s="7"/>
      <c r="BD423" s="7"/>
      <c r="BE423" s="7"/>
      <c r="BF423" s="7" t="s">
        <v>2293</v>
      </c>
      <c r="BG423" s="7"/>
      <c r="BH423" s="7"/>
      <c r="BI423" s="7"/>
      <c r="BJ423" s="7"/>
      <c r="BK423" s="7"/>
      <c r="BL423" s="7"/>
      <c r="BM423" s="7"/>
      <c r="BN423" s="7"/>
      <c r="BO423" s="7"/>
      <c r="BP423" s="7"/>
      <c r="BQ423" s="7"/>
      <c r="BR423" s="7"/>
      <c r="BS423" s="7"/>
      <c r="BT423" s="7"/>
      <c r="BU423" s="1"/>
      <c r="BV423" s="7"/>
      <c r="BW423" s="7"/>
      <c r="BX423" s="82"/>
      <c r="BY423" s="82" t="str">
        <f t="shared" si="141"/>
        <v>REACTIVOS EQUIPOS Y QUIMICOS LIMITADA</v>
      </c>
      <c r="BZ423" s="82">
        <f t="shared" si="134"/>
        <v>0</v>
      </c>
      <c r="CA423" s="82">
        <f t="shared" si="135"/>
        <v>0</v>
      </c>
      <c r="CB423" s="7"/>
      <c r="CC423" s="7"/>
      <c r="CD423" s="7"/>
      <c r="CE423" s="7" t="s">
        <v>2628</v>
      </c>
      <c r="CF423" s="7">
        <v>301600</v>
      </c>
      <c r="CG423" s="7">
        <v>60</v>
      </c>
      <c r="CH423" s="7"/>
      <c r="CI423" s="7"/>
      <c r="CJ423" s="7"/>
      <c r="CK423" s="82">
        <f t="shared" si="150"/>
        <v>301600</v>
      </c>
      <c r="CL423" s="82" t="str">
        <f t="shared" si="151"/>
        <v>SCIENTIFIC PRODUCTS LTDA.</v>
      </c>
      <c r="CM423" s="82" t="str">
        <f t="shared" si="152"/>
        <v xml:space="preserve">WHEATON </v>
      </c>
      <c r="CN423" s="82">
        <f t="shared" si="153"/>
        <v>60</v>
      </c>
      <c r="CO423" s="101">
        <f t="shared" si="136"/>
        <v>299783.44000000006</v>
      </c>
      <c r="CP423" s="110" t="str">
        <f t="shared" si="137"/>
        <v>AVÁNTIKA COLOMBIA S.A.</v>
      </c>
      <c r="CQ423" s="105" t="str">
        <f t="shared" si="138"/>
        <v>WHEATON</v>
      </c>
      <c r="CR423" s="105" t="str">
        <f t="shared" si="139"/>
        <v>60 DÍAS</v>
      </c>
    </row>
    <row r="424" spans="1:115" ht="43.2">
      <c r="A424" s="46">
        <f t="shared" si="140"/>
        <v>416</v>
      </c>
      <c r="B424" s="26" t="s">
        <v>1724</v>
      </c>
      <c r="C424" s="48" t="s">
        <v>1779</v>
      </c>
      <c r="D424" s="47">
        <v>1</v>
      </c>
      <c r="E424" s="7"/>
      <c r="F424" s="7"/>
      <c r="G424" s="7"/>
      <c r="H424" s="7"/>
      <c r="I424" s="7"/>
      <c r="J424" s="7"/>
      <c r="K424" s="7" t="s">
        <v>2309</v>
      </c>
      <c r="L424" s="7">
        <v>141520</v>
      </c>
      <c r="M424" s="7">
        <v>30</v>
      </c>
      <c r="N424" s="7"/>
      <c r="O424" s="7"/>
      <c r="P424" s="7"/>
      <c r="Q424" s="7"/>
      <c r="R424" s="7"/>
      <c r="S424" s="7"/>
      <c r="T424" s="7"/>
      <c r="U424" s="7"/>
      <c r="V424" s="7"/>
      <c r="W424" s="7"/>
      <c r="X424" s="7"/>
      <c r="Y424" s="7"/>
      <c r="Z424" s="82">
        <f t="shared" si="142"/>
        <v>141520</v>
      </c>
      <c r="AA424" s="82" t="str">
        <f t="shared" si="143"/>
        <v>BIO-INSTRUMENTAL</v>
      </c>
      <c r="AB424" s="82" t="str">
        <f t="shared" si="144"/>
        <v>FISHER SCIENTIFIC</v>
      </c>
      <c r="AC424" s="82">
        <f t="shared" si="145"/>
        <v>30</v>
      </c>
      <c r="AD424" s="7" t="s">
        <v>1794</v>
      </c>
      <c r="AE424" s="7">
        <v>462219</v>
      </c>
      <c r="AF424" s="7" t="s">
        <v>2375</v>
      </c>
      <c r="AG424" s="7"/>
      <c r="AH424" s="7"/>
      <c r="AI424" s="7"/>
      <c r="AJ424" s="7"/>
      <c r="AK424" s="7"/>
      <c r="AL424" s="7"/>
      <c r="AM424" s="7"/>
      <c r="AN424" s="7"/>
      <c r="AO424" s="7"/>
      <c r="AP424" s="7" t="s">
        <v>2309</v>
      </c>
      <c r="AQ424" s="7">
        <v>1487100</v>
      </c>
      <c r="AR424" s="7" t="s">
        <v>2475</v>
      </c>
      <c r="AS424" s="7"/>
      <c r="AT424" s="7"/>
      <c r="AU424" s="7"/>
      <c r="AV424" s="7"/>
      <c r="AW424" s="7"/>
      <c r="AX424" s="7"/>
      <c r="AY424" s="82">
        <f t="shared" si="146"/>
        <v>462219</v>
      </c>
      <c r="AZ424" s="82" t="str">
        <f t="shared" si="147"/>
        <v>IMECTECH SOLUTIONS S.A.S.</v>
      </c>
      <c r="BA424" s="82" t="str">
        <f t="shared" si="148"/>
        <v>NUNC</v>
      </c>
      <c r="BB424" s="82" t="str">
        <f t="shared" si="149"/>
        <v>60 DIAS</v>
      </c>
      <c r="BC424" s="7"/>
      <c r="BD424" s="7"/>
      <c r="BE424" s="7"/>
      <c r="BF424" s="7"/>
      <c r="BG424" s="7"/>
      <c r="BH424" s="7"/>
      <c r="BI424" s="7"/>
      <c r="BJ424" s="7"/>
      <c r="BK424" s="7"/>
      <c r="BL424" s="7" t="s">
        <v>888</v>
      </c>
      <c r="BM424" s="7">
        <v>879280</v>
      </c>
      <c r="BN424" s="7" t="s">
        <v>2375</v>
      </c>
      <c r="BO424" s="7"/>
      <c r="BP424" s="7"/>
      <c r="BQ424" s="7"/>
      <c r="BR424" s="7"/>
      <c r="BS424" s="7"/>
      <c r="BT424" s="7"/>
      <c r="BU424" s="1"/>
      <c r="BV424" s="7"/>
      <c r="BW424" s="7"/>
      <c r="BX424" s="82">
        <f t="shared" si="133"/>
        <v>879280</v>
      </c>
      <c r="BY424" s="82" t="str">
        <f t="shared" si="141"/>
        <v xml:space="preserve">QUIMICA  M.G.  S.A.S.   </v>
      </c>
      <c r="BZ424" s="82" t="str">
        <f t="shared" si="134"/>
        <v>FISHER</v>
      </c>
      <c r="CA424" s="82" t="str">
        <f t="shared" si="135"/>
        <v>60 DIAS</v>
      </c>
      <c r="CB424" s="7"/>
      <c r="CC424" s="7"/>
      <c r="CD424" s="7"/>
      <c r="CE424" s="7" t="s">
        <v>888</v>
      </c>
      <c r="CF424" s="7">
        <v>1241200</v>
      </c>
      <c r="CG424" s="7">
        <v>60</v>
      </c>
      <c r="CH424" s="7"/>
      <c r="CI424" s="7"/>
      <c r="CJ424" s="7"/>
      <c r="CK424" s="82">
        <f t="shared" si="150"/>
        <v>1241200</v>
      </c>
      <c r="CL424" s="82" t="str">
        <f t="shared" si="151"/>
        <v>SCIENTIFIC PRODUCTS LTDA.</v>
      </c>
      <c r="CM424" s="82" t="str">
        <f t="shared" si="152"/>
        <v>FISHER</v>
      </c>
      <c r="CN424" s="82">
        <f t="shared" si="153"/>
        <v>60</v>
      </c>
      <c r="CO424" s="101">
        <f t="shared" si="136"/>
        <v>141520</v>
      </c>
      <c r="CP424" s="110" t="str">
        <f t="shared" si="137"/>
        <v>BIO-INSTRUMENTAL</v>
      </c>
      <c r="CQ424" s="105" t="str">
        <f t="shared" si="138"/>
        <v>FISHER SCIENTIFIC</v>
      </c>
      <c r="CR424" s="105">
        <f t="shared" si="139"/>
        <v>30</v>
      </c>
    </row>
    <row r="425" spans="1:115" ht="86.4">
      <c r="A425" s="46">
        <f t="shared" si="140"/>
        <v>417</v>
      </c>
      <c r="B425" s="26" t="s">
        <v>818</v>
      </c>
      <c r="C425" s="48" t="s">
        <v>945</v>
      </c>
      <c r="D425" s="47">
        <v>1</v>
      </c>
      <c r="E425" s="7"/>
      <c r="F425" s="7"/>
      <c r="G425" s="7"/>
      <c r="H425" s="7"/>
      <c r="I425" s="7"/>
      <c r="J425" s="7"/>
      <c r="K425" s="7"/>
      <c r="L425" s="7"/>
      <c r="M425" s="7"/>
      <c r="N425" s="7"/>
      <c r="O425" s="7"/>
      <c r="P425" s="7"/>
      <c r="Q425" s="7"/>
      <c r="R425" s="7"/>
      <c r="S425" s="7"/>
      <c r="T425" s="7"/>
      <c r="U425" s="7"/>
      <c r="V425" s="7"/>
      <c r="W425" s="7"/>
      <c r="X425" s="7"/>
      <c r="Y425" s="7"/>
      <c r="Z425" s="82"/>
      <c r="AA425" s="82"/>
      <c r="AB425" s="82"/>
      <c r="AC425" s="82"/>
      <c r="AD425" s="7"/>
      <c r="AE425" s="7"/>
      <c r="AF425" s="7"/>
      <c r="AG425" s="7"/>
      <c r="AH425" s="7"/>
      <c r="AI425" s="7"/>
      <c r="AJ425" s="7" t="s">
        <v>1617</v>
      </c>
      <c r="AK425" s="7">
        <v>46400</v>
      </c>
      <c r="AL425" s="7" t="s">
        <v>2387</v>
      </c>
      <c r="AM425" s="7"/>
      <c r="AN425" s="7"/>
      <c r="AO425" s="7"/>
      <c r="AP425" s="7"/>
      <c r="AQ425" s="7"/>
      <c r="AR425" s="7"/>
      <c r="AS425" s="7"/>
      <c r="AT425" s="7"/>
      <c r="AU425" s="7"/>
      <c r="AV425" s="7"/>
      <c r="AW425" s="7"/>
      <c r="AX425" s="7"/>
      <c r="AY425" s="82">
        <f t="shared" si="146"/>
        <v>46400</v>
      </c>
      <c r="AZ425" s="82" t="str">
        <f t="shared" si="147"/>
        <v>INNOVACION TECNOLOGICA LTDA - INNOVATEK LTDA.</v>
      </c>
      <c r="BA425" s="82" t="str">
        <f t="shared" si="148"/>
        <v>SUN SRI</v>
      </c>
      <c r="BB425" s="82" t="str">
        <f t="shared" si="149"/>
        <v>5 dias</v>
      </c>
      <c r="BC425" s="7"/>
      <c r="BD425" s="7"/>
      <c r="BE425" s="7"/>
      <c r="BF425" s="7" t="s">
        <v>2522</v>
      </c>
      <c r="BG425" s="7">
        <v>449500</v>
      </c>
      <c r="BH425" s="7">
        <v>60</v>
      </c>
      <c r="BI425" s="7"/>
      <c r="BJ425" s="7"/>
      <c r="BK425" s="7"/>
      <c r="BL425" s="7"/>
      <c r="BM425" s="7"/>
      <c r="BN425" s="7"/>
      <c r="BO425" s="7"/>
      <c r="BP425" s="7"/>
      <c r="BQ425" s="7"/>
      <c r="BR425" s="7"/>
      <c r="BS425" s="7"/>
      <c r="BT425" s="7"/>
      <c r="BU425" s="1"/>
      <c r="BV425" s="7"/>
      <c r="BW425" s="7"/>
      <c r="BX425" s="82">
        <f t="shared" si="133"/>
        <v>449500</v>
      </c>
      <c r="BY425" s="82" t="str">
        <f t="shared" si="141"/>
        <v>PRODUQUIMICA DE COLOMBIA S A</v>
      </c>
      <c r="BZ425" s="82" t="str">
        <f t="shared" si="134"/>
        <v>WHEATONE</v>
      </c>
      <c r="CA425" s="82">
        <f t="shared" si="135"/>
        <v>60</v>
      </c>
      <c r="CB425" s="7"/>
      <c r="CC425" s="7"/>
      <c r="CD425" s="7"/>
      <c r="CE425" s="7" t="s">
        <v>2629</v>
      </c>
      <c r="CF425" s="7">
        <v>2297200</v>
      </c>
      <c r="CG425" s="7">
        <v>60</v>
      </c>
      <c r="CH425" s="7"/>
      <c r="CI425" s="7"/>
      <c r="CJ425" s="7"/>
      <c r="CK425" s="82">
        <f t="shared" si="150"/>
        <v>2297200</v>
      </c>
      <c r="CL425" s="82" t="str">
        <f t="shared" si="151"/>
        <v>SCIENTIFIC PRODUCTS LTDA.</v>
      </c>
      <c r="CM425" s="82" t="str">
        <f t="shared" si="152"/>
        <v>SUN-SRI</v>
      </c>
      <c r="CN425" s="82">
        <f t="shared" si="153"/>
        <v>60</v>
      </c>
      <c r="CO425" s="101">
        <f t="shared" si="136"/>
        <v>46400</v>
      </c>
      <c r="CP425" s="110" t="str">
        <f t="shared" si="137"/>
        <v>INNOVACION TECNOLOGICA LTDA - INNOVATEK LTDA.</v>
      </c>
      <c r="CQ425" s="105" t="str">
        <f t="shared" si="138"/>
        <v>SUN SRI</v>
      </c>
      <c r="CR425" s="105" t="str">
        <f t="shared" si="139"/>
        <v>5 dias</v>
      </c>
    </row>
    <row r="426" spans="1:115" ht="28.8">
      <c r="A426" s="46">
        <f t="shared" si="140"/>
        <v>418</v>
      </c>
      <c r="B426" s="56" t="s">
        <v>819</v>
      </c>
      <c r="C426" s="25" t="s">
        <v>937</v>
      </c>
      <c r="D426" s="47">
        <v>1</v>
      </c>
      <c r="E426" s="7"/>
      <c r="F426" s="7"/>
      <c r="G426" s="7"/>
      <c r="H426" s="7" t="s">
        <v>2032</v>
      </c>
      <c r="I426" s="7">
        <v>5278</v>
      </c>
      <c r="J426" s="7" t="s">
        <v>2281</v>
      </c>
      <c r="K426" s="7"/>
      <c r="L426" s="7"/>
      <c r="M426" s="7"/>
      <c r="N426" s="7"/>
      <c r="O426" s="7"/>
      <c r="P426" s="7"/>
      <c r="Q426" s="7" t="s">
        <v>2379</v>
      </c>
      <c r="R426" s="7">
        <v>6496</v>
      </c>
      <c r="S426" s="7" t="s">
        <v>2326</v>
      </c>
      <c r="T426" s="7"/>
      <c r="U426" s="7"/>
      <c r="V426" s="7"/>
      <c r="W426" s="7"/>
      <c r="X426" s="7"/>
      <c r="Y426" s="7"/>
      <c r="Z426" s="82">
        <f t="shared" si="142"/>
        <v>5278</v>
      </c>
      <c r="AA426" s="82" t="str">
        <f t="shared" si="143"/>
        <v>AVÁNTIKA COLOMBIA S.A.</v>
      </c>
      <c r="AB426" s="82" t="str">
        <f t="shared" si="144"/>
        <v>SCHOTT DURAN</v>
      </c>
      <c r="AC426" s="82" t="str">
        <f t="shared" si="145"/>
        <v>30 DÍAS</v>
      </c>
      <c r="AD426" s="7"/>
      <c r="AE426" s="7"/>
      <c r="AF426" s="7"/>
      <c r="AG426" s="7" t="s">
        <v>2448</v>
      </c>
      <c r="AH426" s="7">
        <v>2842</v>
      </c>
      <c r="AI426" s="7">
        <v>30</v>
      </c>
      <c r="AJ426" s="7"/>
      <c r="AK426" s="7"/>
      <c r="AL426" s="7"/>
      <c r="AM426" s="7"/>
      <c r="AN426" s="7"/>
      <c r="AO426" s="7"/>
      <c r="AP426" s="7"/>
      <c r="AQ426" s="7"/>
      <c r="AR426" s="7"/>
      <c r="AS426" s="7"/>
      <c r="AT426" s="7"/>
      <c r="AU426" s="7"/>
      <c r="AV426" s="7"/>
      <c r="AW426" s="7"/>
      <c r="AX426" s="7"/>
      <c r="AY426" s="82">
        <f t="shared" si="146"/>
        <v>2842</v>
      </c>
      <c r="AZ426" s="82" t="str">
        <f t="shared" si="147"/>
        <v>IMPORTECNICAL S.A.S</v>
      </c>
      <c r="BA426" s="82" t="str">
        <f t="shared" si="148"/>
        <v>schot</v>
      </c>
      <c r="BB426" s="82">
        <f t="shared" si="149"/>
        <v>30</v>
      </c>
      <c r="BC426" s="7"/>
      <c r="BD426" s="7"/>
      <c r="BE426" s="7"/>
      <c r="BF426" s="7" t="s">
        <v>2377</v>
      </c>
      <c r="BG426" s="7">
        <v>8120</v>
      </c>
      <c r="BH426" s="7">
        <v>15</v>
      </c>
      <c r="BI426" s="7" t="s">
        <v>2377</v>
      </c>
      <c r="BJ426" s="7">
        <v>4537.4560000000001</v>
      </c>
      <c r="BK426" s="7" t="s">
        <v>2526</v>
      </c>
      <c r="BL426" s="7"/>
      <c r="BM426" s="7"/>
      <c r="BN426" s="7"/>
      <c r="BO426" s="7" t="s">
        <v>1345</v>
      </c>
      <c r="BP426" s="7">
        <v>2700</v>
      </c>
      <c r="BQ426" s="7" t="s">
        <v>2548</v>
      </c>
      <c r="BR426" s="7"/>
      <c r="BS426" s="7"/>
      <c r="BT426" s="7"/>
      <c r="BU426" s="1" t="s">
        <v>2280</v>
      </c>
      <c r="BV426" s="7">
        <v>3364</v>
      </c>
      <c r="BW426" s="7" t="s">
        <v>2328</v>
      </c>
      <c r="BX426" s="82">
        <f t="shared" si="133"/>
        <v>2700</v>
      </c>
      <c r="BY426" s="82" t="str">
        <f t="shared" si="141"/>
        <v>QUIMICOS FARADAY LTDA</v>
      </c>
      <c r="BZ426" s="82" t="str">
        <f t="shared" si="134"/>
        <v>SCHOTT</v>
      </c>
      <c r="CA426" s="82" t="str">
        <f t="shared" si="135"/>
        <v>20 DIAS</v>
      </c>
      <c r="CB426" s="7"/>
      <c r="CC426" s="7"/>
      <c r="CD426" s="7"/>
      <c r="CE426" s="7"/>
      <c r="CF426" s="7"/>
      <c r="CG426" s="7"/>
      <c r="CH426" s="7" t="s">
        <v>1345</v>
      </c>
      <c r="CI426" s="7">
        <v>6139.0769230769229</v>
      </c>
      <c r="CJ426" s="7" t="s">
        <v>2389</v>
      </c>
      <c r="CK426" s="82">
        <f t="shared" si="150"/>
        <v>6139.0769230769229</v>
      </c>
      <c r="CL426" s="82" t="str">
        <f t="shared" si="151"/>
        <v xml:space="preserve">LABORATORIOS WACOL S.A </v>
      </c>
      <c r="CM426" s="82" t="str">
        <f t="shared" si="152"/>
        <v>SCHOTT</v>
      </c>
      <c r="CN426" s="82" t="str">
        <f t="shared" si="153"/>
        <v>INMEDITA</v>
      </c>
      <c r="CO426" s="101">
        <f t="shared" si="136"/>
        <v>2700</v>
      </c>
      <c r="CP426" s="110" t="str">
        <f t="shared" si="137"/>
        <v>QUIMICOS FARADAY LTDA</v>
      </c>
      <c r="CQ426" s="105" t="str">
        <f t="shared" si="138"/>
        <v>SCHOTT</v>
      </c>
      <c r="CR426" s="105" t="str">
        <f t="shared" si="139"/>
        <v>20 DIAS</v>
      </c>
    </row>
    <row r="427" spans="1:115" ht="20.399999999999999">
      <c r="A427" s="46">
        <f t="shared" si="140"/>
        <v>419</v>
      </c>
      <c r="B427" s="24" t="s">
        <v>2098</v>
      </c>
      <c r="C427" s="25" t="s">
        <v>937</v>
      </c>
      <c r="D427" s="47">
        <v>1</v>
      </c>
      <c r="E427" s="7"/>
      <c r="F427" s="7"/>
      <c r="G427" s="7"/>
      <c r="H427" s="7"/>
      <c r="I427" s="7"/>
      <c r="J427" s="7"/>
      <c r="K427" s="7"/>
      <c r="L427" s="7"/>
      <c r="M427" s="7"/>
      <c r="N427" s="7"/>
      <c r="O427" s="7"/>
      <c r="P427" s="7"/>
      <c r="Q427" s="7"/>
      <c r="R427" s="7"/>
      <c r="S427" s="7"/>
      <c r="T427" s="7"/>
      <c r="U427" s="7"/>
      <c r="V427" s="7"/>
      <c r="W427" s="7"/>
      <c r="X427" s="7"/>
      <c r="Y427" s="7"/>
      <c r="Z427" s="82"/>
      <c r="AA427" s="82"/>
      <c r="AB427" s="82"/>
      <c r="AC427" s="82"/>
      <c r="AD427" s="7"/>
      <c r="AE427" s="7"/>
      <c r="AF427" s="7"/>
      <c r="AG427" s="7"/>
      <c r="AH427" s="7"/>
      <c r="AI427" s="7"/>
      <c r="AJ427" s="7"/>
      <c r="AK427" s="7"/>
      <c r="AL427" s="7"/>
      <c r="AM427" s="7"/>
      <c r="AN427" s="7"/>
      <c r="AO427" s="7"/>
      <c r="AP427" s="7"/>
      <c r="AQ427" s="7"/>
      <c r="AR427" s="7"/>
      <c r="AS427" s="7"/>
      <c r="AT427" s="7"/>
      <c r="AU427" s="7"/>
      <c r="AV427" s="7"/>
      <c r="AW427" s="7"/>
      <c r="AX427" s="7"/>
      <c r="AY427" s="82"/>
      <c r="AZ427" s="82"/>
      <c r="BA427" s="82">
        <f t="shared" si="148"/>
        <v>0</v>
      </c>
      <c r="BB427" s="82">
        <f t="shared" si="149"/>
        <v>0</v>
      </c>
      <c r="BC427" s="7"/>
      <c r="BD427" s="7"/>
      <c r="BE427" s="7"/>
      <c r="BF427" s="7"/>
      <c r="BG427" s="7"/>
      <c r="BH427" s="7"/>
      <c r="BI427" s="7" t="s">
        <v>2377</v>
      </c>
      <c r="BJ427" s="7">
        <v>38082.22</v>
      </c>
      <c r="BK427" s="7" t="s">
        <v>2526</v>
      </c>
      <c r="BL427" s="7"/>
      <c r="BM427" s="7"/>
      <c r="BN427" s="7"/>
      <c r="BO427" s="7"/>
      <c r="BP427" s="7"/>
      <c r="BQ427" s="7"/>
      <c r="BR427" s="7"/>
      <c r="BS427" s="7"/>
      <c r="BT427" s="7"/>
      <c r="BU427" s="1" t="s">
        <v>2377</v>
      </c>
      <c r="BV427" s="7">
        <v>142680</v>
      </c>
      <c r="BW427" s="7" t="s">
        <v>2545</v>
      </c>
      <c r="BX427" s="82">
        <f t="shared" si="133"/>
        <v>38082.22</v>
      </c>
      <c r="BY427" s="82" t="str">
        <f t="shared" si="141"/>
        <v>PROFINAS SAS</v>
      </c>
      <c r="BZ427" s="82" t="str">
        <f t="shared" si="134"/>
        <v>DURAN</v>
      </c>
      <c r="CA427" s="82" t="str">
        <f t="shared" si="135"/>
        <v>15-60 DIAS</v>
      </c>
      <c r="CB427" s="7"/>
      <c r="CC427" s="7"/>
      <c r="CD427" s="7"/>
      <c r="CE427" s="7"/>
      <c r="CF427" s="7"/>
      <c r="CG427" s="7"/>
      <c r="CH427" s="7"/>
      <c r="CI427" s="7"/>
      <c r="CJ427" s="7"/>
      <c r="CK427" s="82"/>
      <c r="CL427" s="82"/>
      <c r="CM427" s="82"/>
      <c r="CN427" s="82"/>
      <c r="CO427" s="101">
        <f t="shared" si="136"/>
        <v>38082.22</v>
      </c>
      <c r="CP427" s="110" t="str">
        <f t="shared" si="137"/>
        <v>PROFINAS SAS</v>
      </c>
      <c r="CQ427" s="105" t="str">
        <f t="shared" si="138"/>
        <v>DURAN</v>
      </c>
      <c r="CR427" s="105" t="str">
        <f t="shared" si="139"/>
        <v>15-60 DIAS</v>
      </c>
    </row>
    <row r="428" spans="1:115" ht="43.2">
      <c r="A428" s="46">
        <f t="shared" si="140"/>
        <v>420</v>
      </c>
      <c r="B428" s="24" t="s">
        <v>820</v>
      </c>
      <c r="C428" s="25" t="s">
        <v>946</v>
      </c>
      <c r="D428" s="47">
        <v>1</v>
      </c>
      <c r="E428" s="7"/>
      <c r="F428" s="7"/>
      <c r="G428" s="7"/>
      <c r="H428" s="7"/>
      <c r="I428" s="7"/>
      <c r="J428" s="7"/>
      <c r="K428" s="7" t="s">
        <v>2309</v>
      </c>
      <c r="L428" s="7">
        <v>1108612</v>
      </c>
      <c r="M428" s="7">
        <v>30</v>
      </c>
      <c r="N428" s="7"/>
      <c r="O428" s="7"/>
      <c r="P428" s="7"/>
      <c r="Q428" s="7"/>
      <c r="R428" s="7"/>
      <c r="S428" s="7"/>
      <c r="T428" s="7"/>
      <c r="U428" s="7"/>
      <c r="V428" s="7"/>
      <c r="W428" s="7"/>
      <c r="X428" s="7"/>
      <c r="Y428" s="7"/>
      <c r="Z428" s="82">
        <f t="shared" si="142"/>
        <v>1108612</v>
      </c>
      <c r="AA428" s="82" t="str">
        <f t="shared" si="143"/>
        <v>BIO-INSTRUMENTAL</v>
      </c>
      <c r="AB428" s="82" t="str">
        <f t="shared" si="144"/>
        <v>FISHER SCIENTIFIC</v>
      </c>
      <c r="AC428" s="82">
        <f t="shared" si="145"/>
        <v>30</v>
      </c>
      <c r="AD428" s="7" t="s">
        <v>888</v>
      </c>
      <c r="AE428" s="7">
        <v>438904</v>
      </c>
      <c r="AF428" s="7" t="s">
        <v>2375</v>
      </c>
      <c r="AG428" s="7"/>
      <c r="AH428" s="7"/>
      <c r="AI428" s="7"/>
      <c r="AJ428" s="7"/>
      <c r="AK428" s="7"/>
      <c r="AL428" s="7"/>
      <c r="AM428" s="7"/>
      <c r="AN428" s="7"/>
      <c r="AO428" s="7"/>
      <c r="AP428" s="7" t="s">
        <v>888</v>
      </c>
      <c r="AQ428" s="7">
        <v>658300</v>
      </c>
      <c r="AR428" s="7" t="s">
        <v>2475</v>
      </c>
      <c r="AS428" s="7"/>
      <c r="AT428" s="7"/>
      <c r="AU428" s="7"/>
      <c r="AV428" s="7"/>
      <c r="AW428" s="7"/>
      <c r="AX428" s="7"/>
      <c r="AY428" s="82">
        <f t="shared" si="146"/>
        <v>438904</v>
      </c>
      <c r="AZ428" s="82" t="str">
        <f t="shared" si="147"/>
        <v>IMECTECH SOLUTIONS S.A.S.</v>
      </c>
      <c r="BA428" s="82" t="str">
        <f t="shared" si="148"/>
        <v>FISHER</v>
      </c>
      <c r="BB428" s="82" t="str">
        <f t="shared" si="149"/>
        <v>60 DIAS</v>
      </c>
      <c r="BC428" s="7"/>
      <c r="BD428" s="7"/>
      <c r="BE428" s="7"/>
      <c r="BF428" s="7" t="s">
        <v>2306</v>
      </c>
      <c r="BG428" s="7">
        <v>1421000</v>
      </c>
      <c r="BH428" s="7">
        <v>60</v>
      </c>
      <c r="BI428" s="7"/>
      <c r="BJ428" s="7"/>
      <c r="BK428" s="7"/>
      <c r="BL428" s="7" t="s">
        <v>888</v>
      </c>
      <c r="BM428" s="7">
        <v>426880</v>
      </c>
      <c r="BN428" s="7" t="s">
        <v>2375</v>
      </c>
      <c r="BO428" s="7"/>
      <c r="BP428" s="7"/>
      <c r="BQ428" s="7"/>
      <c r="BR428" s="7"/>
      <c r="BS428" s="7"/>
      <c r="BT428" s="7"/>
      <c r="BU428" s="1"/>
      <c r="BV428" s="7"/>
      <c r="BW428" s="7"/>
      <c r="BX428" s="82">
        <f t="shared" si="133"/>
        <v>426880</v>
      </c>
      <c r="BY428" s="82" t="str">
        <f t="shared" si="141"/>
        <v xml:space="preserve">QUIMICA  M.G.  S.A.S.   </v>
      </c>
      <c r="BZ428" s="82" t="str">
        <f t="shared" si="134"/>
        <v>FISHER</v>
      </c>
      <c r="CA428" s="82" t="str">
        <f t="shared" si="135"/>
        <v>60 DIAS</v>
      </c>
      <c r="CB428" s="7"/>
      <c r="CC428" s="7"/>
      <c r="CD428" s="7"/>
      <c r="CE428" s="7" t="s">
        <v>888</v>
      </c>
      <c r="CF428" s="7">
        <v>684400</v>
      </c>
      <c r="CG428" s="7">
        <v>60</v>
      </c>
      <c r="CH428" s="7"/>
      <c r="CI428" s="7"/>
      <c r="CJ428" s="7"/>
      <c r="CK428" s="82">
        <f t="shared" si="150"/>
        <v>684400</v>
      </c>
      <c r="CL428" s="82" t="str">
        <f t="shared" si="151"/>
        <v>SCIENTIFIC PRODUCTS LTDA.</v>
      </c>
      <c r="CM428" s="82" t="str">
        <f t="shared" si="152"/>
        <v>FISHER</v>
      </c>
      <c r="CN428" s="82">
        <f t="shared" si="153"/>
        <v>60</v>
      </c>
      <c r="CO428" s="101">
        <f t="shared" si="136"/>
        <v>426880</v>
      </c>
      <c r="CP428" s="110" t="str">
        <f t="shared" si="137"/>
        <v xml:space="preserve">QUIMICA  M.G.  S.A.S.   </v>
      </c>
      <c r="CQ428" s="105" t="str">
        <f t="shared" si="138"/>
        <v>FISHER</v>
      </c>
      <c r="CR428" s="105" t="str">
        <f t="shared" si="139"/>
        <v>60 DIAS</v>
      </c>
    </row>
    <row r="429" spans="1:115">
      <c r="A429" s="141" t="s">
        <v>2099</v>
      </c>
      <c r="B429" s="141"/>
      <c r="C429" s="141"/>
      <c r="D429" s="142"/>
      <c r="E429" s="142"/>
      <c r="F429" s="86">
        <f>SUM(F9:F428)</f>
        <v>241280</v>
      </c>
      <c r="G429" s="87"/>
      <c r="H429" s="87"/>
      <c r="I429" s="86">
        <f>SUM(I9:I428)</f>
        <v>11159374.193333333</v>
      </c>
      <c r="J429" s="87"/>
      <c r="K429" s="87"/>
      <c r="L429" s="87">
        <f>SUM(L9:L428)</f>
        <v>20347338</v>
      </c>
      <c r="M429" s="87"/>
      <c r="N429" s="87"/>
      <c r="O429" s="87">
        <f>SUM(O9:O428)</f>
        <v>3457706</v>
      </c>
      <c r="P429" s="87"/>
      <c r="Q429" s="87"/>
      <c r="R429" s="87">
        <f>SUM(R9:R428)</f>
        <v>15883680.310000002</v>
      </c>
      <c r="S429" s="87"/>
      <c r="T429" s="87"/>
      <c r="U429" s="87">
        <f>SUM(U9:U428)</f>
        <v>4076135.5999999992</v>
      </c>
      <c r="V429" s="87"/>
      <c r="W429" s="87"/>
      <c r="X429" s="87">
        <f>SUM(X9:X428)</f>
        <v>5491324</v>
      </c>
      <c r="Y429" s="87"/>
      <c r="Z429" s="87"/>
      <c r="AA429" s="87"/>
      <c r="AB429" s="87"/>
      <c r="AC429" s="87"/>
      <c r="AD429" s="87"/>
      <c r="AE429" s="7">
        <f>SUM(AE9:AE428)</f>
        <v>28767849</v>
      </c>
      <c r="AF429" s="87"/>
      <c r="AG429" s="87"/>
      <c r="AH429" s="87">
        <f>SUM(AH9:AH428)</f>
        <v>2888251.8</v>
      </c>
      <c r="AI429" s="87"/>
      <c r="AJ429" s="87"/>
      <c r="AK429" s="87">
        <f>SUM(AK9:AK428)</f>
        <v>626400</v>
      </c>
      <c r="AL429" s="87"/>
      <c r="AM429" s="87"/>
      <c r="AN429" s="7">
        <f>SUM(AN9:AN428)</f>
        <v>3888014</v>
      </c>
      <c r="AO429" s="87"/>
      <c r="AP429" s="87"/>
      <c r="AQ429" s="7">
        <f>SUM(AQ9:AQ428)</f>
        <v>42776908</v>
      </c>
      <c r="AR429" s="87"/>
      <c r="AS429" s="87"/>
      <c r="AT429" s="7">
        <f>SUM(AT9:AT428)</f>
        <v>1821664</v>
      </c>
      <c r="AU429" s="87"/>
      <c r="AV429" s="87"/>
      <c r="AW429" s="7">
        <f>SUM(AW9:AW428)</f>
        <v>8289118.2947368417</v>
      </c>
      <c r="AX429" s="87"/>
      <c r="AY429" s="87"/>
      <c r="AZ429" s="87"/>
      <c r="BA429" s="87"/>
      <c r="BB429" s="87"/>
      <c r="BC429" s="87"/>
      <c r="BD429" s="7">
        <f>SUM(BD9:BD428)</f>
        <v>872144.24</v>
      </c>
      <c r="BE429" s="87"/>
      <c r="BF429" s="87"/>
      <c r="BG429" s="87">
        <f>SUM(BG9:BG428)</f>
        <v>25895724</v>
      </c>
      <c r="BH429" s="87"/>
      <c r="BI429" s="87"/>
      <c r="BJ429" s="87">
        <f>SUM(BJ9:BJ428)</f>
        <v>26437869.51699999</v>
      </c>
      <c r="BK429" s="87"/>
      <c r="BL429" s="87"/>
      <c r="BM429" s="87">
        <f>SUM(BM9:BM428)</f>
        <v>15191680</v>
      </c>
      <c r="BN429" s="87"/>
      <c r="BO429" s="87"/>
      <c r="BP429" s="87">
        <f>SUM(BP9:BP428)</f>
        <v>3769755</v>
      </c>
      <c r="BQ429" s="87"/>
      <c r="BR429" s="87"/>
      <c r="BS429" s="87">
        <f>SUM(BS9:BS428)</f>
        <v>1052089.6784264999</v>
      </c>
      <c r="BT429" s="87"/>
      <c r="BU429" s="5"/>
      <c r="BV429" s="87">
        <f>SUM(BV9:BV428)</f>
        <v>15950076</v>
      </c>
      <c r="BW429" s="87"/>
      <c r="BX429" s="87"/>
      <c r="BY429" s="87"/>
      <c r="BZ429" s="87"/>
      <c r="CA429" s="87"/>
      <c r="CB429" s="87"/>
      <c r="CC429" s="87">
        <f>SUM(CC9:CC428)</f>
        <v>1864410</v>
      </c>
      <c r="CD429" s="87"/>
      <c r="CE429" s="87"/>
      <c r="CF429" s="87">
        <f>SUM(CF9:CF428)</f>
        <v>40360330</v>
      </c>
      <c r="CG429" s="87"/>
      <c r="CH429" s="87"/>
      <c r="CI429" s="87">
        <f>SUM(CI9:CI428)</f>
        <v>14613444.932841025</v>
      </c>
      <c r="CJ429" s="87"/>
      <c r="CK429" s="87"/>
      <c r="CL429" s="87"/>
      <c r="CM429" s="87"/>
      <c r="CN429" s="87"/>
      <c r="CO429" s="87"/>
      <c r="CP429" s="111"/>
      <c r="CQ429" s="87"/>
      <c r="CR429" s="87"/>
      <c r="CS429" s="87"/>
      <c r="CT429" s="87"/>
      <c r="CU429" s="87"/>
      <c r="CV429" s="87"/>
      <c r="CW429" s="87"/>
      <c r="CX429" s="87"/>
      <c r="CY429" s="87"/>
      <c r="CZ429" s="87"/>
      <c r="DA429" s="87"/>
      <c r="DB429" s="87"/>
      <c r="DC429" s="87"/>
      <c r="DD429" s="87"/>
      <c r="DE429" s="87"/>
      <c r="DF429" s="87"/>
      <c r="DG429" s="87"/>
      <c r="DH429" s="87"/>
      <c r="DI429" s="87"/>
      <c r="DJ429" s="87"/>
      <c r="DK429" s="87"/>
    </row>
  </sheetData>
  <autoFilter ref="A5:CR429">
    <filterColumn colId="0" showButton="0"/>
  </autoFilter>
  <sortState ref="B11:C426">
    <sortCondition ref="B11:B426"/>
  </sortState>
  <mergeCells count="38">
    <mergeCell ref="CH7:CJ7"/>
    <mergeCell ref="CE7:CG7"/>
    <mergeCell ref="BX7:CA7"/>
    <mergeCell ref="CO7:CR7"/>
    <mergeCell ref="A1:C1"/>
    <mergeCell ref="A2:C2"/>
    <mergeCell ref="A3:C3"/>
    <mergeCell ref="A5:B5"/>
    <mergeCell ref="E7:G7"/>
    <mergeCell ref="AD7:AF7"/>
    <mergeCell ref="AG7:AI7"/>
    <mergeCell ref="AJ7:AL7"/>
    <mergeCell ref="H7:J7"/>
    <mergeCell ref="K7:M7"/>
    <mergeCell ref="N7:P7"/>
    <mergeCell ref="Q7:S7"/>
    <mergeCell ref="T7:V7"/>
    <mergeCell ref="AV7:AX7"/>
    <mergeCell ref="W7:Y7"/>
    <mergeCell ref="BR7:BT7"/>
    <mergeCell ref="BU7:BW7"/>
    <mergeCell ref="CB7:CD7"/>
    <mergeCell ref="CK7:CN7"/>
    <mergeCell ref="CK6:CN6"/>
    <mergeCell ref="BX6:CA6"/>
    <mergeCell ref="A429:E429"/>
    <mergeCell ref="Z7:AC7"/>
    <mergeCell ref="Z6:AC6"/>
    <mergeCell ref="AY6:BB6"/>
    <mergeCell ref="AY7:BB7"/>
    <mergeCell ref="BC7:BE7"/>
    <mergeCell ref="BF7:BH7"/>
    <mergeCell ref="BI7:BK7"/>
    <mergeCell ref="BL7:BN7"/>
    <mergeCell ref="BO7:BQ7"/>
    <mergeCell ref="AM7:AO7"/>
    <mergeCell ref="AP7:AR7"/>
    <mergeCell ref="AS7:AU7"/>
  </mergeCells>
  <pageMargins left="0.7" right="0.7" top="0.75" bottom="0.75" header="0.3" footer="0.3"/>
  <pageSetup paperSize="9" orientation="portrait"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BJ121"/>
  <sheetViews>
    <sheetView zoomScale="50" zoomScaleNormal="50" workbookViewId="0">
      <pane xSplit="4" ySplit="7" topLeftCell="AD8" activePane="bottomRight" state="frozen"/>
      <selection pane="topRight" activeCell="E1" sqref="E1"/>
      <selection pane="bottomLeft" activeCell="A9" sqref="A9"/>
      <selection pane="bottomRight" activeCell="A17" sqref="A17:XFD17"/>
    </sheetView>
  </sheetViews>
  <sheetFormatPr baseColWidth="10" defaultColWidth="11.44140625" defaultRowHeight="14.4"/>
  <cols>
    <col min="1" max="1" width="8.109375" style="2" customWidth="1"/>
    <col min="2" max="2" width="25.5546875" style="2" customWidth="1"/>
    <col min="3" max="3" width="14.33203125" style="45" customWidth="1"/>
    <col min="4" max="4" width="14.6640625" style="45" customWidth="1"/>
    <col min="5" max="5" width="15.33203125" style="2" customWidth="1"/>
    <col min="6" max="6" width="11.44140625" style="2" customWidth="1"/>
    <col min="7" max="7" width="13.44140625" style="2" customWidth="1"/>
    <col min="8" max="26" width="11.44140625" style="2" customWidth="1"/>
    <col min="27" max="30" width="11.44140625" style="80" customWidth="1"/>
    <col min="31" max="51" width="11.44140625" style="2" customWidth="1"/>
    <col min="52" max="52" width="11.44140625" style="80" customWidth="1"/>
    <col min="53" max="53" width="17.33203125" style="80" customWidth="1"/>
    <col min="54" max="55" width="11.44140625" style="80" customWidth="1"/>
    <col min="56" max="58" width="11.44140625" style="2" customWidth="1"/>
    <col min="59" max="59" width="11.44140625" style="2"/>
    <col min="60" max="60" width="15.6640625" style="2" customWidth="1"/>
    <col min="61" max="16384" width="11.44140625" style="2"/>
  </cols>
  <sheetData>
    <row r="1" spans="1:62">
      <c r="A1" s="137" t="s">
        <v>1429</v>
      </c>
      <c r="B1" s="137"/>
      <c r="C1" s="137"/>
      <c r="D1" s="137"/>
      <c r="E1" s="137"/>
    </row>
    <row r="2" spans="1:62">
      <c r="A2" s="137" t="s">
        <v>2152</v>
      </c>
      <c r="B2" s="137"/>
      <c r="C2" s="137"/>
      <c r="D2" s="137"/>
      <c r="E2" s="137"/>
    </row>
    <row r="3" spans="1:62">
      <c r="A3" s="137" t="s">
        <v>1960</v>
      </c>
      <c r="B3" s="137"/>
      <c r="C3" s="137"/>
      <c r="D3" s="137"/>
      <c r="E3" s="137"/>
    </row>
    <row r="4" spans="1:62">
      <c r="A4" s="33"/>
      <c r="B4" s="33"/>
      <c r="C4" s="33"/>
      <c r="D4" s="33"/>
      <c r="E4" s="33"/>
    </row>
    <row r="5" spans="1:62">
      <c r="A5" s="148" t="s">
        <v>1433</v>
      </c>
      <c r="B5" s="148"/>
      <c r="C5" s="33"/>
      <c r="D5" s="33"/>
      <c r="E5" s="33"/>
    </row>
    <row r="6" spans="1:62" ht="15" thickBot="1">
      <c r="A6" s="34"/>
      <c r="B6" s="33"/>
      <c r="C6" s="33"/>
      <c r="D6" s="33"/>
      <c r="E6" s="33"/>
    </row>
    <row r="7" spans="1:62" ht="27" customHeight="1">
      <c r="A7" s="149" t="s">
        <v>1725</v>
      </c>
      <c r="B7" s="150"/>
      <c r="C7" s="37"/>
      <c r="D7" s="37"/>
      <c r="E7" s="37"/>
      <c r="F7" s="132" t="s">
        <v>2262</v>
      </c>
      <c r="G7" s="133"/>
      <c r="H7" s="134"/>
      <c r="I7" s="124" t="s">
        <v>2324</v>
      </c>
      <c r="J7" s="125"/>
      <c r="K7" s="125"/>
      <c r="L7" s="124" t="s">
        <v>2360</v>
      </c>
      <c r="M7" s="125"/>
      <c r="N7" s="125"/>
      <c r="O7" s="124" t="s">
        <v>2405</v>
      </c>
      <c r="P7" s="125"/>
      <c r="Q7" s="125"/>
      <c r="R7" s="124" t="s">
        <v>2425</v>
      </c>
      <c r="S7" s="125"/>
      <c r="T7" s="125"/>
      <c r="U7" s="126" t="s">
        <v>2460</v>
      </c>
      <c r="V7" s="127"/>
      <c r="W7" s="128"/>
      <c r="X7" s="126" t="s">
        <v>2474</v>
      </c>
      <c r="Y7" s="127"/>
      <c r="Z7" s="128"/>
      <c r="AA7" s="129" t="s">
        <v>2254</v>
      </c>
      <c r="AB7" s="129"/>
      <c r="AC7" s="129"/>
      <c r="AD7" s="129"/>
      <c r="AE7" s="126" t="s">
        <v>2506</v>
      </c>
      <c r="AF7" s="127"/>
      <c r="AG7" s="128"/>
      <c r="AH7" s="126" t="s">
        <v>2507</v>
      </c>
      <c r="AI7" s="127"/>
      <c r="AJ7" s="128"/>
      <c r="AK7" s="126" t="s">
        <v>2510</v>
      </c>
      <c r="AL7" s="127"/>
      <c r="AM7" s="128"/>
      <c r="AN7" s="126" t="s">
        <v>2542</v>
      </c>
      <c r="AO7" s="127"/>
      <c r="AP7" s="128"/>
      <c r="AQ7" s="130" t="s">
        <v>2568</v>
      </c>
      <c r="AR7" s="131"/>
      <c r="AS7" s="131"/>
      <c r="AT7" s="130" t="s">
        <v>2589</v>
      </c>
      <c r="AU7" s="131"/>
      <c r="AV7" s="143"/>
      <c r="AW7" s="147" t="s">
        <v>2616</v>
      </c>
      <c r="AX7" s="147"/>
      <c r="AY7" s="147"/>
      <c r="AZ7" s="129" t="s">
        <v>2254</v>
      </c>
      <c r="BA7" s="129"/>
      <c r="BB7" s="129"/>
      <c r="BC7" s="129"/>
      <c r="BD7" s="147" t="s">
        <v>2639</v>
      </c>
      <c r="BE7" s="147"/>
      <c r="BF7" s="147"/>
      <c r="BG7" s="144" t="s">
        <v>2254</v>
      </c>
      <c r="BH7" s="144"/>
      <c r="BI7" s="144"/>
      <c r="BJ7" s="144"/>
    </row>
    <row r="8" spans="1:62" ht="82.2" customHeight="1">
      <c r="A8" s="40" t="s">
        <v>0</v>
      </c>
      <c r="B8" s="41" t="s">
        <v>1</v>
      </c>
      <c r="C8" s="40" t="s">
        <v>2</v>
      </c>
      <c r="D8" s="40" t="s">
        <v>3</v>
      </c>
      <c r="E8" s="40" t="s">
        <v>4</v>
      </c>
      <c r="F8" s="42" t="s">
        <v>1726</v>
      </c>
      <c r="G8" s="42" t="s">
        <v>1727</v>
      </c>
      <c r="H8" s="42" t="s">
        <v>1728</v>
      </c>
      <c r="I8" s="42" t="s">
        <v>1726</v>
      </c>
      <c r="J8" s="42" t="s">
        <v>1727</v>
      </c>
      <c r="K8" s="42" t="s">
        <v>1728</v>
      </c>
      <c r="L8" s="42" t="s">
        <v>1726</v>
      </c>
      <c r="M8" s="42" t="s">
        <v>1727</v>
      </c>
      <c r="N8" s="42" t="s">
        <v>1728</v>
      </c>
      <c r="O8" s="42" t="s">
        <v>1726</v>
      </c>
      <c r="P8" s="42" t="s">
        <v>1727</v>
      </c>
      <c r="Q8" s="42" t="s">
        <v>1728</v>
      </c>
      <c r="R8" s="42" t="s">
        <v>1726</v>
      </c>
      <c r="S8" s="42" t="s">
        <v>1727</v>
      </c>
      <c r="T8" s="42" t="s">
        <v>1728</v>
      </c>
      <c r="U8" s="42" t="s">
        <v>1726</v>
      </c>
      <c r="V8" s="42" t="s">
        <v>1727</v>
      </c>
      <c r="W8" s="42" t="s">
        <v>1728</v>
      </c>
      <c r="X8" s="42" t="s">
        <v>1726</v>
      </c>
      <c r="Y8" s="42" t="s">
        <v>1727</v>
      </c>
      <c r="Z8" s="42" t="s">
        <v>1728</v>
      </c>
      <c r="AA8" s="81" t="s">
        <v>2255</v>
      </c>
      <c r="AB8" s="81" t="s">
        <v>2256</v>
      </c>
      <c r="AC8" s="81" t="s">
        <v>1726</v>
      </c>
      <c r="AD8" s="81" t="s">
        <v>1728</v>
      </c>
      <c r="AE8" s="42" t="s">
        <v>1726</v>
      </c>
      <c r="AF8" s="42" t="s">
        <v>1727</v>
      </c>
      <c r="AG8" s="42" t="s">
        <v>1728</v>
      </c>
      <c r="AH8" s="42" t="s">
        <v>1726</v>
      </c>
      <c r="AI8" s="42" t="s">
        <v>1727</v>
      </c>
      <c r="AJ8" s="42" t="s">
        <v>1728</v>
      </c>
      <c r="AK8" s="42" t="s">
        <v>1726</v>
      </c>
      <c r="AL8" s="42" t="s">
        <v>1727</v>
      </c>
      <c r="AM8" s="42" t="s">
        <v>1728</v>
      </c>
      <c r="AN8" s="42" t="s">
        <v>1726</v>
      </c>
      <c r="AO8" s="42" t="s">
        <v>1727</v>
      </c>
      <c r="AP8" s="42" t="s">
        <v>1728</v>
      </c>
      <c r="AQ8" s="42" t="s">
        <v>1726</v>
      </c>
      <c r="AR8" s="42" t="s">
        <v>1727</v>
      </c>
      <c r="AS8" s="42" t="s">
        <v>1728</v>
      </c>
      <c r="AT8" s="42" t="s">
        <v>1726</v>
      </c>
      <c r="AU8" s="42" t="s">
        <v>1727</v>
      </c>
      <c r="AV8" s="42" t="s">
        <v>1728</v>
      </c>
      <c r="AW8" s="42" t="s">
        <v>1726</v>
      </c>
      <c r="AX8" s="42" t="s">
        <v>1727</v>
      </c>
      <c r="AY8" s="91" t="s">
        <v>1728</v>
      </c>
      <c r="AZ8" s="81" t="s">
        <v>2255</v>
      </c>
      <c r="BA8" s="81" t="s">
        <v>2256</v>
      </c>
      <c r="BB8" s="81" t="s">
        <v>1726</v>
      </c>
      <c r="BC8" s="81" t="s">
        <v>1728</v>
      </c>
      <c r="BD8" s="42" t="s">
        <v>1726</v>
      </c>
      <c r="BE8" s="42" t="s">
        <v>1727</v>
      </c>
      <c r="BF8" s="42" t="s">
        <v>1728</v>
      </c>
      <c r="BG8" s="97" t="s">
        <v>2665</v>
      </c>
      <c r="BH8" s="97" t="s">
        <v>2666</v>
      </c>
      <c r="BI8" s="97" t="s">
        <v>2667</v>
      </c>
      <c r="BJ8" s="97" t="s">
        <v>2668</v>
      </c>
    </row>
    <row r="9" spans="1:62" ht="43.2">
      <c r="A9" s="73">
        <v>1</v>
      </c>
      <c r="B9" s="24" t="s">
        <v>956</v>
      </c>
      <c r="C9" s="24" t="s">
        <v>957</v>
      </c>
      <c r="D9" s="24" t="s">
        <v>957</v>
      </c>
      <c r="E9" s="24" t="s">
        <v>2100</v>
      </c>
      <c r="F9" s="1"/>
      <c r="G9" s="1"/>
      <c r="H9" s="1"/>
      <c r="I9" s="1"/>
      <c r="J9" s="1"/>
      <c r="K9" s="1"/>
      <c r="L9" s="1"/>
      <c r="M9" s="1"/>
      <c r="N9" s="1"/>
      <c r="O9" s="1"/>
      <c r="P9" s="1"/>
      <c r="Q9" s="1"/>
      <c r="R9" s="1"/>
      <c r="S9" s="1"/>
      <c r="T9" s="1"/>
      <c r="U9" s="1"/>
      <c r="V9" s="1"/>
      <c r="W9" s="1"/>
      <c r="X9" s="1" t="s">
        <v>501</v>
      </c>
      <c r="Y9" s="1">
        <v>946200</v>
      </c>
      <c r="Z9" s="1" t="s">
        <v>2475</v>
      </c>
      <c r="AA9" s="82">
        <f t="shared" ref="AA9" si="0">MIN(Y9,V9,S9,P9,M9,J9,G9)</f>
        <v>946200</v>
      </c>
      <c r="AB9" s="82" t="str">
        <f>IF(AA9=Y9,$X$7,IF(AA9=V9,$U$7,IF(AA9=S9,$R$7,IF(AA9=P9,$O$7,IF(AA9=M9,$L$7,IF(AA9=J9,$I$7,IF(AA9=G9,$F$7,"")))))))</f>
        <v>LESNIAK E. U.</v>
      </c>
      <c r="AC9" s="82" t="str">
        <f>IF(AA9=Y9,X9,IF(AA9=V9,U9,IF(AA9=S9,R9,IF(AA9=P9,O9,IF(AA9=M9,L9,IF(AA9=J9,I9,IF(AA9=G9,F9,"")))))))</f>
        <v>PROMEGA</v>
      </c>
      <c r="AD9" s="82" t="str">
        <f t="shared" ref="AD9" si="1">IF(AA9=Y9,Z9,IF(AA9=V9,W9,IF(AA9=S9,T9,IF(AA9=P9,Q9,IF(AA9=M9,N9,IF(AA9=J9,K9,IF(AA9=G9,H9,"")))))))</f>
        <v>30 días</v>
      </c>
      <c r="AE9" s="1" t="s">
        <v>420</v>
      </c>
      <c r="AF9" s="1">
        <v>230143.99999999997</v>
      </c>
      <c r="AG9" s="1">
        <v>90</v>
      </c>
      <c r="AH9" s="1"/>
      <c r="AI9" s="1"/>
      <c r="AJ9" s="1"/>
      <c r="AK9" s="1" t="s">
        <v>2515</v>
      </c>
      <c r="AL9" s="1">
        <v>225040</v>
      </c>
      <c r="AM9" s="1">
        <v>45</v>
      </c>
      <c r="AN9" s="1"/>
      <c r="AO9" s="1"/>
      <c r="AP9" s="1"/>
      <c r="AQ9" s="1"/>
      <c r="AR9" s="1"/>
      <c r="AS9" s="1"/>
      <c r="AT9" s="1"/>
      <c r="AU9" s="1"/>
      <c r="AV9" s="1"/>
      <c r="AW9" s="93" t="s">
        <v>2630</v>
      </c>
      <c r="AX9" s="94">
        <v>364286</v>
      </c>
      <c r="AY9" s="93">
        <v>60</v>
      </c>
      <c r="AZ9" s="82">
        <f>MIN(AX9,AU9,AR9,AO9,AL9,AI9,AF9)</f>
        <v>225040</v>
      </c>
      <c r="BA9" s="82" t="str">
        <f>IF(AZ9=AX9,$AW$7,IF(AZ9=AU9,$AT$7,IF(AZ9=AR9,$AQ$7,IF(AZ9=AO9,$AN$7,IF(AZ9=AL9,$AK$7,IF(AZ9=AI9,$AH$7,IF(AZ9=AF9,$AE$7,"")))))))</f>
        <v xml:space="preserve">PURIFICACION Y ANALISIS DE FLUIDOS LTDA. </v>
      </c>
      <c r="BB9" s="82" t="str">
        <f>IF(AZ9=AX9,AW9,IF(AZ9=AU9,AT9,IF(AZ9=AR9,AQ9,IF(AZ9=AO9,AN9,IF(AZ9=AL9,AK9,IF(AZ9=AI9,AH9,IF(AZ9=AF9,AE9,"")))))))</f>
        <v xml:space="preserve">MERCK </v>
      </c>
      <c r="BC9" s="82">
        <f t="shared" ref="BC9" si="2">IF(AZ9=AX9,AY9,IF(AZ9=AU9,AV9,IF(AZ9=AR9,AS9,IF(AZ9=AO9,AP9,IF(AZ9=AL9,AM9,IF(AZ9=AI9,AJ9,IF(AZ9=AF9,AG9,"")))))))</f>
        <v>45</v>
      </c>
      <c r="BD9" s="1"/>
      <c r="BE9" s="1"/>
      <c r="BF9" s="1"/>
      <c r="BG9" s="98">
        <f>MIN(AZ9,AA9,BE9)</f>
        <v>225040</v>
      </c>
      <c r="BH9" s="98" t="str">
        <f>IF(BG9=AZ9,BA9,IF(BG9=AA9,AB9,IF(BG9=BE9,$BD$7,"")))</f>
        <v xml:space="preserve">PURIFICACION Y ANALISIS DE FLUIDOS LTDA. </v>
      </c>
      <c r="BI9" s="98" t="str">
        <f>IF(BG9=AZ9,BB9,IF(BG9=AA9,AC9,IF(BG9=BE9,BD9,"")))</f>
        <v xml:space="preserve">MERCK </v>
      </c>
      <c r="BJ9" s="98">
        <f>IF(BG9=AZ9,BC9,IF(BG9=AA9,AD9,IF(BG9=BE9,BF9,"")))</f>
        <v>45</v>
      </c>
    </row>
    <row r="10" spans="1:62" ht="43.2">
      <c r="A10" s="73">
        <f>A9+1</f>
        <v>2</v>
      </c>
      <c r="B10" s="24" t="s">
        <v>2101</v>
      </c>
      <c r="C10" s="24" t="s">
        <v>2102</v>
      </c>
      <c r="D10" s="24" t="s">
        <v>166</v>
      </c>
      <c r="E10" s="24" t="s">
        <v>1794</v>
      </c>
      <c r="F10" s="1" t="s">
        <v>1794</v>
      </c>
      <c r="G10" s="1">
        <v>649600</v>
      </c>
      <c r="H10" s="1" t="s">
        <v>2258</v>
      </c>
      <c r="I10" s="1"/>
      <c r="J10" s="1"/>
      <c r="K10" s="1"/>
      <c r="L10" s="1"/>
      <c r="M10" s="1"/>
      <c r="N10" s="1"/>
      <c r="O10" s="1"/>
      <c r="P10" s="1"/>
      <c r="Q10" s="1"/>
      <c r="R10" s="1"/>
      <c r="S10" s="1"/>
      <c r="T10" s="1"/>
      <c r="U10" s="1"/>
      <c r="V10" s="1"/>
      <c r="W10" s="1"/>
      <c r="X10" s="1" t="s">
        <v>1794</v>
      </c>
      <c r="Y10" s="1">
        <v>1243900</v>
      </c>
      <c r="Z10" s="1" t="s">
        <v>2475</v>
      </c>
      <c r="AA10" s="82">
        <f t="shared" ref="AA10:AA73" si="3">MIN(Y10,V10,S10,P10,M10,J10,G10)</f>
        <v>649600</v>
      </c>
      <c r="AB10" s="82" t="str">
        <f t="shared" ref="AB10:AB73" si="4">IF(AA10=Y10,$X$7,IF(AA10=V10,$U$7,IF(AA10=S10,$R$7,IF(AA10=P10,$O$7,IF(AA10=M10,$L$7,IF(AA10=J10,$I$7,IF(AA10=G10,$F$7,"")))))))</f>
        <v>ARC ANALISIS Y CIA SAS</v>
      </c>
      <c r="AC10" s="82" t="str">
        <f t="shared" ref="AC10:AC73" si="5">IF(AA10=Y10,X10,IF(AA10=V10,U10,IF(AA10=S10,R10,IF(AA10=P10,O10,IF(AA10=M10,L10,IF(AA10=J10,I10,IF(AA10=G10,F10,"")))))))</f>
        <v>NUNC</v>
      </c>
      <c r="AD10" s="82" t="str">
        <f t="shared" ref="AD10:AD73" si="6">IF(AA10=Y10,Z10,IF(AA10=V10,W10,IF(AA10=S10,T10,IF(AA10=P10,Q10,IF(AA10=M10,N10,IF(AA10=J10,K10,IF(AA10=G10,H10,"")))))))</f>
        <v>8 Dias</v>
      </c>
      <c r="AE10" s="1"/>
      <c r="AF10" s="1"/>
      <c r="AG10" s="1"/>
      <c r="AH10" s="1"/>
      <c r="AI10" s="1"/>
      <c r="AJ10" s="1"/>
      <c r="AK10" s="1"/>
      <c r="AL10" s="1"/>
      <c r="AM10" s="1"/>
      <c r="AN10" s="1"/>
      <c r="AO10" s="1"/>
      <c r="AP10" s="1"/>
      <c r="AQ10" s="1"/>
      <c r="AR10" s="1"/>
      <c r="AS10" s="1"/>
      <c r="AT10" s="1"/>
      <c r="AU10" s="1"/>
      <c r="AV10" s="1"/>
      <c r="AW10" s="93"/>
      <c r="AX10" s="94"/>
      <c r="AY10" s="93"/>
      <c r="AZ10" s="82"/>
      <c r="BA10" s="82"/>
      <c r="BB10" s="82"/>
      <c r="BC10" s="82"/>
      <c r="BD10" s="1"/>
      <c r="BE10" s="1"/>
      <c r="BF10" s="1"/>
      <c r="BG10" s="98">
        <f t="shared" ref="BG10:BG73" si="7">MIN(AZ10,AA10,BE10)</f>
        <v>649600</v>
      </c>
      <c r="BH10" s="98" t="str">
        <f t="shared" ref="BH10:BH73" si="8">IF(BG10=AZ10,BA10,IF(BG10=AA10,AB10,IF(BG10=BE10,$BD$7,"")))</f>
        <v>ARC ANALISIS Y CIA SAS</v>
      </c>
      <c r="BI10" s="98" t="str">
        <f t="shared" ref="BI10:BI73" si="9">IF(BG10=AZ10,BB10,IF(BG10=AA10,AC10,IF(BG10=BE10,BD10,"")))</f>
        <v>NUNC</v>
      </c>
      <c r="BJ10" s="98" t="str">
        <f t="shared" ref="BJ10:BJ73" si="10">IF(BG10=AZ10,BC10,IF(BG10=AA10,AD10,IF(BG10=BE10,BF10,"")))</f>
        <v>8 Dias</v>
      </c>
    </row>
    <row r="11" spans="1:62" ht="28.8">
      <c r="A11" s="73">
        <f t="shared" ref="A11:A74" si="11">A10+1</f>
        <v>3</v>
      </c>
      <c r="B11" s="24" t="s">
        <v>2103</v>
      </c>
      <c r="C11" s="24">
        <v>250</v>
      </c>
      <c r="D11" s="24" t="s">
        <v>2104</v>
      </c>
      <c r="E11" s="24" t="s">
        <v>2105</v>
      </c>
      <c r="F11" s="1"/>
      <c r="G11" s="1"/>
      <c r="H11" s="1"/>
      <c r="I11" s="1"/>
      <c r="J11" s="1"/>
      <c r="K11" s="1"/>
      <c r="L11" s="1"/>
      <c r="M11" s="1"/>
      <c r="N11" s="1"/>
      <c r="O11" s="1"/>
      <c r="P11" s="1"/>
      <c r="Q11" s="1"/>
      <c r="R11" s="1"/>
      <c r="S11" s="1"/>
      <c r="T11" s="1"/>
      <c r="U11" s="1"/>
      <c r="V11" s="1"/>
      <c r="W11" s="1"/>
      <c r="X11" s="1" t="s">
        <v>2295</v>
      </c>
      <c r="Y11" s="1">
        <v>1709400</v>
      </c>
      <c r="Z11" s="1" t="s">
        <v>2475</v>
      </c>
      <c r="AA11" s="82">
        <f t="shared" si="3"/>
        <v>1709400</v>
      </c>
      <c r="AB11" s="82" t="str">
        <f t="shared" si="4"/>
        <v>LESNIAK E. U.</v>
      </c>
      <c r="AC11" s="82" t="str">
        <f t="shared" si="5"/>
        <v>ALFA AESAR</v>
      </c>
      <c r="AD11" s="82" t="str">
        <f t="shared" si="6"/>
        <v>30 días</v>
      </c>
      <c r="AE11" s="1"/>
      <c r="AF11" s="1"/>
      <c r="AG11" s="1"/>
      <c r="AH11" s="1"/>
      <c r="AI11" s="1"/>
      <c r="AJ11" s="1"/>
      <c r="AK11" s="1"/>
      <c r="AL11" s="1"/>
      <c r="AM11" s="1"/>
      <c r="AN11" s="1"/>
      <c r="AO11" s="1"/>
      <c r="AP11" s="1"/>
      <c r="AQ11" s="1"/>
      <c r="AR11" s="1"/>
      <c r="AS11" s="1"/>
      <c r="AT11" s="1"/>
      <c r="AU11" s="1"/>
      <c r="AV11" s="1"/>
      <c r="AW11" s="93"/>
      <c r="AX11" s="94"/>
      <c r="AY11" s="93"/>
      <c r="AZ11" s="82"/>
      <c r="BA11" s="82"/>
      <c r="BB11" s="82"/>
      <c r="BC11" s="82"/>
      <c r="BD11" s="1" t="s">
        <v>2105</v>
      </c>
      <c r="BE11" s="1">
        <v>285824</v>
      </c>
      <c r="BF11" s="1" t="s">
        <v>2640</v>
      </c>
      <c r="BG11" s="98">
        <f t="shared" si="7"/>
        <v>285824</v>
      </c>
      <c r="BH11" s="98" t="str">
        <f t="shared" si="8"/>
        <v>VORTEX COMPANY SAS</v>
      </c>
      <c r="BI11" s="98" t="str">
        <f t="shared" si="9"/>
        <v>Alfa Aesar</v>
      </c>
      <c r="BJ11" s="98" t="str">
        <f t="shared" si="10"/>
        <v>30-45 dias</v>
      </c>
    </row>
    <row r="12" spans="1:62" ht="43.2">
      <c r="A12" s="73">
        <f t="shared" si="11"/>
        <v>4</v>
      </c>
      <c r="B12" s="24" t="s">
        <v>958</v>
      </c>
      <c r="C12" s="24">
        <v>250</v>
      </c>
      <c r="D12" s="24" t="s">
        <v>15</v>
      </c>
      <c r="E12" s="24" t="s">
        <v>2106</v>
      </c>
      <c r="F12" s="1"/>
      <c r="G12" s="1"/>
      <c r="H12" s="1"/>
      <c r="I12" s="1"/>
      <c r="J12" s="1"/>
      <c r="K12" s="1"/>
      <c r="L12" s="1" t="s">
        <v>1095</v>
      </c>
      <c r="M12" s="1">
        <v>535920</v>
      </c>
      <c r="N12" s="1" t="s">
        <v>2279</v>
      </c>
      <c r="O12" s="1"/>
      <c r="P12" s="1"/>
      <c r="Q12" s="1"/>
      <c r="R12" s="1"/>
      <c r="S12" s="1"/>
      <c r="T12" s="1"/>
      <c r="U12" s="1"/>
      <c r="V12" s="1"/>
      <c r="W12" s="1"/>
      <c r="X12" s="1" t="s">
        <v>1095</v>
      </c>
      <c r="Y12" s="1">
        <v>60000</v>
      </c>
      <c r="Z12" s="1" t="s">
        <v>2475</v>
      </c>
      <c r="AA12" s="82">
        <f t="shared" si="3"/>
        <v>60000</v>
      </c>
      <c r="AB12" s="82" t="str">
        <f t="shared" si="4"/>
        <v>LESNIAK E. U.</v>
      </c>
      <c r="AC12" s="82" t="str">
        <f t="shared" si="5"/>
        <v>SIGMA</v>
      </c>
      <c r="AD12" s="82" t="str">
        <f t="shared" si="6"/>
        <v>30 días</v>
      </c>
      <c r="AE12" s="1" t="s">
        <v>420</v>
      </c>
      <c r="AF12" s="1">
        <v>131776</v>
      </c>
      <c r="AG12" s="1">
        <v>90</v>
      </c>
      <c r="AH12" s="1"/>
      <c r="AI12" s="1"/>
      <c r="AJ12" s="1"/>
      <c r="AK12" s="1" t="s">
        <v>2515</v>
      </c>
      <c r="AL12" s="1">
        <v>129920</v>
      </c>
      <c r="AM12" s="1">
        <v>45</v>
      </c>
      <c r="AN12" s="1"/>
      <c r="AO12" s="1"/>
      <c r="AP12" s="1"/>
      <c r="AQ12" s="1"/>
      <c r="AR12" s="1"/>
      <c r="AS12" s="1"/>
      <c r="AT12" s="1" t="s">
        <v>420</v>
      </c>
      <c r="AU12" s="1">
        <v>255780</v>
      </c>
      <c r="AV12" s="1" t="s">
        <v>2545</v>
      </c>
      <c r="AW12" s="93" t="s">
        <v>1095</v>
      </c>
      <c r="AX12" s="94">
        <v>607335</v>
      </c>
      <c r="AY12" s="93">
        <v>120</v>
      </c>
      <c r="AZ12" s="82">
        <f t="shared" ref="AZ12:AZ73" si="12">MIN(AX12,AU12,AR12,AO12,AL12,AI12,AF12)</f>
        <v>129920</v>
      </c>
      <c r="BA12" s="82" t="str">
        <f t="shared" ref="BA12:BA73" si="13">IF(AZ12=AX12,$AW$7,IF(AZ12=AU12,$AT$7,IF(AZ12=AR12,$AQ$7,IF(AZ12=AO12,$AN$7,IF(AZ12=AL12,$AK$7,IF(AZ12=AI12,$AH$7,IF(AZ12=AF12,$AE$7,"")))))))</f>
        <v xml:space="preserve">PURIFICACION Y ANALISIS DE FLUIDOS LTDA. </v>
      </c>
      <c r="BB12" s="82" t="str">
        <f t="shared" ref="BB12:BB73" si="14">IF(AZ12=AX12,AW12,IF(AZ12=AU12,AT12,IF(AZ12=AR12,AQ12,IF(AZ12=AO12,AN12,IF(AZ12=AL12,AK12,IF(AZ12=AI12,AH12,IF(AZ12=AF12,AE12,"")))))))</f>
        <v xml:space="preserve">MERCK </v>
      </c>
      <c r="BC12" s="82">
        <f t="shared" ref="BC12:BC73" si="15">IF(AZ12=AX12,AY12,IF(AZ12=AU12,AV12,IF(AZ12=AR12,AS12,IF(AZ12=AO12,AP12,IF(AZ12=AL12,AM12,IF(AZ12=AI12,AJ12,IF(AZ12=AF12,AG12,"")))))))</f>
        <v>45</v>
      </c>
      <c r="BD12" s="1"/>
      <c r="BE12" s="1"/>
      <c r="BF12" s="1"/>
      <c r="BG12" s="98">
        <f t="shared" si="7"/>
        <v>60000</v>
      </c>
      <c r="BH12" s="98" t="str">
        <f t="shared" si="8"/>
        <v>LESNIAK E. U.</v>
      </c>
      <c r="BI12" s="98" t="str">
        <f t="shared" si="9"/>
        <v>SIGMA</v>
      </c>
      <c r="BJ12" s="98" t="str">
        <f t="shared" si="10"/>
        <v>30 días</v>
      </c>
    </row>
    <row r="13" spans="1:62" ht="43.2">
      <c r="A13" s="73">
        <f t="shared" si="11"/>
        <v>5</v>
      </c>
      <c r="B13" s="24" t="s">
        <v>960</v>
      </c>
      <c r="C13" s="24" t="s">
        <v>957</v>
      </c>
      <c r="D13" s="24" t="s">
        <v>957</v>
      </c>
      <c r="E13" s="24" t="s">
        <v>2107</v>
      </c>
      <c r="F13" s="1"/>
      <c r="G13" s="1"/>
      <c r="H13" s="1"/>
      <c r="I13" s="1"/>
      <c r="J13" s="1"/>
      <c r="K13" s="1"/>
      <c r="L13" s="1"/>
      <c r="M13" s="1"/>
      <c r="N13" s="1"/>
      <c r="O13" s="1"/>
      <c r="P13" s="1"/>
      <c r="Q13" s="1"/>
      <c r="R13" s="1"/>
      <c r="S13" s="1"/>
      <c r="T13" s="1"/>
      <c r="U13" s="1"/>
      <c r="V13" s="1"/>
      <c r="W13" s="1"/>
      <c r="X13" s="1" t="s">
        <v>501</v>
      </c>
      <c r="Y13" s="1">
        <v>799800</v>
      </c>
      <c r="Z13" s="1" t="s">
        <v>2475</v>
      </c>
      <c r="AA13" s="82">
        <f t="shared" si="3"/>
        <v>799800</v>
      </c>
      <c r="AB13" s="82" t="str">
        <f t="shared" si="4"/>
        <v>LESNIAK E. U.</v>
      </c>
      <c r="AC13" s="82" t="str">
        <f t="shared" si="5"/>
        <v>PROMEGA</v>
      </c>
      <c r="AD13" s="82" t="str">
        <f t="shared" si="6"/>
        <v>30 días</v>
      </c>
      <c r="AE13" s="1" t="s">
        <v>420</v>
      </c>
      <c r="AF13" s="1">
        <v>241279.99999999997</v>
      </c>
      <c r="AG13" s="1">
        <v>90</v>
      </c>
      <c r="AH13" s="1"/>
      <c r="AI13" s="1"/>
      <c r="AJ13" s="1"/>
      <c r="AK13" s="1" t="s">
        <v>2515</v>
      </c>
      <c r="AL13" s="1">
        <v>232000</v>
      </c>
      <c r="AM13" s="1">
        <v>45</v>
      </c>
      <c r="AN13" s="1"/>
      <c r="AO13" s="1"/>
      <c r="AP13" s="1"/>
      <c r="AQ13" s="1"/>
      <c r="AR13" s="1"/>
      <c r="AS13" s="1"/>
      <c r="AT13" s="1"/>
      <c r="AU13" s="1"/>
      <c r="AV13" s="1"/>
      <c r="AW13" s="93" t="s">
        <v>2630</v>
      </c>
      <c r="AX13" s="94">
        <v>402857</v>
      </c>
      <c r="AY13" s="93">
        <v>60</v>
      </c>
      <c r="AZ13" s="82">
        <f t="shared" si="12"/>
        <v>232000</v>
      </c>
      <c r="BA13" s="82" t="str">
        <f t="shared" si="13"/>
        <v xml:space="preserve">PURIFICACION Y ANALISIS DE FLUIDOS LTDA. </v>
      </c>
      <c r="BB13" s="82" t="str">
        <f t="shared" si="14"/>
        <v xml:space="preserve">MERCK </v>
      </c>
      <c r="BC13" s="82">
        <f t="shared" si="15"/>
        <v>45</v>
      </c>
      <c r="BD13" s="1"/>
      <c r="BE13" s="1"/>
      <c r="BF13" s="1"/>
      <c r="BG13" s="98">
        <f t="shared" si="7"/>
        <v>232000</v>
      </c>
      <c r="BH13" s="98" t="str">
        <f t="shared" si="8"/>
        <v xml:space="preserve">PURIFICACION Y ANALISIS DE FLUIDOS LTDA. </v>
      </c>
      <c r="BI13" s="98" t="str">
        <f t="shared" si="9"/>
        <v xml:space="preserve">MERCK </v>
      </c>
      <c r="BJ13" s="98">
        <f t="shared" si="10"/>
        <v>45</v>
      </c>
    </row>
    <row r="14" spans="1:62" ht="72">
      <c r="A14" s="73">
        <f t="shared" si="11"/>
        <v>6</v>
      </c>
      <c r="B14" s="24" t="s">
        <v>2108</v>
      </c>
      <c r="C14" s="24">
        <v>1</v>
      </c>
      <c r="D14" s="24" t="s">
        <v>9</v>
      </c>
      <c r="E14" s="24" t="s">
        <v>2109</v>
      </c>
      <c r="F14" s="1"/>
      <c r="G14" s="1"/>
      <c r="H14" s="1"/>
      <c r="I14" s="1"/>
      <c r="J14" s="1"/>
      <c r="K14" s="1"/>
      <c r="L14" s="1" t="s">
        <v>1095</v>
      </c>
      <c r="M14" s="1">
        <v>264480</v>
      </c>
      <c r="N14" s="1" t="s">
        <v>2279</v>
      </c>
      <c r="O14" s="1"/>
      <c r="P14" s="1"/>
      <c r="Q14" s="1"/>
      <c r="R14" s="1"/>
      <c r="S14" s="1"/>
      <c r="T14" s="1"/>
      <c r="U14" s="1"/>
      <c r="V14" s="1"/>
      <c r="W14" s="1"/>
      <c r="X14" s="1" t="s">
        <v>1797</v>
      </c>
      <c r="Y14" s="1">
        <v>295100</v>
      </c>
      <c r="Z14" s="1" t="s">
        <v>2475</v>
      </c>
      <c r="AA14" s="82">
        <f t="shared" si="3"/>
        <v>264480</v>
      </c>
      <c r="AB14" s="82" t="str">
        <f t="shared" si="4"/>
        <v>BLAMIS DOTACIONES LABORATORIO S.A.S</v>
      </c>
      <c r="AC14" s="82" t="str">
        <f t="shared" si="5"/>
        <v>SIGMA</v>
      </c>
      <c r="AD14" s="82" t="str">
        <f t="shared" si="6"/>
        <v>60 DÍAS</v>
      </c>
      <c r="AE14" s="1"/>
      <c r="AF14" s="1"/>
      <c r="AG14" s="1"/>
      <c r="AH14" s="1"/>
      <c r="AI14" s="1"/>
      <c r="AJ14" s="1"/>
      <c r="AK14" s="1"/>
      <c r="AL14" s="1"/>
      <c r="AM14" s="1"/>
      <c r="AN14" s="1" t="s">
        <v>1095</v>
      </c>
      <c r="AO14" s="1">
        <v>207640</v>
      </c>
      <c r="AP14" s="1" t="s">
        <v>2375</v>
      </c>
      <c r="AQ14" s="1"/>
      <c r="AR14" s="1"/>
      <c r="AS14" s="1"/>
      <c r="AT14" s="1"/>
      <c r="AU14" s="1"/>
      <c r="AV14" s="1"/>
      <c r="AW14" s="93" t="s">
        <v>1095</v>
      </c>
      <c r="AX14" s="94">
        <v>221838</v>
      </c>
      <c r="AY14" s="93">
        <v>60</v>
      </c>
      <c r="AZ14" s="82">
        <f t="shared" si="12"/>
        <v>207640</v>
      </c>
      <c r="BA14" s="82" t="str">
        <f t="shared" si="13"/>
        <v xml:space="preserve">QUIMICA  M.G.  S.A.S.   </v>
      </c>
      <c r="BB14" s="82" t="str">
        <f t="shared" si="14"/>
        <v>SIGMA</v>
      </c>
      <c r="BC14" s="82" t="str">
        <f t="shared" si="15"/>
        <v>60 DIAS</v>
      </c>
      <c r="BD14" s="1"/>
      <c r="BE14" s="1"/>
      <c r="BF14" s="1"/>
      <c r="BG14" s="98">
        <f t="shared" si="7"/>
        <v>207640</v>
      </c>
      <c r="BH14" s="98" t="str">
        <f t="shared" si="8"/>
        <v xml:space="preserve">QUIMICA  M.G.  S.A.S.   </v>
      </c>
      <c r="BI14" s="98" t="str">
        <f t="shared" si="9"/>
        <v>SIGMA</v>
      </c>
      <c r="BJ14" s="98" t="str">
        <f t="shared" si="10"/>
        <v>60 DIAS</v>
      </c>
    </row>
    <row r="15" spans="1:62" ht="28.8">
      <c r="A15" s="73">
        <f t="shared" si="11"/>
        <v>7</v>
      </c>
      <c r="B15" s="24" t="s">
        <v>1543</v>
      </c>
      <c r="C15" s="24">
        <v>500</v>
      </c>
      <c r="D15" s="24" t="s">
        <v>9</v>
      </c>
      <c r="E15" s="24" t="s">
        <v>859</v>
      </c>
      <c r="F15" s="1"/>
      <c r="G15" s="1"/>
      <c r="H15" s="1"/>
      <c r="I15" s="1"/>
      <c r="J15" s="1"/>
      <c r="K15" s="1"/>
      <c r="L15" s="1"/>
      <c r="M15" s="1"/>
      <c r="N15" s="1"/>
      <c r="O15" s="1"/>
      <c r="P15" s="1"/>
      <c r="Q15" s="1"/>
      <c r="R15" s="1"/>
      <c r="S15" s="1"/>
      <c r="T15" s="1"/>
      <c r="U15" s="1"/>
      <c r="V15" s="1"/>
      <c r="W15" s="1"/>
      <c r="X15" s="1" t="s">
        <v>859</v>
      </c>
      <c r="Y15" s="1">
        <v>585200</v>
      </c>
      <c r="Z15" s="1" t="s">
        <v>2475</v>
      </c>
      <c r="AA15" s="82">
        <f t="shared" si="3"/>
        <v>585200</v>
      </c>
      <c r="AB15" s="82" t="str">
        <f t="shared" si="4"/>
        <v>LESNIAK E. U.</v>
      </c>
      <c r="AC15" s="82" t="str">
        <f t="shared" si="5"/>
        <v>BD</v>
      </c>
      <c r="AD15" s="82" t="str">
        <f t="shared" si="6"/>
        <v>30 días</v>
      </c>
      <c r="AE15" s="1"/>
      <c r="AF15" s="1"/>
      <c r="AG15" s="1"/>
      <c r="AH15" s="1" t="s">
        <v>859</v>
      </c>
      <c r="AI15" s="1">
        <v>734364.87804878049</v>
      </c>
      <c r="AJ15" s="1">
        <v>90</v>
      </c>
      <c r="AK15" s="1"/>
      <c r="AL15" s="1"/>
      <c r="AM15" s="1"/>
      <c r="AN15" s="1"/>
      <c r="AO15" s="1"/>
      <c r="AP15" s="1"/>
      <c r="AQ15" s="1"/>
      <c r="AR15" s="1"/>
      <c r="AS15" s="1"/>
      <c r="AT15" s="1" t="s">
        <v>859</v>
      </c>
      <c r="AU15" s="1">
        <v>942500</v>
      </c>
      <c r="AV15" s="1" t="s">
        <v>2545</v>
      </c>
      <c r="AW15" s="93" t="s">
        <v>859</v>
      </c>
      <c r="AX15" s="94">
        <v>711818</v>
      </c>
      <c r="AY15" s="93">
        <v>90</v>
      </c>
      <c r="AZ15" s="82">
        <f t="shared" si="12"/>
        <v>711818</v>
      </c>
      <c r="BA15" s="82" t="str">
        <f t="shared" si="13"/>
        <v>SCIENTIFIC PRODUCTS LTDA.</v>
      </c>
      <c r="BB15" s="82" t="str">
        <f t="shared" si="14"/>
        <v>BD</v>
      </c>
      <c r="BC15" s="82">
        <f t="shared" si="15"/>
        <v>90</v>
      </c>
      <c r="BD15" s="1"/>
      <c r="BE15" s="1"/>
      <c r="BF15" s="1"/>
      <c r="BG15" s="98">
        <f t="shared" si="7"/>
        <v>585200</v>
      </c>
      <c r="BH15" s="98" t="str">
        <f t="shared" si="8"/>
        <v>LESNIAK E. U.</v>
      </c>
      <c r="BI15" s="98" t="str">
        <f t="shared" si="9"/>
        <v>BD</v>
      </c>
      <c r="BJ15" s="98" t="str">
        <f t="shared" si="10"/>
        <v>30 días</v>
      </c>
    </row>
    <row r="16" spans="1:62">
      <c r="A16" s="73">
        <f t="shared" si="11"/>
        <v>8</v>
      </c>
      <c r="B16" s="24" t="s">
        <v>962</v>
      </c>
      <c r="C16" s="24">
        <v>25</v>
      </c>
      <c r="D16" s="24" t="s">
        <v>6</v>
      </c>
      <c r="E16" s="24" t="s">
        <v>1049</v>
      </c>
      <c r="F16" s="1"/>
      <c r="G16" s="1"/>
      <c r="H16" s="1"/>
      <c r="I16" s="1"/>
      <c r="J16" s="1"/>
      <c r="K16" s="1"/>
      <c r="L16" s="1"/>
      <c r="M16" s="1"/>
      <c r="N16" s="1"/>
      <c r="O16" s="1"/>
      <c r="P16" s="1"/>
      <c r="Q16" s="1"/>
      <c r="R16" s="1"/>
      <c r="S16" s="1"/>
      <c r="T16" s="1"/>
      <c r="U16" s="1"/>
      <c r="V16" s="1"/>
      <c r="W16" s="1"/>
      <c r="X16" s="1"/>
      <c r="Y16" s="1"/>
      <c r="Z16" s="1"/>
      <c r="AA16" s="82"/>
      <c r="AB16" s="82"/>
      <c r="AC16" s="82"/>
      <c r="AD16" s="82"/>
      <c r="AE16" s="1"/>
      <c r="AF16" s="1"/>
      <c r="AG16" s="1"/>
      <c r="AH16" s="1"/>
      <c r="AI16" s="1"/>
      <c r="AJ16" s="1"/>
      <c r="AK16" s="1"/>
      <c r="AL16" s="1"/>
      <c r="AM16" s="1"/>
      <c r="AN16" s="1"/>
      <c r="AO16" s="1"/>
      <c r="AP16" s="1"/>
      <c r="AQ16" s="1"/>
      <c r="AR16" s="1"/>
      <c r="AS16" s="1"/>
      <c r="AT16" s="1"/>
      <c r="AU16" s="1"/>
      <c r="AV16" s="1"/>
      <c r="AW16" s="93"/>
      <c r="AX16" s="94"/>
      <c r="AY16" s="93"/>
      <c r="AZ16" s="82"/>
      <c r="BA16" s="82"/>
      <c r="BB16" s="82"/>
      <c r="BC16" s="82"/>
      <c r="BD16" s="1"/>
      <c r="BE16" s="1"/>
      <c r="BF16" s="1"/>
      <c r="BG16" s="98">
        <f t="shared" si="7"/>
        <v>0</v>
      </c>
      <c r="BH16" s="98">
        <f t="shared" si="8"/>
        <v>0</v>
      </c>
      <c r="BI16" s="98">
        <f t="shared" si="9"/>
        <v>0</v>
      </c>
      <c r="BJ16" s="98">
        <f t="shared" si="10"/>
        <v>0</v>
      </c>
    </row>
    <row r="17" spans="1:62" ht="28.8">
      <c r="A17" s="73">
        <f t="shared" si="11"/>
        <v>9</v>
      </c>
      <c r="B17" s="24" t="s">
        <v>2110</v>
      </c>
      <c r="C17" s="24">
        <v>10</v>
      </c>
      <c r="D17" s="24" t="s">
        <v>9</v>
      </c>
      <c r="E17" s="24" t="s">
        <v>2111</v>
      </c>
      <c r="F17" s="1"/>
      <c r="G17" s="1"/>
      <c r="H17" s="1"/>
      <c r="I17" s="1"/>
      <c r="J17" s="1"/>
      <c r="K17" s="1"/>
      <c r="L17" s="1" t="s">
        <v>1095</v>
      </c>
      <c r="M17" s="1">
        <v>334080</v>
      </c>
      <c r="N17" s="1" t="s">
        <v>2279</v>
      </c>
      <c r="O17" s="1"/>
      <c r="P17" s="1"/>
      <c r="Q17" s="1"/>
      <c r="R17" s="1"/>
      <c r="S17" s="1"/>
      <c r="T17" s="1"/>
      <c r="U17" s="1"/>
      <c r="V17" s="1"/>
      <c r="W17" s="1"/>
      <c r="X17" s="1" t="s">
        <v>1095</v>
      </c>
      <c r="Y17" s="1">
        <v>320500</v>
      </c>
      <c r="Z17" s="1" t="s">
        <v>2475</v>
      </c>
      <c r="AA17" s="82">
        <f t="shared" si="3"/>
        <v>320500</v>
      </c>
      <c r="AB17" s="82" t="str">
        <f t="shared" si="4"/>
        <v>LESNIAK E. U.</v>
      </c>
      <c r="AC17" s="82" t="str">
        <f t="shared" si="5"/>
        <v>SIGMA</v>
      </c>
      <c r="AD17" s="82" t="str">
        <f t="shared" si="6"/>
        <v>30 días</v>
      </c>
      <c r="AE17" s="1"/>
      <c r="AF17" s="1"/>
      <c r="AG17" s="1"/>
      <c r="AH17" s="1"/>
      <c r="AI17" s="1"/>
      <c r="AJ17" s="1"/>
      <c r="AK17" s="1"/>
      <c r="AL17" s="1"/>
      <c r="AM17" s="1"/>
      <c r="AN17" s="1" t="s">
        <v>1095</v>
      </c>
      <c r="AO17" s="1">
        <v>184440</v>
      </c>
      <c r="AP17" s="1" t="s">
        <v>2375</v>
      </c>
      <c r="AQ17" s="1"/>
      <c r="AR17" s="1"/>
      <c r="AS17" s="1"/>
      <c r="AT17" s="1"/>
      <c r="AU17" s="1"/>
      <c r="AV17" s="1"/>
      <c r="AW17" s="93" t="s">
        <v>1095</v>
      </c>
      <c r="AX17" s="94">
        <v>277216</v>
      </c>
      <c r="AY17" s="93">
        <v>60</v>
      </c>
      <c r="AZ17" s="82">
        <f t="shared" si="12"/>
        <v>184440</v>
      </c>
      <c r="BA17" s="82" t="str">
        <f t="shared" si="13"/>
        <v xml:space="preserve">QUIMICA  M.G.  S.A.S.   </v>
      </c>
      <c r="BB17" s="82" t="str">
        <f t="shared" si="14"/>
        <v>SIGMA</v>
      </c>
      <c r="BC17" s="82" t="str">
        <f t="shared" si="15"/>
        <v>60 DIAS</v>
      </c>
      <c r="BD17" s="1"/>
      <c r="BE17" s="1"/>
      <c r="BF17" s="1"/>
      <c r="BG17" s="98">
        <f t="shared" si="7"/>
        <v>184440</v>
      </c>
      <c r="BH17" s="98" t="str">
        <f t="shared" si="8"/>
        <v xml:space="preserve">QUIMICA  M.G.  S.A.S.   </v>
      </c>
      <c r="BI17" s="98" t="str">
        <f t="shared" si="9"/>
        <v>SIGMA</v>
      </c>
      <c r="BJ17" s="98" t="str">
        <f t="shared" si="10"/>
        <v>60 DIAS</v>
      </c>
    </row>
    <row r="18" spans="1:62" ht="72">
      <c r="A18" s="73">
        <f t="shared" si="11"/>
        <v>10</v>
      </c>
      <c r="B18" s="24" t="s">
        <v>1500</v>
      </c>
      <c r="C18" s="24" t="s">
        <v>1501</v>
      </c>
      <c r="D18" s="24" t="s">
        <v>957</v>
      </c>
      <c r="E18" s="24" t="s">
        <v>2112</v>
      </c>
      <c r="F18" s="1"/>
      <c r="G18" s="1"/>
      <c r="H18" s="1"/>
      <c r="I18" s="1"/>
      <c r="J18" s="1"/>
      <c r="K18" s="1"/>
      <c r="L18" s="1" t="s">
        <v>1095</v>
      </c>
      <c r="M18" s="1">
        <v>186760</v>
      </c>
      <c r="N18" s="1" t="s">
        <v>2279</v>
      </c>
      <c r="O18" s="1"/>
      <c r="P18" s="1"/>
      <c r="Q18" s="1"/>
      <c r="R18" s="1"/>
      <c r="S18" s="1"/>
      <c r="T18" s="1"/>
      <c r="U18" s="1"/>
      <c r="V18" s="1"/>
      <c r="W18" s="1"/>
      <c r="X18" s="1" t="s">
        <v>1095</v>
      </c>
      <c r="Y18" s="1">
        <v>213700</v>
      </c>
      <c r="Z18" s="1" t="s">
        <v>2475</v>
      </c>
      <c r="AA18" s="82">
        <f t="shared" si="3"/>
        <v>186760</v>
      </c>
      <c r="AB18" s="82" t="str">
        <f t="shared" si="4"/>
        <v>BLAMIS DOTACIONES LABORATORIO S.A.S</v>
      </c>
      <c r="AC18" s="82" t="str">
        <f t="shared" si="5"/>
        <v>SIGMA</v>
      </c>
      <c r="AD18" s="82" t="str">
        <f t="shared" si="6"/>
        <v>60 DÍAS</v>
      </c>
      <c r="AE18" s="1"/>
      <c r="AF18" s="1"/>
      <c r="AG18" s="1"/>
      <c r="AH18" s="1"/>
      <c r="AI18" s="1"/>
      <c r="AJ18" s="1"/>
      <c r="AK18" s="1"/>
      <c r="AL18" s="1"/>
      <c r="AM18" s="1"/>
      <c r="AN18" s="1" t="s">
        <v>1095</v>
      </c>
      <c r="AO18" s="1">
        <v>138040</v>
      </c>
      <c r="AP18" s="1" t="s">
        <v>2375</v>
      </c>
      <c r="AQ18" s="1"/>
      <c r="AR18" s="1"/>
      <c r="AS18" s="1"/>
      <c r="AT18" s="1"/>
      <c r="AU18" s="1"/>
      <c r="AV18" s="1"/>
      <c r="AW18" s="93" t="s">
        <v>1095</v>
      </c>
      <c r="AX18" s="94">
        <v>141816</v>
      </c>
      <c r="AY18" s="93">
        <v>60</v>
      </c>
      <c r="AZ18" s="82">
        <f t="shared" si="12"/>
        <v>138040</v>
      </c>
      <c r="BA18" s="82" t="str">
        <f t="shared" si="13"/>
        <v xml:space="preserve">QUIMICA  M.G.  S.A.S.   </v>
      </c>
      <c r="BB18" s="82" t="str">
        <f t="shared" si="14"/>
        <v>SIGMA</v>
      </c>
      <c r="BC18" s="82" t="str">
        <f t="shared" si="15"/>
        <v>60 DIAS</v>
      </c>
      <c r="BD18" s="1"/>
      <c r="BE18" s="1"/>
      <c r="BF18" s="1"/>
      <c r="BG18" s="98">
        <f t="shared" si="7"/>
        <v>138040</v>
      </c>
      <c r="BH18" s="98" t="str">
        <f t="shared" si="8"/>
        <v xml:space="preserve">QUIMICA  M.G.  S.A.S.   </v>
      </c>
      <c r="BI18" s="98" t="str">
        <f t="shared" si="9"/>
        <v>SIGMA</v>
      </c>
      <c r="BJ18" s="98" t="str">
        <f t="shared" si="10"/>
        <v>60 DIAS</v>
      </c>
    </row>
    <row r="19" spans="1:62" ht="28.8">
      <c r="A19" s="73">
        <f t="shared" si="11"/>
        <v>11</v>
      </c>
      <c r="B19" s="24" t="s">
        <v>963</v>
      </c>
      <c r="C19" s="24" t="s">
        <v>959</v>
      </c>
      <c r="D19" s="24" t="s">
        <v>959</v>
      </c>
      <c r="E19" s="24" t="s">
        <v>1048</v>
      </c>
      <c r="F19" s="1"/>
      <c r="G19" s="1"/>
      <c r="H19" s="1"/>
      <c r="I19" s="1"/>
      <c r="J19" s="1"/>
      <c r="K19" s="1"/>
      <c r="L19" s="1"/>
      <c r="M19" s="1"/>
      <c r="N19" s="1"/>
      <c r="O19" s="1"/>
      <c r="P19" s="1"/>
      <c r="Q19" s="1"/>
      <c r="R19" s="1" t="s">
        <v>1048</v>
      </c>
      <c r="S19" s="1">
        <v>470900</v>
      </c>
      <c r="T19" s="1">
        <v>30</v>
      </c>
      <c r="U19" s="1"/>
      <c r="V19" s="1"/>
      <c r="W19" s="1"/>
      <c r="X19" s="1" t="s">
        <v>2261</v>
      </c>
      <c r="Y19" s="1">
        <v>1062400</v>
      </c>
      <c r="Z19" s="1" t="s">
        <v>2475</v>
      </c>
      <c r="AA19" s="82">
        <f t="shared" si="3"/>
        <v>470900</v>
      </c>
      <c r="AB19" s="82" t="str">
        <f t="shared" si="4"/>
        <v>EXÓGENA LTDA</v>
      </c>
      <c r="AC19" s="82" t="str">
        <f t="shared" si="5"/>
        <v>Applied Biosystem</v>
      </c>
      <c r="AD19" s="82">
        <f t="shared" si="6"/>
        <v>30</v>
      </c>
      <c r="AE19" s="1"/>
      <c r="AF19" s="1"/>
      <c r="AG19" s="1"/>
      <c r="AH19" s="1"/>
      <c r="AI19" s="1"/>
      <c r="AJ19" s="1"/>
      <c r="AK19" s="1"/>
      <c r="AL19" s="1"/>
      <c r="AM19" s="1"/>
      <c r="AN19" s="1"/>
      <c r="AO19" s="1"/>
      <c r="AP19" s="1"/>
      <c r="AQ19" s="1"/>
      <c r="AR19" s="1"/>
      <c r="AS19" s="1"/>
      <c r="AT19" s="1"/>
      <c r="AU19" s="1"/>
      <c r="AV19" s="1"/>
      <c r="AW19" s="93"/>
      <c r="AX19" s="94"/>
      <c r="AY19" s="93"/>
      <c r="AZ19" s="82"/>
      <c r="BA19" s="82"/>
      <c r="BB19" s="82"/>
      <c r="BC19" s="82"/>
      <c r="BD19" s="1"/>
      <c r="BE19" s="1"/>
      <c r="BF19" s="1"/>
      <c r="BG19" s="98">
        <f t="shared" si="7"/>
        <v>470900</v>
      </c>
      <c r="BH19" s="98" t="str">
        <f t="shared" si="8"/>
        <v>EXÓGENA LTDA</v>
      </c>
      <c r="BI19" s="98" t="str">
        <f t="shared" si="9"/>
        <v>Applied Biosystem</v>
      </c>
      <c r="BJ19" s="98">
        <f t="shared" si="10"/>
        <v>30</v>
      </c>
    </row>
    <row r="20" spans="1:62" ht="30.6">
      <c r="A20" s="73">
        <f t="shared" si="11"/>
        <v>12</v>
      </c>
      <c r="B20" s="24" t="s">
        <v>964</v>
      </c>
      <c r="C20" s="24" t="s">
        <v>965</v>
      </c>
      <c r="D20" s="24" t="s">
        <v>966</v>
      </c>
      <c r="E20" s="24" t="s">
        <v>1780</v>
      </c>
      <c r="F20" s="1"/>
      <c r="G20" s="1"/>
      <c r="H20" s="1"/>
      <c r="I20" s="1" t="s">
        <v>2350</v>
      </c>
      <c r="J20" s="1">
        <v>46540</v>
      </c>
      <c r="K20" s="1" t="s">
        <v>2351</v>
      </c>
      <c r="L20" s="1"/>
      <c r="M20" s="1"/>
      <c r="N20" s="1"/>
      <c r="O20" s="1"/>
      <c r="P20" s="1"/>
      <c r="Q20" s="1"/>
      <c r="R20" s="1" t="s">
        <v>1048</v>
      </c>
      <c r="S20" s="1">
        <v>73700</v>
      </c>
      <c r="T20" s="1">
        <v>30</v>
      </c>
      <c r="U20" s="1" t="s">
        <v>2473</v>
      </c>
      <c r="V20" s="1">
        <v>51272</v>
      </c>
      <c r="W20" s="1" t="s">
        <v>2328</v>
      </c>
      <c r="X20" s="1"/>
      <c r="Y20" s="1"/>
      <c r="Z20" s="1"/>
      <c r="AA20" s="82">
        <f t="shared" si="3"/>
        <v>46540</v>
      </c>
      <c r="AB20" s="82" t="str">
        <f t="shared" si="4"/>
        <v>BIODIAGNOSTICA LTDA</v>
      </c>
      <c r="AC20" s="82" t="str">
        <f t="shared" si="5"/>
        <v>IDT X 100NMOLES</v>
      </c>
      <c r="AD20" s="82" t="str">
        <f t="shared" si="6"/>
        <v>15 DIAS</v>
      </c>
      <c r="AE20" s="1"/>
      <c r="AF20" s="1"/>
      <c r="AG20" s="1"/>
      <c r="AH20" s="1"/>
      <c r="AI20" s="1"/>
      <c r="AJ20" s="1"/>
      <c r="AK20" s="1"/>
      <c r="AL20" s="1"/>
      <c r="AM20" s="1"/>
      <c r="AN20" s="1"/>
      <c r="AO20" s="1"/>
      <c r="AP20" s="1"/>
      <c r="AQ20" s="1"/>
      <c r="AR20" s="1"/>
      <c r="AS20" s="1"/>
      <c r="AT20" s="1"/>
      <c r="AU20" s="1"/>
      <c r="AV20" s="1"/>
      <c r="AW20" s="93"/>
      <c r="AX20" s="94"/>
      <c r="AY20" s="93"/>
      <c r="AZ20" s="82"/>
      <c r="BA20" s="82"/>
      <c r="BB20" s="82"/>
      <c r="BC20" s="82"/>
      <c r="BD20" s="1"/>
      <c r="BE20" s="1"/>
      <c r="BF20" s="1"/>
      <c r="BG20" s="98">
        <f t="shared" si="7"/>
        <v>46540</v>
      </c>
      <c r="BH20" s="98" t="str">
        <f t="shared" si="8"/>
        <v>BIODIAGNOSTICA LTDA</v>
      </c>
      <c r="BI20" s="98" t="str">
        <f t="shared" si="9"/>
        <v>IDT X 100NMOLES</v>
      </c>
      <c r="BJ20" s="98" t="str">
        <f t="shared" si="10"/>
        <v>15 DIAS</v>
      </c>
    </row>
    <row r="21" spans="1:62" ht="30.6">
      <c r="A21" s="73">
        <f t="shared" si="11"/>
        <v>13</v>
      </c>
      <c r="B21" s="24" t="s">
        <v>967</v>
      </c>
      <c r="C21" s="24" t="s">
        <v>965</v>
      </c>
      <c r="D21" s="24" t="s">
        <v>966</v>
      </c>
      <c r="E21" s="24" t="s">
        <v>1781</v>
      </c>
      <c r="F21" s="1"/>
      <c r="G21" s="1"/>
      <c r="H21" s="1"/>
      <c r="I21" s="1" t="s">
        <v>2350</v>
      </c>
      <c r="J21" s="1">
        <v>44750</v>
      </c>
      <c r="K21" s="1" t="s">
        <v>2351</v>
      </c>
      <c r="L21" s="1"/>
      <c r="M21" s="1"/>
      <c r="N21" s="1"/>
      <c r="O21" s="1"/>
      <c r="P21" s="1"/>
      <c r="Q21" s="1"/>
      <c r="R21" s="1" t="s">
        <v>1048</v>
      </c>
      <c r="S21" s="1">
        <v>73700</v>
      </c>
      <c r="T21" s="1">
        <v>30</v>
      </c>
      <c r="U21" s="1" t="s">
        <v>2473</v>
      </c>
      <c r="V21" s="1">
        <v>49300</v>
      </c>
      <c r="W21" s="1" t="s">
        <v>2328</v>
      </c>
      <c r="X21" s="1"/>
      <c r="Y21" s="1"/>
      <c r="Z21" s="1"/>
      <c r="AA21" s="82">
        <f t="shared" si="3"/>
        <v>44750</v>
      </c>
      <c r="AB21" s="82" t="str">
        <f t="shared" si="4"/>
        <v>BIODIAGNOSTICA LTDA</v>
      </c>
      <c r="AC21" s="82" t="str">
        <f t="shared" si="5"/>
        <v>IDT X 100NMOLES</v>
      </c>
      <c r="AD21" s="82" t="str">
        <f t="shared" si="6"/>
        <v>15 DIAS</v>
      </c>
      <c r="AE21" s="1"/>
      <c r="AF21" s="1"/>
      <c r="AG21" s="1"/>
      <c r="AH21" s="1"/>
      <c r="AI21" s="1"/>
      <c r="AJ21" s="1"/>
      <c r="AK21" s="1"/>
      <c r="AL21" s="1"/>
      <c r="AM21" s="1"/>
      <c r="AN21" s="1"/>
      <c r="AO21" s="1"/>
      <c r="AP21" s="1"/>
      <c r="AQ21" s="1"/>
      <c r="AR21" s="1"/>
      <c r="AS21" s="1"/>
      <c r="AT21" s="1"/>
      <c r="AU21" s="1"/>
      <c r="AV21" s="1"/>
      <c r="AW21" s="93"/>
      <c r="AX21" s="94"/>
      <c r="AY21" s="93"/>
      <c r="AZ21" s="82"/>
      <c r="BA21" s="82"/>
      <c r="BB21" s="82"/>
      <c r="BC21" s="82"/>
      <c r="BD21" s="1"/>
      <c r="BE21" s="1"/>
      <c r="BF21" s="1"/>
      <c r="BG21" s="98">
        <f t="shared" si="7"/>
        <v>44750</v>
      </c>
      <c r="BH21" s="98" t="str">
        <f t="shared" si="8"/>
        <v>BIODIAGNOSTICA LTDA</v>
      </c>
      <c r="BI21" s="98" t="str">
        <f t="shared" si="9"/>
        <v>IDT X 100NMOLES</v>
      </c>
      <c r="BJ21" s="98" t="str">
        <f t="shared" si="10"/>
        <v>15 DIAS</v>
      </c>
    </row>
    <row r="22" spans="1:62" ht="28.5" customHeight="1">
      <c r="A22" s="73">
        <f t="shared" si="11"/>
        <v>14</v>
      </c>
      <c r="B22" s="24" t="s">
        <v>968</v>
      </c>
      <c r="C22" s="24">
        <v>500</v>
      </c>
      <c r="D22" s="24" t="s">
        <v>6</v>
      </c>
      <c r="E22" s="24" t="s">
        <v>1050</v>
      </c>
      <c r="F22" s="1"/>
      <c r="G22" s="1"/>
      <c r="H22" s="1"/>
      <c r="I22" s="1"/>
      <c r="J22" s="1"/>
      <c r="K22" s="1"/>
      <c r="L22" s="1"/>
      <c r="M22" s="1"/>
      <c r="N22" s="1"/>
      <c r="O22" s="1"/>
      <c r="P22" s="1"/>
      <c r="Q22" s="1"/>
      <c r="R22" s="1"/>
      <c r="S22" s="1"/>
      <c r="T22" s="1"/>
      <c r="U22" s="1"/>
      <c r="V22" s="1"/>
      <c r="W22" s="1"/>
      <c r="X22" s="1" t="s">
        <v>2490</v>
      </c>
      <c r="Y22" s="1">
        <v>288200</v>
      </c>
      <c r="Z22" s="1" t="s">
        <v>2475</v>
      </c>
      <c r="AA22" s="82">
        <f t="shared" si="3"/>
        <v>288200</v>
      </c>
      <c r="AB22" s="82" t="str">
        <f t="shared" si="4"/>
        <v>LESNIAK E. U.</v>
      </c>
      <c r="AC22" s="82" t="str">
        <f t="shared" si="5"/>
        <v>AMRESCO</v>
      </c>
      <c r="AD22" s="82" t="str">
        <f t="shared" si="6"/>
        <v>30 días</v>
      </c>
      <c r="AE22" s="1"/>
      <c r="AF22" s="1"/>
      <c r="AG22" s="1"/>
      <c r="AH22" s="1" t="s">
        <v>2490</v>
      </c>
      <c r="AI22" s="1">
        <v>229170.73170731706</v>
      </c>
      <c r="AJ22" s="1">
        <v>60</v>
      </c>
      <c r="AK22" s="1"/>
      <c r="AL22" s="1"/>
      <c r="AM22" s="1"/>
      <c r="AN22" s="1"/>
      <c r="AO22" s="1"/>
      <c r="AP22" s="1"/>
      <c r="AQ22" s="1"/>
      <c r="AR22" s="1"/>
      <c r="AS22" s="1"/>
      <c r="AT22" s="1"/>
      <c r="AU22" s="1"/>
      <c r="AV22" s="1"/>
      <c r="AW22" s="93"/>
      <c r="AX22" s="94"/>
      <c r="AY22" s="93"/>
      <c r="AZ22" s="82">
        <f t="shared" si="12"/>
        <v>229170.73170731706</v>
      </c>
      <c r="BA22" s="82" t="str">
        <f t="shared" si="13"/>
        <v>NELSON A. ROYERO Y CÍA. SAS.</v>
      </c>
      <c r="BB22" s="82" t="str">
        <f t="shared" si="14"/>
        <v>AMRESCO</v>
      </c>
      <c r="BC22" s="82">
        <f t="shared" si="15"/>
        <v>60</v>
      </c>
      <c r="BD22" s="1"/>
      <c r="BE22" s="1"/>
      <c r="BF22" s="1"/>
      <c r="BG22" s="98">
        <f t="shared" si="7"/>
        <v>229170.73170731706</v>
      </c>
      <c r="BH22" s="98" t="str">
        <f t="shared" si="8"/>
        <v>NELSON A. ROYERO Y CÍA. SAS.</v>
      </c>
      <c r="BI22" s="98" t="str">
        <f t="shared" si="9"/>
        <v>AMRESCO</v>
      </c>
      <c r="BJ22" s="98">
        <f t="shared" si="10"/>
        <v>60</v>
      </c>
    </row>
    <row r="23" spans="1:62" ht="24" customHeight="1">
      <c r="A23" s="73">
        <f t="shared" si="11"/>
        <v>15</v>
      </c>
      <c r="B23" s="24" t="s">
        <v>1638</v>
      </c>
      <c r="C23" s="24" t="s">
        <v>959</v>
      </c>
      <c r="D23" s="24" t="s">
        <v>959</v>
      </c>
      <c r="E23" s="24" t="s">
        <v>1048</v>
      </c>
      <c r="F23" s="1"/>
      <c r="G23" s="1"/>
      <c r="H23" s="1"/>
      <c r="I23" s="1"/>
      <c r="J23" s="1"/>
      <c r="K23" s="1"/>
      <c r="L23" s="1"/>
      <c r="M23" s="1"/>
      <c r="N23" s="1"/>
      <c r="O23" s="1"/>
      <c r="P23" s="1"/>
      <c r="Q23" s="1"/>
      <c r="R23" s="1" t="s">
        <v>1048</v>
      </c>
      <c r="S23" s="1">
        <v>2535180</v>
      </c>
      <c r="T23" s="1">
        <v>30</v>
      </c>
      <c r="U23" s="1"/>
      <c r="V23" s="1"/>
      <c r="W23" s="1"/>
      <c r="X23" s="1" t="s">
        <v>2261</v>
      </c>
      <c r="Y23" s="1">
        <v>3650400</v>
      </c>
      <c r="Z23" s="1" t="s">
        <v>2475</v>
      </c>
      <c r="AA23" s="82">
        <f t="shared" si="3"/>
        <v>2535180</v>
      </c>
      <c r="AB23" s="82" t="str">
        <f t="shared" si="4"/>
        <v>EXÓGENA LTDA</v>
      </c>
      <c r="AC23" s="82" t="str">
        <f t="shared" si="5"/>
        <v>Applied Biosystem</v>
      </c>
      <c r="AD23" s="82">
        <f t="shared" si="6"/>
        <v>30</v>
      </c>
      <c r="AE23" s="1"/>
      <c r="AF23" s="1"/>
      <c r="AG23" s="1"/>
      <c r="AH23" s="1"/>
      <c r="AI23" s="1"/>
      <c r="AJ23" s="1"/>
      <c r="AK23" s="1"/>
      <c r="AL23" s="1"/>
      <c r="AM23" s="1"/>
      <c r="AN23" s="1"/>
      <c r="AO23" s="1"/>
      <c r="AP23" s="1"/>
      <c r="AQ23" s="1"/>
      <c r="AR23" s="1"/>
      <c r="AS23" s="1"/>
      <c r="AT23" s="1"/>
      <c r="AU23" s="1"/>
      <c r="AV23" s="1"/>
      <c r="AW23" s="93"/>
      <c r="AX23" s="94"/>
      <c r="AY23" s="93"/>
      <c r="AZ23" s="82"/>
      <c r="BA23" s="82"/>
      <c r="BB23" s="82"/>
      <c r="BC23" s="82"/>
      <c r="BD23" s="1"/>
      <c r="BE23" s="1"/>
      <c r="BF23" s="1"/>
      <c r="BG23" s="98">
        <f t="shared" si="7"/>
        <v>2535180</v>
      </c>
      <c r="BH23" s="98" t="str">
        <f t="shared" si="8"/>
        <v>EXÓGENA LTDA</v>
      </c>
      <c r="BI23" s="98" t="str">
        <f t="shared" si="9"/>
        <v>Applied Biosystem</v>
      </c>
      <c r="BJ23" s="98">
        <f t="shared" si="10"/>
        <v>30</v>
      </c>
    </row>
    <row r="24" spans="1:62" ht="28.8">
      <c r="A24" s="73">
        <f t="shared" si="11"/>
        <v>16</v>
      </c>
      <c r="B24" s="24" t="s">
        <v>2113</v>
      </c>
      <c r="C24" s="24">
        <v>10</v>
      </c>
      <c r="D24" s="24" t="s">
        <v>9</v>
      </c>
      <c r="E24" s="24" t="s">
        <v>2114</v>
      </c>
      <c r="F24" s="1"/>
      <c r="G24" s="1"/>
      <c r="H24" s="1"/>
      <c r="I24" s="1"/>
      <c r="J24" s="1"/>
      <c r="K24" s="1"/>
      <c r="L24" s="1"/>
      <c r="M24" s="1"/>
      <c r="N24" s="1"/>
      <c r="O24" s="1"/>
      <c r="P24" s="1"/>
      <c r="Q24" s="1"/>
      <c r="R24" s="1"/>
      <c r="S24" s="1"/>
      <c r="T24" s="1"/>
      <c r="U24" s="1"/>
      <c r="V24" s="1"/>
      <c r="W24" s="1"/>
      <c r="X24" s="1" t="s">
        <v>1095</v>
      </c>
      <c r="Y24" s="1">
        <v>675300</v>
      </c>
      <c r="Z24" s="1" t="s">
        <v>2475</v>
      </c>
      <c r="AA24" s="82">
        <f t="shared" si="3"/>
        <v>675300</v>
      </c>
      <c r="AB24" s="82" t="str">
        <f t="shared" si="4"/>
        <v>LESNIAK E. U.</v>
      </c>
      <c r="AC24" s="82" t="str">
        <f t="shared" si="5"/>
        <v>SIGMA</v>
      </c>
      <c r="AD24" s="82" t="str">
        <f t="shared" si="6"/>
        <v>30 días</v>
      </c>
      <c r="AE24" s="1"/>
      <c r="AF24" s="1"/>
      <c r="AG24" s="1"/>
      <c r="AH24" s="1"/>
      <c r="AI24" s="1"/>
      <c r="AJ24" s="1"/>
      <c r="AK24" s="1"/>
      <c r="AL24" s="1"/>
      <c r="AM24" s="1"/>
      <c r="AN24" s="1" t="s">
        <v>1095</v>
      </c>
      <c r="AO24" s="1">
        <v>332920</v>
      </c>
      <c r="AP24" s="1" t="s">
        <v>2375</v>
      </c>
      <c r="AQ24" s="1"/>
      <c r="AR24" s="1"/>
      <c r="AS24" s="1"/>
      <c r="AT24" s="1"/>
      <c r="AU24" s="1"/>
      <c r="AV24" s="1"/>
      <c r="AW24" s="93" t="s">
        <v>1095</v>
      </c>
      <c r="AX24" s="94">
        <v>365400</v>
      </c>
      <c r="AY24" s="93">
        <v>60</v>
      </c>
      <c r="AZ24" s="82">
        <f t="shared" si="12"/>
        <v>332920</v>
      </c>
      <c r="BA24" s="82" t="str">
        <f t="shared" si="13"/>
        <v xml:space="preserve">QUIMICA  M.G.  S.A.S.   </v>
      </c>
      <c r="BB24" s="82" t="str">
        <f t="shared" si="14"/>
        <v>SIGMA</v>
      </c>
      <c r="BC24" s="82" t="str">
        <f t="shared" si="15"/>
        <v>60 DIAS</v>
      </c>
      <c r="BD24" s="1"/>
      <c r="BE24" s="1"/>
      <c r="BF24" s="1"/>
      <c r="BG24" s="98">
        <f t="shared" si="7"/>
        <v>332920</v>
      </c>
      <c r="BH24" s="98" t="str">
        <f t="shared" si="8"/>
        <v xml:space="preserve">QUIMICA  M.G.  S.A.S.   </v>
      </c>
      <c r="BI24" s="98" t="str">
        <f t="shared" si="9"/>
        <v>SIGMA</v>
      </c>
      <c r="BJ24" s="98" t="str">
        <f t="shared" si="10"/>
        <v>60 DIAS</v>
      </c>
    </row>
    <row r="25" spans="1:62" ht="57.6">
      <c r="A25" s="73">
        <f t="shared" si="11"/>
        <v>17</v>
      </c>
      <c r="B25" s="24" t="s">
        <v>1026</v>
      </c>
      <c r="C25" s="24" t="s">
        <v>2115</v>
      </c>
      <c r="D25" s="24" t="s">
        <v>2116</v>
      </c>
      <c r="E25" s="24" t="s">
        <v>2117</v>
      </c>
      <c r="F25" s="1"/>
      <c r="G25" s="1"/>
      <c r="H25" s="1"/>
      <c r="I25" s="1"/>
      <c r="J25" s="1"/>
      <c r="K25" s="1"/>
      <c r="L25" s="1"/>
      <c r="M25" s="1"/>
      <c r="N25" s="1"/>
      <c r="O25" s="1"/>
      <c r="P25" s="1"/>
      <c r="Q25" s="1"/>
      <c r="R25" s="1"/>
      <c r="S25" s="1"/>
      <c r="T25" s="1"/>
      <c r="U25" s="1"/>
      <c r="V25" s="1"/>
      <c r="W25" s="1"/>
      <c r="X25" s="1"/>
      <c r="Y25" s="1"/>
      <c r="Z25" s="1"/>
      <c r="AA25" s="82"/>
      <c r="AB25" s="82"/>
      <c r="AC25" s="82"/>
      <c r="AD25" s="82"/>
      <c r="AE25" s="1"/>
      <c r="AF25" s="1"/>
      <c r="AG25" s="1"/>
      <c r="AH25" s="1"/>
      <c r="AI25" s="1"/>
      <c r="AJ25" s="1"/>
      <c r="AK25" s="1"/>
      <c r="AL25" s="1"/>
      <c r="AM25" s="1"/>
      <c r="AN25" s="1"/>
      <c r="AO25" s="1"/>
      <c r="AP25" s="1"/>
      <c r="AQ25" s="1" t="s">
        <v>1512</v>
      </c>
      <c r="AR25" s="1">
        <v>453292.04</v>
      </c>
      <c r="AS25" s="1" t="s">
        <v>2575</v>
      </c>
      <c r="AT25" s="1" t="s">
        <v>2602</v>
      </c>
      <c r="AU25" s="1">
        <v>411000</v>
      </c>
      <c r="AV25" s="1" t="s">
        <v>2545</v>
      </c>
      <c r="AW25" s="93"/>
      <c r="AX25" s="94"/>
      <c r="AY25" s="93"/>
      <c r="AZ25" s="82">
        <f t="shared" si="12"/>
        <v>411000</v>
      </c>
      <c r="BA25" s="82" t="str">
        <f t="shared" si="13"/>
        <v>REACTIVOS EQUIPOS Y QUIMICOS LIMITADA</v>
      </c>
      <c r="BB25" s="82" t="str">
        <f t="shared" si="14"/>
        <v>MICROBIOLOGICS</v>
      </c>
      <c r="BC25" s="82" t="str">
        <f t="shared" si="15"/>
        <v>120 DIAS</v>
      </c>
      <c r="BD25" s="1"/>
      <c r="BE25" s="1"/>
      <c r="BF25" s="1"/>
      <c r="BG25" s="98">
        <f t="shared" si="7"/>
        <v>411000</v>
      </c>
      <c r="BH25" s="98" t="str">
        <f t="shared" si="8"/>
        <v>REACTIVOS EQUIPOS Y QUIMICOS LIMITADA</v>
      </c>
      <c r="BI25" s="98" t="str">
        <f t="shared" si="9"/>
        <v>MICROBIOLOGICS</v>
      </c>
      <c r="BJ25" s="98" t="str">
        <f t="shared" si="10"/>
        <v>120 DIAS</v>
      </c>
    </row>
    <row r="26" spans="1:62" ht="43.2">
      <c r="A26" s="73">
        <f t="shared" si="11"/>
        <v>18</v>
      </c>
      <c r="B26" s="24" t="s">
        <v>2118</v>
      </c>
      <c r="C26" s="24" t="s">
        <v>2115</v>
      </c>
      <c r="D26" s="24" t="s">
        <v>2116</v>
      </c>
      <c r="E26" s="24" t="s">
        <v>2117</v>
      </c>
      <c r="F26" s="1"/>
      <c r="G26" s="1"/>
      <c r="H26" s="1"/>
      <c r="I26" s="1"/>
      <c r="J26" s="1"/>
      <c r="K26" s="1"/>
      <c r="L26" s="1"/>
      <c r="M26" s="1"/>
      <c r="N26" s="1"/>
      <c r="O26" s="1"/>
      <c r="P26" s="1"/>
      <c r="Q26" s="1"/>
      <c r="R26" s="1"/>
      <c r="S26" s="1"/>
      <c r="T26" s="1"/>
      <c r="U26" s="1"/>
      <c r="V26" s="1"/>
      <c r="W26" s="1"/>
      <c r="X26" s="1"/>
      <c r="Y26" s="1"/>
      <c r="Z26" s="1"/>
      <c r="AA26" s="82"/>
      <c r="AB26" s="82"/>
      <c r="AC26" s="82"/>
      <c r="AD26" s="82"/>
      <c r="AE26" s="1"/>
      <c r="AF26" s="1"/>
      <c r="AG26" s="1"/>
      <c r="AH26" s="1"/>
      <c r="AI26" s="1"/>
      <c r="AJ26" s="1"/>
      <c r="AK26" s="1"/>
      <c r="AL26" s="1"/>
      <c r="AM26" s="1"/>
      <c r="AN26" s="1"/>
      <c r="AO26" s="1"/>
      <c r="AP26" s="1"/>
      <c r="AQ26" s="1" t="s">
        <v>1512</v>
      </c>
      <c r="AR26" s="1">
        <v>143130.08000000002</v>
      </c>
      <c r="AS26" s="1" t="s">
        <v>2575</v>
      </c>
      <c r="AT26" s="1" t="s">
        <v>2602</v>
      </c>
      <c r="AU26" s="1">
        <v>402000</v>
      </c>
      <c r="AV26" s="1" t="s">
        <v>2545</v>
      </c>
      <c r="AW26" s="93" t="s">
        <v>2602</v>
      </c>
      <c r="AX26" s="94">
        <v>151739</v>
      </c>
      <c r="AY26" s="93">
        <v>60</v>
      </c>
      <c r="AZ26" s="82">
        <f t="shared" si="12"/>
        <v>143130.08000000002</v>
      </c>
      <c r="BA26" s="82" t="str">
        <f t="shared" si="13"/>
        <v>QUIMICOS Y REACTIVOS SAS "QUIMIREL SAS"</v>
      </c>
      <c r="BB26" s="82" t="str">
        <f t="shared" si="14"/>
        <v>REMEL</v>
      </c>
      <c r="BC26" s="82" t="str">
        <f t="shared" si="15"/>
        <v>60 dias calendario</v>
      </c>
      <c r="BD26" s="1"/>
      <c r="BE26" s="1"/>
      <c r="BF26" s="1"/>
      <c r="BG26" s="98">
        <f t="shared" si="7"/>
        <v>143130.08000000002</v>
      </c>
      <c r="BH26" s="98" t="str">
        <f t="shared" si="8"/>
        <v>QUIMICOS Y REACTIVOS SAS "QUIMIREL SAS"</v>
      </c>
      <c r="BI26" s="98" t="str">
        <f t="shared" si="9"/>
        <v>REMEL</v>
      </c>
      <c r="BJ26" s="98" t="str">
        <f t="shared" si="10"/>
        <v>60 dias calendario</v>
      </c>
    </row>
    <row r="27" spans="1:62" ht="28.8">
      <c r="A27" s="73">
        <f t="shared" si="11"/>
        <v>19</v>
      </c>
      <c r="B27" s="24" t="s">
        <v>2119</v>
      </c>
      <c r="C27" s="24" t="s">
        <v>2115</v>
      </c>
      <c r="D27" s="24" t="s">
        <v>2116</v>
      </c>
      <c r="E27" s="24" t="s">
        <v>2117</v>
      </c>
      <c r="F27" s="1"/>
      <c r="G27" s="1"/>
      <c r="H27" s="1"/>
      <c r="I27" s="1"/>
      <c r="J27" s="1"/>
      <c r="K27" s="1"/>
      <c r="L27" s="1"/>
      <c r="M27" s="1"/>
      <c r="N27" s="1"/>
      <c r="O27" s="1"/>
      <c r="P27" s="1"/>
      <c r="Q27" s="1"/>
      <c r="R27" s="1"/>
      <c r="S27" s="1"/>
      <c r="T27" s="1"/>
      <c r="U27" s="1"/>
      <c r="V27" s="1"/>
      <c r="W27" s="1"/>
      <c r="X27" s="1"/>
      <c r="Y27" s="1"/>
      <c r="Z27" s="1"/>
      <c r="AA27" s="82"/>
      <c r="AB27" s="82"/>
      <c r="AC27" s="82"/>
      <c r="AD27" s="82"/>
      <c r="AE27" s="1"/>
      <c r="AF27" s="1"/>
      <c r="AG27" s="1"/>
      <c r="AH27" s="1"/>
      <c r="AI27" s="1"/>
      <c r="AJ27" s="1"/>
      <c r="AK27" s="1"/>
      <c r="AL27" s="1"/>
      <c r="AM27" s="1"/>
      <c r="AN27" s="1"/>
      <c r="AO27" s="1"/>
      <c r="AP27" s="1"/>
      <c r="AQ27" s="1" t="s">
        <v>1512</v>
      </c>
      <c r="AR27" s="1">
        <v>143130.08000000002</v>
      </c>
      <c r="AS27" s="1" t="s">
        <v>2575</v>
      </c>
      <c r="AT27" s="1" t="s">
        <v>2602</v>
      </c>
      <c r="AU27" s="1">
        <v>402000</v>
      </c>
      <c r="AV27" s="1" t="s">
        <v>2545</v>
      </c>
      <c r="AW27" s="93" t="s">
        <v>2602</v>
      </c>
      <c r="AX27" s="94">
        <v>131860</v>
      </c>
      <c r="AY27" s="93">
        <v>60</v>
      </c>
      <c r="AZ27" s="82">
        <f t="shared" si="12"/>
        <v>131860</v>
      </c>
      <c r="BA27" s="82" t="str">
        <f t="shared" si="13"/>
        <v>SCIENTIFIC PRODUCTS LTDA.</v>
      </c>
      <c r="BB27" s="82" t="str">
        <f t="shared" si="14"/>
        <v>MICROBIOLOGICS</v>
      </c>
      <c r="BC27" s="82">
        <f t="shared" si="15"/>
        <v>60</v>
      </c>
      <c r="BD27" s="1"/>
      <c r="BE27" s="1"/>
      <c r="BF27" s="1"/>
      <c r="BG27" s="98">
        <f t="shared" si="7"/>
        <v>131860</v>
      </c>
      <c r="BH27" s="98" t="str">
        <f t="shared" si="8"/>
        <v>SCIENTIFIC PRODUCTS LTDA.</v>
      </c>
      <c r="BI27" s="98" t="str">
        <f t="shared" si="9"/>
        <v>MICROBIOLOGICS</v>
      </c>
      <c r="BJ27" s="98">
        <f t="shared" si="10"/>
        <v>60</v>
      </c>
    </row>
    <row r="28" spans="1:62" ht="57.6">
      <c r="A28" s="73">
        <f t="shared" si="11"/>
        <v>20</v>
      </c>
      <c r="B28" s="24" t="s">
        <v>2120</v>
      </c>
      <c r="C28" s="24" t="s">
        <v>2121</v>
      </c>
      <c r="D28" s="24" t="s">
        <v>2116</v>
      </c>
      <c r="E28" s="24" t="s">
        <v>2117</v>
      </c>
      <c r="F28" s="1"/>
      <c r="G28" s="1"/>
      <c r="H28" s="1"/>
      <c r="I28" s="1"/>
      <c r="J28" s="1"/>
      <c r="K28" s="1"/>
      <c r="L28" s="1"/>
      <c r="M28" s="1"/>
      <c r="N28" s="1"/>
      <c r="O28" s="1"/>
      <c r="P28" s="1"/>
      <c r="Q28" s="1"/>
      <c r="R28" s="1"/>
      <c r="S28" s="1"/>
      <c r="T28" s="1"/>
      <c r="U28" s="1"/>
      <c r="V28" s="1"/>
      <c r="W28" s="1"/>
      <c r="X28" s="1"/>
      <c r="Y28" s="1"/>
      <c r="Z28" s="1"/>
      <c r="AA28" s="82"/>
      <c r="AB28" s="82"/>
      <c r="AC28" s="82"/>
      <c r="AD28" s="82"/>
      <c r="AE28" s="1"/>
      <c r="AF28" s="1"/>
      <c r="AG28" s="1"/>
      <c r="AH28" s="1"/>
      <c r="AI28" s="1"/>
      <c r="AJ28" s="1"/>
      <c r="AK28" s="1"/>
      <c r="AL28" s="1"/>
      <c r="AM28" s="1"/>
      <c r="AN28" s="1"/>
      <c r="AO28" s="1"/>
      <c r="AP28" s="1"/>
      <c r="AQ28" s="1" t="s">
        <v>1512</v>
      </c>
      <c r="AR28" s="1">
        <v>143130.08000000002</v>
      </c>
      <c r="AS28" s="1" t="s">
        <v>2575</v>
      </c>
      <c r="AT28" s="1" t="s">
        <v>2602</v>
      </c>
      <c r="AU28" s="1">
        <v>109000</v>
      </c>
      <c r="AV28" s="1" t="s">
        <v>2545</v>
      </c>
      <c r="AW28" s="93" t="s">
        <v>2602</v>
      </c>
      <c r="AX28" s="94">
        <v>151739</v>
      </c>
      <c r="AY28" s="93">
        <v>60</v>
      </c>
      <c r="AZ28" s="82">
        <f t="shared" si="12"/>
        <v>109000</v>
      </c>
      <c r="BA28" s="82" t="str">
        <f t="shared" si="13"/>
        <v>REACTIVOS EQUIPOS Y QUIMICOS LIMITADA</v>
      </c>
      <c r="BB28" s="82" t="str">
        <f t="shared" si="14"/>
        <v>MICROBIOLOGICS</v>
      </c>
      <c r="BC28" s="82" t="str">
        <f t="shared" si="15"/>
        <v>120 DIAS</v>
      </c>
      <c r="BD28" s="1"/>
      <c r="BE28" s="1"/>
      <c r="BF28" s="1"/>
      <c r="BG28" s="98">
        <f t="shared" si="7"/>
        <v>109000</v>
      </c>
      <c r="BH28" s="98" t="str">
        <f t="shared" si="8"/>
        <v>REACTIVOS EQUIPOS Y QUIMICOS LIMITADA</v>
      </c>
      <c r="BI28" s="98" t="str">
        <f t="shared" si="9"/>
        <v>MICROBIOLOGICS</v>
      </c>
      <c r="BJ28" s="98" t="str">
        <f t="shared" si="10"/>
        <v>120 DIAS</v>
      </c>
    </row>
    <row r="29" spans="1:62" ht="28.8">
      <c r="A29" s="73">
        <f t="shared" si="11"/>
        <v>21</v>
      </c>
      <c r="B29" s="24" t="s">
        <v>1024</v>
      </c>
      <c r="C29" s="24" t="s">
        <v>2115</v>
      </c>
      <c r="D29" s="24" t="s">
        <v>2116</v>
      </c>
      <c r="E29" s="24" t="s">
        <v>2117</v>
      </c>
      <c r="F29" s="1"/>
      <c r="G29" s="1"/>
      <c r="H29" s="1"/>
      <c r="I29" s="1"/>
      <c r="J29" s="1"/>
      <c r="K29" s="1"/>
      <c r="L29" s="1"/>
      <c r="M29" s="1"/>
      <c r="N29" s="1"/>
      <c r="O29" s="1"/>
      <c r="P29" s="1"/>
      <c r="Q29" s="1"/>
      <c r="R29" s="1"/>
      <c r="S29" s="1"/>
      <c r="T29" s="1"/>
      <c r="U29" s="1"/>
      <c r="V29" s="1"/>
      <c r="W29" s="1"/>
      <c r="X29" s="1"/>
      <c r="Y29" s="1"/>
      <c r="Z29" s="1"/>
      <c r="AA29" s="82"/>
      <c r="AB29" s="82"/>
      <c r="AC29" s="82"/>
      <c r="AD29" s="82"/>
      <c r="AE29" s="1"/>
      <c r="AF29" s="1"/>
      <c r="AG29" s="1"/>
      <c r="AH29" s="1"/>
      <c r="AI29" s="1"/>
      <c r="AJ29" s="1"/>
      <c r="AK29" s="1"/>
      <c r="AL29" s="1"/>
      <c r="AM29" s="1"/>
      <c r="AN29" s="1"/>
      <c r="AO29" s="1"/>
      <c r="AP29" s="1"/>
      <c r="AQ29" s="1" t="s">
        <v>1512</v>
      </c>
      <c r="AR29" s="1">
        <v>157127.79999999999</v>
      </c>
      <c r="AS29" s="1" t="s">
        <v>2575</v>
      </c>
      <c r="AT29" s="1" t="s">
        <v>2602</v>
      </c>
      <c r="AU29" s="1">
        <v>327000</v>
      </c>
      <c r="AV29" s="1" t="s">
        <v>2545</v>
      </c>
      <c r="AW29" s="93" t="s">
        <v>2602</v>
      </c>
      <c r="AX29" s="94">
        <v>151739</v>
      </c>
      <c r="AY29" s="93">
        <v>60</v>
      </c>
      <c r="AZ29" s="82">
        <f t="shared" si="12"/>
        <v>151739</v>
      </c>
      <c r="BA29" s="82" t="str">
        <f t="shared" si="13"/>
        <v>SCIENTIFIC PRODUCTS LTDA.</v>
      </c>
      <c r="BB29" s="82" t="str">
        <f t="shared" si="14"/>
        <v>MICROBIOLOGICS</v>
      </c>
      <c r="BC29" s="82">
        <f t="shared" si="15"/>
        <v>60</v>
      </c>
      <c r="BD29" s="1"/>
      <c r="BE29" s="1"/>
      <c r="BF29" s="1"/>
      <c r="BG29" s="98">
        <f t="shared" si="7"/>
        <v>151739</v>
      </c>
      <c r="BH29" s="98" t="str">
        <f t="shared" si="8"/>
        <v>SCIENTIFIC PRODUCTS LTDA.</v>
      </c>
      <c r="BI29" s="98" t="str">
        <f t="shared" si="9"/>
        <v>MICROBIOLOGICS</v>
      </c>
      <c r="BJ29" s="98">
        <f t="shared" si="10"/>
        <v>60</v>
      </c>
    </row>
    <row r="30" spans="1:62" ht="25.5" customHeight="1">
      <c r="A30" s="73">
        <f t="shared" si="11"/>
        <v>22</v>
      </c>
      <c r="B30" s="24" t="s">
        <v>2122</v>
      </c>
      <c r="C30" s="24" t="s">
        <v>957</v>
      </c>
      <c r="D30" s="24" t="s">
        <v>957</v>
      </c>
      <c r="E30" s="24" t="s">
        <v>1077</v>
      </c>
      <c r="F30" s="1"/>
      <c r="G30" s="1"/>
      <c r="H30" s="1"/>
      <c r="I30" s="1"/>
      <c r="J30" s="1"/>
      <c r="K30" s="1"/>
      <c r="L30" s="1"/>
      <c r="M30" s="1"/>
      <c r="N30" s="1"/>
      <c r="O30" s="1"/>
      <c r="P30" s="1"/>
      <c r="Q30" s="1"/>
      <c r="R30" s="1"/>
      <c r="S30" s="1"/>
      <c r="T30" s="1"/>
      <c r="U30" s="1"/>
      <c r="V30" s="1"/>
      <c r="W30" s="1"/>
      <c r="X30" s="1"/>
      <c r="Y30" s="1"/>
      <c r="Z30" s="1"/>
      <c r="AA30" s="82"/>
      <c r="AB30" s="82"/>
      <c r="AC30" s="82"/>
      <c r="AD30" s="82"/>
      <c r="AE30" s="1"/>
      <c r="AF30" s="1"/>
      <c r="AG30" s="1"/>
      <c r="AH30" s="1"/>
      <c r="AI30" s="1"/>
      <c r="AJ30" s="1"/>
      <c r="AK30" s="1"/>
      <c r="AL30" s="1"/>
      <c r="AM30" s="1"/>
      <c r="AN30" s="1"/>
      <c r="AO30" s="1"/>
      <c r="AP30" s="1"/>
      <c r="AQ30" s="1"/>
      <c r="AR30" s="1"/>
      <c r="AS30" s="1"/>
      <c r="AT30" s="1" t="s">
        <v>2603</v>
      </c>
      <c r="AU30" s="1">
        <v>92000</v>
      </c>
      <c r="AV30" s="1" t="s">
        <v>2545</v>
      </c>
      <c r="AW30" s="93"/>
      <c r="AX30" s="94"/>
      <c r="AY30" s="93"/>
      <c r="AZ30" s="82">
        <f t="shared" si="12"/>
        <v>92000</v>
      </c>
      <c r="BA30" s="82" t="str">
        <f t="shared" si="13"/>
        <v>REACTIVOS EQUIPOS Y QUIMICOS LIMITADA</v>
      </c>
      <c r="BB30" s="82" t="str">
        <f t="shared" si="14"/>
        <v>SHARLAUD</v>
      </c>
      <c r="BC30" s="82" t="str">
        <f t="shared" si="15"/>
        <v>120 DIAS</v>
      </c>
      <c r="BD30" s="1"/>
      <c r="BE30" s="1"/>
      <c r="BF30" s="1"/>
      <c r="BG30" s="98">
        <f t="shared" si="7"/>
        <v>92000</v>
      </c>
      <c r="BH30" s="98" t="str">
        <f t="shared" si="8"/>
        <v>REACTIVOS EQUIPOS Y QUIMICOS LIMITADA</v>
      </c>
      <c r="BI30" s="98" t="str">
        <f t="shared" si="9"/>
        <v>SHARLAUD</v>
      </c>
      <c r="BJ30" s="98" t="str">
        <f t="shared" si="10"/>
        <v>120 DIAS</v>
      </c>
    </row>
    <row r="31" spans="1:62" ht="28.8">
      <c r="A31" s="73">
        <f t="shared" si="11"/>
        <v>23</v>
      </c>
      <c r="B31" s="24" t="s">
        <v>1046</v>
      </c>
      <c r="C31" s="24" t="s">
        <v>2115</v>
      </c>
      <c r="D31" s="24" t="s">
        <v>2116</v>
      </c>
      <c r="E31" s="24" t="s">
        <v>2117</v>
      </c>
      <c r="F31" s="1"/>
      <c r="G31" s="1"/>
      <c r="H31" s="1"/>
      <c r="I31" s="1"/>
      <c r="J31" s="1"/>
      <c r="K31" s="1"/>
      <c r="L31" s="1"/>
      <c r="M31" s="1"/>
      <c r="N31" s="1"/>
      <c r="O31" s="1"/>
      <c r="P31" s="1"/>
      <c r="Q31" s="1"/>
      <c r="R31" s="1"/>
      <c r="S31" s="1"/>
      <c r="T31" s="1"/>
      <c r="U31" s="1"/>
      <c r="V31" s="1"/>
      <c r="W31" s="1"/>
      <c r="X31" s="1"/>
      <c r="Y31" s="1"/>
      <c r="Z31" s="1"/>
      <c r="AA31" s="82"/>
      <c r="AB31" s="82"/>
      <c r="AC31" s="82"/>
      <c r="AD31" s="82"/>
      <c r="AE31" s="1"/>
      <c r="AF31" s="1"/>
      <c r="AG31" s="1"/>
      <c r="AH31" s="1"/>
      <c r="AI31" s="1"/>
      <c r="AJ31" s="1"/>
      <c r="AK31" s="1"/>
      <c r="AL31" s="1"/>
      <c r="AM31" s="1"/>
      <c r="AN31" s="1"/>
      <c r="AO31" s="1"/>
      <c r="AP31" s="1"/>
      <c r="AQ31" s="1" t="s">
        <v>1512</v>
      </c>
      <c r="AR31" s="1">
        <v>402073.4</v>
      </c>
      <c r="AS31" s="1" t="s">
        <v>2575</v>
      </c>
      <c r="AT31" s="1" t="s">
        <v>2602</v>
      </c>
      <c r="AU31" s="1">
        <v>372000</v>
      </c>
      <c r="AV31" s="1" t="s">
        <v>2545</v>
      </c>
      <c r="AW31" s="93" t="s">
        <v>2602</v>
      </c>
      <c r="AX31" s="94">
        <v>131860</v>
      </c>
      <c r="AY31" s="93">
        <v>60</v>
      </c>
      <c r="AZ31" s="82">
        <f t="shared" si="12"/>
        <v>131860</v>
      </c>
      <c r="BA31" s="82" t="str">
        <f t="shared" si="13"/>
        <v>SCIENTIFIC PRODUCTS LTDA.</v>
      </c>
      <c r="BB31" s="82" t="str">
        <f t="shared" si="14"/>
        <v>MICROBIOLOGICS</v>
      </c>
      <c r="BC31" s="82">
        <f t="shared" si="15"/>
        <v>60</v>
      </c>
      <c r="BD31" s="1"/>
      <c r="BE31" s="1"/>
      <c r="BF31" s="1"/>
      <c r="BG31" s="98">
        <f t="shared" si="7"/>
        <v>131860</v>
      </c>
      <c r="BH31" s="98" t="str">
        <f t="shared" si="8"/>
        <v>SCIENTIFIC PRODUCTS LTDA.</v>
      </c>
      <c r="BI31" s="98" t="str">
        <f t="shared" si="9"/>
        <v>MICROBIOLOGICS</v>
      </c>
      <c r="BJ31" s="98">
        <f t="shared" si="10"/>
        <v>60</v>
      </c>
    </row>
    <row r="32" spans="1:62" ht="28.8">
      <c r="A32" s="73">
        <f t="shared" si="11"/>
        <v>24</v>
      </c>
      <c r="B32" s="24" t="s">
        <v>969</v>
      </c>
      <c r="C32" s="24" t="s">
        <v>970</v>
      </c>
      <c r="D32" s="24"/>
      <c r="E32" s="24" t="s">
        <v>1051</v>
      </c>
      <c r="F32" s="1" t="s">
        <v>2259</v>
      </c>
      <c r="G32" s="1">
        <v>588000</v>
      </c>
      <c r="H32" s="1" t="s">
        <v>2260</v>
      </c>
      <c r="I32" s="1"/>
      <c r="J32" s="1"/>
      <c r="K32" s="1"/>
      <c r="L32" s="1"/>
      <c r="M32" s="1"/>
      <c r="N32" s="1"/>
      <c r="O32" s="1"/>
      <c r="P32" s="1"/>
      <c r="Q32" s="1"/>
      <c r="R32" s="1" t="s">
        <v>2427</v>
      </c>
      <c r="S32" s="1">
        <v>554100</v>
      </c>
      <c r="T32" s="1">
        <v>30</v>
      </c>
      <c r="U32" s="1"/>
      <c r="V32" s="1"/>
      <c r="W32" s="1"/>
      <c r="X32" s="1" t="s">
        <v>2259</v>
      </c>
      <c r="Y32" s="1">
        <v>985600</v>
      </c>
      <c r="Z32" s="1" t="s">
        <v>2475</v>
      </c>
      <c r="AA32" s="82">
        <f t="shared" si="3"/>
        <v>554100</v>
      </c>
      <c r="AB32" s="82" t="str">
        <f t="shared" si="4"/>
        <v>EXÓGENA LTDA</v>
      </c>
      <c r="AC32" s="82" t="str">
        <f t="shared" si="5"/>
        <v>Gibco</v>
      </c>
      <c r="AD32" s="82">
        <f t="shared" si="6"/>
        <v>30</v>
      </c>
      <c r="AE32" s="1"/>
      <c r="AF32" s="1"/>
      <c r="AG32" s="1"/>
      <c r="AH32" s="1"/>
      <c r="AI32" s="1"/>
      <c r="AJ32" s="1"/>
      <c r="AK32" s="1"/>
      <c r="AL32" s="1"/>
      <c r="AM32" s="1"/>
      <c r="AN32" s="1"/>
      <c r="AO32" s="1"/>
      <c r="AP32" s="1"/>
      <c r="AQ32" s="1"/>
      <c r="AR32" s="1"/>
      <c r="AS32" s="1"/>
      <c r="AT32" s="1"/>
      <c r="AU32" s="1"/>
      <c r="AV32" s="1"/>
      <c r="AW32" s="93"/>
      <c r="AX32" s="94"/>
      <c r="AY32" s="93"/>
      <c r="AZ32" s="82"/>
      <c r="BA32" s="82"/>
      <c r="BB32" s="82"/>
      <c r="BC32" s="82"/>
      <c r="BD32" s="1"/>
      <c r="BE32" s="1"/>
      <c r="BF32" s="1"/>
      <c r="BG32" s="98">
        <f t="shared" si="7"/>
        <v>554100</v>
      </c>
      <c r="BH32" s="98" t="str">
        <f t="shared" si="8"/>
        <v>EXÓGENA LTDA</v>
      </c>
      <c r="BI32" s="98" t="str">
        <f t="shared" si="9"/>
        <v>Gibco</v>
      </c>
      <c r="BJ32" s="98">
        <f t="shared" si="10"/>
        <v>30</v>
      </c>
    </row>
    <row r="33" spans="1:62" ht="43.2">
      <c r="A33" s="73">
        <f t="shared" si="11"/>
        <v>25</v>
      </c>
      <c r="B33" s="24" t="s">
        <v>971</v>
      </c>
      <c r="C33" s="24" t="s">
        <v>482</v>
      </c>
      <c r="D33" s="24" t="s">
        <v>482</v>
      </c>
      <c r="E33" s="24" t="s">
        <v>1052</v>
      </c>
      <c r="F33" s="1"/>
      <c r="G33" s="1"/>
      <c r="H33" s="1"/>
      <c r="I33" s="1"/>
      <c r="J33" s="1"/>
      <c r="K33" s="1"/>
      <c r="L33" s="1"/>
      <c r="M33" s="1"/>
      <c r="N33" s="1"/>
      <c r="O33" s="1"/>
      <c r="P33" s="1"/>
      <c r="Q33" s="1"/>
      <c r="R33" s="1"/>
      <c r="S33" s="1"/>
      <c r="T33" s="1"/>
      <c r="U33" s="1" t="s">
        <v>2465</v>
      </c>
      <c r="V33" s="1">
        <v>239250</v>
      </c>
      <c r="W33" s="1" t="s">
        <v>2462</v>
      </c>
      <c r="X33" s="1"/>
      <c r="Y33" s="1"/>
      <c r="Z33" s="1"/>
      <c r="AA33" s="82">
        <f t="shared" si="3"/>
        <v>239250</v>
      </c>
      <c r="AB33" s="82" t="str">
        <f t="shared" si="4"/>
        <v>SUMINISTROS CLINICOS ISLA SAS</v>
      </c>
      <c r="AC33" s="82" t="str">
        <f t="shared" si="5"/>
        <v>SPINREACT</v>
      </c>
      <c r="AD33" s="82" t="str">
        <f t="shared" si="6"/>
        <v>5 DIAS HABILES</v>
      </c>
      <c r="AE33" s="1"/>
      <c r="AF33" s="1"/>
      <c r="AG33" s="1"/>
      <c r="AH33" s="1"/>
      <c r="AI33" s="1"/>
      <c r="AJ33" s="1"/>
      <c r="AK33" s="1"/>
      <c r="AL33" s="1"/>
      <c r="AM33" s="1"/>
      <c r="AN33" s="1"/>
      <c r="AO33" s="1"/>
      <c r="AP33" s="1"/>
      <c r="AQ33" s="1"/>
      <c r="AR33" s="1"/>
      <c r="AS33" s="1"/>
      <c r="AT33" s="1"/>
      <c r="AU33" s="1"/>
      <c r="AV33" s="1"/>
      <c r="AW33" s="93"/>
      <c r="AX33" s="94"/>
      <c r="AY33" s="93"/>
      <c r="AZ33" s="82"/>
      <c r="BA33" s="82"/>
      <c r="BB33" s="82"/>
      <c r="BC33" s="82"/>
      <c r="BD33" s="1"/>
      <c r="BE33" s="1"/>
      <c r="BF33" s="1"/>
      <c r="BG33" s="98">
        <f t="shared" si="7"/>
        <v>239250</v>
      </c>
      <c r="BH33" s="98" t="str">
        <f t="shared" si="8"/>
        <v>SUMINISTROS CLINICOS ISLA SAS</v>
      </c>
      <c r="BI33" s="98" t="str">
        <f t="shared" si="9"/>
        <v>SPINREACT</v>
      </c>
      <c r="BJ33" s="98" t="str">
        <f t="shared" si="10"/>
        <v>5 DIAS HABILES</v>
      </c>
    </row>
    <row r="34" spans="1:62" ht="43.2">
      <c r="A34" s="73">
        <f t="shared" si="11"/>
        <v>26</v>
      </c>
      <c r="B34" s="24" t="s">
        <v>972</v>
      </c>
      <c r="C34" s="24" t="s">
        <v>91</v>
      </c>
      <c r="D34" s="24" t="s">
        <v>482</v>
      </c>
      <c r="E34" s="24" t="s">
        <v>1053</v>
      </c>
      <c r="F34" s="1"/>
      <c r="G34" s="1"/>
      <c r="H34" s="1"/>
      <c r="I34" s="1"/>
      <c r="J34" s="1"/>
      <c r="K34" s="1"/>
      <c r="L34" s="1"/>
      <c r="M34" s="1"/>
      <c r="N34" s="1"/>
      <c r="O34" s="1"/>
      <c r="P34" s="1"/>
      <c r="Q34" s="1"/>
      <c r="R34" s="1"/>
      <c r="S34" s="1"/>
      <c r="T34" s="1"/>
      <c r="U34" s="1" t="s">
        <v>2465</v>
      </c>
      <c r="V34" s="1">
        <v>313500</v>
      </c>
      <c r="W34" s="1" t="s">
        <v>2462</v>
      </c>
      <c r="X34" s="1"/>
      <c r="Y34" s="1"/>
      <c r="Z34" s="1"/>
      <c r="AA34" s="82">
        <f t="shared" si="3"/>
        <v>313500</v>
      </c>
      <c r="AB34" s="82" t="str">
        <f t="shared" si="4"/>
        <v>SUMINISTROS CLINICOS ISLA SAS</v>
      </c>
      <c r="AC34" s="82" t="str">
        <f t="shared" si="5"/>
        <v>SPINREACT</v>
      </c>
      <c r="AD34" s="82" t="str">
        <f t="shared" si="6"/>
        <v>5 DIAS HABILES</v>
      </c>
      <c r="AE34" s="1"/>
      <c r="AF34" s="1"/>
      <c r="AG34" s="1"/>
      <c r="AH34" s="1"/>
      <c r="AI34" s="1"/>
      <c r="AJ34" s="1"/>
      <c r="AK34" s="1"/>
      <c r="AL34" s="1"/>
      <c r="AM34" s="1"/>
      <c r="AN34" s="1"/>
      <c r="AO34" s="1"/>
      <c r="AP34" s="1"/>
      <c r="AQ34" s="1"/>
      <c r="AR34" s="1"/>
      <c r="AS34" s="1"/>
      <c r="AT34" s="1" t="s">
        <v>2293</v>
      </c>
      <c r="AU34" s="1" t="s">
        <v>2293</v>
      </c>
      <c r="AV34" s="1" t="s">
        <v>2293</v>
      </c>
      <c r="AW34" s="93"/>
      <c r="AX34" s="94"/>
      <c r="AY34" s="93"/>
      <c r="AZ34" s="82"/>
      <c r="BA34" s="82"/>
      <c r="BB34" s="82"/>
      <c r="BC34" s="82"/>
      <c r="BD34" s="1"/>
      <c r="BE34" s="1"/>
      <c r="BF34" s="1"/>
      <c r="BG34" s="98">
        <f t="shared" si="7"/>
        <v>313500</v>
      </c>
      <c r="BH34" s="98" t="str">
        <f t="shared" si="8"/>
        <v>SUMINISTROS CLINICOS ISLA SAS</v>
      </c>
      <c r="BI34" s="98" t="str">
        <f t="shared" si="9"/>
        <v>SPINREACT</v>
      </c>
      <c r="BJ34" s="98" t="str">
        <f t="shared" si="10"/>
        <v>5 DIAS HABILES</v>
      </c>
    </row>
    <row r="35" spans="1:62" ht="43.2">
      <c r="A35" s="73">
        <f t="shared" si="11"/>
        <v>27</v>
      </c>
      <c r="B35" s="24" t="s">
        <v>1471</v>
      </c>
      <c r="C35" s="24">
        <v>1</v>
      </c>
      <c r="D35" s="24" t="s">
        <v>9</v>
      </c>
      <c r="E35" s="24" t="s">
        <v>1472</v>
      </c>
      <c r="F35" s="1" t="s">
        <v>2259</v>
      </c>
      <c r="G35" s="1">
        <v>590000</v>
      </c>
      <c r="H35" s="1" t="s">
        <v>2260</v>
      </c>
      <c r="I35" s="1"/>
      <c r="J35" s="1"/>
      <c r="K35" s="1"/>
      <c r="L35" s="1"/>
      <c r="M35" s="1"/>
      <c r="N35" s="1"/>
      <c r="O35" s="1"/>
      <c r="P35" s="1"/>
      <c r="Q35" s="1"/>
      <c r="R35" s="1" t="s">
        <v>2427</v>
      </c>
      <c r="S35" s="1">
        <v>551500</v>
      </c>
      <c r="T35" s="1">
        <v>30</v>
      </c>
      <c r="U35" s="1"/>
      <c r="V35" s="1"/>
      <c r="W35" s="1"/>
      <c r="X35" s="1" t="s">
        <v>2491</v>
      </c>
      <c r="Y35" s="1">
        <v>985600</v>
      </c>
      <c r="Z35" s="1" t="s">
        <v>2475</v>
      </c>
      <c r="AA35" s="82">
        <f t="shared" si="3"/>
        <v>551500</v>
      </c>
      <c r="AB35" s="82" t="str">
        <f t="shared" si="4"/>
        <v>EXÓGENA LTDA</v>
      </c>
      <c r="AC35" s="82" t="str">
        <f t="shared" si="5"/>
        <v>Gibco</v>
      </c>
      <c r="AD35" s="82">
        <f t="shared" si="6"/>
        <v>30</v>
      </c>
      <c r="AE35" s="1"/>
      <c r="AF35" s="1"/>
      <c r="AG35" s="1"/>
      <c r="AH35" s="1"/>
      <c r="AI35" s="1"/>
      <c r="AJ35" s="1"/>
      <c r="AK35" s="1"/>
      <c r="AL35" s="1"/>
      <c r="AM35" s="1"/>
      <c r="AN35" s="1"/>
      <c r="AO35" s="1"/>
      <c r="AP35" s="1"/>
      <c r="AQ35" s="1"/>
      <c r="AR35" s="1"/>
      <c r="AS35" s="1"/>
      <c r="AT35" s="1"/>
      <c r="AU35" s="1"/>
      <c r="AV35" s="1"/>
      <c r="AW35" s="93"/>
      <c r="AX35" s="94"/>
      <c r="AY35" s="93"/>
      <c r="AZ35" s="82"/>
      <c r="BA35" s="82"/>
      <c r="BB35" s="82"/>
      <c r="BC35" s="82"/>
      <c r="BD35" s="1"/>
      <c r="BE35" s="1"/>
      <c r="BF35" s="1"/>
      <c r="BG35" s="98">
        <f t="shared" si="7"/>
        <v>551500</v>
      </c>
      <c r="BH35" s="98" t="str">
        <f t="shared" si="8"/>
        <v>EXÓGENA LTDA</v>
      </c>
      <c r="BI35" s="98" t="str">
        <f t="shared" si="9"/>
        <v>Gibco</v>
      </c>
      <c r="BJ35" s="98">
        <f t="shared" si="10"/>
        <v>30</v>
      </c>
    </row>
    <row r="36" spans="1:62" ht="72">
      <c r="A36" s="73">
        <f t="shared" si="11"/>
        <v>28</v>
      </c>
      <c r="B36" s="24" t="s">
        <v>973</v>
      </c>
      <c r="C36" s="24">
        <v>100</v>
      </c>
      <c r="D36" s="24" t="s">
        <v>538</v>
      </c>
      <c r="E36" s="24" t="s">
        <v>1054</v>
      </c>
      <c r="F36" s="1"/>
      <c r="G36" s="1"/>
      <c r="H36" s="1"/>
      <c r="I36" s="1"/>
      <c r="J36" s="1"/>
      <c r="K36" s="1"/>
      <c r="L36" s="1" t="s">
        <v>1095</v>
      </c>
      <c r="M36" s="1">
        <v>452400</v>
      </c>
      <c r="N36" s="1" t="s">
        <v>2279</v>
      </c>
      <c r="O36" s="1"/>
      <c r="P36" s="1"/>
      <c r="Q36" s="1"/>
      <c r="R36" s="1"/>
      <c r="S36" s="1"/>
      <c r="T36" s="1"/>
      <c r="U36" s="1"/>
      <c r="V36" s="1"/>
      <c r="W36" s="1"/>
      <c r="X36" s="1"/>
      <c r="Y36" s="1"/>
      <c r="Z36" s="1"/>
      <c r="AA36" s="82">
        <f t="shared" si="3"/>
        <v>452400</v>
      </c>
      <c r="AB36" s="82" t="str">
        <f t="shared" si="4"/>
        <v>BLAMIS DOTACIONES LABORATORIO S.A.S</v>
      </c>
      <c r="AC36" s="82" t="str">
        <f t="shared" si="5"/>
        <v>SIGMA</v>
      </c>
      <c r="AD36" s="82" t="str">
        <f t="shared" si="6"/>
        <v>60 DÍAS</v>
      </c>
      <c r="AE36" s="1"/>
      <c r="AF36" s="1"/>
      <c r="AG36" s="1"/>
      <c r="AH36" s="1"/>
      <c r="AI36" s="1"/>
      <c r="AJ36" s="1"/>
      <c r="AK36" s="1"/>
      <c r="AL36" s="1"/>
      <c r="AM36" s="1"/>
      <c r="AN36" s="1" t="s">
        <v>1095</v>
      </c>
      <c r="AO36" s="1">
        <v>271440</v>
      </c>
      <c r="AP36" s="1" t="s">
        <v>2375</v>
      </c>
      <c r="AQ36" s="1"/>
      <c r="AR36" s="1"/>
      <c r="AS36" s="1"/>
      <c r="AT36" s="1"/>
      <c r="AU36" s="1"/>
      <c r="AV36" s="1"/>
      <c r="AW36" s="93" t="s">
        <v>1095</v>
      </c>
      <c r="AX36" s="94">
        <v>294918</v>
      </c>
      <c r="AY36" s="93">
        <v>60</v>
      </c>
      <c r="AZ36" s="82">
        <f t="shared" si="12"/>
        <v>271440</v>
      </c>
      <c r="BA36" s="82" t="str">
        <f t="shared" si="13"/>
        <v xml:space="preserve">QUIMICA  M.G.  S.A.S.   </v>
      </c>
      <c r="BB36" s="82" t="str">
        <f t="shared" si="14"/>
        <v>SIGMA</v>
      </c>
      <c r="BC36" s="82" t="str">
        <f t="shared" si="15"/>
        <v>60 DIAS</v>
      </c>
      <c r="BD36" s="1"/>
      <c r="BE36" s="1"/>
      <c r="BF36" s="1"/>
      <c r="BG36" s="98">
        <f t="shared" si="7"/>
        <v>271440</v>
      </c>
      <c r="BH36" s="98" t="str">
        <f t="shared" si="8"/>
        <v xml:space="preserve">QUIMICA  M.G.  S.A.S.   </v>
      </c>
      <c r="BI36" s="98" t="str">
        <f t="shared" si="9"/>
        <v>SIGMA</v>
      </c>
      <c r="BJ36" s="98" t="str">
        <f t="shared" si="10"/>
        <v>60 DIAS</v>
      </c>
    </row>
    <row r="37" spans="1:62" ht="72">
      <c r="A37" s="73">
        <f t="shared" si="11"/>
        <v>29</v>
      </c>
      <c r="B37" s="24" t="s">
        <v>974</v>
      </c>
      <c r="C37" s="24" t="s">
        <v>975</v>
      </c>
      <c r="D37" s="24" t="s">
        <v>6</v>
      </c>
      <c r="E37" s="24" t="s">
        <v>1055</v>
      </c>
      <c r="F37" s="1"/>
      <c r="G37" s="1"/>
      <c r="H37" s="1"/>
      <c r="I37" s="1"/>
      <c r="J37" s="1"/>
      <c r="K37" s="1"/>
      <c r="L37" s="1" t="s">
        <v>1095</v>
      </c>
      <c r="M37" s="1">
        <v>431520</v>
      </c>
      <c r="N37" s="1" t="s">
        <v>2279</v>
      </c>
      <c r="O37" s="1"/>
      <c r="P37" s="1"/>
      <c r="Q37" s="1"/>
      <c r="R37" s="1"/>
      <c r="S37" s="1"/>
      <c r="T37" s="1"/>
      <c r="U37" s="1"/>
      <c r="V37" s="1"/>
      <c r="W37" s="1"/>
      <c r="X37" s="1" t="s">
        <v>1095</v>
      </c>
      <c r="Y37" s="1">
        <v>2036100</v>
      </c>
      <c r="Z37" s="1" t="s">
        <v>2475</v>
      </c>
      <c r="AA37" s="82">
        <f t="shared" si="3"/>
        <v>431520</v>
      </c>
      <c r="AB37" s="82" t="str">
        <f t="shared" si="4"/>
        <v>BLAMIS DOTACIONES LABORATORIO S.A.S</v>
      </c>
      <c r="AC37" s="82" t="str">
        <f t="shared" si="5"/>
        <v>SIGMA</v>
      </c>
      <c r="AD37" s="82" t="str">
        <f t="shared" si="6"/>
        <v>60 DÍAS</v>
      </c>
      <c r="AE37" s="1"/>
      <c r="AF37" s="1"/>
      <c r="AG37" s="1"/>
      <c r="AH37" s="1"/>
      <c r="AI37" s="1"/>
      <c r="AJ37" s="1"/>
      <c r="AK37" s="1"/>
      <c r="AL37" s="1"/>
      <c r="AM37" s="1"/>
      <c r="AN37" s="1" t="s">
        <v>1095</v>
      </c>
      <c r="AO37" s="1">
        <v>338720</v>
      </c>
      <c r="AP37" s="1" t="s">
        <v>2375</v>
      </c>
      <c r="AQ37" s="1"/>
      <c r="AR37" s="1"/>
      <c r="AS37" s="1"/>
      <c r="AT37" s="1"/>
      <c r="AU37" s="1"/>
      <c r="AV37" s="1"/>
      <c r="AW37" s="93" t="s">
        <v>1095</v>
      </c>
      <c r="AX37" s="94">
        <v>372708</v>
      </c>
      <c r="AY37" s="93">
        <v>60</v>
      </c>
      <c r="AZ37" s="82">
        <f t="shared" si="12"/>
        <v>338720</v>
      </c>
      <c r="BA37" s="82" t="str">
        <f t="shared" si="13"/>
        <v xml:space="preserve">QUIMICA  M.G.  S.A.S.   </v>
      </c>
      <c r="BB37" s="82" t="str">
        <f t="shared" si="14"/>
        <v>SIGMA</v>
      </c>
      <c r="BC37" s="82" t="str">
        <f t="shared" si="15"/>
        <v>60 DIAS</v>
      </c>
      <c r="BD37" s="1"/>
      <c r="BE37" s="1"/>
      <c r="BF37" s="1"/>
      <c r="BG37" s="98">
        <f t="shared" si="7"/>
        <v>338720</v>
      </c>
      <c r="BH37" s="98" t="str">
        <f t="shared" si="8"/>
        <v xml:space="preserve">QUIMICA  M.G.  S.A.S.   </v>
      </c>
      <c r="BI37" s="98" t="str">
        <f t="shared" si="9"/>
        <v>SIGMA</v>
      </c>
      <c r="BJ37" s="98" t="str">
        <f t="shared" si="10"/>
        <v>60 DIAS</v>
      </c>
    </row>
    <row r="38" spans="1:62" ht="43.2">
      <c r="A38" s="73">
        <f t="shared" si="11"/>
        <v>30</v>
      </c>
      <c r="B38" s="24" t="s">
        <v>976</v>
      </c>
      <c r="C38" s="24">
        <v>1000</v>
      </c>
      <c r="D38" s="24" t="s">
        <v>6</v>
      </c>
      <c r="E38" s="24" t="s">
        <v>2123</v>
      </c>
      <c r="F38" s="1" t="s">
        <v>2259</v>
      </c>
      <c r="G38" s="1">
        <v>111000</v>
      </c>
      <c r="H38" s="1" t="s">
        <v>2260</v>
      </c>
      <c r="I38" s="1"/>
      <c r="J38" s="1"/>
      <c r="K38" s="1"/>
      <c r="L38" s="1"/>
      <c r="M38" s="1"/>
      <c r="N38" s="1"/>
      <c r="O38" s="1"/>
      <c r="P38" s="1"/>
      <c r="Q38" s="1"/>
      <c r="R38" s="1" t="s">
        <v>2427</v>
      </c>
      <c r="S38" s="1">
        <v>134800</v>
      </c>
      <c r="T38" s="1">
        <v>30</v>
      </c>
      <c r="U38" s="1"/>
      <c r="V38" s="1"/>
      <c r="W38" s="1"/>
      <c r="X38" s="1" t="s">
        <v>2259</v>
      </c>
      <c r="Y38" s="1">
        <v>184800</v>
      </c>
      <c r="Z38" s="1" t="s">
        <v>2475</v>
      </c>
      <c r="AA38" s="82">
        <f t="shared" si="3"/>
        <v>111000</v>
      </c>
      <c r="AB38" s="82" t="str">
        <f t="shared" si="4"/>
        <v>ARC ANALISIS Y CIA SAS</v>
      </c>
      <c r="AC38" s="82" t="str">
        <f t="shared" si="5"/>
        <v>GIBCO</v>
      </c>
      <c r="AD38" s="82" t="str">
        <f t="shared" si="6"/>
        <v>30 Dias</v>
      </c>
      <c r="AE38" s="1"/>
      <c r="AF38" s="1"/>
      <c r="AG38" s="1"/>
      <c r="AH38" s="1"/>
      <c r="AI38" s="1"/>
      <c r="AJ38" s="1"/>
      <c r="AK38" s="1"/>
      <c r="AL38" s="1"/>
      <c r="AM38" s="1"/>
      <c r="AN38" s="1"/>
      <c r="AO38" s="1"/>
      <c r="AP38" s="1"/>
      <c r="AQ38" s="1"/>
      <c r="AR38" s="1"/>
      <c r="AS38" s="1"/>
      <c r="AT38" s="1"/>
      <c r="AU38" s="1"/>
      <c r="AV38" s="1"/>
      <c r="AW38" s="93"/>
      <c r="AX38" s="94"/>
      <c r="AY38" s="93"/>
      <c r="AZ38" s="82"/>
      <c r="BA38" s="82"/>
      <c r="BB38" s="82"/>
      <c r="BC38" s="82"/>
      <c r="BD38" s="1"/>
      <c r="BE38" s="1"/>
      <c r="BF38" s="1"/>
      <c r="BG38" s="98">
        <f t="shared" si="7"/>
        <v>111000</v>
      </c>
      <c r="BH38" s="98" t="str">
        <f t="shared" si="8"/>
        <v>ARC ANALISIS Y CIA SAS</v>
      </c>
      <c r="BI38" s="98" t="str">
        <f t="shared" si="9"/>
        <v>GIBCO</v>
      </c>
      <c r="BJ38" s="98" t="str">
        <f t="shared" si="10"/>
        <v>30 Dias</v>
      </c>
    </row>
    <row r="39" spans="1:62" ht="40.799999999999997">
      <c r="A39" s="73">
        <f t="shared" si="11"/>
        <v>31</v>
      </c>
      <c r="B39" s="24" t="s">
        <v>208</v>
      </c>
      <c r="C39" s="24">
        <v>500</v>
      </c>
      <c r="D39" s="24" t="s">
        <v>6</v>
      </c>
      <c r="E39" s="24" t="s">
        <v>209</v>
      </c>
      <c r="F39" s="1" t="s">
        <v>2259</v>
      </c>
      <c r="G39" s="1">
        <v>171600</v>
      </c>
      <c r="H39" s="1" t="s">
        <v>2260</v>
      </c>
      <c r="I39" s="1"/>
      <c r="J39" s="1"/>
      <c r="K39" s="1"/>
      <c r="L39" s="1"/>
      <c r="M39" s="1"/>
      <c r="N39" s="1"/>
      <c r="O39" s="1"/>
      <c r="P39" s="1"/>
      <c r="Q39" s="1"/>
      <c r="R39" s="1" t="s">
        <v>2427</v>
      </c>
      <c r="S39" s="1">
        <v>127900</v>
      </c>
      <c r="T39" s="1">
        <v>30</v>
      </c>
      <c r="U39" s="1"/>
      <c r="V39" s="1"/>
      <c r="W39" s="1"/>
      <c r="X39" s="1" t="s">
        <v>2259</v>
      </c>
      <c r="Y39" s="1">
        <v>272200</v>
      </c>
      <c r="Z39" s="1" t="s">
        <v>2475</v>
      </c>
      <c r="AA39" s="82">
        <f t="shared" si="3"/>
        <v>127900</v>
      </c>
      <c r="AB39" s="82" t="str">
        <f t="shared" si="4"/>
        <v>EXÓGENA LTDA</v>
      </c>
      <c r="AC39" s="82" t="str">
        <f t="shared" si="5"/>
        <v>Gibco</v>
      </c>
      <c r="AD39" s="82">
        <f t="shared" si="6"/>
        <v>30</v>
      </c>
      <c r="AE39" s="1"/>
      <c r="AF39" s="1"/>
      <c r="AG39" s="1"/>
      <c r="AH39" s="1"/>
      <c r="AI39" s="1"/>
      <c r="AJ39" s="1"/>
      <c r="AK39" s="1"/>
      <c r="AL39" s="1"/>
      <c r="AM39" s="1"/>
      <c r="AN39" s="1"/>
      <c r="AO39" s="1"/>
      <c r="AP39" s="1"/>
      <c r="AQ39" s="1"/>
      <c r="AR39" s="1"/>
      <c r="AS39" s="1"/>
      <c r="AT39" s="1"/>
      <c r="AU39" s="1"/>
      <c r="AV39" s="1"/>
      <c r="AW39" s="93"/>
      <c r="AX39" s="94"/>
      <c r="AY39" s="93"/>
      <c r="AZ39" s="82"/>
      <c r="BA39" s="82"/>
      <c r="BB39" s="82"/>
      <c r="BC39" s="82"/>
      <c r="BD39" s="1"/>
      <c r="BE39" s="1"/>
      <c r="BF39" s="1"/>
      <c r="BG39" s="98">
        <f t="shared" si="7"/>
        <v>127900</v>
      </c>
      <c r="BH39" s="98" t="str">
        <f t="shared" si="8"/>
        <v>EXÓGENA LTDA</v>
      </c>
      <c r="BI39" s="98" t="str">
        <f t="shared" si="9"/>
        <v>Gibco</v>
      </c>
      <c r="BJ39" s="98">
        <f t="shared" si="10"/>
        <v>30</v>
      </c>
    </row>
    <row r="40" spans="1:62" ht="43.2">
      <c r="A40" s="73">
        <f t="shared" si="11"/>
        <v>32</v>
      </c>
      <c r="B40" s="24" t="s">
        <v>210</v>
      </c>
      <c r="C40" s="24" t="s">
        <v>211</v>
      </c>
      <c r="D40" s="24" t="s">
        <v>91</v>
      </c>
      <c r="E40" s="24" t="s">
        <v>212</v>
      </c>
      <c r="F40" s="1" t="s">
        <v>2259</v>
      </c>
      <c r="G40" s="1">
        <v>1250000</v>
      </c>
      <c r="H40" s="1" t="s">
        <v>2260</v>
      </c>
      <c r="I40" s="1"/>
      <c r="J40" s="1"/>
      <c r="K40" s="1"/>
      <c r="L40" s="1"/>
      <c r="M40" s="1"/>
      <c r="N40" s="1"/>
      <c r="O40" s="1"/>
      <c r="P40" s="1"/>
      <c r="Q40" s="1"/>
      <c r="R40" s="1"/>
      <c r="S40" s="1"/>
      <c r="T40" s="1"/>
      <c r="U40" s="1"/>
      <c r="V40" s="1"/>
      <c r="W40" s="1"/>
      <c r="X40" s="1" t="s">
        <v>2259</v>
      </c>
      <c r="Y40" s="1">
        <v>1485000</v>
      </c>
      <c r="Z40" s="1" t="s">
        <v>2475</v>
      </c>
      <c r="AA40" s="82">
        <f t="shared" si="3"/>
        <v>1250000</v>
      </c>
      <c r="AB40" s="82" t="str">
        <f t="shared" si="4"/>
        <v>ARC ANALISIS Y CIA SAS</v>
      </c>
      <c r="AC40" s="82" t="str">
        <f t="shared" si="5"/>
        <v>GIBCO</v>
      </c>
      <c r="AD40" s="82" t="str">
        <f t="shared" si="6"/>
        <v>30 Dias</v>
      </c>
      <c r="AE40" s="1"/>
      <c r="AF40" s="1"/>
      <c r="AG40" s="1"/>
      <c r="AH40" s="1"/>
      <c r="AI40" s="1"/>
      <c r="AJ40" s="1"/>
      <c r="AK40" s="1"/>
      <c r="AL40" s="1"/>
      <c r="AM40" s="1"/>
      <c r="AN40" s="1"/>
      <c r="AO40" s="1"/>
      <c r="AP40" s="1"/>
      <c r="AQ40" s="1"/>
      <c r="AR40" s="1"/>
      <c r="AS40" s="1"/>
      <c r="AT40" s="1"/>
      <c r="AU40" s="1"/>
      <c r="AV40" s="1"/>
      <c r="AW40" s="93"/>
      <c r="AX40" s="94"/>
      <c r="AY40" s="93"/>
      <c r="AZ40" s="82"/>
      <c r="BA40" s="82"/>
      <c r="BB40" s="82"/>
      <c r="BC40" s="82"/>
      <c r="BD40" s="1"/>
      <c r="BE40" s="1"/>
      <c r="BF40" s="1"/>
      <c r="BG40" s="98">
        <f t="shared" si="7"/>
        <v>1250000</v>
      </c>
      <c r="BH40" s="98" t="str">
        <f t="shared" si="8"/>
        <v>ARC ANALISIS Y CIA SAS</v>
      </c>
      <c r="BI40" s="98" t="str">
        <f t="shared" si="9"/>
        <v>GIBCO</v>
      </c>
      <c r="BJ40" s="98" t="str">
        <f t="shared" si="10"/>
        <v>30 Dias</v>
      </c>
    </row>
    <row r="41" spans="1:62" ht="43.2">
      <c r="A41" s="73">
        <f t="shared" si="11"/>
        <v>33</v>
      </c>
      <c r="B41" s="24" t="s">
        <v>210</v>
      </c>
      <c r="C41" s="24" t="s">
        <v>211</v>
      </c>
      <c r="D41" s="24" t="s">
        <v>6</v>
      </c>
      <c r="E41" s="24" t="s">
        <v>212</v>
      </c>
      <c r="F41" s="1" t="s">
        <v>2259</v>
      </c>
      <c r="G41" s="1">
        <v>1250000</v>
      </c>
      <c r="H41" s="1" t="s">
        <v>2260</v>
      </c>
      <c r="I41" s="1"/>
      <c r="J41" s="1"/>
      <c r="K41" s="1"/>
      <c r="L41" s="1"/>
      <c r="M41" s="1"/>
      <c r="N41" s="1"/>
      <c r="O41" s="1"/>
      <c r="P41" s="1"/>
      <c r="Q41" s="1"/>
      <c r="R41" s="1"/>
      <c r="S41" s="1"/>
      <c r="T41" s="1"/>
      <c r="U41" s="1"/>
      <c r="V41" s="1"/>
      <c r="W41" s="1"/>
      <c r="X41" s="1" t="s">
        <v>2259</v>
      </c>
      <c r="Y41" s="1">
        <v>1485000</v>
      </c>
      <c r="Z41" s="1" t="s">
        <v>2475</v>
      </c>
      <c r="AA41" s="82">
        <f t="shared" si="3"/>
        <v>1250000</v>
      </c>
      <c r="AB41" s="82" t="str">
        <f t="shared" si="4"/>
        <v>ARC ANALISIS Y CIA SAS</v>
      </c>
      <c r="AC41" s="82" t="str">
        <f t="shared" si="5"/>
        <v>GIBCO</v>
      </c>
      <c r="AD41" s="82" t="str">
        <f t="shared" si="6"/>
        <v>30 Dias</v>
      </c>
      <c r="AE41" s="1"/>
      <c r="AF41" s="1"/>
      <c r="AG41" s="1"/>
      <c r="AH41" s="1"/>
      <c r="AI41" s="1"/>
      <c r="AJ41" s="1"/>
      <c r="AK41" s="1"/>
      <c r="AL41" s="1"/>
      <c r="AM41" s="1"/>
      <c r="AN41" s="1"/>
      <c r="AO41" s="1"/>
      <c r="AP41" s="1"/>
      <c r="AQ41" s="1"/>
      <c r="AR41" s="1"/>
      <c r="AS41" s="1"/>
      <c r="AT41" s="1"/>
      <c r="AU41" s="1"/>
      <c r="AV41" s="1"/>
      <c r="AW41" s="93"/>
      <c r="AX41" s="94"/>
      <c r="AY41" s="93"/>
      <c r="AZ41" s="82"/>
      <c r="BA41" s="82"/>
      <c r="BB41" s="82"/>
      <c r="BC41" s="82"/>
      <c r="BD41" s="1"/>
      <c r="BE41" s="1"/>
      <c r="BF41" s="1"/>
      <c r="BG41" s="98">
        <f t="shared" si="7"/>
        <v>1250000</v>
      </c>
      <c r="BH41" s="98" t="str">
        <f t="shared" si="8"/>
        <v>ARC ANALISIS Y CIA SAS</v>
      </c>
      <c r="BI41" s="98" t="str">
        <f t="shared" si="9"/>
        <v>GIBCO</v>
      </c>
      <c r="BJ41" s="98" t="str">
        <f t="shared" si="10"/>
        <v>30 Dias</v>
      </c>
    </row>
    <row r="42" spans="1:62" ht="28.8">
      <c r="A42" s="73">
        <f t="shared" si="11"/>
        <v>34</v>
      </c>
      <c r="B42" s="24" t="s">
        <v>977</v>
      </c>
      <c r="C42" s="24">
        <v>100</v>
      </c>
      <c r="D42" s="24" t="s">
        <v>6</v>
      </c>
      <c r="E42" s="24" t="s">
        <v>2124</v>
      </c>
      <c r="F42" s="1"/>
      <c r="G42" s="1"/>
      <c r="H42" s="1"/>
      <c r="I42" s="1"/>
      <c r="J42" s="1"/>
      <c r="K42" s="1"/>
      <c r="L42" s="1"/>
      <c r="M42" s="1"/>
      <c r="N42" s="1"/>
      <c r="O42" s="1"/>
      <c r="P42" s="1"/>
      <c r="Q42" s="1"/>
      <c r="R42" s="1"/>
      <c r="S42" s="1"/>
      <c r="T42" s="1"/>
      <c r="U42" s="1"/>
      <c r="V42" s="1"/>
      <c r="W42" s="1"/>
      <c r="X42" s="1" t="s">
        <v>1095</v>
      </c>
      <c r="Y42" s="1">
        <v>757400</v>
      </c>
      <c r="Z42" s="1" t="s">
        <v>2475</v>
      </c>
      <c r="AA42" s="82">
        <f t="shared" si="3"/>
        <v>757400</v>
      </c>
      <c r="AB42" s="82" t="str">
        <f t="shared" si="4"/>
        <v>LESNIAK E. U.</v>
      </c>
      <c r="AC42" s="82" t="str">
        <f t="shared" si="5"/>
        <v>SIGMA</v>
      </c>
      <c r="AD42" s="82" t="str">
        <f t="shared" si="6"/>
        <v>30 días</v>
      </c>
      <c r="AE42" s="1"/>
      <c r="AF42" s="1"/>
      <c r="AG42" s="1"/>
      <c r="AH42" s="1"/>
      <c r="AI42" s="1"/>
      <c r="AJ42" s="1"/>
      <c r="AK42" s="1"/>
      <c r="AL42" s="1"/>
      <c r="AM42" s="1"/>
      <c r="AN42" s="1" t="s">
        <v>1095</v>
      </c>
      <c r="AO42" s="1">
        <v>575360</v>
      </c>
      <c r="AP42" s="1" t="s">
        <v>2375</v>
      </c>
      <c r="AQ42" s="1"/>
      <c r="AR42" s="1"/>
      <c r="AS42" s="1"/>
      <c r="AT42" s="1"/>
      <c r="AU42" s="1"/>
      <c r="AV42" s="1"/>
      <c r="AW42" s="93" t="s">
        <v>1095</v>
      </c>
      <c r="AX42" s="94">
        <v>625202</v>
      </c>
      <c r="AY42" s="93">
        <v>60</v>
      </c>
      <c r="AZ42" s="82">
        <f t="shared" si="12"/>
        <v>575360</v>
      </c>
      <c r="BA42" s="82" t="str">
        <f t="shared" si="13"/>
        <v xml:space="preserve">QUIMICA  M.G.  S.A.S.   </v>
      </c>
      <c r="BB42" s="82" t="str">
        <f t="shared" si="14"/>
        <v>SIGMA</v>
      </c>
      <c r="BC42" s="82" t="str">
        <f t="shared" si="15"/>
        <v>60 DIAS</v>
      </c>
      <c r="BD42" s="1"/>
      <c r="BE42" s="1"/>
      <c r="BF42" s="1"/>
      <c r="BG42" s="98">
        <f t="shared" si="7"/>
        <v>575360</v>
      </c>
      <c r="BH42" s="98" t="str">
        <f t="shared" si="8"/>
        <v xml:space="preserve">QUIMICA  M.G.  S.A.S.   </v>
      </c>
      <c r="BI42" s="98" t="str">
        <f t="shared" si="9"/>
        <v>SIGMA</v>
      </c>
      <c r="BJ42" s="98" t="str">
        <f t="shared" si="10"/>
        <v>60 DIAS</v>
      </c>
    </row>
    <row r="43" spans="1:62" ht="15.75" customHeight="1">
      <c r="A43" s="73">
        <f t="shared" si="11"/>
        <v>35</v>
      </c>
      <c r="B43" s="24" t="s">
        <v>978</v>
      </c>
      <c r="C43" s="24" t="s">
        <v>979</v>
      </c>
      <c r="D43" s="24" t="s">
        <v>980</v>
      </c>
      <c r="E43" s="24" t="s">
        <v>1782</v>
      </c>
      <c r="F43" s="1" t="s">
        <v>1793</v>
      </c>
      <c r="G43" s="1">
        <v>426880</v>
      </c>
      <c r="H43" s="1" t="s">
        <v>2260</v>
      </c>
      <c r="I43" s="1"/>
      <c r="J43" s="1"/>
      <c r="K43" s="1"/>
      <c r="L43" s="1"/>
      <c r="M43" s="1"/>
      <c r="N43" s="1"/>
      <c r="O43" s="1"/>
      <c r="P43" s="1"/>
      <c r="Q43" s="1"/>
      <c r="R43" s="1" t="s">
        <v>2426</v>
      </c>
      <c r="S43" s="1">
        <v>349600</v>
      </c>
      <c r="T43" s="1">
        <v>30</v>
      </c>
      <c r="U43" s="1"/>
      <c r="V43" s="1"/>
      <c r="W43" s="1"/>
      <c r="X43" s="1" t="s">
        <v>501</v>
      </c>
      <c r="Y43" s="1">
        <v>782600</v>
      </c>
      <c r="Z43" s="1" t="s">
        <v>2475</v>
      </c>
      <c r="AA43" s="82">
        <f t="shared" si="3"/>
        <v>349600</v>
      </c>
      <c r="AB43" s="82" t="str">
        <f t="shared" si="4"/>
        <v>EXÓGENA LTDA</v>
      </c>
      <c r="AC43" s="82" t="str">
        <f t="shared" si="5"/>
        <v>Invitrogen</v>
      </c>
      <c r="AD43" s="82">
        <f t="shared" si="6"/>
        <v>30</v>
      </c>
      <c r="AE43" s="1"/>
      <c r="AF43" s="1"/>
      <c r="AG43" s="1"/>
      <c r="AH43" s="1"/>
      <c r="AI43" s="1"/>
      <c r="AJ43" s="1"/>
      <c r="AK43" s="1"/>
      <c r="AL43" s="1"/>
      <c r="AM43" s="1"/>
      <c r="AN43" s="1"/>
      <c r="AO43" s="1"/>
      <c r="AP43" s="1"/>
      <c r="AQ43" s="1"/>
      <c r="AR43" s="1"/>
      <c r="AS43" s="1"/>
      <c r="AT43" s="1"/>
      <c r="AU43" s="1"/>
      <c r="AV43" s="1"/>
      <c r="AW43" s="93"/>
      <c r="AX43" s="94"/>
      <c r="AY43" s="93"/>
      <c r="AZ43" s="82"/>
      <c r="BA43" s="82"/>
      <c r="BB43" s="82"/>
      <c r="BC43" s="82"/>
      <c r="BD43" s="1"/>
      <c r="BE43" s="1"/>
      <c r="BF43" s="1"/>
      <c r="BG43" s="98">
        <f t="shared" si="7"/>
        <v>349600</v>
      </c>
      <c r="BH43" s="98" t="str">
        <f t="shared" si="8"/>
        <v>EXÓGENA LTDA</v>
      </c>
      <c r="BI43" s="98" t="str">
        <f t="shared" si="9"/>
        <v>Invitrogen</v>
      </c>
      <c r="BJ43" s="98">
        <f t="shared" si="10"/>
        <v>30</v>
      </c>
    </row>
    <row r="44" spans="1:62" ht="43.2">
      <c r="A44" s="73">
        <f t="shared" si="11"/>
        <v>36</v>
      </c>
      <c r="B44" s="24" t="s">
        <v>1492</v>
      </c>
      <c r="C44" s="24" t="s">
        <v>1025</v>
      </c>
      <c r="D44" s="24" t="s">
        <v>1025</v>
      </c>
      <c r="E44" s="24" t="s">
        <v>1493</v>
      </c>
      <c r="F44" s="1"/>
      <c r="G44" s="1"/>
      <c r="H44" s="1"/>
      <c r="I44" s="1" t="s">
        <v>2352</v>
      </c>
      <c r="J44" s="1">
        <v>49537</v>
      </c>
      <c r="K44" s="1" t="s">
        <v>2328</v>
      </c>
      <c r="L44" s="1"/>
      <c r="M44" s="1"/>
      <c r="N44" s="1"/>
      <c r="O44" s="1"/>
      <c r="P44" s="1"/>
      <c r="Q44" s="1"/>
      <c r="R44" s="1"/>
      <c r="S44" s="1"/>
      <c r="T44" s="1"/>
      <c r="U44" s="1"/>
      <c r="V44" s="1"/>
      <c r="W44" s="1"/>
      <c r="X44" s="1" t="s">
        <v>1795</v>
      </c>
      <c r="Y44" s="1">
        <v>150400</v>
      </c>
      <c r="Z44" s="1" t="s">
        <v>2475</v>
      </c>
      <c r="AA44" s="82">
        <f t="shared" si="3"/>
        <v>49537</v>
      </c>
      <c r="AB44" s="82" t="str">
        <f t="shared" si="4"/>
        <v>BIODIAGNOSTICA LTDA</v>
      </c>
      <c r="AC44" s="82" t="str">
        <f t="shared" si="5"/>
        <v>BIOLINE BIO-37045</v>
      </c>
      <c r="AD44" s="82" t="str">
        <f t="shared" si="6"/>
        <v>30 DIAS</v>
      </c>
      <c r="AE44" s="1"/>
      <c r="AF44" s="1"/>
      <c r="AG44" s="1"/>
      <c r="AH44" s="1" t="s">
        <v>1795</v>
      </c>
      <c r="AI44" s="1">
        <v>47678.970731707312</v>
      </c>
      <c r="AJ44" s="1">
        <v>45</v>
      </c>
      <c r="AK44" s="1"/>
      <c r="AL44" s="1"/>
      <c r="AM44" s="1"/>
      <c r="AN44" s="1"/>
      <c r="AO44" s="1"/>
      <c r="AP44" s="1"/>
      <c r="AQ44" s="1"/>
      <c r="AR44" s="1"/>
      <c r="AS44" s="1"/>
      <c r="AT44" s="1"/>
      <c r="AU44" s="1"/>
      <c r="AV44" s="1"/>
      <c r="AW44" s="93"/>
      <c r="AX44" s="94"/>
      <c r="AY44" s="93"/>
      <c r="AZ44" s="82">
        <f t="shared" si="12"/>
        <v>47678.970731707312</v>
      </c>
      <c r="BA44" s="82" t="str">
        <f t="shared" si="13"/>
        <v>NELSON A. ROYERO Y CÍA. SAS.</v>
      </c>
      <c r="BB44" s="82" t="str">
        <f t="shared" si="14"/>
        <v>BIOLINE</v>
      </c>
      <c r="BC44" s="82">
        <f t="shared" si="15"/>
        <v>45</v>
      </c>
      <c r="BD44" s="1"/>
      <c r="BE44" s="1"/>
      <c r="BF44" s="1"/>
      <c r="BG44" s="98">
        <f t="shared" si="7"/>
        <v>47678.970731707312</v>
      </c>
      <c r="BH44" s="98" t="str">
        <f t="shared" si="8"/>
        <v>NELSON A. ROYERO Y CÍA. SAS.</v>
      </c>
      <c r="BI44" s="98" t="str">
        <f t="shared" si="9"/>
        <v>BIOLINE</v>
      </c>
      <c r="BJ44" s="98">
        <f t="shared" si="10"/>
        <v>45</v>
      </c>
    </row>
    <row r="45" spans="1:62" ht="43.2">
      <c r="A45" s="73">
        <f t="shared" si="11"/>
        <v>37</v>
      </c>
      <c r="B45" s="24" t="s">
        <v>981</v>
      </c>
      <c r="C45" s="24" t="s">
        <v>982</v>
      </c>
      <c r="D45" s="24"/>
      <c r="E45" s="24" t="s">
        <v>2125</v>
      </c>
      <c r="F45" s="1" t="s">
        <v>1793</v>
      </c>
      <c r="G45" s="1">
        <v>510400</v>
      </c>
      <c r="H45" s="1" t="s">
        <v>2258</v>
      </c>
      <c r="I45" s="1"/>
      <c r="J45" s="1"/>
      <c r="K45" s="1"/>
      <c r="L45" s="1"/>
      <c r="M45" s="1"/>
      <c r="N45" s="1"/>
      <c r="O45" s="1"/>
      <c r="P45" s="1"/>
      <c r="Q45" s="1"/>
      <c r="R45" s="1" t="s">
        <v>2426</v>
      </c>
      <c r="S45" s="1">
        <v>585500</v>
      </c>
      <c r="T45" s="1">
        <v>30</v>
      </c>
      <c r="U45" s="1"/>
      <c r="V45" s="1"/>
      <c r="W45" s="1"/>
      <c r="X45" s="1" t="s">
        <v>1793</v>
      </c>
      <c r="Y45" s="1">
        <v>1175000</v>
      </c>
      <c r="Z45" s="1" t="s">
        <v>2475</v>
      </c>
      <c r="AA45" s="82">
        <f t="shared" si="3"/>
        <v>510400</v>
      </c>
      <c r="AB45" s="82" t="str">
        <f t="shared" si="4"/>
        <v>ARC ANALISIS Y CIA SAS</v>
      </c>
      <c r="AC45" s="82" t="str">
        <f t="shared" si="5"/>
        <v>INVITROGEN</v>
      </c>
      <c r="AD45" s="82" t="str">
        <f t="shared" si="6"/>
        <v>8 Dias</v>
      </c>
      <c r="AE45" s="1"/>
      <c r="AF45" s="1"/>
      <c r="AG45" s="1"/>
      <c r="AH45" s="1"/>
      <c r="AI45" s="1"/>
      <c r="AJ45" s="1"/>
      <c r="AK45" s="1"/>
      <c r="AL45" s="1"/>
      <c r="AM45" s="1"/>
      <c r="AN45" s="1"/>
      <c r="AO45" s="1"/>
      <c r="AP45" s="1"/>
      <c r="AQ45" s="1"/>
      <c r="AR45" s="1"/>
      <c r="AS45" s="1"/>
      <c r="AT45" s="1"/>
      <c r="AU45" s="1"/>
      <c r="AV45" s="1"/>
      <c r="AW45" s="93" t="s">
        <v>2630</v>
      </c>
      <c r="AX45" s="94">
        <v>660000</v>
      </c>
      <c r="AY45" s="93">
        <v>60</v>
      </c>
      <c r="AZ45" s="82">
        <f t="shared" si="12"/>
        <v>660000</v>
      </c>
      <c r="BA45" s="82" t="str">
        <f t="shared" si="13"/>
        <v>SCIENTIFIC PRODUCTS LTDA.</v>
      </c>
      <c r="BB45" s="82" t="str">
        <f t="shared" si="14"/>
        <v>ROCHE</v>
      </c>
      <c r="BC45" s="82">
        <f t="shared" si="15"/>
        <v>60</v>
      </c>
      <c r="BD45" s="1"/>
      <c r="BE45" s="1"/>
      <c r="BF45" s="1"/>
      <c r="BG45" s="98">
        <f t="shared" si="7"/>
        <v>510400</v>
      </c>
      <c r="BH45" s="98" t="str">
        <f t="shared" si="8"/>
        <v>ARC ANALISIS Y CIA SAS</v>
      </c>
      <c r="BI45" s="98" t="str">
        <f t="shared" si="9"/>
        <v>INVITROGEN</v>
      </c>
      <c r="BJ45" s="98" t="str">
        <f t="shared" si="10"/>
        <v>8 Dias</v>
      </c>
    </row>
    <row r="46" spans="1:62" ht="30.6">
      <c r="A46" s="73">
        <f t="shared" si="11"/>
        <v>38</v>
      </c>
      <c r="B46" s="24" t="s">
        <v>983</v>
      </c>
      <c r="C46" s="24" t="s">
        <v>482</v>
      </c>
      <c r="D46" s="24" t="s">
        <v>482</v>
      </c>
      <c r="E46" s="24" t="s">
        <v>1783</v>
      </c>
      <c r="F46" s="1"/>
      <c r="G46" s="1"/>
      <c r="H46" s="1"/>
      <c r="I46" s="1" t="s">
        <v>2353</v>
      </c>
      <c r="J46" s="1">
        <v>1066971</v>
      </c>
      <c r="K46" s="1" t="s">
        <v>2328</v>
      </c>
      <c r="L46" s="1"/>
      <c r="M46" s="1"/>
      <c r="N46" s="1"/>
      <c r="O46" s="1"/>
      <c r="P46" s="1"/>
      <c r="Q46" s="1"/>
      <c r="R46" s="1" t="s">
        <v>1048</v>
      </c>
      <c r="S46" s="1">
        <v>1116000</v>
      </c>
      <c r="T46" s="1">
        <v>30</v>
      </c>
      <c r="U46" s="1"/>
      <c r="V46" s="1"/>
      <c r="W46" s="1"/>
      <c r="X46" s="1" t="s">
        <v>2261</v>
      </c>
      <c r="Y46" s="1">
        <v>6831200</v>
      </c>
      <c r="Z46" s="1" t="s">
        <v>2475</v>
      </c>
      <c r="AA46" s="82">
        <f t="shared" si="3"/>
        <v>1066971</v>
      </c>
      <c r="AB46" s="82" t="str">
        <f t="shared" si="4"/>
        <v>BIODIAGNOSTICA LTDA</v>
      </c>
      <c r="AC46" s="82" t="str">
        <f t="shared" si="5"/>
        <v>BIOLINE BIO-39026</v>
      </c>
      <c r="AD46" s="82" t="str">
        <f t="shared" si="6"/>
        <v>30 DIAS</v>
      </c>
      <c r="AE46" s="1"/>
      <c r="AF46" s="1"/>
      <c r="AG46" s="1"/>
      <c r="AH46" s="1" t="s">
        <v>1795</v>
      </c>
      <c r="AI46" s="1">
        <v>1154336.7951219513</v>
      </c>
      <c r="AJ46" s="1">
        <v>45</v>
      </c>
      <c r="AK46" s="1"/>
      <c r="AL46" s="1"/>
      <c r="AM46" s="1"/>
      <c r="AN46" s="1"/>
      <c r="AO46" s="1"/>
      <c r="AP46" s="1"/>
      <c r="AQ46" s="1"/>
      <c r="AR46" s="1"/>
      <c r="AS46" s="1"/>
      <c r="AT46" s="1"/>
      <c r="AU46" s="1"/>
      <c r="AV46" s="1"/>
      <c r="AW46" s="93"/>
      <c r="AX46" s="94"/>
      <c r="AY46" s="93"/>
      <c r="AZ46" s="82">
        <f t="shared" si="12"/>
        <v>1154336.7951219513</v>
      </c>
      <c r="BA46" s="82" t="str">
        <f t="shared" si="13"/>
        <v>NELSON A. ROYERO Y CÍA. SAS.</v>
      </c>
      <c r="BB46" s="82" t="str">
        <f t="shared" si="14"/>
        <v>BIOLINE</v>
      </c>
      <c r="BC46" s="82">
        <f t="shared" si="15"/>
        <v>45</v>
      </c>
      <c r="BD46" s="1"/>
      <c r="BE46" s="1"/>
      <c r="BF46" s="1"/>
      <c r="BG46" s="98">
        <f t="shared" si="7"/>
        <v>1066971</v>
      </c>
      <c r="BH46" s="98" t="str">
        <f t="shared" si="8"/>
        <v>BIODIAGNOSTICA LTDA</v>
      </c>
      <c r="BI46" s="98" t="str">
        <f t="shared" si="9"/>
        <v>BIOLINE BIO-39026</v>
      </c>
      <c r="BJ46" s="98" t="str">
        <f t="shared" si="10"/>
        <v>30 DIAS</v>
      </c>
    </row>
    <row r="47" spans="1:62" ht="72">
      <c r="A47" s="73">
        <f t="shared" si="11"/>
        <v>39</v>
      </c>
      <c r="B47" s="24" t="s">
        <v>2126</v>
      </c>
      <c r="C47" s="24">
        <v>100</v>
      </c>
      <c r="D47" s="24" t="s">
        <v>2127</v>
      </c>
      <c r="E47" s="24" t="s">
        <v>2128</v>
      </c>
      <c r="F47" s="1"/>
      <c r="G47" s="1"/>
      <c r="H47" s="1"/>
      <c r="I47" s="1"/>
      <c r="J47" s="1"/>
      <c r="K47" s="1"/>
      <c r="L47" s="1" t="s">
        <v>1095</v>
      </c>
      <c r="M47" s="1">
        <v>223880</v>
      </c>
      <c r="N47" s="1" t="s">
        <v>2279</v>
      </c>
      <c r="O47" s="1"/>
      <c r="P47" s="1"/>
      <c r="Q47" s="1"/>
      <c r="R47" s="1"/>
      <c r="S47" s="1"/>
      <c r="T47" s="1"/>
      <c r="U47" s="1"/>
      <c r="V47" s="1"/>
      <c r="W47" s="1"/>
      <c r="X47" s="1" t="s">
        <v>1797</v>
      </c>
      <c r="Y47" s="1">
        <v>239500</v>
      </c>
      <c r="Z47" s="1" t="s">
        <v>2475</v>
      </c>
      <c r="AA47" s="82">
        <f t="shared" si="3"/>
        <v>223880</v>
      </c>
      <c r="AB47" s="82" t="str">
        <f t="shared" si="4"/>
        <v>BLAMIS DOTACIONES LABORATORIO S.A.S</v>
      </c>
      <c r="AC47" s="82" t="str">
        <f t="shared" si="5"/>
        <v>SIGMA</v>
      </c>
      <c r="AD47" s="82" t="str">
        <f t="shared" si="6"/>
        <v>60 DÍAS</v>
      </c>
      <c r="AE47" s="1"/>
      <c r="AF47" s="1"/>
      <c r="AG47" s="1"/>
      <c r="AH47" s="1"/>
      <c r="AI47" s="1"/>
      <c r="AJ47" s="1"/>
      <c r="AK47" s="1"/>
      <c r="AL47" s="1"/>
      <c r="AM47" s="1"/>
      <c r="AN47" s="1" t="s">
        <v>1095</v>
      </c>
      <c r="AO47" s="1">
        <v>167040</v>
      </c>
      <c r="AP47" s="1" t="s">
        <v>2545</v>
      </c>
      <c r="AQ47" s="1"/>
      <c r="AR47" s="1"/>
      <c r="AS47" s="1"/>
      <c r="AT47" s="1"/>
      <c r="AU47" s="1"/>
      <c r="AV47" s="1"/>
      <c r="AW47" s="93" t="s">
        <v>1095</v>
      </c>
      <c r="AX47" s="94">
        <v>175392</v>
      </c>
      <c r="AY47" s="93">
        <v>120</v>
      </c>
      <c r="AZ47" s="82">
        <f t="shared" si="12"/>
        <v>167040</v>
      </c>
      <c r="BA47" s="82" t="str">
        <f t="shared" si="13"/>
        <v xml:space="preserve">QUIMICA  M.G.  S.A.S.   </v>
      </c>
      <c r="BB47" s="82" t="str">
        <f t="shared" si="14"/>
        <v>SIGMA</v>
      </c>
      <c r="BC47" s="82" t="str">
        <f t="shared" si="15"/>
        <v>120 DIAS</v>
      </c>
      <c r="BD47" s="1"/>
      <c r="BE47" s="1"/>
      <c r="BF47" s="1"/>
      <c r="BG47" s="98">
        <f t="shared" si="7"/>
        <v>167040</v>
      </c>
      <c r="BH47" s="98" t="str">
        <f t="shared" si="8"/>
        <v xml:space="preserve">QUIMICA  M.G.  S.A.S.   </v>
      </c>
      <c r="BI47" s="98" t="str">
        <f t="shared" si="9"/>
        <v>SIGMA</v>
      </c>
      <c r="BJ47" s="98" t="str">
        <f t="shared" si="10"/>
        <v>120 DIAS</v>
      </c>
    </row>
    <row r="48" spans="1:62" ht="72">
      <c r="A48" s="73">
        <f t="shared" si="11"/>
        <v>40</v>
      </c>
      <c r="B48" s="24" t="s">
        <v>984</v>
      </c>
      <c r="C48" s="24">
        <v>1000</v>
      </c>
      <c r="D48" s="24" t="s">
        <v>6</v>
      </c>
      <c r="E48" s="24" t="s">
        <v>1056</v>
      </c>
      <c r="F48" s="1"/>
      <c r="G48" s="1"/>
      <c r="H48" s="1"/>
      <c r="I48" s="1"/>
      <c r="J48" s="1"/>
      <c r="K48" s="1"/>
      <c r="L48" s="1" t="s">
        <v>1095</v>
      </c>
      <c r="M48" s="1">
        <v>111360</v>
      </c>
      <c r="N48" s="1" t="s">
        <v>2279</v>
      </c>
      <c r="O48" s="1"/>
      <c r="P48" s="1"/>
      <c r="Q48" s="1"/>
      <c r="R48" s="1"/>
      <c r="S48" s="1"/>
      <c r="T48" s="1"/>
      <c r="U48" s="1"/>
      <c r="V48" s="1"/>
      <c r="W48" s="1"/>
      <c r="X48" s="1" t="s">
        <v>1095</v>
      </c>
      <c r="Y48" s="1">
        <v>212000</v>
      </c>
      <c r="Z48" s="1" t="s">
        <v>2475</v>
      </c>
      <c r="AA48" s="82">
        <f t="shared" si="3"/>
        <v>111360</v>
      </c>
      <c r="AB48" s="82" t="str">
        <f t="shared" si="4"/>
        <v>BLAMIS DOTACIONES LABORATORIO S.A.S</v>
      </c>
      <c r="AC48" s="82" t="str">
        <f t="shared" si="5"/>
        <v>SIGMA</v>
      </c>
      <c r="AD48" s="82" t="str">
        <f t="shared" si="6"/>
        <v>60 DÍAS</v>
      </c>
      <c r="AE48" s="1"/>
      <c r="AF48" s="1"/>
      <c r="AG48" s="1"/>
      <c r="AH48" s="1"/>
      <c r="AI48" s="1"/>
      <c r="AJ48" s="1"/>
      <c r="AK48" s="1"/>
      <c r="AL48" s="1"/>
      <c r="AM48" s="1"/>
      <c r="AN48" s="1" t="s">
        <v>1095</v>
      </c>
      <c r="AO48" s="1">
        <v>90480</v>
      </c>
      <c r="AP48" s="1" t="s">
        <v>2375</v>
      </c>
      <c r="AQ48" s="1"/>
      <c r="AR48" s="1"/>
      <c r="AS48" s="1"/>
      <c r="AT48" s="1"/>
      <c r="AU48" s="1"/>
      <c r="AV48" s="1"/>
      <c r="AW48" s="93" t="s">
        <v>1095</v>
      </c>
      <c r="AX48" s="94">
        <v>84773</v>
      </c>
      <c r="AY48" s="93">
        <v>60</v>
      </c>
      <c r="AZ48" s="82">
        <f t="shared" si="12"/>
        <v>84773</v>
      </c>
      <c r="BA48" s="82" t="str">
        <f t="shared" si="13"/>
        <v>SCIENTIFIC PRODUCTS LTDA.</v>
      </c>
      <c r="BB48" s="82" t="str">
        <f t="shared" si="14"/>
        <v>SIGMA</v>
      </c>
      <c r="BC48" s="82">
        <f t="shared" si="15"/>
        <v>60</v>
      </c>
      <c r="BD48" s="1"/>
      <c r="BE48" s="1"/>
      <c r="BF48" s="1"/>
      <c r="BG48" s="98">
        <f t="shared" si="7"/>
        <v>84773</v>
      </c>
      <c r="BH48" s="98" t="str">
        <f t="shared" si="8"/>
        <v>SCIENTIFIC PRODUCTS LTDA.</v>
      </c>
      <c r="BI48" s="98" t="str">
        <f t="shared" si="9"/>
        <v>SIGMA</v>
      </c>
      <c r="BJ48" s="98">
        <f t="shared" si="10"/>
        <v>60</v>
      </c>
    </row>
    <row r="49" spans="1:62" ht="28.8">
      <c r="A49" s="73">
        <f t="shared" si="11"/>
        <v>41</v>
      </c>
      <c r="B49" s="24" t="s">
        <v>1035</v>
      </c>
      <c r="C49" s="24" t="s">
        <v>91</v>
      </c>
      <c r="D49" s="24" t="s">
        <v>482</v>
      </c>
      <c r="E49" s="24" t="s">
        <v>1085</v>
      </c>
      <c r="F49" s="1"/>
      <c r="G49" s="1"/>
      <c r="H49" s="1"/>
      <c r="I49" s="1"/>
      <c r="J49" s="1"/>
      <c r="K49" s="1"/>
      <c r="L49" s="1"/>
      <c r="M49" s="1"/>
      <c r="N49" s="1"/>
      <c r="O49" s="1"/>
      <c r="P49" s="1"/>
      <c r="Q49" s="1"/>
      <c r="R49" s="1"/>
      <c r="S49" s="1"/>
      <c r="T49" s="1"/>
      <c r="U49" s="1"/>
      <c r="V49" s="1"/>
      <c r="W49" s="1"/>
      <c r="X49" s="1"/>
      <c r="Y49" s="1"/>
      <c r="Z49" s="1"/>
      <c r="AA49" s="82"/>
      <c r="AB49" s="82"/>
      <c r="AC49" s="82"/>
      <c r="AD49" s="82"/>
      <c r="AE49" s="1"/>
      <c r="AF49" s="1"/>
      <c r="AG49" s="1"/>
      <c r="AH49" s="1"/>
      <c r="AI49" s="1"/>
      <c r="AJ49" s="1"/>
      <c r="AK49" s="1"/>
      <c r="AL49" s="1"/>
      <c r="AM49" s="1"/>
      <c r="AN49" s="1"/>
      <c r="AO49" s="1"/>
      <c r="AP49" s="1"/>
      <c r="AQ49" s="1"/>
      <c r="AR49" s="1"/>
      <c r="AS49" s="1"/>
      <c r="AT49" s="1"/>
      <c r="AU49" s="1"/>
      <c r="AV49" s="1"/>
      <c r="AW49" s="93" t="s">
        <v>1095</v>
      </c>
      <c r="AX49" s="94">
        <v>856084</v>
      </c>
      <c r="AY49" s="93">
        <v>120</v>
      </c>
      <c r="AZ49" s="82">
        <f t="shared" si="12"/>
        <v>856084</v>
      </c>
      <c r="BA49" s="82" t="str">
        <f t="shared" si="13"/>
        <v>SCIENTIFIC PRODUCTS LTDA.</v>
      </c>
      <c r="BB49" s="82" t="str">
        <f t="shared" si="14"/>
        <v>SIGMA</v>
      </c>
      <c r="BC49" s="82">
        <f t="shared" si="15"/>
        <v>120</v>
      </c>
      <c r="BD49" s="1"/>
      <c r="BE49" s="1"/>
      <c r="BF49" s="1"/>
      <c r="BG49" s="98">
        <f t="shared" si="7"/>
        <v>856084</v>
      </c>
      <c r="BH49" s="98" t="str">
        <f t="shared" si="8"/>
        <v>SCIENTIFIC PRODUCTS LTDA.</v>
      </c>
      <c r="BI49" s="98" t="str">
        <f t="shared" si="9"/>
        <v>SIGMA</v>
      </c>
      <c r="BJ49" s="98">
        <f t="shared" si="10"/>
        <v>120</v>
      </c>
    </row>
    <row r="50" spans="1:62" ht="28.8">
      <c r="A50" s="73">
        <f t="shared" si="11"/>
        <v>42</v>
      </c>
      <c r="B50" s="24" t="s">
        <v>1502</v>
      </c>
      <c r="C50" s="24" t="s">
        <v>1025</v>
      </c>
      <c r="D50" s="24" t="s">
        <v>1025</v>
      </c>
      <c r="E50" s="24" t="s">
        <v>1503</v>
      </c>
      <c r="F50" s="1" t="s">
        <v>2263</v>
      </c>
      <c r="G50" s="1">
        <v>638000</v>
      </c>
      <c r="H50" s="1" t="s">
        <v>2260</v>
      </c>
      <c r="I50" s="1"/>
      <c r="J50" s="1"/>
      <c r="K50" s="1"/>
      <c r="L50" s="1"/>
      <c r="M50" s="1"/>
      <c r="N50" s="1"/>
      <c r="O50" s="1"/>
      <c r="P50" s="1"/>
      <c r="Q50" s="1"/>
      <c r="R50" s="1"/>
      <c r="S50" s="1"/>
      <c r="T50" s="1"/>
      <c r="U50" s="1"/>
      <c r="V50" s="1"/>
      <c r="W50" s="1"/>
      <c r="X50" s="1" t="s">
        <v>2263</v>
      </c>
      <c r="Y50" s="1">
        <v>615400</v>
      </c>
      <c r="Z50" s="1" t="s">
        <v>2475</v>
      </c>
      <c r="AA50" s="82">
        <f t="shared" si="3"/>
        <v>615400</v>
      </c>
      <c r="AB50" s="82" t="str">
        <f t="shared" si="4"/>
        <v>LESNIAK E. U.</v>
      </c>
      <c r="AC50" s="82" t="str">
        <f t="shared" si="5"/>
        <v>KOMABIOTECH</v>
      </c>
      <c r="AD50" s="82" t="str">
        <f t="shared" si="6"/>
        <v>30 días</v>
      </c>
      <c r="AE50" s="1"/>
      <c r="AF50" s="1"/>
      <c r="AG50" s="1"/>
      <c r="AH50" s="1"/>
      <c r="AI50" s="1"/>
      <c r="AJ50" s="1"/>
      <c r="AK50" s="1"/>
      <c r="AL50" s="1"/>
      <c r="AM50" s="1"/>
      <c r="AN50" s="1" t="s">
        <v>2263</v>
      </c>
      <c r="AO50" s="1">
        <v>647280</v>
      </c>
      <c r="AP50" s="1" t="s">
        <v>2375</v>
      </c>
      <c r="AQ50" s="1"/>
      <c r="AR50" s="1"/>
      <c r="AS50" s="1"/>
      <c r="AT50" s="1"/>
      <c r="AU50" s="1"/>
      <c r="AV50" s="1"/>
      <c r="AW50" s="93"/>
      <c r="AX50" s="94"/>
      <c r="AY50" s="93"/>
      <c r="AZ50" s="82">
        <f t="shared" si="12"/>
        <v>647280</v>
      </c>
      <c r="BA50" s="82" t="str">
        <f t="shared" si="13"/>
        <v xml:space="preserve">QUIMICA  M.G.  S.A.S.   </v>
      </c>
      <c r="BB50" s="82" t="str">
        <f t="shared" si="14"/>
        <v>KOMABIOTECH</v>
      </c>
      <c r="BC50" s="82" t="str">
        <f t="shared" si="15"/>
        <v>60 DIAS</v>
      </c>
      <c r="BD50" s="1"/>
      <c r="BE50" s="1"/>
      <c r="BF50" s="1"/>
      <c r="BG50" s="98">
        <f t="shared" si="7"/>
        <v>615400</v>
      </c>
      <c r="BH50" s="98" t="str">
        <f t="shared" si="8"/>
        <v>LESNIAK E. U.</v>
      </c>
      <c r="BI50" s="98" t="str">
        <f t="shared" si="9"/>
        <v>KOMABIOTECH</v>
      </c>
      <c r="BJ50" s="98" t="str">
        <f t="shared" si="10"/>
        <v>30 días</v>
      </c>
    </row>
    <row r="51" spans="1:62" ht="30.6">
      <c r="A51" s="73">
        <f t="shared" si="11"/>
        <v>43</v>
      </c>
      <c r="B51" s="24" t="s">
        <v>2129</v>
      </c>
      <c r="C51" s="24">
        <v>400</v>
      </c>
      <c r="D51" s="24" t="s">
        <v>6</v>
      </c>
      <c r="E51" s="24" t="s">
        <v>1793</v>
      </c>
      <c r="F51" s="1" t="s">
        <v>1793</v>
      </c>
      <c r="G51" s="1">
        <v>986000</v>
      </c>
      <c r="H51" s="1" t="s">
        <v>2260</v>
      </c>
      <c r="I51" s="1"/>
      <c r="J51" s="1"/>
      <c r="K51" s="1"/>
      <c r="L51" s="1"/>
      <c r="M51" s="1"/>
      <c r="N51" s="1"/>
      <c r="O51" s="1"/>
      <c r="P51" s="1"/>
      <c r="Q51" s="1"/>
      <c r="R51" s="1" t="s">
        <v>2426</v>
      </c>
      <c r="S51" s="1">
        <v>697600</v>
      </c>
      <c r="T51" s="1">
        <v>30</v>
      </c>
      <c r="U51" s="1"/>
      <c r="V51" s="1"/>
      <c r="W51" s="1"/>
      <c r="X51" s="1"/>
      <c r="Y51" s="1"/>
      <c r="Z51" s="1"/>
      <c r="AA51" s="82">
        <f t="shared" si="3"/>
        <v>697600</v>
      </c>
      <c r="AB51" s="82" t="str">
        <f t="shared" si="4"/>
        <v>EXÓGENA LTDA</v>
      </c>
      <c r="AC51" s="82" t="str">
        <f t="shared" si="5"/>
        <v>Invitrogen</v>
      </c>
      <c r="AD51" s="82">
        <f t="shared" si="6"/>
        <v>30</v>
      </c>
      <c r="AE51" s="1"/>
      <c r="AF51" s="1"/>
      <c r="AG51" s="1"/>
      <c r="AH51" s="1"/>
      <c r="AI51" s="1"/>
      <c r="AJ51" s="1"/>
      <c r="AK51" s="1"/>
      <c r="AL51" s="1"/>
      <c r="AM51" s="1"/>
      <c r="AN51" s="1"/>
      <c r="AO51" s="1"/>
      <c r="AP51" s="1"/>
      <c r="AQ51" s="1"/>
      <c r="AR51" s="1"/>
      <c r="AS51" s="1"/>
      <c r="AT51" s="1"/>
      <c r="AU51" s="1"/>
      <c r="AV51" s="1"/>
      <c r="AW51" s="93"/>
      <c r="AX51" s="94"/>
      <c r="AY51" s="93"/>
      <c r="AZ51" s="82"/>
      <c r="BA51" s="82"/>
      <c r="BB51" s="82"/>
      <c r="BC51" s="82"/>
      <c r="BD51" s="1"/>
      <c r="BE51" s="1"/>
      <c r="BF51" s="1"/>
      <c r="BG51" s="98">
        <f t="shared" si="7"/>
        <v>697600</v>
      </c>
      <c r="BH51" s="98" t="str">
        <f t="shared" si="8"/>
        <v>EXÓGENA LTDA</v>
      </c>
      <c r="BI51" s="98" t="str">
        <f t="shared" si="9"/>
        <v>Invitrogen</v>
      </c>
      <c r="BJ51" s="98">
        <f t="shared" si="10"/>
        <v>30</v>
      </c>
    </row>
    <row r="52" spans="1:62" ht="28.8">
      <c r="A52" s="73">
        <f t="shared" si="11"/>
        <v>44</v>
      </c>
      <c r="B52" s="24" t="s">
        <v>985</v>
      </c>
      <c r="C52" s="24">
        <v>25</v>
      </c>
      <c r="D52" s="24" t="s">
        <v>6</v>
      </c>
      <c r="E52" s="24" t="s">
        <v>1048</v>
      </c>
      <c r="F52" s="1" t="s">
        <v>2261</v>
      </c>
      <c r="G52" s="1">
        <v>147668</v>
      </c>
      <c r="H52" s="1" t="s">
        <v>2260</v>
      </c>
      <c r="I52" s="1"/>
      <c r="J52" s="1"/>
      <c r="K52" s="1"/>
      <c r="L52" s="1"/>
      <c r="M52" s="1"/>
      <c r="N52" s="1"/>
      <c r="O52" s="1"/>
      <c r="P52" s="1"/>
      <c r="Q52" s="1"/>
      <c r="R52" s="1" t="s">
        <v>1048</v>
      </c>
      <c r="S52" s="1">
        <v>112636</v>
      </c>
      <c r="T52" s="1">
        <v>30</v>
      </c>
      <c r="U52" s="1"/>
      <c r="V52" s="1"/>
      <c r="W52" s="1"/>
      <c r="X52" s="1"/>
      <c r="Y52" s="1"/>
      <c r="Z52" s="1"/>
      <c r="AA52" s="82">
        <f t="shared" si="3"/>
        <v>112636</v>
      </c>
      <c r="AB52" s="82" t="str">
        <f t="shared" si="4"/>
        <v>EXÓGENA LTDA</v>
      </c>
      <c r="AC52" s="82" t="str">
        <f t="shared" si="5"/>
        <v>Applied Biosystem</v>
      </c>
      <c r="AD52" s="82">
        <f t="shared" si="6"/>
        <v>30</v>
      </c>
      <c r="AE52" s="1"/>
      <c r="AF52" s="1"/>
      <c r="AG52" s="1"/>
      <c r="AH52" s="1"/>
      <c r="AI52" s="1"/>
      <c r="AJ52" s="1"/>
      <c r="AK52" s="1"/>
      <c r="AL52" s="1"/>
      <c r="AM52" s="1"/>
      <c r="AN52" s="1"/>
      <c r="AO52" s="1"/>
      <c r="AP52" s="1"/>
      <c r="AQ52" s="1"/>
      <c r="AR52" s="1"/>
      <c r="AS52" s="1"/>
      <c r="AT52" s="1"/>
      <c r="AU52" s="1"/>
      <c r="AV52" s="1"/>
      <c r="AW52" s="93"/>
      <c r="AX52" s="94"/>
      <c r="AY52" s="93"/>
      <c r="AZ52" s="82"/>
      <c r="BA52" s="82"/>
      <c r="BB52" s="82"/>
      <c r="BC52" s="82"/>
      <c r="BD52" s="1"/>
      <c r="BE52" s="1"/>
      <c r="BF52" s="1"/>
      <c r="BG52" s="98">
        <f t="shared" si="7"/>
        <v>112636</v>
      </c>
      <c r="BH52" s="98" t="str">
        <f t="shared" si="8"/>
        <v>EXÓGENA LTDA</v>
      </c>
      <c r="BI52" s="98" t="str">
        <f t="shared" si="9"/>
        <v>Applied Biosystem</v>
      </c>
      <c r="BJ52" s="98">
        <f t="shared" si="10"/>
        <v>30</v>
      </c>
    </row>
    <row r="53" spans="1:62" ht="30.6">
      <c r="A53" s="73">
        <f t="shared" si="11"/>
        <v>45</v>
      </c>
      <c r="B53" s="24" t="s">
        <v>986</v>
      </c>
      <c r="C53" s="24" t="s">
        <v>91</v>
      </c>
      <c r="D53" s="24" t="s">
        <v>91</v>
      </c>
      <c r="E53" s="24" t="s">
        <v>1057</v>
      </c>
      <c r="F53" s="1"/>
      <c r="G53" s="1"/>
      <c r="H53" s="1"/>
      <c r="I53" s="1"/>
      <c r="J53" s="1"/>
      <c r="K53" s="1"/>
      <c r="L53" s="1"/>
      <c r="M53" s="1"/>
      <c r="N53" s="1"/>
      <c r="O53" s="1"/>
      <c r="P53" s="1"/>
      <c r="Q53" s="1"/>
      <c r="R53" s="1" t="s">
        <v>1048</v>
      </c>
      <c r="S53" s="1">
        <v>1032600</v>
      </c>
      <c r="T53" s="1">
        <v>30</v>
      </c>
      <c r="U53" s="1"/>
      <c r="V53" s="1"/>
      <c r="W53" s="1"/>
      <c r="X53" s="1" t="s">
        <v>2261</v>
      </c>
      <c r="Y53" s="1">
        <v>2121400</v>
      </c>
      <c r="Z53" s="1" t="s">
        <v>2475</v>
      </c>
      <c r="AA53" s="82">
        <f t="shared" si="3"/>
        <v>1032600</v>
      </c>
      <c r="AB53" s="82" t="str">
        <f t="shared" si="4"/>
        <v>EXÓGENA LTDA</v>
      </c>
      <c r="AC53" s="82" t="str">
        <f t="shared" si="5"/>
        <v>Applied Biosystem</v>
      </c>
      <c r="AD53" s="82">
        <f t="shared" si="6"/>
        <v>30</v>
      </c>
      <c r="AE53" s="1"/>
      <c r="AF53" s="1"/>
      <c r="AG53" s="1"/>
      <c r="AH53" s="1"/>
      <c r="AI53" s="1"/>
      <c r="AJ53" s="1"/>
      <c r="AK53" s="1"/>
      <c r="AL53" s="1"/>
      <c r="AM53" s="1"/>
      <c r="AN53" s="1"/>
      <c r="AO53" s="1"/>
      <c r="AP53" s="1"/>
      <c r="AQ53" s="1"/>
      <c r="AR53" s="1"/>
      <c r="AS53" s="1"/>
      <c r="AT53" s="1"/>
      <c r="AU53" s="1"/>
      <c r="AV53" s="1"/>
      <c r="AW53" s="93"/>
      <c r="AX53" s="94"/>
      <c r="AY53" s="93"/>
      <c r="AZ53" s="82"/>
      <c r="BA53" s="82"/>
      <c r="BB53" s="82"/>
      <c r="BC53" s="82"/>
      <c r="BD53" s="1"/>
      <c r="BE53" s="1"/>
      <c r="BF53" s="1"/>
      <c r="BG53" s="98">
        <f t="shared" si="7"/>
        <v>1032600</v>
      </c>
      <c r="BH53" s="98" t="str">
        <f t="shared" si="8"/>
        <v>EXÓGENA LTDA</v>
      </c>
      <c r="BI53" s="98" t="str">
        <f t="shared" si="9"/>
        <v>Applied Biosystem</v>
      </c>
      <c r="BJ53" s="98">
        <f t="shared" si="10"/>
        <v>30</v>
      </c>
    </row>
    <row r="54" spans="1:62" ht="28.8">
      <c r="A54" s="73">
        <f t="shared" si="11"/>
        <v>46</v>
      </c>
      <c r="B54" s="24" t="s">
        <v>1487</v>
      </c>
      <c r="C54" s="24" t="s">
        <v>91</v>
      </c>
      <c r="D54" s="24" t="s">
        <v>91</v>
      </c>
      <c r="E54" s="24" t="s">
        <v>1059</v>
      </c>
      <c r="F54" s="1"/>
      <c r="G54" s="1"/>
      <c r="H54" s="1"/>
      <c r="I54" s="1"/>
      <c r="J54" s="1"/>
      <c r="K54" s="1"/>
      <c r="L54" s="1"/>
      <c r="M54" s="1"/>
      <c r="N54" s="1"/>
      <c r="O54" s="1"/>
      <c r="P54" s="1"/>
      <c r="Q54" s="1"/>
      <c r="R54" s="1" t="s">
        <v>1048</v>
      </c>
      <c r="S54" s="1">
        <v>1111800</v>
      </c>
      <c r="T54" s="1">
        <v>30</v>
      </c>
      <c r="U54" s="1"/>
      <c r="V54" s="1"/>
      <c r="W54" s="1"/>
      <c r="X54" s="1" t="s">
        <v>2261</v>
      </c>
      <c r="Y54" s="1">
        <v>2035300</v>
      </c>
      <c r="Z54" s="1" t="s">
        <v>2475</v>
      </c>
      <c r="AA54" s="82">
        <f t="shared" si="3"/>
        <v>1111800</v>
      </c>
      <c r="AB54" s="82" t="str">
        <f t="shared" si="4"/>
        <v>EXÓGENA LTDA</v>
      </c>
      <c r="AC54" s="82" t="str">
        <f t="shared" si="5"/>
        <v>Applied Biosystem</v>
      </c>
      <c r="AD54" s="82">
        <f t="shared" si="6"/>
        <v>30</v>
      </c>
      <c r="AE54" s="1"/>
      <c r="AF54" s="1"/>
      <c r="AG54" s="1"/>
      <c r="AH54" s="1"/>
      <c r="AI54" s="1"/>
      <c r="AJ54" s="1"/>
      <c r="AK54" s="1"/>
      <c r="AL54" s="1"/>
      <c r="AM54" s="1"/>
      <c r="AN54" s="1"/>
      <c r="AO54" s="1"/>
      <c r="AP54" s="1"/>
      <c r="AQ54" s="1"/>
      <c r="AR54" s="1"/>
      <c r="AS54" s="1"/>
      <c r="AT54" s="1"/>
      <c r="AU54" s="1"/>
      <c r="AV54" s="1"/>
      <c r="AW54" s="93"/>
      <c r="AX54" s="94"/>
      <c r="AY54" s="93"/>
      <c r="AZ54" s="82"/>
      <c r="BA54" s="82"/>
      <c r="BB54" s="82"/>
      <c r="BC54" s="82"/>
      <c r="BD54" s="1"/>
      <c r="BE54" s="1"/>
      <c r="BF54" s="1"/>
      <c r="BG54" s="98">
        <f t="shared" si="7"/>
        <v>1111800</v>
      </c>
      <c r="BH54" s="98" t="str">
        <f t="shared" si="8"/>
        <v>EXÓGENA LTDA</v>
      </c>
      <c r="BI54" s="98" t="str">
        <f t="shared" si="9"/>
        <v>Applied Biosystem</v>
      </c>
      <c r="BJ54" s="98">
        <f t="shared" si="10"/>
        <v>30</v>
      </c>
    </row>
    <row r="55" spans="1:62" ht="28.8">
      <c r="A55" s="73">
        <f t="shared" si="11"/>
        <v>47</v>
      </c>
      <c r="B55" s="24" t="s">
        <v>987</v>
      </c>
      <c r="C55" s="24">
        <v>25</v>
      </c>
      <c r="D55" s="24" t="s">
        <v>6</v>
      </c>
      <c r="E55" s="24" t="s">
        <v>1048</v>
      </c>
      <c r="F55" s="1"/>
      <c r="G55" s="1"/>
      <c r="H55" s="1"/>
      <c r="I55" s="1"/>
      <c r="J55" s="1"/>
      <c r="K55" s="1"/>
      <c r="L55" s="1"/>
      <c r="M55" s="1"/>
      <c r="N55" s="1"/>
      <c r="O55" s="1"/>
      <c r="P55" s="1"/>
      <c r="Q55" s="1"/>
      <c r="R55" s="1" t="s">
        <v>1048</v>
      </c>
      <c r="S55" s="1">
        <v>299800</v>
      </c>
      <c r="T55" s="1">
        <v>30</v>
      </c>
      <c r="U55" s="1"/>
      <c r="V55" s="1"/>
      <c r="W55" s="1"/>
      <c r="X55" s="1" t="s">
        <v>2261</v>
      </c>
      <c r="Y55" s="1">
        <v>576600</v>
      </c>
      <c r="Z55" s="1" t="s">
        <v>2475</v>
      </c>
      <c r="AA55" s="82">
        <f t="shared" si="3"/>
        <v>299800</v>
      </c>
      <c r="AB55" s="82" t="str">
        <f t="shared" si="4"/>
        <v>EXÓGENA LTDA</v>
      </c>
      <c r="AC55" s="82" t="str">
        <f t="shared" si="5"/>
        <v>Applied Biosystem</v>
      </c>
      <c r="AD55" s="82">
        <f t="shared" si="6"/>
        <v>30</v>
      </c>
      <c r="AE55" s="1"/>
      <c r="AF55" s="1"/>
      <c r="AG55" s="1"/>
      <c r="AH55" s="1"/>
      <c r="AI55" s="1"/>
      <c r="AJ55" s="1"/>
      <c r="AK55" s="1"/>
      <c r="AL55" s="1"/>
      <c r="AM55" s="1"/>
      <c r="AN55" s="1"/>
      <c r="AO55" s="1"/>
      <c r="AP55" s="1"/>
      <c r="AQ55" s="1"/>
      <c r="AR55" s="1"/>
      <c r="AS55" s="1"/>
      <c r="AT55" s="1"/>
      <c r="AU55" s="1"/>
      <c r="AV55" s="1"/>
      <c r="AW55" s="93"/>
      <c r="AX55" s="94"/>
      <c r="AY55" s="93"/>
      <c r="AZ55" s="82"/>
      <c r="BA55" s="82"/>
      <c r="BB55" s="82"/>
      <c r="BC55" s="82"/>
      <c r="BD55" s="1"/>
      <c r="BE55" s="1"/>
      <c r="BF55" s="1"/>
      <c r="BG55" s="98">
        <f t="shared" si="7"/>
        <v>299800</v>
      </c>
      <c r="BH55" s="98" t="str">
        <f t="shared" si="8"/>
        <v>EXÓGENA LTDA</v>
      </c>
      <c r="BI55" s="98" t="str">
        <f t="shared" si="9"/>
        <v>Applied Biosystem</v>
      </c>
      <c r="BJ55" s="98">
        <f t="shared" si="10"/>
        <v>30</v>
      </c>
    </row>
    <row r="56" spans="1:62" ht="72">
      <c r="A56" s="73">
        <f t="shared" si="11"/>
        <v>48</v>
      </c>
      <c r="B56" s="24" t="s">
        <v>1689</v>
      </c>
      <c r="C56" s="24" t="s">
        <v>84</v>
      </c>
      <c r="D56" s="24" t="s">
        <v>6</v>
      </c>
      <c r="E56" s="24" t="s">
        <v>1784</v>
      </c>
      <c r="F56" s="1"/>
      <c r="G56" s="1"/>
      <c r="H56" s="1"/>
      <c r="I56" s="1"/>
      <c r="J56" s="1"/>
      <c r="K56" s="1"/>
      <c r="L56" s="1" t="s">
        <v>1095</v>
      </c>
      <c r="M56" s="1">
        <v>89320</v>
      </c>
      <c r="N56" s="1" t="s">
        <v>2279</v>
      </c>
      <c r="O56" s="1"/>
      <c r="P56" s="1"/>
      <c r="Q56" s="1"/>
      <c r="R56" s="1"/>
      <c r="S56" s="1"/>
      <c r="T56" s="1"/>
      <c r="U56" s="1"/>
      <c r="V56" s="1"/>
      <c r="W56" s="1"/>
      <c r="X56" s="1" t="s">
        <v>1095</v>
      </c>
      <c r="Y56" s="1">
        <v>214600</v>
      </c>
      <c r="Z56" s="1" t="s">
        <v>2475</v>
      </c>
      <c r="AA56" s="82">
        <f t="shared" si="3"/>
        <v>89320</v>
      </c>
      <c r="AB56" s="82" t="str">
        <f t="shared" si="4"/>
        <v>BLAMIS DOTACIONES LABORATORIO S.A.S</v>
      </c>
      <c r="AC56" s="82" t="str">
        <f t="shared" si="5"/>
        <v>SIGMA</v>
      </c>
      <c r="AD56" s="82" t="str">
        <f t="shared" si="6"/>
        <v>60 DÍAS</v>
      </c>
      <c r="AE56" s="1"/>
      <c r="AF56" s="1"/>
      <c r="AG56" s="1"/>
      <c r="AH56" s="1"/>
      <c r="AI56" s="1"/>
      <c r="AJ56" s="1"/>
      <c r="AK56" s="1"/>
      <c r="AL56" s="1"/>
      <c r="AM56" s="1"/>
      <c r="AN56" s="1" t="s">
        <v>1095</v>
      </c>
      <c r="AO56" s="1">
        <v>71920</v>
      </c>
      <c r="AP56" s="1" t="s">
        <v>2375</v>
      </c>
      <c r="AQ56" s="1"/>
      <c r="AR56" s="1"/>
      <c r="AS56" s="1"/>
      <c r="AT56" s="1"/>
      <c r="AU56" s="1"/>
      <c r="AV56" s="1"/>
      <c r="AW56" s="93" t="s">
        <v>1095</v>
      </c>
      <c r="AX56" s="94">
        <v>72800</v>
      </c>
      <c r="AY56" s="93">
        <v>60</v>
      </c>
      <c r="AZ56" s="82">
        <f t="shared" si="12"/>
        <v>71920</v>
      </c>
      <c r="BA56" s="82" t="str">
        <f t="shared" si="13"/>
        <v xml:space="preserve">QUIMICA  M.G.  S.A.S.   </v>
      </c>
      <c r="BB56" s="82" t="str">
        <f t="shared" si="14"/>
        <v>SIGMA</v>
      </c>
      <c r="BC56" s="82" t="str">
        <f t="shared" si="15"/>
        <v>60 DIAS</v>
      </c>
      <c r="BD56" s="1"/>
      <c r="BE56" s="1"/>
      <c r="BF56" s="1"/>
      <c r="BG56" s="98">
        <f t="shared" si="7"/>
        <v>71920</v>
      </c>
      <c r="BH56" s="98" t="str">
        <f t="shared" si="8"/>
        <v xml:space="preserve">QUIMICA  M.G.  S.A.S.   </v>
      </c>
      <c r="BI56" s="98" t="str">
        <f t="shared" si="9"/>
        <v>SIGMA</v>
      </c>
      <c r="BJ56" s="98" t="str">
        <f t="shared" si="10"/>
        <v>60 DIAS</v>
      </c>
    </row>
    <row r="57" spans="1:62" ht="72">
      <c r="A57" s="73">
        <f t="shared" si="11"/>
        <v>49</v>
      </c>
      <c r="B57" s="24" t="s">
        <v>988</v>
      </c>
      <c r="C57" s="24">
        <v>1000</v>
      </c>
      <c r="D57" s="24" t="s">
        <v>154</v>
      </c>
      <c r="E57" s="24" t="s">
        <v>1060</v>
      </c>
      <c r="F57" s="1"/>
      <c r="G57" s="1"/>
      <c r="H57" s="1"/>
      <c r="I57" s="1"/>
      <c r="J57" s="1"/>
      <c r="K57" s="1"/>
      <c r="L57" s="1" t="s">
        <v>1095</v>
      </c>
      <c r="M57" s="1">
        <v>272600</v>
      </c>
      <c r="N57" s="1" t="s">
        <v>2279</v>
      </c>
      <c r="O57" s="1"/>
      <c r="P57" s="1"/>
      <c r="Q57" s="1"/>
      <c r="R57" s="1"/>
      <c r="S57" s="1"/>
      <c r="T57" s="1"/>
      <c r="U57" s="1"/>
      <c r="V57" s="1"/>
      <c r="W57" s="1"/>
      <c r="X57" s="1" t="s">
        <v>1095</v>
      </c>
      <c r="Y57" s="1">
        <v>507700</v>
      </c>
      <c r="Z57" s="1" t="s">
        <v>2475</v>
      </c>
      <c r="AA57" s="82">
        <f t="shared" si="3"/>
        <v>272600</v>
      </c>
      <c r="AB57" s="82" t="str">
        <f t="shared" si="4"/>
        <v>BLAMIS DOTACIONES LABORATORIO S.A.S</v>
      </c>
      <c r="AC57" s="82" t="str">
        <f t="shared" si="5"/>
        <v>SIGMA</v>
      </c>
      <c r="AD57" s="82" t="str">
        <f t="shared" si="6"/>
        <v>60 DÍAS</v>
      </c>
      <c r="AE57" s="1"/>
      <c r="AF57" s="1"/>
      <c r="AG57" s="1"/>
      <c r="AH57" s="1"/>
      <c r="AI57" s="1"/>
      <c r="AJ57" s="1"/>
      <c r="AK57" s="1"/>
      <c r="AL57" s="1"/>
      <c r="AM57" s="1"/>
      <c r="AN57" s="1" t="s">
        <v>1095</v>
      </c>
      <c r="AO57" s="1">
        <v>213440</v>
      </c>
      <c r="AP57" s="1" t="s">
        <v>2375</v>
      </c>
      <c r="AQ57" s="1"/>
      <c r="AR57" s="1"/>
      <c r="AS57" s="1"/>
      <c r="AT57" s="1"/>
      <c r="AU57" s="1"/>
      <c r="AV57" s="1"/>
      <c r="AW57" s="93" t="s">
        <v>1095</v>
      </c>
      <c r="AX57" s="94">
        <v>212068</v>
      </c>
      <c r="AY57" s="93">
        <v>60</v>
      </c>
      <c r="AZ57" s="82">
        <f t="shared" si="12"/>
        <v>212068</v>
      </c>
      <c r="BA57" s="82" t="str">
        <f t="shared" si="13"/>
        <v>SCIENTIFIC PRODUCTS LTDA.</v>
      </c>
      <c r="BB57" s="82" t="str">
        <f t="shared" si="14"/>
        <v>SIGMA</v>
      </c>
      <c r="BC57" s="82">
        <f t="shared" si="15"/>
        <v>60</v>
      </c>
      <c r="BD57" s="1"/>
      <c r="BE57" s="1"/>
      <c r="BF57" s="1"/>
      <c r="BG57" s="98">
        <f t="shared" si="7"/>
        <v>212068</v>
      </c>
      <c r="BH57" s="98" t="str">
        <f t="shared" si="8"/>
        <v>SCIENTIFIC PRODUCTS LTDA.</v>
      </c>
      <c r="BI57" s="98" t="str">
        <f t="shared" si="9"/>
        <v>SIGMA</v>
      </c>
      <c r="BJ57" s="98">
        <f t="shared" si="10"/>
        <v>60</v>
      </c>
    </row>
    <row r="58" spans="1:62" ht="57.6">
      <c r="A58" s="73">
        <f t="shared" si="11"/>
        <v>50</v>
      </c>
      <c r="B58" s="24" t="s">
        <v>1474</v>
      </c>
      <c r="C58" s="24" t="s">
        <v>1475</v>
      </c>
      <c r="D58" s="24" t="s">
        <v>482</v>
      </c>
      <c r="E58" s="24" t="s">
        <v>1473</v>
      </c>
      <c r="F58" s="1"/>
      <c r="G58" s="1"/>
      <c r="H58" s="1"/>
      <c r="I58" s="1"/>
      <c r="J58" s="1"/>
      <c r="K58" s="1"/>
      <c r="L58" s="1"/>
      <c r="M58" s="1"/>
      <c r="N58" s="1"/>
      <c r="O58" s="1"/>
      <c r="P58" s="1"/>
      <c r="Q58" s="1"/>
      <c r="R58" s="1"/>
      <c r="S58" s="1"/>
      <c r="T58" s="1"/>
      <c r="U58" s="1"/>
      <c r="V58" s="1"/>
      <c r="W58" s="1"/>
      <c r="X58" s="1"/>
      <c r="Y58" s="1"/>
      <c r="Z58" s="1"/>
      <c r="AA58" s="82"/>
      <c r="AB58" s="82"/>
      <c r="AC58" s="82"/>
      <c r="AD58" s="82"/>
      <c r="AE58" s="1"/>
      <c r="AF58" s="1"/>
      <c r="AG58" s="1"/>
      <c r="AH58" s="1"/>
      <c r="AI58" s="1"/>
      <c r="AJ58" s="1"/>
      <c r="AK58" s="1"/>
      <c r="AL58" s="1"/>
      <c r="AM58" s="1"/>
      <c r="AN58" s="1"/>
      <c r="AO58" s="1"/>
      <c r="AP58" s="1"/>
      <c r="AQ58" s="1"/>
      <c r="AR58" s="1"/>
      <c r="AS58" s="1"/>
      <c r="AT58" s="1" t="s">
        <v>2465</v>
      </c>
      <c r="AU58" s="1">
        <v>313500</v>
      </c>
      <c r="AV58" s="1" t="s">
        <v>2545</v>
      </c>
      <c r="AW58" s="93"/>
      <c r="AX58" s="94"/>
      <c r="AY58" s="93"/>
      <c r="AZ58" s="82">
        <f t="shared" si="12"/>
        <v>313500</v>
      </c>
      <c r="BA58" s="82" t="str">
        <f t="shared" si="13"/>
        <v>REACTIVOS EQUIPOS Y QUIMICOS LIMITADA</v>
      </c>
      <c r="BB58" s="82" t="str">
        <f t="shared" si="14"/>
        <v>SPINREACT</v>
      </c>
      <c r="BC58" s="82" t="str">
        <f t="shared" si="15"/>
        <v>120 DIAS</v>
      </c>
      <c r="BD58" s="1"/>
      <c r="BE58" s="1"/>
      <c r="BF58" s="1"/>
      <c r="BG58" s="98">
        <f t="shared" si="7"/>
        <v>313500</v>
      </c>
      <c r="BH58" s="98" t="str">
        <f t="shared" si="8"/>
        <v>REACTIVOS EQUIPOS Y QUIMICOS LIMITADA</v>
      </c>
      <c r="BI58" s="98" t="str">
        <f t="shared" si="9"/>
        <v>SPINREACT</v>
      </c>
      <c r="BJ58" s="98" t="str">
        <f t="shared" si="10"/>
        <v>120 DIAS</v>
      </c>
    </row>
    <row r="59" spans="1:62" ht="72">
      <c r="A59" s="73">
        <f t="shared" si="11"/>
        <v>51</v>
      </c>
      <c r="B59" s="24" t="s">
        <v>2130</v>
      </c>
      <c r="C59" s="24">
        <v>25</v>
      </c>
      <c r="D59" s="24" t="s">
        <v>9</v>
      </c>
      <c r="E59" s="24" t="s">
        <v>2131</v>
      </c>
      <c r="F59" s="1"/>
      <c r="G59" s="1"/>
      <c r="H59" s="1"/>
      <c r="I59" s="1"/>
      <c r="J59" s="1"/>
      <c r="K59" s="1"/>
      <c r="L59" s="1" t="s">
        <v>1095</v>
      </c>
      <c r="M59" s="1">
        <v>266800</v>
      </c>
      <c r="N59" s="1" t="s">
        <v>2279</v>
      </c>
      <c r="O59" s="1"/>
      <c r="P59" s="1"/>
      <c r="Q59" s="1"/>
      <c r="R59" s="1"/>
      <c r="S59" s="1"/>
      <c r="T59" s="1"/>
      <c r="U59" s="1"/>
      <c r="V59" s="1"/>
      <c r="W59" s="1"/>
      <c r="X59" s="1" t="s">
        <v>1095</v>
      </c>
      <c r="Y59" s="1">
        <v>285600</v>
      </c>
      <c r="Z59" s="1" t="s">
        <v>2475</v>
      </c>
      <c r="AA59" s="82">
        <f t="shared" si="3"/>
        <v>266800</v>
      </c>
      <c r="AB59" s="82" t="str">
        <f t="shared" si="4"/>
        <v>BLAMIS DOTACIONES LABORATORIO S.A.S</v>
      </c>
      <c r="AC59" s="82" t="str">
        <f t="shared" si="5"/>
        <v>SIGMA</v>
      </c>
      <c r="AD59" s="82" t="str">
        <f t="shared" si="6"/>
        <v>60 DÍAS</v>
      </c>
      <c r="AE59" s="1"/>
      <c r="AF59" s="1"/>
      <c r="AG59" s="1"/>
      <c r="AH59" s="1"/>
      <c r="AI59" s="1"/>
      <c r="AJ59" s="1"/>
      <c r="AK59" s="1"/>
      <c r="AL59" s="1"/>
      <c r="AM59" s="1"/>
      <c r="AN59" s="1" t="s">
        <v>1095</v>
      </c>
      <c r="AO59" s="1">
        <v>199520</v>
      </c>
      <c r="AP59" s="1" t="s">
        <v>2375</v>
      </c>
      <c r="AQ59" s="1"/>
      <c r="AR59" s="1"/>
      <c r="AS59" s="1"/>
      <c r="AT59" s="1"/>
      <c r="AU59" s="1"/>
      <c r="AV59" s="1"/>
      <c r="AW59" s="93" t="s">
        <v>1095</v>
      </c>
      <c r="AX59" s="94">
        <v>206900</v>
      </c>
      <c r="AY59" s="93">
        <v>60</v>
      </c>
      <c r="AZ59" s="82">
        <f t="shared" si="12"/>
        <v>199520</v>
      </c>
      <c r="BA59" s="82" t="str">
        <f t="shared" si="13"/>
        <v xml:space="preserve">QUIMICA  M.G.  S.A.S.   </v>
      </c>
      <c r="BB59" s="82" t="str">
        <f t="shared" si="14"/>
        <v>SIGMA</v>
      </c>
      <c r="BC59" s="82" t="str">
        <f t="shared" si="15"/>
        <v>60 DIAS</v>
      </c>
      <c r="BD59" s="1"/>
      <c r="BE59" s="1"/>
      <c r="BF59" s="1"/>
      <c r="BG59" s="98">
        <f t="shared" si="7"/>
        <v>199520</v>
      </c>
      <c r="BH59" s="98" t="str">
        <f t="shared" si="8"/>
        <v xml:space="preserve">QUIMICA  M.G.  S.A.S.   </v>
      </c>
      <c r="BI59" s="98" t="str">
        <f t="shared" si="9"/>
        <v>SIGMA</v>
      </c>
      <c r="BJ59" s="98" t="str">
        <f t="shared" si="10"/>
        <v>60 DIAS</v>
      </c>
    </row>
    <row r="60" spans="1:62" ht="72">
      <c r="A60" s="73">
        <f t="shared" si="11"/>
        <v>52</v>
      </c>
      <c r="B60" s="24" t="s">
        <v>989</v>
      </c>
      <c r="C60" s="24">
        <v>1</v>
      </c>
      <c r="D60" s="24" t="s">
        <v>9</v>
      </c>
      <c r="E60" s="24" t="s">
        <v>1061</v>
      </c>
      <c r="F60" s="1"/>
      <c r="G60" s="1"/>
      <c r="H60" s="1"/>
      <c r="I60" s="1"/>
      <c r="J60" s="1"/>
      <c r="K60" s="1"/>
      <c r="L60" s="1" t="s">
        <v>1095</v>
      </c>
      <c r="M60" s="1">
        <v>170520</v>
      </c>
      <c r="N60" s="1" t="s">
        <v>2279</v>
      </c>
      <c r="O60" s="1"/>
      <c r="P60" s="1"/>
      <c r="Q60" s="1"/>
      <c r="R60" s="1"/>
      <c r="S60" s="1"/>
      <c r="T60" s="1"/>
      <c r="U60" s="1"/>
      <c r="V60" s="1"/>
      <c r="W60" s="1"/>
      <c r="X60" s="1" t="s">
        <v>1095</v>
      </c>
      <c r="Y60" s="1">
        <v>208100</v>
      </c>
      <c r="Z60" s="1" t="s">
        <v>2475</v>
      </c>
      <c r="AA60" s="82">
        <f t="shared" si="3"/>
        <v>170520</v>
      </c>
      <c r="AB60" s="82" t="str">
        <f t="shared" si="4"/>
        <v>BLAMIS DOTACIONES LABORATORIO S.A.S</v>
      </c>
      <c r="AC60" s="82" t="str">
        <f t="shared" si="5"/>
        <v>SIGMA</v>
      </c>
      <c r="AD60" s="82" t="str">
        <f t="shared" si="6"/>
        <v>60 DÍAS</v>
      </c>
      <c r="AE60" s="1"/>
      <c r="AF60" s="1"/>
      <c r="AG60" s="1"/>
      <c r="AH60" s="1"/>
      <c r="AI60" s="1"/>
      <c r="AJ60" s="1"/>
      <c r="AK60" s="1"/>
      <c r="AL60" s="1"/>
      <c r="AM60" s="1"/>
      <c r="AN60" s="1" t="s">
        <v>1095</v>
      </c>
      <c r="AO60" s="1">
        <v>133400</v>
      </c>
      <c r="AP60" s="1" t="s">
        <v>2375</v>
      </c>
      <c r="AQ60" s="1"/>
      <c r="AR60" s="1"/>
      <c r="AS60" s="1"/>
      <c r="AT60" s="1"/>
      <c r="AU60" s="1"/>
      <c r="AV60" s="1"/>
      <c r="AW60" s="93" t="s">
        <v>1095</v>
      </c>
      <c r="AX60" s="94">
        <v>132755</v>
      </c>
      <c r="AY60" s="93">
        <v>60</v>
      </c>
      <c r="AZ60" s="82">
        <f t="shared" si="12"/>
        <v>132755</v>
      </c>
      <c r="BA60" s="82" t="str">
        <f t="shared" si="13"/>
        <v>SCIENTIFIC PRODUCTS LTDA.</v>
      </c>
      <c r="BB60" s="82" t="str">
        <f t="shared" si="14"/>
        <v>SIGMA</v>
      </c>
      <c r="BC60" s="82">
        <f t="shared" si="15"/>
        <v>60</v>
      </c>
      <c r="BD60" s="1"/>
      <c r="BE60" s="1"/>
      <c r="BF60" s="1"/>
      <c r="BG60" s="98">
        <f t="shared" si="7"/>
        <v>132755</v>
      </c>
      <c r="BH60" s="98" t="str">
        <f t="shared" si="8"/>
        <v>SCIENTIFIC PRODUCTS LTDA.</v>
      </c>
      <c r="BI60" s="98" t="str">
        <f t="shared" si="9"/>
        <v>SIGMA</v>
      </c>
      <c r="BJ60" s="98">
        <f t="shared" si="10"/>
        <v>60</v>
      </c>
    </row>
    <row r="61" spans="1:62" ht="43.2">
      <c r="A61" s="73">
        <f t="shared" si="11"/>
        <v>53</v>
      </c>
      <c r="B61" s="24" t="s">
        <v>990</v>
      </c>
      <c r="C61" s="24" t="s">
        <v>991</v>
      </c>
      <c r="D61" s="24" t="s">
        <v>6</v>
      </c>
      <c r="E61" s="24" t="s">
        <v>1467</v>
      </c>
      <c r="F61" s="1" t="s">
        <v>1095</v>
      </c>
      <c r="G61" s="1">
        <v>835200</v>
      </c>
      <c r="H61" s="1" t="s">
        <v>2258</v>
      </c>
      <c r="I61" s="1"/>
      <c r="J61" s="1"/>
      <c r="K61" s="1"/>
      <c r="L61" s="1"/>
      <c r="M61" s="1"/>
      <c r="N61" s="1"/>
      <c r="O61" s="1"/>
      <c r="P61" s="1"/>
      <c r="Q61" s="1"/>
      <c r="R61" s="1"/>
      <c r="S61" s="1"/>
      <c r="T61" s="1"/>
      <c r="U61" s="1"/>
      <c r="V61" s="1"/>
      <c r="W61" s="1"/>
      <c r="X61" s="1" t="s">
        <v>2492</v>
      </c>
      <c r="Y61" s="1">
        <v>761000</v>
      </c>
      <c r="Z61" s="1" t="s">
        <v>2475</v>
      </c>
      <c r="AA61" s="82">
        <f t="shared" si="3"/>
        <v>761000</v>
      </c>
      <c r="AB61" s="82" t="str">
        <f t="shared" si="4"/>
        <v>LESNIAK E. U.</v>
      </c>
      <c r="AC61" s="82" t="str">
        <f t="shared" si="5"/>
        <v>GE HEALTHCARE</v>
      </c>
      <c r="AD61" s="82" t="str">
        <f t="shared" si="6"/>
        <v>30 días</v>
      </c>
      <c r="AE61" s="1"/>
      <c r="AF61" s="1"/>
      <c r="AG61" s="1"/>
      <c r="AH61" s="1"/>
      <c r="AI61" s="1"/>
      <c r="AJ61" s="1"/>
      <c r="AK61" s="1"/>
      <c r="AL61" s="1"/>
      <c r="AM61" s="1"/>
      <c r="AN61" s="1" t="s">
        <v>1095</v>
      </c>
      <c r="AO61" s="1">
        <v>438480</v>
      </c>
      <c r="AP61" s="1" t="s">
        <v>2375</v>
      </c>
      <c r="AQ61" s="1"/>
      <c r="AR61" s="1"/>
      <c r="AS61" s="1"/>
      <c r="AT61" s="1"/>
      <c r="AU61" s="1"/>
      <c r="AV61" s="1"/>
      <c r="AW61" s="93" t="s">
        <v>1095</v>
      </c>
      <c r="AX61" s="94">
        <v>463814</v>
      </c>
      <c r="AY61" s="93">
        <v>60</v>
      </c>
      <c r="AZ61" s="82">
        <f t="shared" si="12"/>
        <v>438480</v>
      </c>
      <c r="BA61" s="82" t="str">
        <f t="shared" si="13"/>
        <v xml:space="preserve">QUIMICA  M.G.  S.A.S.   </v>
      </c>
      <c r="BB61" s="82" t="str">
        <f t="shared" si="14"/>
        <v>SIGMA</v>
      </c>
      <c r="BC61" s="82" t="str">
        <f t="shared" si="15"/>
        <v>60 DIAS</v>
      </c>
      <c r="BD61" s="1"/>
      <c r="BE61" s="1"/>
      <c r="BF61" s="1"/>
      <c r="BG61" s="98">
        <f t="shared" si="7"/>
        <v>438480</v>
      </c>
      <c r="BH61" s="98" t="str">
        <f t="shared" si="8"/>
        <v xml:space="preserve">QUIMICA  M.G.  S.A.S.   </v>
      </c>
      <c r="BI61" s="98" t="str">
        <f t="shared" si="9"/>
        <v>SIGMA</v>
      </c>
      <c r="BJ61" s="98" t="str">
        <f t="shared" si="10"/>
        <v>60 DIAS</v>
      </c>
    </row>
    <row r="62" spans="1:62" ht="43.2">
      <c r="A62" s="73">
        <f t="shared" si="11"/>
        <v>54</v>
      </c>
      <c r="B62" s="24" t="s">
        <v>1040</v>
      </c>
      <c r="C62" s="24" t="s">
        <v>982</v>
      </c>
      <c r="D62" s="24" t="s">
        <v>982</v>
      </c>
      <c r="E62" s="24" t="s">
        <v>1090</v>
      </c>
      <c r="F62" s="1"/>
      <c r="G62" s="1"/>
      <c r="H62" s="1"/>
      <c r="I62" s="1"/>
      <c r="J62" s="1"/>
      <c r="K62" s="1"/>
      <c r="L62" s="1"/>
      <c r="M62" s="1"/>
      <c r="N62" s="1"/>
      <c r="O62" s="1"/>
      <c r="P62" s="1"/>
      <c r="Q62" s="1"/>
      <c r="R62" s="1"/>
      <c r="S62" s="1"/>
      <c r="T62" s="1"/>
      <c r="U62" s="1"/>
      <c r="V62" s="1"/>
      <c r="W62" s="1"/>
      <c r="X62" s="1" t="s">
        <v>2493</v>
      </c>
      <c r="Y62" s="1">
        <v>2733400</v>
      </c>
      <c r="Z62" s="1" t="s">
        <v>2475</v>
      </c>
      <c r="AA62" s="82">
        <f t="shared" si="3"/>
        <v>2733400</v>
      </c>
      <c r="AB62" s="82" t="str">
        <f t="shared" si="4"/>
        <v>LESNIAK E. U.</v>
      </c>
      <c r="AC62" s="82" t="str">
        <f t="shared" si="5"/>
        <v>BD-BIOSCIENCE</v>
      </c>
      <c r="AD62" s="82" t="str">
        <f t="shared" si="6"/>
        <v>30 días</v>
      </c>
      <c r="AE62" s="1"/>
      <c r="AF62" s="1"/>
      <c r="AG62" s="1"/>
      <c r="AH62" s="1" t="s">
        <v>2509</v>
      </c>
      <c r="AI62" s="1">
        <v>2512195.1219512196</v>
      </c>
      <c r="AJ62" s="1">
        <v>60</v>
      </c>
      <c r="AK62" s="1"/>
      <c r="AL62" s="1"/>
      <c r="AM62" s="1"/>
      <c r="AN62" s="1"/>
      <c r="AO62" s="1"/>
      <c r="AP62" s="1"/>
      <c r="AQ62" s="1"/>
      <c r="AR62" s="1"/>
      <c r="AS62" s="1"/>
      <c r="AT62" s="1"/>
      <c r="AU62" s="1"/>
      <c r="AV62" s="1"/>
      <c r="AW62" s="93" t="s">
        <v>2631</v>
      </c>
      <c r="AX62" s="94">
        <v>3536499</v>
      </c>
      <c r="AY62" s="93">
        <v>90</v>
      </c>
      <c r="AZ62" s="82">
        <f t="shared" si="12"/>
        <v>2512195.1219512196</v>
      </c>
      <c r="BA62" s="82" t="str">
        <f t="shared" si="13"/>
        <v>NELSON A. ROYERO Y CÍA. SAS.</v>
      </c>
      <c r="BB62" s="82" t="str">
        <f t="shared" si="14"/>
        <v>BD-BIOSCIENCES</v>
      </c>
      <c r="BC62" s="82">
        <f t="shared" si="15"/>
        <v>60</v>
      </c>
      <c r="BD62" s="1"/>
      <c r="BE62" s="1"/>
      <c r="BF62" s="1"/>
      <c r="BG62" s="98">
        <f t="shared" si="7"/>
        <v>2512195.1219512196</v>
      </c>
      <c r="BH62" s="98" t="str">
        <f t="shared" si="8"/>
        <v>NELSON A. ROYERO Y CÍA. SAS.</v>
      </c>
      <c r="BI62" s="98" t="str">
        <f t="shared" si="9"/>
        <v>BD-BIOSCIENCES</v>
      </c>
      <c r="BJ62" s="98">
        <f t="shared" si="10"/>
        <v>60</v>
      </c>
    </row>
    <row r="63" spans="1:62" ht="43.2">
      <c r="A63" s="73">
        <f t="shared" si="11"/>
        <v>55</v>
      </c>
      <c r="B63" s="24" t="s">
        <v>1041</v>
      </c>
      <c r="C63" s="24" t="s">
        <v>982</v>
      </c>
      <c r="D63" s="24" t="s">
        <v>982</v>
      </c>
      <c r="E63" s="24" t="s">
        <v>1091</v>
      </c>
      <c r="F63" s="1"/>
      <c r="G63" s="1"/>
      <c r="H63" s="1"/>
      <c r="I63" s="1"/>
      <c r="J63" s="1"/>
      <c r="K63" s="1"/>
      <c r="L63" s="1"/>
      <c r="M63" s="1"/>
      <c r="N63" s="1"/>
      <c r="O63" s="1"/>
      <c r="P63" s="1"/>
      <c r="Q63" s="1"/>
      <c r="R63" s="1"/>
      <c r="S63" s="1"/>
      <c r="T63" s="1"/>
      <c r="U63" s="1"/>
      <c r="V63" s="1"/>
      <c r="W63" s="1"/>
      <c r="X63" s="1" t="s">
        <v>2493</v>
      </c>
      <c r="Y63" s="1">
        <v>2733400</v>
      </c>
      <c r="Z63" s="1" t="s">
        <v>2475</v>
      </c>
      <c r="AA63" s="82">
        <f t="shared" si="3"/>
        <v>2733400</v>
      </c>
      <c r="AB63" s="82" t="str">
        <f t="shared" si="4"/>
        <v>LESNIAK E. U.</v>
      </c>
      <c r="AC63" s="82" t="str">
        <f t="shared" si="5"/>
        <v>BD-BIOSCIENCE</v>
      </c>
      <c r="AD63" s="82" t="str">
        <f t="shared" si="6"/>
        <v>30 días</v>
      </c>
      <c r="AE63" s="1"/>
      <c r="AF63" s="1"/>
      <c r="AG63" s="1"/>
      <c r="AH63" s="1" t="s">
        <v>2509</v>
      </c>
      <c r="AI63" s="1">
        <v>2512195.1219512196</v>
      </c>
      <c r="AJ63" s="1">
        <v>60</v>
      </c>
      <c r="AK63" s="1"/>
      <c r="AL63" s="1"/>
      <c r="AM63" s="1"/>
      <c r="AN63" s="1"/>
      <c r="AO63" s="1"/>
      <c r="AP63" s="1"/>
      <c r="AQ63" s="1"/>
      <c r="AR63" s="1"/>
      <c r="AS63" s="1"/>
      <c r="AT63" s="1"/>
      <c r="AU63" s="1"/>
      <c r="AV63" s="1"/>
      <c r="AW63" s="93" t="s">
        <v>2631</v>
      </c>
      <c r="AX63" s="94">
        <v>3536499</v>
      </c>
      <c r="AY63" s="93">
        <v>90</v>
      </c>
      <c r="AZ63" s="82">
        <f t="shared" si="12"/>
        <v>2512195.1219512196</v>
      </c>
      <c r="BA63" s="82" t="str">
        <f t="shared" si="13"/>
        <v>NELSON A. ROYERO Y CÍA. SAS.</v>
      </c>
      <c r="BB63" s="82" t="str">
        <f t="shared" si="14"/>
        <v>BD-BIOSCIENCES</v>
      </c>
      <c r="BC63" s="82">
        <f t="shared" si="15"/>
        <v>60</v>
      </c>
      <c r="BD63" s="1"/>
      <c r="BE63" s="1"/>
      <c r="BF63" s="1"/>
      <c r="BG63" s="98">
        <f t="shared" si="7"/>
        <v>2512195.1219512196</v>
      </c>
      <c r="BH63" s="98" t="str">
        <f t="shared" si="8"/>
        <v>NELSON A. ROYERO Y CÍA. SAS.</v>
      </c>
      <c r="BI63" s="98" t="str">
        <f t="shared" si="9"/>
        <v>BD-BIOSCIENCES</v>
      </c>
      <c r="BJ63" s="98">
        <f t="shared" si="10"/>
        <v>60</v>
      </c>
    </row>
    <row r="64" spans="1:62" ht="43.2">
      <c r="A64" s="73">
        <f t="shared" si="11"/>
        <v>56</v>
      </c>
      <c r="B64" s="24" t="s">
        <v>1042</v>
      </c>
      <c r="C64" s="24" t="s">
        <v>982</v>
      </c>
      <c r="D64" s="24" t="s">
        <v>982</v>
      </c>
      <c r="E64" s="24" t="s">
        <v>1092</v>
      </c>
      <c r="F64" s="1"/>
      <c r="G64" s="1"/>
      <c r="H64" s="1"/>
      <c r="I64" s="1"/>
      <c r="J64" s="1"/>
      <c r="K64" s="1"/>
      <c r="L64" s="1"/>
      <c r="M64" s="1"/>
      <c r="N64" s="1"/>
      <c r="O64" s="1"/>
      <c r="P64" s="1"/>
      <c r="Q64" s="1"/>
      <c r="R64" s="1"/>
      <c r="S64" s="1"/>
      <c r="T64" s="1"/>
      <c r="U64" s="1"/>
      <c r="V64" s="1"/>
      <c r="W64" s="1"/>
      <c r="X64" s="1" t="s">
        <v>2493</v>
      </c>
      <c r="Y64" s="1">
        <v>2733400</v>
      </c>
      <c r="Z64" s="1" t="s">
        <v>2475</v>
      </c>
      <c r="AA64" s="82">
        <f t="shared" si="3"/>
        <v>2733400</v>
      </c>
      <c r="AB64" s="82" t="str">
        <f t="shared" si="4"/>
        <v>LESNIAK E. U.</v>
      </c>
      <c r="AC64" s="82" t="str">
        <f t="shared" si="5"/>
        <v>BD-BIOSCIENCE</v>
      </c>
      <c r="AD64" s="82" t="str">
        <f t="shared" si="6"/>
        <v>30 días</v>
      </c>
      <c r="AE64" s="1"/>
      <c r="AF64" s="1"/>
      <c r="AG64" s="1"/>
      <c r="AH64" s="1" t="s">
        <v>2509</v>
      </c>
      <c r="AI64" s="1">
        <v>2512195.1219512196</v>
      </c>
      <c r="AJ64" s="1">
        <v>60</v>
      </c>
      <c r="AK64" s="1"/>
      <c r="AL64" s="1"/>
      <c r="AM64" s="1"/>
      <c r="AN64" s="1"/>
      <c r="AO64" s="1"/>
      <c r="AP64" s="1"/>
      <c r="AQ64" s="1"/>
      <c r="AR64" s="1"/>
      <c r="AS64" s="1"/>
      <c r="AT64" s="1"/>
      <c r="AU64" s="1"/>
      <c r="AV64" s="1"/>
      <c r="AW64" s="93" t="s">
        <v>2631</v>
      </c>
      <c r="AX64" s="94">
        <v>3536499</v>
      </c>
      <c r="AY64" s="93">
        <v>90</v>
      </c>
      <c r="AZ64" s="82">
        <f t="shared" si="12"/>
        <v>2512195.1219512196</v>
      </c>
      <c r="BA64" s="82" t="str">
        <f t="shared" si="13"/>
        <v>NELSON A. ROYERO Y CÍA. SAS.</v>
      </c>
      <c r="BB64" s="82" t="str">
        <f t="shared" si="14"/>
        <v>BD-BIOSCIENCES</v>
      </c>
      <c r="BC64" s="82">
        <f t="shared" si="15"/>
        <v>60</v>
      </c>
      <c r="BD64" s="1"/>
      <c r="BE64" s="1"/>
      <c r="BF64" s="1"/>
      <c r="BG64" s="98">
        <f t="shared" si="7"/>
        <v>2512195.1219512196</v>
      </c>
      <c r="BH64" s="98" t="str">
        <f t="shared" si="8"/>
        <v>NELSON A. ROYERO Y CÍA. SAS.</v>
      </c>
      <c r="BI64" s="98" t="str">
        <f t="shared" si="9"/>
        <v>BD-BIOSCIENCES</v>
      </c>
      <c r="BJ64" s="98">
        <f t="shared" si="10"/>
        <v>60</v>
      </c>
    </row>
    <row r="65" spans="1:62" ht="43.2">
      <c r="A65" s="73">
        <f t="shared" si="11"/>
        <v>57</v>
      </c>
      <c r="B65" s="24" t="s">
        <v>1039</v>
      </c>
      <c r="C65" s="24" t="s">
        <v>982</v>
      </c>
      <c r="D65" s="24" t="s">
        <v>982</v>
      </c>
      <c r="E65" s="24" t="s">
        <v>1089</v>
      </c>
      <c r="F65" s="1"/>
      <c r="G65" s="1"/>
      <c r="H65" s="1"/>
      <c r="I65" s="1"/>
      <c r="J65" s="1"/>
      <c r="K65" s="1"/>
      <c r="L65" s="1"/>
      <c r="M65" s="1"/>
      <c r="N65" s="1"/>
      <c r="O65" s="1"/>
      <c r="P65" s="1"/>
      <c r="Q65" s="1"/>
      <c r="R65" s="1"/>
      <c r="S65" s="1"/>
      <c r="T65" s="1"/>
      <c r="U65" s="1"/>
      <c r="V65" s="1"/>
      <c r="W65" s="1"/>
      <c r="X65" s="1" t="s">
        <v>2493</v>
      </c>
      <c r="Y65" s="1">
        <v>2733400</v>
      </c>
      <c r="Z65" s="1" t="s">
        <v>2475</v>
      </c>
      <c r="AA65" s="82">
        <f t="shared" si="3"/>
        <v>2733400</v>
      </c>
      <c r="AB65" s="82" t="str">
        <f t="shared" si="4"/>
        <v>LESNIAK E. U.</v>
      </c>
      <c r="AC65" s="82" t="str">
        <f t="shared" si="5"/>
        <v>BD-BIOSCIENCE</v>
      </c>
      <c r="AD65" s="82" t="str">
        <f t="shared" si="6"/>
        <v>30 días</v>
      </c>
      <c r="AE65" s="1"/>
      <c r="AF65" s="1"/>
      <c r="AG65" s="1"/>
      <c r="AH65" s="1" t="s">
        <v>2509</v>
      </c>
      <c r="AI65" s="1">
        <v>2512195.1219512196</v>
      </c>
      <c r="AJ65" s="1">
        <v>60</v>
      </c>
      <c r="AK65" s="1"/>
      <c r="AL65" s="1"/>
      <c r="AM65" s="1"/>
      <c r="AN65" s="1"/>
      <c r="AO65" s="1"/>
      <c r="AP65" s="1"/>
      <c r="AQ65" s="1"/>
      <c r="AR65" s="1"/>
      <c r="AS65" s="1"/>
      <c r="AT65" s="1"/>
      <c r="AU65" s="1"/>
      <c r="AV65" s="1"/>
      <c r="AW65" s="93" t="s">
        <v>2631</v>
      </c>
      <c r="AX65" s="94">
        <v>3536499</v>
      </c>
      <c r="AY65" s="93">
        <v>90</v>
      </c>
      <c r="AZ65" s="82">
        <f t="shared" si="12"/>
        <v>2512195.1219512196</v>
      </c>
      <c r="BA65" s="82" t="str">
        <f t="shared" si="13"/>
        <v>NELSON A. ROYERO Y CÍA. SAS.</v>
      </c>
      <c r="BB65" s="82" t="str">
        <f t="shared" si="14"/>
        <v>BD-BIOSCIENCES</v>
      </c>
      <c r="BC65" s="82">
        <f t="shared" si="15"/>
        <v>60</v>
      </c>
      <c r="BD65" s="1"/>
      <c r="BE65" s="1"/>
      <c r="BF65" s="1"/>
      <c r="BG65" s="98">
        <f t="shared" si="7"/>
        <v>2512195.1219512196</v>
      </c>
      <c r="BH65" s="98" t="str">
        <f t="shared" si="8"/>
        <v>NELSON A. ROYERO Y CÍA. SAS.</v>
      </c>
      <c r="BI65" s="98" t="str">
        <f t="shared" si="9"/>
        <v>BD-BIOSCIENCES</v>
      </c>
      <c r="BJ65" s="98">
        <f t="shared" si="10"/>
        <v>60</v>
      </c>
    </row>
    <row r="66" spans="1:62" ht="28.8">
      <c r="A66" s="73">
        <f t="shared" si="11"/>
        <v>58</v>
      </c>
      <c r="B66" s="24" t="s">
        <v>1037</v>
      </c>
      <c r="C66" s="24" t="s">
        <v>957</v>
      </c>
      <c r="D66" s="24" t="s">
        <v>957</v>
      </c>
      <c r="E66" s="24" t="s">
        <v>1087</v>
      </c>
      <c r="F66" s="1"/>
      <c r="G66" s="1"/>
      <c r="H66" s="1"/>
      <c r="I66" s="1" t="s">
        <v>2354</v>
      </c>
      <c r="J66" s="1">
        <v>243600</v>
      </c>
      <c r="K66" s="1" t="s">
        <v>2326</v>
      </c>
      <c r="L66" s="1"/>
      <c r="M66" s="1"/>
      <c r="N66" s="1"/>
      <c r="O66" s="1"/>
      <c r="P66" s="1"/>
      <c r="Q66" s="1"/>
      <c r="R66" s="1"/>
      <c r="S66" s="1"/>
      <c r="T66" s="1"/>
      <c r="U66" s="1"/>
      <c r="V66" s="1"/>
      <c r="W66" s="1"/>
      <c r="X66" s="1" t="s">
        <v>1795</v>
      </c>
      <c r="Y66" s="1">
        <v>473300</v>
      </c>
      <c r="Z66" s="1" t="s">
        <v>2475</v>
      </c>
      <c r="AA66" s="82">
        <f t="shared" si="3"/>
        <v>243600</v>
      </c>
      <c r="AB66" s="82" t="str">
        <f t="shared" si="4"/>
        <v>BIODIAGNOSTICA LTDA</v>
      </c>
      <c r="AC66" s="82" t="str">
        <f t="shared" si="5"/>
        <v>BIOLINE BIO-33039</v>
      </c>
      <c r="AD66" s="82" t="str">
        <f t="shared" si="6"/>
        <v>INMEDIATA</v>
      </c>
      <c r="AE66" s="1"/>
      <c r="AF66" s="1"/>
      <c r="AG66" s="1"/>
      <c r="AH66" s="1" t="s">
        <v>1795</v>
      </c>
      <c r="AI66" s="1">
        <v>267365.85365853657</v>
      </c>
      <c r="AJ66" s="1">
        <v>10</v>
      </c>
      <c r="AK66" s="1"/>
      <c r="AL66" s="1"/>
      <c r="AM66" s="1"/>
      <c r="AN66" s="1"/>
      <c r="AO66" s="1"/>
      <c r="AP66" s="1"/>
      <c r="AQ66" s="1"/>
      <c r="AR66" s="1"/>
      <c r="AS66" s="1"/>
      <c r="AT66" s="1"/>
      <c r="AU66" s="1"/>
      <c r="AV66" s="1"/>
      <c r="AW66" s="93"/>
      <c r="AX66" s="94"/>
      <c r="AY66" s="93"/>
      <c r="AZ66" s="82">
        <f t="shared" si="12"/>
        <v>267365.85365853657</v>
      </c>
      <c r="BA66" s="82" t="str">
        <f t="shared" si="13"/>
        <v>NELSON A. ROYERO Y CÍA. SAS.</v>
      </c>
      <c r="BB66" s="82" t="str">
        <f t="shared" si="14"/>
        <v>BIOLINE</v>
      </c>
      <c r="BC66" s="82">
        <f t="shared" si="15"/>
        <v>10</v>
      </c>
      <c r="BD66" s="1"/>
      <c r="BE66" s="1"/>
      <c r="BF66" s="1"/>
      <c r="BG66" s="98">
        <f t="shared" si="7"/>
        <v>243600</v>
      </c>
      <c r="BH66" s="98" t="str">
        <f t="shared" si="8"/>
        <v>BIODIAGNOSTICA LTDA</v>
      </c>
      <c r="BI66" s="98" t="str">
        <f t="shared" si="9"/>
        <v>BIOLINE BIO-33039</v>
      </c>
      <c r="BJ66" s="98" t="str">
        <f t="shared" si="10"/>
        <v>INMEDIATA</v>
      </c>
    </row>
    <row r="67" spans="1:62" ht="28.8">
      <c r="A67" s="73">
        <f t="shared" si="11"/>
        <v>59</v>
      </c>
      <c r="B67" s="24" t="s">
        <v>1038</v>
      </c>
      <c r="C67" s="24" t="s">
        <v>957</v>
      </c>
      <c r="D67" s="24" t="s">
        <v>957</v>
      </c>
      <c r="E67" s="24" t="s">
        <v>1088</v>
      </c>
      <c r="F67" s="1"/>
      <c r="G67" s="1"/>
      <c r="H67" s="1"/>
      <c r="I67" s="1" t="s">
        <v>2355</v>
      </c>
      <c r="J67" s="1">
        <v>243600</v>
      </c>
      <c r="K67" s="1" t="s">
        <v>2326</v>
      </c>
      <c r="L67" s="1"/>
      <c r="M67" s="1"/>
      <c r="N67" s="1"/>
      <c r="O67" s="1"/>
      <c r="P67" s="1"/>
      <c r="Q67" s="1"/>
      <c r="R67" s="1"/>
      <c r="S67" s="1"/>
      <c r="T67" s="1"/>
      <c r="U67" s="1"/>
      <c r="V67" s="1"/>
      <c r="W67" s="1"/>
      <c r="X67" s="1" t="s">
        <v>1795</v>
      </c>
      <c r="Y67" s="1">
        <v>473300</v>
      </c>
      <c r="Z67" s="1" t="s">
        <v>2475</v>
      </c>
      <c r="AA67" s="82">
        <f t="shared" si="3"/>
        <v>243600</v>
      </c>
      <c r="AB67" s="82" t="str">
        <f t="shared" si="4"/>
        <v>BIODIAGNOSTICA LTDA</v>
      </c>
      <c r="AC67" s="82" t="str">
        <f t="shared" si="5"/>
        <v>BIOLINE BIO-33031</v>
      </c>
      <c r="AD67" s="82" t="str">
        <f t="shared" si="6"/>
        <v>INMEDIATA</v>
      </c>
      <c r="AE67" s="1"/>
      <c r="AF67" s="1"/>
      <c r="AG67" s="1"/>
      <c r="AH67" s="1" t="s">
        <v>1795</v>
      </c>
      <c r="AI67" s="1">
        <v>267365.85365853657</v>
      </c>
      <c r="AJ67" s="1">
        <v>10</v>
      </c>
      <c r="AK67" s="1"/>
      <c r="AL67" s="1"/>
      <c r="AM67" s="1"/>
      <c r="AN67" s="1"/>
      <c r="AO67" s="1"/>
      <c r="AP67" s="1"/>
      <c r="AQ67" s="1"/>
      <c r="AR67" s="1"/>
      <c r="AS67" s="1"/>
      <c r="AT67" s="1"/>
      <c r="AU67" s="1"/>
      <c r="AV67" s="1"/>
      <c r="AW67" s="93"/>
      <c r="AX67" s="94"/>
      <c r="AY67" s="93"/>
      <c r="AZ67" s="82">
        <f t="shared" si="12"/>
        <v>267365.85365853657</v>
      </c>
      <c r="BA67" s="82" t="str">
        <f t="shared" si="13"/>
        <v>NELSON A. ROYERO Y CÍA. SAS.</v>
      </c>
      <c r="BB67" s="82" t="str">
        <f t="shared" si="14"/>
        <v>BIOLINE</v>
      </c>
      <c r="BC67" s="82">
        <f t="shared" si="15"/>
        <v>10</v>
      </c>
      <c r="BD67" s="1"/>
      <c r="BE67" s="1"/>
      <c r="BF67" s="1"/>
      <c r="BG67" s="98">
        <f t="shared" si="7"/>
        <v>243600</v>
      </c>
      <c r="BH67" s="98" t="str">
        <f t="shared" si="8"/>
        <v>BIODIAGNOSTICA LTDA</v>
      </c>
      <c r="BI67" s="98" t="str">
        <f t="shared" si="9"/>
        <v>BIOLINE BIO-33031</v>
      </c>
      <c r="BJ67" s="98" t="str">
        <f t="shared" si="10"/>
        <v>INMEDIATA</v>
      </c>
    </row>
    <row r="68" spans="1:62" ht="28.8">
      <c r="A68" s="73">
        <f t="shared" si="11"/>
        <v>60</v>
      </c>
      <c r="B68" s="24" t="s">
        <v>992</v>
      </c>
      <c r="C68" s="24" t="s">
        <v>91</v>
      </c>
      <c r="D68" s="24" t="s">
        <v>91</v>
      </c>
      <c r="E68" s="24" t="s">
        <v>1062</v>
      </c>
      <c r="F68" s="1"/>
      <c r="G68" s="1"/>
      <c r="H68" s="1"/>
      <c r="I68" s="1"/>
      <c r="J68" s="1"/>
      <c r="K68" s="1"/>
      <c r="L68" s="1"/>
      <c r="M68" s="1"/>
      <c r="N68" s="1"/>
      <c r="O68" s="1"/>
      <c r="P68" s="1"/>
      <c r="Q68" s="1"/>
      <c r="R68" s="1"/>
      <c r="S68" s="1"/>
      <c r="T68" s="1"/>
      <c r="U68" s="1"/>
      <c r="V68" s="1"/>
      <c r="W68" s="1"/>
      <c r="X68" s="1" t="s">
        <v>2494</v>
      </c>
      <c r="Y68" s="1">
        <v>1472100</v>
      </c>
      <c r="Z68" s="1" t="s">
        <v>2475</v>
      </c>
      <c r="AA68" s="82">
        <f t="shared" si="3"/>
        <v>1472100</v>
      </c>
      <c r="AB68" s="82" t="str">
        <f t="shared" si="4"/>
        <v>LESNIAK E. U.</v>
      </c>
      <c r="AC68" s="82" t="str">
        <f t="shared" si="5"/>
        <v>CAYMAN</v>
      </c>
      <c r="AD68" s="82" t="str">
        <f t="shared" si="6"/>
        <v>30 días</v>
      </c>
      <c r="AE68" s="1"/>
      <c r="AF68" s="1"/>
      <c r="AG68" s="1"/>
      <c r="AH68" s="1"/>
      <c r="AI68" s="1"/>
      <c r="AJ68" s="1"/>
      <c r="AK68" s="1"/>
      <c r="AL68" s="1"/>
      <c r="AM68" s="1"/>
      <c r="AN68" s="1"/>
      <c r="AO68" s="1"/>
      <c r="AP68" s="1"/>
      <c r="AQ68" s="1"/>
      <c r="AR68" s="1"/>
      <c r="AS68" s="1"/>
      <c r="AT68" s="1"/>
      <c r="AU68" s="1"/>
      <c r="AV68" s="1"/>
      <c r="AW68" s="93"/>
      <c r="AX68" s="94"/>
      <c r="AY68" s="93"/>
      <c r="AZ68" s="82"/>
      <c r="BA68" s="82"/>
      <c r="BB68" s="82"/>
      <c r="BC68" s="82"/>
      <c r="BD68" s="1"/>
      <c r="BE68" s="1"/>
      <c r="BF68" s="1"/>
      <c r="BG68" s="98">
        <f t="shared" si="7"/>
        <v>1472100</v>
      </c>
      <c r="BH68" s="98" t="str">
        <f t="shared" si="8"/>
        <v>LESNIAK E. U.</v>
      </c>
      <c r="BI68" s="98" t="str">
        <f t="shared" si="9"/>
        <v>CAYMAN</v>
      </c>
      <c r="BJ68" s="98" t="str">
        <f t="shared" si="10"/>
        <v>30 días</v>
      </c>
    </row>
    <row r="69" spans="1:62" ht="57.6">
      <c r="A69" s="73">
        <f t="shared" si="11"/>
        <v>61</v>
      </c>
      <c r="B69" s="24" t="s">
        <v>1485</v>
      </c>
      <c r="C69" s="24" t="s">
        <v>1475</v>
      </c>
      <c r="D69" s="24" t="s">
        <v>1486</v>
      </c>
      <c r="E69" s="24" t="s">
        <v>1079</v>
      </c>
      <c r="F69" s="1"/>
      <c r="G69" s="1"/>
      <c r="H69" s="1"/>
      <c r="I69" s="1"/>
      <c r="J69" s="1"/>
      <c r="K69" s="1"/>
      <c r="L69" s="1"/>
      <c r="M69" s="1"/>
      <c r="N69" s="1"/>
      <c r="O69" s="1"/>
      <c r="P69" s="1"/>
      <c r="Q69" s="1"/>
      <c r="R69" s="1"/>
      <c r="S69" s="1"/>
      <c r="T69" s="1"/>
      <c r="U69" s="1"/>
      <c r="V69" s="1"/>
      <c r="W69" s="1"/>
      <c r="X69" s="1"/>
      <c r="Y69" s="1"/>
      <c r="Z69" s="1"/>
      <c r="AA69" s="82"/>
      <c r="AB69" s="82"/>
      <c r="AC69" s="82"/>
      <c r="AD69" s="82"/>
      <c r="AE69" s="1"/>
      <c r="AF69" s="1"/>
      <c r="AG69" s="1"/>
      <c r="AH69" s="1"/>
      <c r="AI69" s="1"/>
      <c r="AJ69" s="1"/>
      <c r="AK69" s="1"/>
      <c r="AL69" s="1"/>
      <c r="AM69" s="1"/>
      <c r="AN69" s="1"/>
      <c r="AO69" s="1"/>
      <c r="AP69" s="1"/>
      <c r="AQ69" s="1"/>
      <c r="AR69" s="1"/>
      <c r="AS69" s="1"/>
      <c r="AT69" s="1" t="s">
        <v>2465</v>
      </c>
      <c r="AU69" s="1">
        <v>44500</v>
      </c>
      <c r="AV69" s="1" t="s">
        <v>2545</v>
      </c>
      <c r="AW69" s="93"/>
      <c r="AX69" s="94"/>
      <c r="AY69" s="93"/>
      <c r="AZ69" s="82">
        <f t="shared" si="12"/>
        <v>44500</v>
      </c>
      <c r="BA69" s="82" t="str">
        <f t="shared" si="13"/>
        <v>REACTIVOS EQUIPOS Y QUIMICOS LIMITADA</v>
      </c>
      <c r="BB69" s="82" t="str">
        <f t="shared" si="14"/>
        <v>SPINREACT</v>
      </c>
      <c r="BC69" s="82" t="str">
        <f t="shared" si="15"/>
        <v>120 DIAS</v>
      </c>
      <c r="BD69" s="1"/>
      <c r="BE69" s="1"/>
      <c r="BF69" s="1"/>
      <c r="BG69" s="98">
        <f t="shared" si="7"/>
        <v>44500</v>
      </c>
      <c r="BH69" s="98" t="str">
        <f t="shared" si="8"/>
        <v>REACTIVOS EQUIPOS Y QUIMICOS LIMITADA</v>
      </c>
      <c r="BI69" s="98" t="str">
        <f t="shared" si="9"/>
        <v>SPINREACT</v>
      </c>
      <c r="BJ69" s="98" t="str">
        <f t="shared" si="10"/>
        <v>120 DIAS</v>
      </c>
    </row>
    <row r="70" spans="1:62" ht="20.399999999999999">
      <c r="A70" s="73">
        <f t="shared" si="11"/>
        <v>62</v>
      </c>
      <c r="B70" s="24" t="s">
        <v>1043</v>
      </c>
      <c r="C70" s="24" t="s">
        <v>91</v>
      </c>
      <c r="D70" s="24" t="s">
        <v>482</v>
      </c>
      <c r="E70" s="24" t="s">
        <v>1093</v>
      </c>
      <c r="F70" s="1"/>
      <c r="G70" s="1"/>
      <c r="H70" s="1"/>
      <c r="I70" s="1"/>
      <c r="J70" s="1"/>
      <c r="K70" s="1"/>
      <c r="L70" s="1"/>
      <c r="M70" s="1"/>
      <c r="N70" s="1"/>
      <c r="O70" s="1"/>
      <c r="P70" s="1"/>
      <c r="Q70" s="1"/>
      <c r="R70" s="1"/>
      <c r="S70" s="1"/>
      <c r="T70" s="1"/>
      <c r="U70" s="1"/>
      <c r="V70" s="1"/>
      <c r="W70" s="1"/>
      <c r="X70" s="1"/>
      <c r="Y70" s="1"/>
      <c r="Z70" s="1"/>
      <c r="AA70" s="82"/>
      <c r="AB70" s="82"/>
      <c r="AC70" s="82"/>
      <c r="AD70" s="82"/>
      <c r="AE70" s="1"/>
      <c r="AF70" s="1"/>
      <c r="AG70" s="1"/>
      <c r="AH70" s="1"/>
      <c r="AI70" s="1"/>
      <c r="AJ70" s="1"/>
      <c r="AK70" s="1"/>
      <c r="AL70" s="1"/>
      <c r="AM70" s="1"/>
      <c r="AN70" s="1"/>
      <c r="AO70" s="1"/>
      <c r="AP70" s="1"/>
      <c r="AQ70" s="1"/>
      <c r="AR70" s="1"/>
      <c r="AS70" s="1"/>
      <c r="AT70" s="1"/>
      <c r="AU70" s="1"/>
      <c r="AV70" s="1"/>
      <c r="AW70" s="93"/>
      <c r="AX70" s="94"/>
      <c r="AY70" s="93"/>
      <c r="AZ70" s="82"/>
      <c r="BA70" s="82"/>
      <c r="BB70" s="82"/>
      <c r="BC70" s="82"/>
      <c r="BD70" s="1"/>
      <c r="BE70" s="1"/>
      <c r="BF70" s="1"/>
      <c r="BG70" s="98">
        <f t="shared" si="7"/>
        <v>0</v>
      </c>
      <c r="BH70" s="98">
        <f t="shared" si="8"/>
        <v>0</v>
      </c>
      <c r="BI70" s="98">
        <f t="shared" si="9"/>
        <v>0</v>
      </c>
      <c r="BJ70" s="98">
        <f t="shared" si="10"/>
        <v>0</v>
      </c>
    </row>
    <row r="71" spans="1:62" ht="20.399999999999999">
      <c r="A71" s="73">
        <f t="shared" si="11"/>
        <v>63</v>
      </c>
      <c r="B71" s="24" t="s">
        <v>1044</v>
      </c>
      <c r="C71" s="24" t="s">
        <v>482</v>
      </c>
      <c r="D71" s="24" t="s">
        <v>91</v>
      </c>
      <c r="E71" s="24" t="s">
        <v>1094</v>
      </c>
      <c r="F71" s="1"/>
      <c r="G71" s="1"/>
      <c r="H71" s="1"/>
      <c r="I71" s="1"/>
      <c r="J71" s="1"/>
      <c r="K71" s="1"/>
      <c r="L71" s="1"/>
      <c r="M71" s="1"/>
      <c r="N71" s="1"/>
      <c r="O71" s="1"/>
      <c r="P71" s="1"/>
      <c r="Q71" s="1"/>
      <c r="R71" s="1"/>
      <c r="S71" s="1"/>
      <c r="T71" s="1"/>
      <c r="U71" s="1"/>
      <c r="V71" s="1"/>
      <c r="W71" s="1"/>
      <c r="X71" s="1"/>
      <c r="Y71" s="1"/>
      <c r="Z71" s="1"/>
      <c r="AA71" s="82"/>
      <c r="AB71" s="82"/>
      <c r="AC71" s="82"/>
      <c r="AD71" s="82"/>
      <c r="AE71" s="1"/>
      <c r="AF71" s="1"/>
      <c r="AG71" s="1"/>
      <c r="AH71" s="1"/>
      <c r="AI71" s="1"/>
      <c r="AJ71" s="1"/>
      <c r="AK71" s="1"/>
      <c r="AL71" s="1"/>
      <c r="AM71" s="1"/>
      <c r="AN71" s="1"/>
      <c r="AO71" s="1"/>
      <c r="AP71" s="1"/>
      <c r="AQ71" s="1"/>
      <c r="AR71" s="1"/>
      <c r="AS71" s="1"/>
      <c r="AT71" s="1"/>
      <c r="AU71" s="1"/>
      <c r="AV71" s="1"/>
      <c r="AW71" s="93"/>
      <c r="AX71" s="94"/>
      <c r="AY71" s="93"/>
      <c r="AZ71" s="82"/>
      <c r="BA71" s="82"/>
      <c r="BB71" s="82"/>
      <c r="BC71" s="82"/>
      <c r="BD71" s="1"/>
      <c r="BE71" s="1"/>
      <c r="BF71" s="1"/>
      <c r="BG71" s="98">
        <f t="shared" si="7"/>
        <v>0</v>
      </c>
      <c r="BH71" s="98">
        <f t="shared" si="8"/>
        <v>0</v>
      </c>
      <c r="BI71" s="98">
        <f t="shared" si="9"/>
        <v>0</v>
      </c>
      <c r="BJ71" s="98">
        <f t="shared" si="10"/>
        <v>0</v>
      </c>
    </row>
    <row r="72" spans="1:62" ht="43.2">
      <c r="A72" s="73">
        <f t="shared" si="11"/>
        <v>64</v>
      </c>
      <c r="B72" s="24" t="s">
        <v>993</v>
      </c>
      <c r="C72" s="24" t="s">
        <v>482</v>
      </c>
      <c r="D72" s="24" t="s">
        <v>482</v>
      </c>
      <c r="E72" s="24" t="s">
        <v>1063</v>
      </c>
      <c r="F72" s="1"/>
      <c r="G72" s="1"/>
      <c r="H72" s="1"/>
      <c r="I72" s="1"/>
      <c r="J72" s="1"/>
      <c r="K72" s="1"/>
      <c r="L72" s="1"/>
      <c r="M72" s="1"/>
      <c r="N72" s="1"/>
      <c r="O72" s="1"/>
      <c r="P72" s="1"/>
      <c r="Q72" s="1"/>
      <c r="R72" s="1"/>
      <c r="S72" s="1"/>
      <c r="T72" s="1"/>
      <c r="U72" s="1"/>
      <c r="V72" s="1"/>
      <c r="W72" s="1"/>
      <c r="X72" s="1"/>
      <c r="Y72" s="1"/>
      <c r="Z72" s="1"/>
      <c r="AA72" s="82"/>
      <c r="AB72" s="82"/>
      <c r="AC72" s="82"/>
      <c r="AD72" s="82"/>
      <c r="AE72" s="1"/>
      <c r="AF72" s="1"/>
      <c r="AG72" s="1"/>
      <c r="AH72" s="1" t="s">
        <v>2509</v>
      </c>
      <c r="AI72" s="1">
        <v>2512195.1219512196</v>
      </c>
      <c r="AJ72" s="1">
        <v>60</v>
      </c>
      <c r="AK72" s="1"/>
      <c r="AL72" s="1"/>
      <c r="AM72" s="1"/>
      <c r="AN72" s="1"/>
      <c r="AO72" s="1"/>
      <c r="AP72" s="1"/>
      <c r="AQ72" s="1"/>
      <c r="AR72" s="1"/>
      <c r="AS72" s="1"/>
      <c r="AT72" s="1"/>
      <c r="AU72" s="1"/>
      <c r="AV72" s="1"/>
      <c r="AW72" s="93"/>
      <c r="AX72" s="94"/>
      <c r="AY72" s="93"/>
      <c r="AZ72" s="82">
        <f t="shared" si="12"/>
        <v>2512195.1219512196</v>
      </c>
      <c r="BA72" s="82" t="str">
        <f t="shared" si="13"/>
        <v>NELSON A. ROYERO Y CÍA. SAS.</v>
      </c>
      <c r="BB72" s="82" t="str">
        <f t="shared" si="14"/>
        <v>BD-BIOSCIENCES</v>
      </c>
      <c r="BC72" s="82">
        <f t="shared" si="15"/>
        <v>60</v>
      </c>
      <c r="BD72" s="1"/>
      <c r="BE72" s="1"/>
      <c r="BF72" s="1"/>
      <c r="BG72" s="98">
        <f t="shared" si="7"/>
        <v>2512195.1219512196</v>
      </c>
      <c r="BH72" s="98" t="str">
        <f t="shared" si="8"/>
        <v>NELSON A. ROYERO Y CÍA. SAS.</v>
      </c>
      <c r="BI72" s="98" t="str">
        <f t="shared" si="9"/>
        <v>BD-BIOSCIENCES</v>
      </c>
      <c r="BJ72" s="98">
        <f t="shared" si="10"/>
        <v>60</v>
      </c>
    </row>
    <row r="73" spans="1:62" ht="28.8">
      <c r="A73" s="73">
        <f t="shared" si="11"/>
        <v>65</v>
      </c>
      <c r="B73" s="24" t="s">
        <v>1504</v>
      </c>
      <c r="C73" s="24">
        <v>5</v>
      </c>
      <c r="D73" s="24" t="s">
        <v>9</v>
      </c>
      <c r="E73" s="24" t="s">
        <v>1095</v>
      </c>
      <c r="F73" s="1"/>
      <c r="G73" s="1"/>
      <c r="H73" s="1"/>
      <c r="I73" s="1"/>
      <c r="J73" s="1"/>
      <c r="K73" s="1"/>
      <c r="L73" s="1" t="s">
        <v>1095</v>
      </c>
      <c r="M73" s="1">
        <v>279560</v>
      </c>
      <c r="N73" s="1" t="s">
        <v>2279</v>
      </c>
      <c r="O73" s="1"/>
      <c r="P73" s="1"/>
      <c r="Q73" s="1"/>
      <c r="R73" s="1"/>
      <c r="S73" s="1"/>
      <c r="T73" s="1"/>
      <c r="U73" s="1"/>
      <c r="V73" s="1"/>
      <c r="W73" s="1"/>
      <c r="X73" s="1" t="s">
        <v>1095</v>
      </c>
      <c r="Y73" s="1">
        <v>239100</v>
      </c>
      <c r="Z73" s="1" t="s">
        <v>2475</v>
      </c>
      <c r="AA73" s="82">
        <f t="shared" si="3"/>
        <v>239100</v>
      </c>
      <c r="AB73" s="82" t="str">
        <f t="shared" si="4"/>
        <v>LESNIAK E. U.</v>
      </c>
      <c r="AC73" s="82" t="str">
        <f t="shared" si="5"/>
        <v>SIGMA</v>
      </c>
      <c r="AD73" s="82" t="str">
        <f t="shared" si="6"/>
        <v>30 días</v>
      </c>
      <c r="AE73" s="1"/>
      <c r="AF73" s="1"/>
      <c r="AG73" s="1"/>
      <c r="AH73" s="1"/>
      <c r="AI73" s="1"/>
      <c r="AJ73" s="1"/>
      <c r="AK73" s="1"/>
      <c r="AL73" s="1"/>
      <c r="AM73" s="1"/>
      <c r="AN73" s="1" t="s">
        <v>1095</v>
      </c>
      <c r="AO73" s="1">
        <v>116000</v>
      </c>
      <c r="AP73" s="1" t="s">
        <v>2375</v>
      </c>
      <c r="AQ73" s="1"/>
      <c r="AR73" s="1"/>
      <c r="AS73" s="1"/>
      <c r="AT73" s="1"/>
      <c r="AU73" s="1"/>
      <c r="AV73" s="1"/>
      <c r="AW73" s="93" t="s">
        <v>1095</v>
      </c>
      <c r="AX73" s="94">
        <v>121985</v>
      </c>
      <c r="AY73" s="93">
        <v>60</v>
      </c>
      <c r="AZ73" s="82">
        <f t="shared" si="12"/>
        <v>116000</v>
      </c>
      <c r="BA73" s="82" t="str">
        <f t="shared" si="13"/>
        <v xml:space="preserve">QUIMICA  M.G.  S.A.S.   </v>
      </c>
      <c r="BB73" s="82" t="str">
        <f t="shared" si="14"/>
        <v>SIGMA</v>
      </c>
      <c r="BC73" s="82" t="str">
        <f t="shared" si="15"/>
        <v>60 DIAS</v>
      </c>
      <c r="BD73" s="1"/>
      <c r="BE73" s="1"/>
      <c r="BF73" s="1"/>
      <c r="BG73" s="98">
        <f t="shared" si="7"/>
        <v>116000</v>
      </c>
      <c r="BH73" s="98" t="str">
        <f t="shared" si="8"/>
        <v xml:space="preserve">QUIMICA  M.G.  S.A.S.   </v>
      </c>
      <c r="BI73" s="98" t="str">
        <f t="shared" si="9"/>
        <v>SIGMA</v>
      </c>
      <c r="BJ73" s="98" t="str">
        <f t="shared" si="10"/>
        <v>60 DIAS</v>
      </c>
    </row>
    <row r="74" spans="1:62" ht="28.8">
      <c r="A74" s="73">
        <f t="shared" si="11"/>
        <v>66</v>
      </c>
      <c r="B74" s="24" t="s">
        <v>994</v>
      </c>
      <c r="C74" s="24">
        <v>1</v>
      </c>
      <c r="D74" s="24" t="s">
        <v>538</v>
      </c>
      <c r="E74" s="24" t="s">
        <v>1064</v>
      </c>
      <c r="F74" s="1"/>
      <c r="G74" s="1"/>
      <c r="H74" s="1"/>
      <c r="I74" s="1"/>
      <c r="J74" s="1"/>
      <c r="K74" s="1"/>
      <c r="L74" s="1"/>
      <c r="M74" s="1"/>
      <c r="N74" s="1"/>
      <c r="O74" s="1"/>
      <c r="P74" s="1"/>
      <c r="Q74" s="1"/>
      <c r="R74" s="1"/>
      <c r="S74" s="1"/>
      <c r="T74" s="1"/>
      <c r="U74" s="1"/>
      <c r="V74" s="1"/>
      <c r="W74" s="1"/>
      <c r="X74" s="1" t="s">
        <v>1095</v>
      </c>
      <c r="Y74" s="1">
        <v>211100</v>
      </c>
      <c r="Z74" s="1" t="s">
        <v>2475</v>
      </c>
      <c r="AA74" s="82">
        <f t="shared" ref="AA74:AA118" si="16">MIN(Y74,V74,S74,P74,M74,J74,G74)</f>
        <v>211100</v>
      </c>
      <c r="AB74" s="82" t="str">
        <f t="shared" ref="AB74:AB118" si="17">IF(AA74=Y74,$X$7,IF(AA74=V74,$U$7,IF(AA74=S74,$R$7,IF(AA74=P74,$O$7,IF(AA74=M74,$L$7,IF(AA74=J74,$I$7,IF(AA74=G74,$F$7,"")))))))</f>
        <v>LESNIAK E. U.</v>
      </c>
      <c r="AC74" s="82" t="str">
        <f t="shared" ref="AC74:AC118" si="18">IF(AA74=Y74,X74,IF(AA74=V74,U74,IF(AA74=S74,R74,IF(AA74=P74,O74,IF(AA74=M74,L74,IF(AA74=J74,I74,IF(AA74=G74,F74,"")))))))</f>
        <v>SIGMA</v>
      </c>
      <c r="AD74" s="82" t="str">
        <f t="shared" ref="AD74:AD118" si="19">IF(AA74=Y74,Z74,IF(AA74=V74,W74,IF(AA74=S74,T74,IF(AA74=P74,Q74,IF(AA74=M74,N74,IF(AA74=J74,K74,IF(AA74=G74,H74,"")))))))</f>
        <v>30 días</v>
      </c>
      <c r="AE74" s="1"/>
      <c r="AF74" s="1"/>
      <c r="AG74" s="1"/>
      <c r="AH74" s="1"/>
      <c r="AI74" s="1"/>
      <c r="AJ74" s="1"/>
      <c r="AK74" s="1"/>
      <c r="AL74" s="1"/>
      <c r="AM74" s="1"/>
      <c r="AN74" s="1" t="s">
        <v>1095</v>
      </c>
      <c r="AO74" s="1">
        <v>129920</v>
      </c>
      <c r="AP74" s="1" t="s">
        <v>2375</v>
      </c>
      <c r="AQ74" s="1"/>
      <c r="AR74" s="1"/>
      <c r="AS74" s="1"/>
      <c r="AT74" s="1"/>
      <c r="AU74" s="1"/>
      <c r="AV74" s="1"/>
      <c r="AW74" s="93" t="s">
        <v>1095</v>
      </c>
      <c r="AX74" s="94">
        <v>140592</v>
      </c>
      <c r="AY74" s="93">
        <v>60</v>
      </c>
      <c r="AZ74" s="82">
        <f t="shared" ref="AZ74:AZ119" si="20">MIN(AX74,AU74,AR74,AO74,AL74,AI74,AF74)</f>
        <v>129920</v>
      </c>
      <c r="BA74" s="82" t="str">
        <f t="shared" ref="BA74:BA119" si="21">IF(AZ74=AX74,$AW$7,IF(AZ74=AU74,$AT$7,IF(AZ74=AR74,$AQ$7,IF(AZ74=AO74,$AN$7,IF(AZ74=AL74,$AK$7,IF(AZ74=AI74,$AH$7,IF(AZ74=AF74,$AE$7,"")))))))</f>
        <v xml:space="preserve">QUIMICA  M.G.  S.A.S.   </v>
      </c>
      <c r="BB74" s="82" t="str">
        <f t="shared" ref="BB74:BB119" si="22">IF(AZ74=AX74,AW74,IF(AZ74=AU74,AT74,IF(AZ74=AR74,AQ74,IF(AZ74=AO74,AN74,IF(AZ74=AL74,AK74,IF(AZ74=AI74,AH74,IF(AZ74=AF74,AE74,"")))))))</f>
        <v>SIGMA</v>
      </c>
      <c r="BC74" s="82" t="str">
        <f t="shared" ref="BC74:BC119" si="23">IF(AZ74=AX74,AY74,IF(AZ74=AU74,AV74,IF(AZ74=AR74,AS74,IF(AZ74=AO74,AP74,IF(AZ74=AL74,AM74,IF(AZ74=AI74,AJ74,IF(AZ74=AF74,AG74,"")))))))</f>
        <v>60 DIAS</v>
      </c>
      <c r="BD74" s="1"/>
      <c r="BE74" s="1"/>
      <c r="BF74" s="1"/>
      <c r="BG74" s="98">
        <f t="shared" ref="BG74:BG119" si="24">MIN(AZ74,AA74,BE74)</f>
        <v>129920</v>
      </c>
      <c r="BH74" s="98" t="str">
        <f t="shared" ref="BH74:BH119" si="25">IF(BG74=AZ74,BA74,IF(BG74=AA74,AB74,IF(BG74=BE74,$BD$7,"")))</f>
        <v xml:space="preserve">QUIMICA  M.G.  S.A.S.   </v>
      </c>
      <c r="BI74" s="98" t="str">
        <f t="shared" ref="BI74:BI119" si="26">IF(BG74=AZ74,BB74,IF(BG74=AA74,AC74,IF(BG74=BE74,BD74,"")))</f>
        <v>SIGMA</v>
      </c>
      <c r="BJ74" s="98" t="str">
        <f t="shared" ref="BJ74:BJ119" si="27">IF(BG74=AZ74,BC74,IF(BG74=AA74,AD74,IF(BG74=BE74,BF74,"")))</f>
        <v>60 DIAS</v>
      </c>
    </row>
    <row r="75" spans="1:62" ht="20.399999999999999" customHeight="1">
      <c r="A75" s="73">
        <f t="shared" ref="A75:A119" si="28">A74+1</f>
        <v>67</v>
      </c>
      <c r="B75" s="24" t="s">
        <v>2132</v>
      </c>
      <c r="C75" s="24">
        <v>50</v>
      </c>
      <c r="D75" s="24" t="s">
        <v>538</v>
      </c>
      <c r="E75" s="24" t="s">
        <v>2133</v>
      </c>
      <c r="F75" s="1"/>
      <c r="G75" s="1"/>
      <c r="H75" s="1"/>
      <c r="I75" s="1"/>
      <c r="J75" s="1"/>
      <c r="K75" s="1"/>
      <c r="L75" s="1"/>
      <c r="M75" s="1"/>
      <c r="N75" s="1"/>
      <c r="O75" s="1"/>
      <c r="P75" s="1"/>
      <c r="Q75" s="1"/>
      <c r="R75" s="1"/>
      <c r="S75" s="1"/>
      <c r="T75" s="1"/>
      <c r="U75" s="1"/>
      <c r="V75" s="1"/>
      <c r="W75" s="1"/>
      <c r="X75" s="1" t="s">
        <v>2133</v>
      </c>
      <c r="Y75" s="1">
        <v>2427800</v>
      </c>
      <c r="Z75" s="1" t="s">
        <v>2475</v>
      </c>
      <c r="AA75" s="82">
        <f t="shared" si="16"/>
        <v>2427800</v>
      </c>
      <c r="AB75" s="82" t="str">
        <f t="shared" si="17"/>
        <v>LESNIAK E. U.</v>
      </c>
      <c r="AC75" s="82" t="str">
        <f t="shared" si="18"/>
        <v>AMBI PRODUCTS</v>
      </c>
      <c r="AD75" s="82" t="str">
        <f t="shared" si="19"/>
        <v>30 días</v>
      </c>
      <c r="AE75" s="1"/>
      <c r="AF75" s="1"/>
      <c r="AG75" s="1"/>
      <c r="AH75" s="1"/>
      <c r="AI75" s="1"/>
      <c r="AJ75" s="1"/>
      <c r="AK75" s="1"/>
      <c r="AL75" s="1"/>
      <c r="AM75" s="1"/>
      <c r="AN75" s="1"/>
      <c r="AO75" s="1"/>
      <c r="AP75" s="1"/>
      <c r="AQ75" s="1"/>
      <c r="AR75" s="1"/>
      <c r="AS75" s="1"/>
      <c r="AT75" s="1"/>
      <c r="AU75" s="1"/>
      <c r="AV75" s="1"/>
      <c r="AW75" s="93"/>
      <c r="AX75" s="94"/>
      <c r="AY75" s="93"/>
      <c r="AZ75" s="82"/>
      <c r="BA75" s="82"/>
      <c r="BB75" s="82"/>
      <c r="BC75" s="82"/>
      <c r="BD75" s="1"/>
      <c r="BE75" s="1"/>
      <c r="BF75" s="1"/>
      <c r="BG75" s="98">
        <f t="shared" si="24"/>
        <v>2427800</v>
      </c>
      <c r="BH75" s="98" t="str">
        <f t="shared" si="25"/>
        <v>LESNIAK E. U.</v>
      </c>
      <c r="BI75" s="98" t="str">
        <f t="shared" si="26"/>
        <v>AMBI PRODUCTS</v>
      </c>
      <c r="BJ75" s="98" t="str">
        <f t="shared" si="27"/>
        <v>30 días</v>
      </c>
    </row>
    <row r="76" spans="1:62" ht="33" customHeight="1">
      <c r="A76" s="73">
        <f t="shared" si="28"/>
        <v>68</v>
      </c>
      <c r="B76" s="24" t="s">
        <v>1031</v>
      </c>
      <c r="C76" s="24" t="s">
        <v>957</v>
      </c>
      <c r="D76" s="24" t="s">
        <v>957</v>
      </c>
      <c r="E76" s="24" t="s">
        <v>1081</v>
      </c>
      <c r="F76" s="1"/>
      <c r="G76" s="1"/>
      <c r="H76" s="1"/>
      <c r="I76" s="1"/>
      <c r="J76" s="1"/>
      <c r="K76" s="1"/>
      <c r="L76" s="1" t="s">
        <v>1095</v>
      </c>
      <c r="M76" s="1">
        <v>676280</v>
      </c>
      <c r="N76" s="1" t="s">
        <v>2279</v>
      </c>
      <c r="O76" s="1"/>
      <c r="P76" s="1"/>
      <c r="Q76" s="1"/>
      <c r="R76" s="1"/>
      <c r="S76" s="1"/>
      <c r="T76" s="1"/>
      <c r="U76" s="1"/>
      <c r="V76" s="1"/>
      <c r="W76" s="1"/>
      <c r="X76" s="1" t="s">
        <v>1095</v>
      </c>
      <c r="Y76" s="1">
        <v>737400</v>
      </c>
      <c r="Z76" s="1" t="s">
        <v>2475</v>
      </c>
      <c r="AA76" s="82">
        <f t="shared" si="16"/>
        <v>676280</v>
      </c>
      <c r="AB76" s="82" t="str">
        <f t="shared" si="17"/>
        <v>BLAMIS DOTACIONES LABORATORIO S.A.S</v>
      </c>
      <c r="AC76" s="82" t="str">
        <f t="shared" si="18"/>
        <v>SIGMA</v>
      </c>
      <c r="AD76" s="82" t="str">
        <f t="shared" si="19"/>
        <v>60 DÍAS</v>
      </c>
      <c r="AE76" s="1"/>
      <c r="AF76" s="1"/>
      <c r="AG76" s="1"/>
      <c r="AH76" s="1"/>
      <c r="AI76" s="1"/>
      <c r="AJ76" s="1"/>
      <c r="AK76" s="1"/>
      <c r="AL76" s="1"/>
      <c r="AM76" s="1"/>
      <c r="AN76" s="1" t="s">
        <v>1095</v>
      </c>
      <c r="AO76" s="1">
        <v>457040</v>
      </c>
      <c r="AP76" s="1" t="s">
        <v>2375</v>
      </c>
      <c r="AQ76" s="1"/>
      <c r="AR76" s="1"/>
      <c r="AS76" s="1"/>
      <c r="AT76" s="1"/>
      <c r="AU76" s="1"/>
      <c r="AV76" s="1"/>
      <c r="AW76" s="93" t="s">
        <v>1095</v>
      </c>
      <c r="AX76" s="94">
        <v>483810</v>
      </c>
      <c r="AY76" s="93">
        <v>60</v>
      </c>
      <c r="AZ76" s="82">
        <f t="shared" si="20"/>
        <v>457040</v>
      </c>
      <c r="BA76" s="82" t="str">
        <f t="shared" si="21"/>
        <v xml:space="preserve">QUIMICA  M.G.  S.A.S.   </v>
      </c>
      <c r="BB76" s="82" t="str">
        <f t="shared" si="22"/>
        <v>SIGMA</v>
      </c>
      <c r="BC76" s="82" t="str">
        <f t="shared" si="23"/>
        <v>60 DIAS</v>
      </c>
      <c r="BD76" s="1"/>
      <c r="BE76" s="1"/>
      <c r="BF76" s="1"/>
      <c r="BG76" s="98">
        <f t="shared" si="24"/>
        <v>457040</v>
      </c>
      <c r="BH76" s="98" t="str">
        <f t="shared" si="25"/>
        <v xml:space="preserve">QUIMICA  M.G.  S.A.S.   </v>
      </c>
      <c r="BI76" s="98" t="str">
        <f t="shared" si="26"/>
        <v>SIGMA</v>
      </c>
      <c r="BJ76" s="98" t="str">
        <f t="shared" si="27"/>
        <v>60 DIAS</v>
      </c>
    </row>
    <row r="77" spans="1:62" ht="30.6">
      <c r="A77" s="73">
        <f t="shared" si="28"/>
        <v>69</v>
      </c>
      <c r="B77" s="24" t="s">
        <v>2134</v>
      </c>
      <c r="C77" s="24">
        <v>250</v>
      </c>
      <c r="D77" s="24" t="s">
        <v>2135</v>
      </c>
      <c r="E77" s="24" t="s">
        <v>2136</v>
      </c>
      <c r="F77" s="1"/>
      <c r="G77" s="1"/>
      <c r="H77" s="1"/>
      <c r="I77" s="1"/>
      <c r="J77" s="1"/>
      <c r="K77" s="1"/>
      <c r="L77" s="1"/>
      <c r="M77" s="1"/>
      <c r="N77" s="1"/>
      <c r="O77" s="1"/>
      <c r="P77" s="1"/>
      <c r="Q77" s="1"/>
      <c r="R77" s="1"/>
      <c r="S77" s="1"/>
      <c r="T77" s="1"/>
      <c r="U77" s="1"/>
      <c r="V77" s="1"/>
      <c r="W77" s="1"/>
      <c r="X77" s="1"/>
      <c r="Y77" s="1"/>
      <c r="Z77" s="1"/>
      <c r="AA77" s="82"/>
      <c r="AB77" s="82"/>
      <c r="AC77" s="82"/>
      <c r="AD77" s="82"/>
      <c r="AE77" s="1"/>
      <c r="AF77" s="1"/>
      <c r="AG77" s="1"/>
      <c r="AH77" s="1"/>
      <c r="AI77" s="1"/>
      <c r="AJ77" s="1"/>
      <c r="AK77" s="1"/>
      <c r="AL77" s="1"/>
      <c r="AM77" s="1"/>
      <c r="AN77" s="1"/>
      <c r="AO77" s="1"/>
      <c r="AP77" s="1"/>
      <c r="AQ77" s="1"/>
      <c r="AR77" s="1"/>
      <c r="AS77" s="1"/>
      <c r="AT77" s="1"/>
      <c r="AU77" s="1"/>
      <c r="AV77" s="1"/>
      <c r="AW77" s="93"/>
      <c r="AX77" s="94"/>
      <c r="AY77" s="93"/>
      <c r="AZ77" s="82"/>
      <c r="BA77" s="82"/>
      <c r="BB77" s="82"/>
      <c r="BC77" s="82"/>
      <c r="BD77" s="1"/>
      <c r="BE77" s="1"/>
      <c r="BF77" s="1"/>
      <c r="BG77" s="98">
        <f t="shared" si="24"/>
        <v>0</v>
      </c>
      <c r="BH77" s="98">
        <f t="shared" si="25"/>
        <v>0</v>
      </c>
      <c r="BI77" s="98">
        <f t="shared" si="26"/>
        <v>0</v>
      </c>
      <c r="BJ77" s="98">
        <f t="shared" si="27"/>
        <v>0</v>
      </c>
    </row>
    <row r="78" spans="1:62" ht="51">
      <c r="A78" s="73">
        <f t="shared" si="28"/>
        <v>70</v>
      </c>
      <c r="B78" s="24" t="s">
        <v>2137</v>
      </c>
      <c r="C78" s="24" t="s">
        <v>2138</v>
      </c>
      <c r="D78" s="24"/>
      <c r="E78" s="24" t="s">
        <v>1795</v>
      </c>
      <c r="F78" s="1"/>
      <c r="G78" s="1"/>
      <c r="H78" s="1"/>
      <c r="I78" s="1" t="s">
        <v>2356</v>
      </c>
      <c r="J78" s="1">
        <v>243600</v>
      </c>
      <c r="K78" s="1" t="s">
        <v>2326</v>
      </c>
      <c r="L78" s="1"/>
      <c r="M78" s="1"/>
      <c r="N78" s="1"/>
      <c r="O78" s="1"/>
      <c r="P78" s="1"/>
      <c r="Q78" s="1"/>
      <c r="R78" s="1"/>
      <c r="S78" s="1"/>
      <c r="T78" s="1"/>
      <c r="U78" s="1"/>
      <c r="V78" s="1"/>
      <c r="W78" s="1"/>
      <c r="X78" s="1" t="s">
        <v>1795</v>
      </c>
      <c r="Y78" s="1">
        <v>473300</v>
      </c>
      <c r="Z78" s="1" t="s">
        <v>2475</v>
      </c>
      <c r="AA78" s="82">
        <f t="shared" si="16"/>
        <v>243600</v>
      </c>
      <c r="AB78" s="82" t="str">
        <f t="shared" si="17"/>
        <v>BIODIAGNOSTICA LTDA</v>
      </c>
      <c r="AC78" s="82" t="str">
        <f t="shared" si="18"/>
        <v>BIOLINE BIO-33029</v>
      </c>
      <c r="AD78" s="82" t="str">
        <f t="shared" si="19"/>
        <v>INMEDIATA</v>
      </c>
      <c r="AE78" s="1"/>
      <c r="AF78" s="1"/>
      <c r="AG78" s="1"/>
      <c r="AH78" s="1" t="s">
        <v>1795</v>
      </c>
      <c r="AI78" s="1">
        <v>267365.85365853657</v>
      </c>
      <c r="AJ78" s="1">
        <v>10</v>
      </c>
      <c r="AK78" s="1"/>
      <c r="AL78" s="1"/>
      <c r="AM78" s="1"/>
      <c r="AN78" s="1"/>
      <c r="AO78" s="1"/>
      <c r="AP78" s="1"/>
      <c r="AQ78" s="1"/>
      <c r="AR78" s="1"/>
      <c r="AS78" s="1"/>
      <c r="AT78" s="1"/>
      <c r="AU78" s="1"/>
      <c r="AV78" s="1"/>
      <c r="AW78" s="93"/>
      <c r="AX78" s="94"/>
      <c r="AY78" s="93"/>
      <c r="AZ78" s="82">
        <f t="shared" si="20"/>
        <v>267365.85365853657</v>
      </c>
      <c r="BA78" s="82" t="str">
        <f t="shared" si="21"/>
        <v>NELSON A. ROYERO Y CÍA. SAS.</v>
      </c>
      <c r="BB78" s="82" t="str">
        <f t="shared" si="22"/>
        <v>BIOLINE</v>
      </c>
      <c r="BC78" s="82">
        <f t="shared" si="23"/>
        <v>10</v>
      </c>
      <c r="BD78" s="1"/>
      <c r="BE78" s="1"/>
      <c r="BF78" s="1"/>
      <c r="BG78" s="98">
        <f t="shared" si="24"/>
        <v>243600</v>
      </c>
      <c r="BH78" s="98" t="str">
        <f t="shared" si="25"/>
        <v>BIODIAGNOSTICA LTDA</v>
      </c>
      <c r="BI78" s="98" t="str">
        <f t="shared" si="26"/>
        <v>BIOLINE BIO-33029</v>
      </c>
      <c r="BJ78" s="98" t="str">
        <f t="shared" si="27"/>
        <v>INMEDIATA</v>
      </c>
    </row>
    <row r="79" spans="1:62">
      <c r="A79" s="73">
        <f t="shared" si="28"/>
        <v>71</v>
      </c>
      <c r="B79" s="24" t="s">
        <v>1047</v>
      </c>
      <c r="C79" s="24" t="s">
        <v>957</v>
      </c>
      <c r="D79" s="24" t="s">
        <v>966</v>
      </c>
      <c r="E79" s="24" t="s">
        <v>1058</v>
      </c>
      <c r="F79" s="1"/>
      <c r="G79" s="1"/>
      <c r="H79" s="1"/>
      <c r="I79" s="1"/>
      <c r="J79" s="1"/>
      <c r="K79" s="1"/>
      <c r="L79" s="1"/>
      <c r="M79" s="1"/>
      <c r="N79" s="1"/>
      <c r="O79" s="1"/>
      <c r="P79" s="1"/>
      <c r="Q79" s="1"/>
      <c r="R79" s="1"/>
      <c r="S79" s="1"/>
      <c r="T79" s="1"/>
      <c r="U79" s="1"/>
      <c r="V79" s="1"/>
      <c r="W79" s="1"/>
      <c r="X79" s="1"/>
      <c r="Y79" s="1"/>
      <c r="Z79" s="1"/>
      <c r="AA79" s="82"/>
      <c r="AB79" s="82"/>
      <c r="AC79" s="82"/>
      <c r="AD79" s="82"/>
      <c r="AE79" s="1"/>
      <c r="AF79" s="1"/>
      <c r="AG79" s="1"/>
      <c r="AH79" s="1"/>
      <c r="AI79" s="1"/>
      <c r="AJ79" s="1"/>
      <c r="AK79" s="1"/>
      <c r="AL79" s="1"/>
      <c r="AM79" s="1"/>
      <c r="AN79" s="1"/>
      <c r="AO79" s="1"/>
      <c r="AP79" s="1"/>
      <c r="AQ79" s="1"/>
      <c r="AR79" s="1"/>
      <c r="AS79" s="1"/>
      <c r="AT79" s="1"/>
      <c r="AU79" s="1"/>
      <c r="AV79" s="1"/>
      <c r="AW79" s="93"/>
      <c r="AX79" s="94"/>
      <c r="AY79" s="93"/>
      <c r="AZ79" s="82"/>
      <c r="BA79" s="82"/>
      <c r="BB79" s="82"/>
      <c r="BC79" s="82"/>
      <c r="BD79" s="1"/>
      <c r="BE79" s="1"/>
      <c r="BF79" s="1"/>
      <c r="BG79" s="98">
        <f t="shared" si="24"/>
        <v>0</v>
      </c>
      <c r="BH79" s="98">
        <f t="shared" si="25"/>
        <v>0</v>
      </c>
      <c r="BI79" s="98">
        <f t="shared" si="26"/>
        <v>0</v>
      </c>
      <c r="BJ79" s="98">
        <f t="shared" si="27"/>
        <v>0</v>
      </c>
    </row>
    <row r="80" spans="1:62" ht="30.6">
      <c r="A80" s="73">
        <f t="shared" si="28"/>
        <v>72</v>
      </c>
      <c r="B80" s="24" t="s">
        <v>995</v>
      </c>
      <c r="C80" s="24" t="s">
        <v>996</v>
      </c>
      <c r="D80" s="24" t="s">
        <v>6</v>
      </c>
      <c r="E80" s="24" t="s">
        <v>1065</v>
      </c>
      <c r="F80" s="1" t="s">
        <v>2259</v>
      </c>
      <c r="G80" s="1">
        <v>1100000</v>
      </c>
      <c r="H80" s="1" t="s">
        <v>2260</v>
      </c>
      <c r="I80" s="1"/>
      <c r="J80" s="1"/>
      <c r="K80" s="1"/>
      <c r="L80" s="1"/>
      <c r="M80" s="1"/>
      <c r="N80" s="1"/>
      <c r="O80" s="1"/>
      <c r="P80" s="1"/>
      <c r="Q80" s="1"/>
      <c r="R80" s="1" t="s">
        <v>2427</v>
      </c>
      <c r="S80" s="1">
        <v>711300</v>
      </c>
      <c r="T80" s="1">
        <v>30</v>
      </c>
      <c r="U80" s="1"/>
      <c r="V80" s="1"/>
      <c r="W80" s="1"/>
      <c r="X80" s="1" t="s">
        <v>2259</v>
      </c>
      <c r="Y80" s="1">
        <v>1226700</v>
      </c>
      <c r="Z80" s="1" t="s">
        <v>2475</v>
      </c>
      <c r="AA80" s="82">
        <f t="shared" si="16"/>
        <v>711300</v>
      </c>
      <c r="AB80" s="82" t="str">
        <f t="shared" si="17"/>
        <v>EXÓGENA LTDA</v>
      </c>
      <c r="AC80" s="82" t="str">
        <f t="shared" si="18"/>
        <v>Gibco</v>
      </c>
      <c r="AD80" s="82">
        <f t="shared" si="19"/>
        <v>30</v>
      </c>
      <c r="AE80" s="1"/>
      <c r="AF80" s="1"/>
      <c r="AG80" s="1"/>
      <c r="AH80" s="1"/>
      <c r="AI80" s="1"/>
      <c r="AJ80" s="1"/>
      <c r="AK80" s="1"/>
      <c r="AL80" s="1"/>
      <c r="AM80" s="1"/>
      <c r="AN80" s="1"/>
      <c r="AO80" s="1"/>
      <c r="AP80" s="1"/>
      <c r="AQ80" s="1"/>
      <c r="AR80" s="1"/>
      <c r="AS80" s="1"/>
      <c r="AT80" s="1"/>
      <c r="AU80" s="1"/>
      <c r="AV80" s="1"/>
      <c r="AW80" s="93"/>
      <c r="AX80" s="94"/>
      <c r="AY80" s="93"/>
      <c r="AZ80" s="82"/>
      <c r="BA80" s="82"/>
      <c r="BB80" s="82"/>
      <c r="BC80" s="82"/>
      <c r="BD80" s="1"/>
      <c r="BE80" s="1"/>
      <c r="BF80" s="1"/>
      <c r="BG80" s="98">
        <f t="shared" si="24"/>
        <v>711300</v>
      </c>
      <c r="BH80" s="98" t="str">
        <f t="shared" si="25"/>
        <v>EXÓGENA LTDA</v>
      </c>
      <c r="BI80" s="98" t="str">
        <f t="shared" si="26"/>
        <v>Gibco</v>
      </c>
      <c r="BJ80" s="98">
        <f t="shared" si="27"/>
        <v>30</v>
      </c>
    </row>
    <row r="81" spans="1:62" ht="43.2">
      <c r="A81" s="73">
        <f t="shared" si="28"/>
        <v>73</v>
      </c>
      <c r="B81" s="24" t="s">
        <v>1030</v>
      </c>
      <c r="C81" s="24" t="s">
        <v>91</v>
      </c>
      <c r="D81" s="24" t="s">
        <v>91</v>
      </c>
      <c r="E81" s="24" t="s">
        <v>1080</v>
      </c>
      <c r="F81" s="1"/>
      <c r="G81" s="1"/>
      <c r="H81" s="1"/>
      <c r="I81" s="1"/>
      <c r="J81" s="1"/>
      <c r="K81" s="1"/>
      <c r="L81" s="1"/>
      <c r="M81" s="1"/>
      <c r="N81" s="1"/>
      <c r="O81" s="1"/>
      <c r="P81" s="1"/>
      <c r="Q81" s="1"/>
      <c r="R81" s="1"/>
      <c r="S81" s="1"/>
      <c r="T81" s="1"/>
      <c r="U81" s="1"/>
      <c r="V81" s="1"/>
      <c r="W81" s="1"/>
      <c r="X81" s="1" t="s">
        <v>2493</v>
      </c>
      <c r="Y81" s="1">
        <v>2539700</v>
      </c>
      <c r="Z81" s="1" t="s">
        <v>2475</v>
      </c>
      <c r="AA81" s="82">
        <f t="shared" si="16"/>
        <v>2539700</v>
      </c>
      <c r="AB81" s="82" t="str">
        <f t="shared" si="17"/>
        <v>LESNIAK E. U.</v>
      </c>
      <c r="AC81" s="82" t="str">
        <f t="shared" si="18"/>
        <v>BD-BIOSCIENCE</v>
      </c>
      <c r="AD81" s="82" t="str">
        <f t="shared" si="19"/>
        <v>30 días</v>
      </c>
      <c r="AE81" s="1"/>
      <c r="AF81" s="1"/>
      <c r="AG81" s="1"/>
      <c r="AH81" s="1" t="s">
        <v>2509</v>
      </c>
      <c r="AI81" s="1">
        <v>2512195.1219512196</v>
      </c>
      <c r="AJ81" s="1">
        <v>10</v>
      </c>
      <c r="AK81" s="1"/>
      <c r="AL81" s="1"/>
      <c r="AM81" s="1"/>
      <c r="AN81" s="1"/>
      <c r="AO81" s="1"/>
      <c r="AP81" s="1"/>
      <c r="AQ81" s="1"/>
      <c r="AR81" s="1"/>
      <c r="AS81" s="1"/>
      <c r="AT81" s="1"/>
      <c r="AU81" s="1"/>
      <c r="AV81" s="1"/>
      <c r="AW81" s="93" t="s">
        <v>2631</v>
      </c>
      <c r="AX81" s="94">
        <v>3277999</v>
      </c>
      <c r="AY81" s="93">
        <v>90</v>
      </c>
      <c r="AZ81" s="82">
        <f t="shared" si="20"/>
        <v>2512195.1219512196</v>
      </c>
      <c r="BA81" s="82" t="str">
        <f t="shared" si="21"/>
        <v>NELSON A. ROYERO Y CÍA. SAS.</v>
      </c>
      <c r="BB81" s="82" t="str">
        <f t="shared" si="22"/>
        <v>BD-BIOSCIENCES</v>
      </c>
      <c r="BC81" s="82">
        <f t="shared" si="23"/>
        <v>10</v>
      </c>
      <c r="BD81" s="1"/>
      <c r="BE81" s="1"/>
      <c r="BF81" s="1"/>
      <c r="BG81" s="98">
        <f t="shared" si="24"/>
        <v>2512195.1219512196</v>
      </c>
      <c r="BH81" s="98" t="str">
        <f t="shared" si="25"/>
        <v>NELSON A. ROYERO Y CÍA. SAS.</v>
      </c>
      <c r="BI81" s="98" t="str">
        <f t="shared" si="26"/>
        <v>BD-BIOSCIENCES</v>
      </c>
      <c r="BJ81" s="98">
        <f t="shared" si="27"/>
        <v>10</v>
      </c>
    </row>
    <row r="82" spans="1:62" ht="28.8">
      <c r="A82" s="73">
        <f t="shared" si="28"/>
        <v>74</v>
      </c>
      <c r="B82" s="24" t="s">
        <v>1034</v>
      </c>
      <c r="C82" s="24">
        <v>500</v>
      </c>
      <c r="D82" s="24" t="s">
        <v>538</v>
      </c>
      <c r="E82" s="24" t="s">
        <v>1084</v>
      </c>
      <c r="F82" s="1"/>
      <c r="G82" s="1"/>
      <c r="H82" s="1"/>
      <c r="I82" s="1"/>
      <c r="J82" s="1"/>
      <c r="K82" s="1"/>
      <c r="L82" s="1"/>
      <c r="M82" s="1"/>
      <c r="N82" s="1"/>
      <c r="O82" s="1"/>
      <c r="P82" s="1"/>
      <c r="Q82" s="1"/>
      <c r="R82" s="1"/>
      <c r="S82" s="1"/>
      <c r="T82" s="1"/>
      <c r="U82" s="1"/>
      <c r="V82" s="1"/>
      <c r="W82" s="1"/>
      <c r="X82" s="1" t="s">
        <v>1095</v>
      </c>
      <c r="Y82" s="1">
        <v>326100</v>
      </c>
      <c r="Z82" s="1" t="s">
        <v>2475</v>
      </c>
      <c r="AA82" s="82">
        <f t="shared" si="16"/>
        <v>326100</v>
      </c>
      <c r="AB82" s="82" t="str">
        <f t="shared" si="17"/>
        <v>LESNIAK E. U.</v>
      </c>
      <c r="AC82" s="82" t="str">
        <f t="shared" si="18"/>
        <v>SIGMA</v>
      </c>
      <c r="AD82" s="82" t="str">
        <f t="shared" si="19"/>
        <v>30 días</v>
      </c>
      <c r="AE82" s="1"/>
      <c r="AF82" s="1"/>
      <c r="AG82" s="1"/>
      <c r="AH82" s="1"/>
      <c r="AI82" s="1"/>
      <c r="AJ82" s="1"/>
      <c r="AK82" s="1"/>
      <c r="AL82" s="1"/>
      <c r="AM82" s="1"/>
      <c r="AN82" s="1" t="s">
        <v>1095</v>
      </c>
      <c r="AO82" s="1">
        <v>186760</v>
      </c>
      <c r="AP82" s="1" t="s">
        <v>2375</v>
      </c>
      <c r="AQ82" s="1"/>
      <c r="AR82" s="1"/>
      <c r="AS82" s="1"/>
      <c r="AT82" s="1"/>
      <c r="AU82" s="1"/>
      <c r="AV82" s="1"/>
      <c r="AW82" s="93" t="s">
        <v>1095</v>
      </c>
      <c r="AX82" s="94">
        <v>214414</v>
      </c>
      <c r="AY82" s="93">
        <v>60</v>
      </c>
      <c r="AZ82" s="82">
        <f t="shared" si="20"/>
        <v>186760</v>
      </c>
      <c r="BA82" s="82" t="str">
        <f t="shared" si="21"/>
        <v xml:space="preserve">QUIMICA  M.G.  S.A.S.   </v>
      </c>
      <c r="BB82" s="82" t="str">
        <f t="shared" si="22"/>
        <v>SIGMA</v>
      </c>
      <c r="BC82" s="82" t="str">
        <f t="shared" si="23"/>
        <v>60 DIAS</v>
      </c>
      <c r="BD82" s="1"/>
      <c r="BE82" s="1"/>
      <c r="BF82" s="1"/>
      <c r="BG82" s="98">
        <f t="shared" si="24"/>
        <v>186760</v>
      </c>
      <c r="BH82" s="98" t="str">
        <f t="shared" si="25"/>
        <v xml:space="preserve">QUIMICA  M.G.  S.A.S.   </v>
      </c>
      <c r="BI82" s="98" t="str">
        <f t="shared" si="26"/>
        <v>SIGMA</v>
      </c>
      <c r="BJ82" s="98" t="str">
        <f t="shared" si="27"/>
        <v>60 DIAS</v>
      </c>
    </row>
    <row r="83" spans="1:62" ht="43.2">
      <c r="A83" s="73">
        <f t="shared" si="28"/>
        <v>75</v>
      </c>
      <c r="B83" s="24" t="s">
        <v>998</v>
      </c>
      <c r="C83" s="24">
        <v>50</v>
      </c>
      <c r="D83" s="24" t="s">
        <v>162</v>
      </c>
      <c r="E83" s="24" t="s">
        <v>1066</v>
      </c>
      <c r="F83" s="1"/>
      <c r="G83" s="1"/>
      <c r="H83" s="1"/>
      <c r="I83" s="1"/>
      <c r="J83" s="1"/>
      <c r="K83" s="1"/>
      <c r="L83" s="1"/>
      <c r="M83" s="1"/>
      <c r="N83" s="1"/>
      <c r="O83" s="1"/>
      <c r="P83" s="1"/>
      <c r="Q83" s="1"/>
      <c r="R83" s="1"/>
      <c r="S83" s="1"/>
      <c r="T83" s="1"/>
      <c r="U83" s="1"/>
      <c r="V83" s="1"/>
      <c r="W83" s="1"/>
      <c r="X83" s="1"/>
      <c r="Y83" s="1"/>
      <c r="Z83" s="1"/>
      <c r="AA83" s="82"/>
      <c r="AB83" s="82"/>
      <c r="AC83" s="82"/>
      <c r="AD83" s="82"/>
      <c r="AE83" s="1"/>
      <c r="AF83" s="1"/>
      <c r="AG83" s="1"/>
      <c r="AH83" s="1"/>
      <c r="AI83" s="1"/>
      <c r="AJ83" s="1"/>
      <c r="AK83" s="1"/>
      <c r="AL83" s="1"/>
      <c r="AM83" s="1"/>
      <c r="AN83" s="1"/>
      <c r="AO83" s="1"/>
      <c r="AP83" s="1"/>
      <c r="AQ83" s="1" t="s">
        <v>1066</v>
      </c>
      <c r="AR83" s="1">
        <v>56840</v>
      </c>
      <c r="AS83" s="1" t="s">
        <v>2575</v>
      </c>
      <c r="AT83" s="1"/>
      <c r="AU83" s="1"/>
      <c r="AV83" s="1"/>
      <c r="AW83" s="93"/>
      <c r="AX83" s="94"/>
      <c r="AY83" s="93"/>
      <c r="AZ83" s="82">
        <f t="shared" si="20"/>
        <v>56840</v>
      </c>
      <c r="BA83" s="82" t="str">
        <f t="shared" si="21"/>
        <v>QUIMICOS Y REACTIVOS SAS "QUIMIREL SAS"</v>
      </c>
      <c r="BB83" s="82" t="str">
        <f t="shared" si="22"/>
        <v>OXOID</v>
      </c>
      <c r="BC83" s="82" t="str">
        <f t="shared" si="23"/>
        <v>60 dias calendario</v>
      </c>
      <c r="BD83" s="1"/>
      <c r="BE83" s="1"/>
      <c r="BF83" s="1"/>
      <c r="BG83" s="98">
        <f t="shared" si="24"/>
        <v>56840</v>
      </c>
      <c r="BH83" s="98" t="str">
        <f t="shared" si="25"/>
        <v>QUIMICOS Y REACTIVOS SAS "QUIMIREL SAS"</v>
      </c>
      <c r="BI83" s="98" t="str">
        <f t="shared" si="26"/>
        <v>OXOID</v>
      </c>
      <c r="BJ83" s="98" t="str">
        <f t="shared" si="27"/>
        <v>60 dias calendario</v>
      </c>
    </row>
    <row r="84" spans="1:62" ht="30.6">
      <c r="A84" s="73">
        <f t="shared" si="28"/>
        <v>76</v>
      </c>
      <c r="B84" s="24" t="s">
        <v>1000</v>
      </c>
      <c r="C84" s="24">
        <v>100</v>
      </c>
      <c r="D84" s="24" t="s">
        <v>6</v>
      </c>
      <c r="E84" s="24" t="s">
        <v>1067</v>
      </c>
      <c r="F84" s="1" t="s">
        <v>2259</v>
      </c>
      <c r="G84" s="1">
        <v>115000</v>
      </c>
      <c r="H84" s="1" t="s">
        <v>2260</v>
      </c>
      <c r="I84" s="1"/>
      <c r="J84" s="1"/>
      <c r="K84" s="1"/>
      <c r="L84" s="1"/>
      <c r="M84" s="1"/>
      <c r="N84" s="1"/>
      <c r="O84" s="1"/>
      <c r="P84" s="1"/>
      <c r="Q84" s="1"/>
      <c r="R84" s="1" t="s">
        <v>2427</v>
      </c>
      <c r="S84" s="1">
        <v>77700</v>
      </c>
      <c r="T84" s="1">
        <v>30</v>
      </c>
      <c r="U84" s="1"/>
      <c r="V84" s="1"/>
      <c r="W84" s="1"/>
      <c r="X84" s="1" t="s">
        <v>2259</v>
      </c>
      <c r="Y84" s="1">
        <v>334800</v>
      </c>
      <c r="Z84" s="1" t="s">
        <v>2475</v>
      </c>
      <c r="AA84" s="82">
        <f t="shared" si="16"/>
        <v>77700</v>
      </c>
      <c r="AB84" s="82" t="str">
        <f t="shared" si="17"/>
        <v>EXÓGENA LTDA</v>
      </c>
      <c r="AC84" s="82" t="str">
        <f t="shared" si="18"/>
        <v>Gibco</v>
      </c>
      <c r="AD84" s="82">
        <f t="shared" si="19"/>
        <v>30</v>
      </c>
      <c r="AE84" s="1"/>
      <c r="AF84" s="1"/>
      <c r="AG84" s="1"/>
      <c r="AH84" s="1"/>
      <c r="AI84" s="1"/>
      <c r="AJ84" s="1"/>
      <c r="AK84" s="1"/>
      <c r="AL84" s="1"/>
      <c r="AM84" s="1"/>
      <c r="AN84" s="1"/>
      <c r="AO84" s="1"/>
      <c r="AP84" s="1"/>
      <c r="AQ84" s="1"/>
      <c r="AR84" s="1"/>
      <c r="AS84" s="1"/>
      <c r="AT84" s="1"/>
      <c r="AU84" s="1"/>
      <c r="AV84" s="1"/>
      <c r="AW84" s="93"/>
      <c r="AX84" s="94"/>
      <c r="AY84" s="93"/>
      <c r="AZ84" s="82"/>
      <c r="BA84" s="82"/>
      <c r="BB84" s="82"/>
      <c r="BC84" s="82"/>
      <c r="BD84" s="1"/>
      <c r="BE84" s="1"/>
      <c r="BF84" s="1"/>
      <c r="BG84" s="98">
        <f t="shared" si="24"/>
        <v>77700</v>
      </c>
      <c r="BH84" s="98" t="str">
        <f t="shared" si="25"/>
        <v>EXÓGENA LTDA</v>
      </c>
      <c r="BI84" s="98" t="str">
        <f t="shared" si="26"/>
        <v>Gibco</v>
      </c>
      <c r="BJ84" s="98">
        <f t="shared" si="27"/>
        <v>30</v>
      </c>
    </row>
    <row r="85" spans="1:62" ht="28.8">
      <c r="A85" s="73">
        <f t="shared" si="28"/>
        <v>77</v>
      </c>
      <c r="B85" s="24" t="s">
        <v>1785</v>
      </c>
      <c r="C85" s="24">
        <v>7</v>
      </c>
      <c r="D85" s="24" t="s">
        <v>6</v>
      </c>
      <c r="E85" s="24" t="s">
        <v>1048</v>
      </c>
      <c r="F85" s="1"/>
      <c r="G85" s="1"/>
      <c r="H85" s="1"/>
      <c r="I85" s="1"/>
      <c r="J85" s="1"/>
      <c r="K85" s="1"/>
      <c r="L85" s="1"/>
      <c r="M85" s="1"/>
      <c r="N85" s="1"/>
      <c r="O85" s="1"/>
      <c r="P85" s="1"/>
      <c r="Q85" s="1"/>
      <c r="R85" s="1" t="s">
        <v>1048</v>
      </c>
      <c r="S85" s="1">
        <v>1357100</v>
      </c>
      <c r="T85" s="1">
        <v>30</v>
      </c>
      <c r="U85" s="1"/>
      <c r="V85" s="1"/>
      <c r="W85" s="1"/>
      <c r="X85" s="1" t="s">
        <v>2261</v>
      </c>
      <c r="Y85" s="1">
        <v>2534700</v>
      </c>
      <c r="Z85" s="1" t="s">
        <v>2475</v>
      </c>
      <c r="AA85" s="82">
        <f t="shared" si="16"/>
        <v>1357100</v>
      </c>
      <c r="AB85" s="82" t="str">
        <f t="shared" si="17"/>
        <v>EXÓGENA LTDA</v>
      </c>
      <c r="AC85" s="82" t="str">
        <f t="shared" si="18"/>
        <v>Applied Biosystem</v>
      </c>
      <c r="AD85" s="82">
        <f t="shared" si="19"/>
        <v>30</v>
      </c>
      <c r="AE85" s="1"/>
      <c r="AF85" s="1"/>
      <c r="AG85" s="1"/>
      <c r="AH85" s="1"/>
      <c r="AI85" s="1"/>
      <c r="AJ85" s="1"/>
      <c r="AK85" s="1"/>
      <c r="AL85" s="1"/>
      <c r="AM85" s="1"/>
      <c r="AN85" s="1"/>
      <c r="AO85" s="1"/>
      <c r="AP85" s="1"/>
      <c r="AQ85" s="1"/>
      <c r="AR85" s="1"/>
      <c r="AS85" s="1"/>
      <c r="AT85" s="1"/>
      <c r="AU85" s="1"/>
      <c r="AV85" s="1"/>
      <c r="AW85" s="93"/>
      <c r="AX85" s="94"/>
      <c r="AY85" s="93"/>
      <c r="AZ85" s="82"/>
      <c r="BA85" s="82"/>
      <c r="BB85" s="82"/>
      <c r="BC85" s="82"/>
      <c r="BD85" s="1"/>
      <c r="BE85" s="1"/>
      <c r="BF85" s="1"/>
      <c r="BG85" s="98">
        <f t="shared" si="24"/>
        <v>1357100</v>
      </c>
      <c r="BH85" s="98" t="str">
        <f t="shared" si="25"/>
        <v>EXÓGENA LTDA</v>
      </c>
      <c r="BI85" s="98" t="str">
        <f t="shared" si="26"/>
        <v>Applied Biosystem</v>
      </c>
      <c r="BJ85" s="98">
        <f t="shared" si="27"/>
        <v>30</v>
      </c>
    </row>
    <row r="86" spans="1:62" ht="72">
      <c r="A86" s="73">
        <f t="shared" si="28"/>
        <v>78</v>
      </c>
      <c r="B86" s="24" t="s">
        <v>1001</v>
      </c>
      <c r="C86" s="24">
        <v>100</v>
      </c>
      <c r="D86" s="24" t="s">
        <v>15</v>
      </c>
      <c r="E86" s="24" t="s">
        <v>1068</v>
      </c>
      <c r="F86" s="1"/>
      <c r="G86" s="1"/>
      <c r="H86" s="1"/>
      <c r="I86" s="1"/>
      <c r="J86" s="1"/>
      <c r="K86" s="1"/>
      <c r="L86" s="1" t="s">
        <v>1095</v>
      </c>
      <c r="M86" s="1">
        <v>69600</v>
      </c>
      <c r="N86" s="1" t="s">
        <v>2279</v>
      </c>
      <c r="O86" s="1"/>
      <c r="P86" s="1"/>
      <c r="Q86" s="1"/>
      <c r="R86" s="1"/>
      <c r="S86" s="1"/>
      <c r="T86" s="1"/>
      <c r="U86" s="1"/>
      <c r="V86" s="1"/>
      <c r="W86" s="1"/>
      <c r="X86" s="1" t="s">
        <v>1095</v>
      </c>
      <c r="Y86" s="1">
        <v>101800</v>
      </c>
      <c r="Z86" s="1" t="s">
        <v>2475</v>
      </c>
      <c r="AA86" s="82">
        <f t="shared" si="16"/>
        <v>69600</v>
      </c>
      <c r="AB86" s="82" t="str">
        <f t="shared" si="17"/>
        <v>BLAMIS DOTACIONES LABORATORIO S.A.S</v>
      </c>
      <c r="AC86" s="82" t="str">
        <f t="shared" si="18"/>
        <v>SIGMA</v>
      </c>
      <c r="AD86" s="82" t="str">
        <f t="shared" si="19"/>
        <v>60 DÍAS</v>
      </c>
      <c r="AE86" s="1"/>
      <c r="AF86" s="1"/>
      <c r="AG86" s="1"/>
      <c r="AH86" s="1"/>
      <c r="AI86" s="1"/>
      <c r="AJ86" s="1"/>
      <c r="AK86" s="1"/>
      <c r="AL86" s="1"/>
      <c r="AM86" s="1"/>
      <c r="AN86" s="1" t="s">
        <v>1095</v>
      </c>
      <c r="AO86" s="1">
        <v>54520</v>
      </c>
      <c r="AP86" s="1" t="s">
        <v>2375</v>
      </c>
      <c r="AQ86" s="1"/>
      <c r="AR86" s="1"/>
      <c r="AS86" s="1"/>
      <c r="AT86" s="1"/>
      <c r="AU86" s="1"/>
      <c r="AV86" s="1"/>
      <c r="AW86" s="93" t="s">
        <v>1095</v>
      </c>
      <c r="AX86" s="94">
        <v>41574</v>
      </c>
      <c r="AY86" s="93">
        <v>60</v>
      </c>
      <c r="AZ86" s="82">
        <f t="shared" si="20"/>
        <v>41574</v>
      </c>
      <c r="BA86" s="82" t="str">
        <f t="shared" si="21"/>
        <v>SCIENTIFIC PRODUCTS LTDA.</v>
      </c>
      <c r="BB86" s="82" t="str">
        <f t="shared" si="22"/>
        <v>SIGMA</v>
      </c>
      <c r="BC86" s="82">
        <f t="shared" si="23"/>
        <v>60</v>
      </c>
      <c r="BD86" s="1"/>
      <c r="BE86" s="1"/>
      <c r="BF86" s="1"/>
      <c r="BG86" s="98">
        <f t="shared" si="24"/>
        <v>41574</v>
      </c>
      <c r="BH86" s="98" t="str">
        <f t="shared" si="25"/>
        <v>SCIENTIFIC PRODUCTS LTDA.</v>
      </c>
      <c r="BI86" s="98" t="str">
        <f t="shared" si="26"/>
        <v>SIGMA</v>
      </c>
      <c r="BJ86" s="98">
        <f t="shared" si="27"/>
        <v>60</v>
      </c>
    </row>
    <row r="87" spans="1:62" ht="102">
      <c r="A87" s="73">
        <f t="shared" si="28"/>
        <v>79</v>
      </c>
      <c r="B87" s="24" t="s">
        <v>1036</v>
      </c>
      <c r="C87" s="24" t="s">
        <v>961</v>
      </c>
      <c r="D87" s="24" t="s">
        <v>482</v>
      </c>
      <c r="E87" s="24" t="s">
        <v>1086</v>
      </c>
      <c r="F87" s="1" t="s">
        <v>2261</v>
      </c>
      <c r="G87" s="1">
        <v>1809600</v>
      </c>
      <c r="H87" s="1" t="s">
        <v>2260</v>
      </c>
      <c r="I87" s="1"/>
      <c r="J87" s="1"/>
      <c r="K87" s="1"/>
      <c r="L87" s="1"/>
      <c r="M87" s="1"/>
      <c r="N87" s="1"/>
      <c r="O87" s="1"/>
      <c r="P87" s="1"/>
      <c r="Q87" s="1"/>
      <c r="R87" s="1" t="s">
        <v>1048</v>
      </c>
      <c r="S87" s="1">
        <v>1415200</v>
      </c>
      <c r="T87" s="1">
        <v>30</v>
      </c>
      <c r="U87" s="1"/>
      <c r="V87" s="1"/>
      <c r="W87" s="1"/>
      <c r="X87" s="1" t="s">
        <v>2261</v>
      </c>
      <c r="Y87" s="1">
        <v>2681100</v>
      </c>
      <c r="Z87" s="1" t="s">
        <v>2475</v>
      </c>
      <c r="AA87" s="82">
        <f t="shared" si="16"/>
        <v>1415200</v>
      </c>
      <c r="AB87" s="82" t="str">
        <f t="shared" si="17"/>
        <v>EXÓGENA LTDA</v>
      </c>
      <c r="AC87" s="82" t="str">
        <f t="shared" si="18"/>
        <v>Applied Biosystem</v>
      </c>
      <c r="AD87" s="82">
        <f t="shared" si="19"/>
        <v>30</v>
      </c>
      <c r="AE87" s="1"/>
      <c r="AF87" s="1"/>
      <c r="AG87" s="1"/>
      <c r="AH87" s="1"/>
      <c r="AI87" s="1"/>
      <c r="AJ87" s="1"/>
      <c r="AK87" s="1"/>
      <c r="AL87" s="1"/>
      <c r="AM87" s="1"/>
      <c r="AN87" s="1"/>
      <c r="AO87" s="1"/>
      <c r="AP87" s="1"/>
      <c r="AQ87" s="1"/>
      <c r="AR87" s="1"/>
      <c r="AS87" s="1"/>
      <c r="AT87" s="1"/>
      <c r="AU87" s="1"/>
      <c r="AV87" s="1"/>
      <c r="AW87" s="93"/>
      <c r="AX87" s="94"/>
      <c r="AY87" s="93"/>
      <c r="AZ87" s="82"/>
      <c r="BA87" s="82"/>
      <c r="BB87" s="82"/>
      <c r="BC87" s="82"/>
      <c r="BD87" s="1"/>
      <c r="BE87" s="1"/>
      <c r="BF87" s="1"/>
      <c r="BG87" s="98">
        <f t="shared" si="24"/>
        <v>1415200</v>
      </c>
      <c r="BH87" s="98" t="str">
        <f t="shared" si="25"/>
        <v>EXÓGENA LTDA</v>
      </c>
      <c r="BI87" s="98" t="str">
        <f t="shared" si="26"/>
        <v>Applied Biosystem</v>
      </c>
      <c r="BJ87" s="98">
        <f t="shared" si="27"/>
        <v>30</v>
      </c>
    </row>
    <row r="88" spans="1:62" ht="28.8">
      <c r="A88" s="73">
        <f t="shared" si="28"/>
        <v>80</v>
      </c>
      <c r="B88" s="24" t="s">
        <v>1624</v>
      </c>
      <c r="C88" s="24" t="s">
        <v>91</v>
      </c>
      <c r="D88" s="24" t="s">
        <v>91</v>
      </c>
      <c r="E88" s="24" t="s">
        <v>1625</v>
      </c>
      <c r="F88" s="1"/>
      <c r="G88" s="1"/>
      <c r="H88" s="1"/>
      <c r="I88" s="1"/>
      <c r="J88" s="1"/>
      <c r="K88" s="1"/>
      <c r="L88" s="1"/>
      <c r="M88" s="1"/>
      <c r="N88" s="1"/>
      <c r="O88" s="1"/>
      <c r="P88" s="1"/>
      <c r="Q88" s="1"/>
      <c r="R88" s="1"/>
      <c r="S88" s="1"/>
      <c r="T88" s="1"/>
      <c r="U88" s="1"/>
      <c r="V88" s="1"/>
      <c r="W88" s="1"/>
      <c r="X88" s="1" t="s">
        <v>2495</v>
      </c>
      <c r="Y88" s="1">
        <v>486200</v>
      </c>
      <c r="Z88" s="1" t="s">
        <v>2475</v>
      </c>
      <c r="AA88" s="82">
        <f t="shared" si="16"/>
        <v>486200</v>
      </c>
      <c r="AB88" s="82" t="str">
        <f t="shared" si="17"/>
        <v>LESNIAK E. U.</v>
      </c>
      <c r="AC88" s="82" t="str">
        <f t="shared" si="18"/>
        <v>ABCAM</v>
      </c>
      <c r="AD88" s="82" t="str">
        <f t="shared" si="19"/>
        <v>30 días</v>
      </c>
      <c r="AE88" s="1"/>
      <c r="AF88" s="1"/>
      <c r="AG88" s="1"/>
      <c r="AH88" s="1"/>
      <c r="AI88" s="1"/>
      <c r="AJ88" s="1"/>
      <c r="AK88" s="1"/>
      <c r="AL88" s="1"/>
      <c r="AM88" s="1"/>
      <c r="AN88" s="1" t="s">
        <v>2495</v>
      </c>
      <c r="AO88" s="1">
        <v>596000</v>
      </c>
      <c r="AP88" s="1" t="s">
        <v>2375</v>
      </c>
      <c r="AQ88" s="1"/>
      <c r="AR88" s="1"/>
      <c r="AS88" s="1"/>
      <c r="AT88" s="1"/>
      <c r="AU88" s="1"/>
      <c r="AV88" s="1"/>
      <c r="AW88" s="93"/>
      <c r="AX88" s="94"/>
      <c r="AY88" s="93"/>
      <c r="AZ88" s="82">
        <f t="shared" si="20"/>
        <v>596000</v>
      </c>
      <c r="BA88" s="82" t="str">
        <f t="shared" si="21"/>
        <v xml:space="preserve">QUIMICA  M.G.  S.A.S.   </v>
      </c>
      <c r="BB88" s="82" t="str">
        <f t="shared" si="22"/>
        <v>ABCAM</v>
      </c>
      <c r="BC88" s="82" t="str">
        <f t="shared" si="23"/>
        <v>60 DIAS</v>
      </c>
      <c r="BD88" s="1" t="s">
        <v>2651</v>
      </c>
      <c r="BE88" s="1">
        <v>408320</v>
      </c>
      <c r="BF88" s="1" t="s">
        <v>2454</v>
      </c>
      <c r="BG88" s="98">
        <f t="shared" si="24"/>
        <v>408320</v>
      </c>
      <c r="BH88" s="98" t="str">
        <f t="shared" si="25"/>
        <v>VORTEX COMPANY SAS</v>
      </c>
      <c r="BI88" s="98" t="str">
        <f t="shared" si="26"/>
        <v>Abcam</v>
      </c>
      <c r="BJ88" s="98" t="str">
        <f t="shared" si="27"/>
        <v>30 dias</v>
      </c>
    </row>
    <row r="89" spans="1:62" ht="72">
      <c r="A89" s="73">
        <f t="shared" si="28"/>
        <v>81</v>
      </c>
      <c r="B89" s="24" t="s">
        <v>2139</v>
      </c>
      <c r="C89" s="24">
        <v>5</v>
      </c>
      <c r="D89" s="24" t="s">
        <v>9</v>
      </c>
      <c r="E89" s="24" t="s">
        <v>2140</v>
      </c>
      <c r="F89" s="1"/>
      <c r="G89" s="1"/>
      <c r="H89" s="1"/>
      <c r="I89" s="1"/>
      <c r="J89" s="1"/>
      <c r="K89" s="1"/>
      <c r="L89" s="1" t="s">
        <v>1095</v>
      </c>
      <c r="M89" s="1">
        <v>2854760</v>
      </c>
      <c r="N89" s="1" t="s">
        <v>2279</v>
      </c>
      <c r="O89" s="1"/>
      <c r="P89" s="1"/>
      <c r="Q89" s="1"/>
      <c r="R89" s="1"/>
      <c r="S89" s="1"/>
      <c r="T89" s="1"/>
      <c r="U89" s="1"/>
      <c r="V89" s="1"/>
      <c r="W89" s="1"/>
      <c r="X89" s="1" t="s">
        <v>1095</v>
      </c>
      <c r="Y89" s="1">
        <v>2866200</v>
      </c>
      <c r="Z89" s="1" t="s">
        <v>2475</v>
      </c>
      <c r="AA89" s="82">
        <f t="shared" si="16"/>
        <v>2854760</v>
      </c>
      <c r="AB89" s="82" t="str">
        <f t="shared" si="17"/>
        <v>BLAMIS DOTACIONES LABORATORIO S.A.S</v>
      </c>
      <c r="AC89" s="82" t="str">
        <f t="shared" si="18"/>
        <v>SIGMA</v>
      </c>
      <c r="AD89" s="82" t="str">
        <f t="shared" si="19"/>
        <v>60 DÍAS</v>
      </c>
      <c r="AE89" s="1"/>
      <c r="AF89" s="1"/>
      <c r="AG89" s="1"/>
      <c r="AH89" s="1"/>
      <c r="AI89" s="1"/>
      <c r="AJ89" s="1"/>
      <c r="AK89" s="1"/>
      <c r="AL89" s="1"/>
      <c r="AM89" s="1"/>
      <c r="AN89" s="1" t="s">
        <v>1095</v>
      </c>
      <c r="AO89" s="1">
        <v>2148320</v>
      </c>
      <c r="AP89" s="1" t="s">
        <v>2375</v>
      </c>
      <c r="AQ89" s="1"/>
      <c r="AR89" s="1"/>
      <c r="AS89" s="1"/>
      <c r="AT89" s="1"/>
      <c r="AU89" s="1"/>
      <c r="AV89" s="1"/>
      <c r="AW89" s="93" t="s">
        <v>1095</v>
      </c>
      <c r="AX89" s="94">
        <v>2380204</v>
      </c>
      <c r="AY89" s="93">
        <v>60</v>
      </c>
      <c r="AZ89" s="82">
        <f t="shared" si="20"/>
        <v>2148320</v>
      </c>
      <c r="BA89" s="82" t="str">
        <f t="shared" si="21"/>
        <v xml:space="preserve">QUIMICA  M.G.  S.A.S.   </v>
      </c>
      <c r="BB89" s="82" t="str">
        <f t="shared" si="22"/>
        <v>SIGMA</v>
      </c>
      <c r="BC89" s="82" t="str">
        <f t="shared" si="23"/>
        <v>60 DIAS</v>
      </c>
      <c r="BD89" s="1"/>
      <c r="BE89" s="1"/>
      <c r="BF89" s="1"/>
      <c r="BG89" s="98">
        <f t="shared" si="24"/>
        <v>2148320</v>
      </c>
      <c r="BH89" s="98" t="str">
        <f t="shared" si="25"/>
        <v xml:space="preserve">QUIMICA  M.G.  S.A.S.   </v>
      </c>
      <c r="BI89" s="98" t="str">
        <f t="shared" si="26"/>
        <v>SIGMA</v>
      </c>
      <c r="BJ89" s="98" t="str">
        <f t="shared" si="27"/>
        <v>60 DIAS</v>
      </c>
    </row>
    <row r="90" spans="1:62" ht="43.2">
      <c r="A90" s="73">
        <f t="shared" si="28"/>
        <v>82</v>
      </c>
      <c r="B90" s="24" t="s">
        <v>1002</v>
      </c>
      <c r="C90" s="24">
        <v>5</v>
      </c>
      <c r="D90" s="24" t="s">
        <v>6</v>
      </c>
      <c r="E90" s="24" t="s">
        <v>1786</v>
      </c>
      <c r="F90" s="1" t="s">
        <v>2264</v>
      </c>
      <c r="G90" s="1">
        <v>423400</v>
      </c>
      <c r="H90" s="1" t="s">
        <v>2260</v>
      </c>
      <c r="I90" s="1"/>
      <c r="J90" s="1"/>
      <c r="K90" s="1"/>
      <c r="L90" s="1"/>
      <c r="M90" s="1"/>
      <c r="N90" s="1"/>
      <c r="O90" s="1"/>
      <c r="P90" s="1"/>
      <c r="Q90" s="1"/>
      <c r="R90" s="1" t="s">
        <v>2428</v>
      </c>
      <c r="S90" s="1">
        <v>488400</v>
      </c>
      <c r="T90" s="1">
        <v>30</v>
      </c>
      <c r="U90" s="1"/>
      <c r="V90" s="1"/>
      <c r="W90" s="1"/>
      <c r="X90" s="1" t="s">
        <v>501</v>
      </c>
      <c r="Y90" s="1">
        <v>464000</v>
      </c>
      <c r="Z90" s="1" t="s">
        <v>2475</v>
      </c>
      <c r="AA90" s="82">
        <f t="shared" si="16"/>
        <v>423400</v>
      </c>
      <c r="AB90" s="82" t="str">
        <f t="shared" si="17"/>
        <v>ARC ANALISIS Y CIA SAS</v>
      </c>
      <c r="AC90" s="82" t="str">
        <f t="shared" si="18"/>
        <v>AMBION</v>
      </c>
      <c r="AD90" s="82" t="str">
        <f t="shared" si="19"/>
        <v>30 Dias</v>
      </c>
      <c r="AE90" s="1"/>
      <c r="AF90" s="1"/>
      <c r="AG90" s="1"/>
      <c r="AH90" s="1" t="s">
        <v>1795</v>
      </c>
      <c r="AI90" s="1">
        <v>165512.19512195123</v>
      </c>
      <c r="AJ90" s="1">
        <v>45</v>
      </c>
      <c r="AK90" s="1"/>
      <c r="AL90" s="1"/>
      <c r="AM90" s="1"/>
      <c r="AN90" s="1"/>
      <c r="AO90" s="1"/>
      <c r="AP90" s="1"/>
      <c r="AQ90" s="1"/>
      <c r="AR90" s="1"/>
      <c r="AS90" s="1"/>
      <c r="AT90" s="1"/>
      <c r="AU90" s="1"/>
      <c r="AV90" s="1"/>
      <c r="AW90" s="93"/>
      <c r="AX90" s="94"/>
      <c r="AY90" s="93"/>
      <c r="AZ90" s="82">
        <f t="shared" si="20"/>
        <v>165512.19512195123</v>
      </c>
      <c r="BA90" s="82" t="str">
        <f t="shared" si="21"/>
        <v>NELSON A. ROYERO Y CÍA. SAS.</v>
      </c>
      <c r="BB90" s="82" t="str">
        <f t="shared" si="22"/>
        <v>BIOLINE</v>
      </c>
      <c r="BC90" s="82">
        <f t="shared" si="23"/>
        <v>45</v>
      </c>
      <c r="BD90" s="1"/>
      <c r="BE90" s="1"/>
      <c r="BF90" s="1"/>
      <c r="BG90" s="98">
        <f t="shared" si="24"/>
        <v>165512.19512195123</v>
      </c>
      <c r="BH90" s="98" t="str">
        <f t="shared" si="25"/>
        <v>NELSON A. ROYERO Y CÍA. SAS.</v>
      </c>
      <c r="BI90" s="98" t="str">
        <f t="shared" si="26"/>
        <v>BIOLINE</v>
      </c>
      <c r="BJ90" s="98">
        <f t="shared" si="27"/>
        <v>45</v>
      </c>
    </row>
    <row r="91" spans="1:62" ht="57.6">
      <c r="A91" s="73">
        <f t="shared" si="28"/>
        <v>83</v>
      </c>
      <c r="B91" s="24" t="s">
        <v>1003</v>
      </c>
      <c r="C91" s="24" t="s">
        <v>1004</v>
      </c>
      <c r="D91" s="24" t="s">
        <v>482</v>
      </c>
      <c r="E91" s="24" t="s">
        <v>1069</v>
      </c>
      <c r="F91" s="1"/>
      <c r="G91" s="1"/>
      <c r="H91" s="1"/>
      <c r="I91" s="1"/>
      <c r="J91" s="1"/>
      <c r="K91" s="1"/>
      <c r="L91" s="1"/>
      <c r="M91" s="1"/>
      <c r="N91" s="1"/>
      <c r="O91" s="1"/>
      <c r="P91" s="1"/>
      <c r="Q91" s="1"/>
      <c r="R91" s="1"/>
      <c r="S91" s="1"/>
      <c r="T91" s="1"/>
      <c r="U91" s="1"/>
      <c r="V91" s="1"/>
      <c r="W91" s="1"/>
      <c r="X91" s="1"/>
      <c r="Y91" s="1"/>
      <c r="Z91" s="1"/>
      <c r="AA91" s="82"/>
      <c r="AB91" s="82"/>
      <c r="AC91" s="82"/>
      <c r="AD91" s="82"/>
      <c r="AE91" s="1"/>
      <c r="AF91" s="1"/>
      <c r="AG91" s="1"/>
      <c r="AH91" s="1"/>
      <c r="AI91" s="1"/>
      <c r="AJ91" s="1"/>
      <c r="AK91" s="1"/>
      <c r="AL91" s="1"/>
      <c r="AM91" s="1"/>
      <c r="AN91" s="1"/>
      <c r="AO91" s="1"/>
      <c r="AP91" s="1"/>
      <c r="AQ91" s="1"/>
      <c r="AR91" s="1"/>
      <c r="AS91" s="1"/>
      <c r="AT91" s="1" t="s">
        <v>1073</v>
      </c>
      <c r="AU91" s="1">
        <v>68500</v>
      </c>
      <c r="AV91" s="1" t="s">
        <v>2328</v>
      </c>
      <c r="AW91" s="93"/>
      <c r="AX91" s="94"/>
      <c r="AY91" s="93"/>
      <c r="AZ91" s="82">
        <f t="shared" si="20"/>
        <v>68500</v>
      </c>
      <c r="BA91" s="82" t="str">
        <f t="shared" si="21"/>
        <v>REACTIVOS EQUIPOS Y QUIMICOS LIMITADA</v>
      </c>
      <c r="BB91" s="82" t="str">
        <f t="shared" si="22"/>
        <v>BIOSYSTEMS</v>
      </c>
      <c r="BC91" s="82" t="str">
        <f t="shared" si="23"/>
        <v>30 DIAS</v>
      </c>
      <c r="BD91" s="1"/>
      <c r="BE91" s="1"/>
      <c r="BF91" s="1"/>
      <c r="BG91" s="98">
        <f t="shared" si="24"/>
        <v>68500</v>
      </c>
      <c r="BH91" s="98" t="str">
        <f t="shared" si="25"/>
        <v>REACTIVOS EQUIPOS Y QUIMICOS LIMITADA</v>
      </c>
      <c r="BI91" s="98" t="str">
        <f t="shared" si="26"/>
        <v>BIOSYSTEMS</v>
      </c>
      <c r="BJ91" s="98" t="str">
        <f t="shared" si="27"/>
        <v>30 DIAS</v>
      </c>
    </row>
    <row r="92" spans="1:62" ht="57.6">
      <c r="A92" s="73">
        <f t="shared" si="28"/>
        <v>84</v>
      </c>
      <c r="B92" s="24" t="s">
        <v>1005</v>
      </c>
      <c r="C92" s="24" t="s">
        <v>1004</v>
      </c>
      <c r="D92" s="24" t="s">
        <v>482</v>
      </c>
      <c r="E92" s="24" t="s">
        <v>1069</v>
      </c>
      <c r="F92" s="1"/>
      <c r="G92" s="1"/>
      <c r="H92" s="1"/>
      <c r="I92" s="1"/>
      <c r="J92" s="1"/>
      <c r="K92" s="1"/>
      <c r="L92" s="1"/>
      <c r="M92" s="1"/>
      <c r="N92" s="1"/>
      <c r="O92" s="1"/>
      <c r="P92" s="1"/>
      <c r="Q92" s="1"/>
      <c r="R92" s="1"/>
      <c r="S92" s="1"/>
      <c r="T92" s="1"/>
      <c r="U92" s="1"/>
      <c r="V92" s="1"/>
      <c r="W92" s="1"/>
      <c r="X92" s="1"/>
      <c r="Y92" s="1"/>
      <c r="Z92" s="1"/>
      <c r="AA92" s="82"/>
      <c r="AB92" s="82"/>
      <c r="AC92" s="82"/>
      <c r="AD92" s="82"/>
      <c r="AE92" s="1"/>
      <c r="AF92" s="1"/>
      <c r="AG92" s="1"/>
      <c r="AH92" s="1"/>
      <c r="AI92" s="1"/>
      <c r="AJ92" s="1"/>
      <c r="AK92" s="1"/>
      <c r="AL92" s="1"/>
      <c r="AM92" s="1"/>
      <c r="AN92" s="1"/>
      <c r="AO92" s="1"/>
      <c r="AP92" s="1"/>
      <c r="AQ92" s="1"/>
      <c r="AR92" s="1"/>
      <c r="AS92" s="1"/>
      <c r="AT92" s="1" t="s">
        <v>1073</v>
      </c>
      <c r="AU92" s="1">
        <v>57600</v>
      </c>
      <c r="AV92" s="1" t="s">
        <v>2328</v>
      </c>
      <c r="AW92" s="93"/>
      <c r="AX92" s="94"/>
      <c r="AY92" s="93"/>
      <c r="AZ92" s="82">
        <f t="shared" si="20"/>
        <v>57600</v>
      </c>
      <c r="BA92" s="82" t="str">
        <f t="shared" si="21"/>
        <v>REACTIVOS EQUIPOS Y QUIMICOS LIMITADA</v>
      </c>
      <c r="BB92" s="82" t="str">
        <f t="shared" si="22"/>
        <v>BIOSYSTEMS</v>
      </c>
      <c r="BC92" s="82" t="str">
        <f t="shared" si="23"/>
        <v>30 DIAS</v>
      </c>
      <c r="BD92" s="1"/>
      <c r="BE92" s="1"/>
      <c r="BF92" s="1"/>
      <c r="BG92" s="98">
        <f t="shared" si="24"/>
        <v>57600</v>
      </c>
      <c r="BH92" s="98" t="str">
        <f t="shared" si="25"/>
        <v>REACTIVOS EQUIPOS Y QUIMICOS LIMITADA</v>
      </c>
      <c r="BI92" s="98" t="str">
        <f t="shared" si="26"/>
        <v>BIOSYSTEMS</v>
      </c>
      <c r="BJ92" s="98" t="str">
        <f t="shared" si="27"/>
        <v>30 DIAS</v>
      </c>
    </row>
    <row r="93" spans="1:62" ht="57.6">
      <c r="A93" s="73">
        <f t="shared" si="28"/>
        <v>85</v>
      </c>
      <c r="B93" s="24" t="s">
        <v>1006</v>
      </c>
      <c r="C93" s="24" t="s">
        <v>1004</v>
      </c>
      <c r="D93" s="24" t="s">
        <v>482</v>
      </c>
      <c r="E93" s="24" t="s">
        <v>1069</v>
      </c>
      <c r="F93" s="1"/>
      <c r="G93" s="1"/>
      <c r="H93" s="1"/>
      <c r="I93" s="1"/>
      <c r="J93" s="1"/>
      <c r="K93" s="1"/>
      <c r="L93" s="1"/>
      <c r="M93" s="1"/>
      <c r="N93" s="1"/>
      <c r="O93" s="1"/>
      <c r="P93" s="1"/>
      <c r="Q93" s="1"/>
      <c r="R93" s="1"/>
      <c r="S93" s="1"/>
      <c r="T93" s="1"/>
      <c r="U93" s="1"/>
      <c r="V93" s="1"/>
      <c r="W93" s="1"/>
      <c r="X93" s="1"/>
      <c r="Y93" s="1"/>
      <c r="Z93" s="1"/>
      <c r="AA93" s="82"/>
      <c r="AB93" s="82"/>
      <c r="AC93" s="82"/>
      <c r="AD93" s="82"/>
      <c r="AE93" s="1"/>
      <c r="AF93" s="1"/>
      <c r="AG93" s="1"/>
      <c r="AH93" s="1"/>
      <c r="AI93" s="1"/>
      <c r="AJ93" s="1"/>
      <c r="AK93" s="1"/>
      <c r="AL93" s="1"/>
      <c r="AM93" s="1"/>
      <c r="AN93" s="1"/>
      <c r="AO93" s="1"/>
      <c r="AP93" s="1"/>
      <c r="AQ93" s="1"/>
      <c r="AR93" s="1"/>
      <c r="AS93" s="1"/>
      <c r="AT93" s="1" t="s">
        <v>1073</v>
      </c>
      <c r="AU93" s="1">
        <v>68600</v>
      </c>
      <c r="AV93" s="1" t="s">
        <v>2328</v>
      </c>
      <c r="AW93" s="93"/>
      <c r="AX93" s="94"/>
      <c r="AY93" s="93"/>
      <c r="AZ93" s="82">
        <f t="shared" si="20"/>
        <v>68600</v>
      </c>
      <c r="BA93" s="82" t="str">
        <f t="shared" si="21"/>
        <v>REACTIVOS EQUIPOS Y QUIMICOS LIMITADA</v>
      </c>
      <c r="BB93" s="82" t="str">
        <f t="shared" si="22"/>
        <v>BIOSYSTEMS</v>
      </c>
      <c r="BC93" s="82" t="str">
        <f t="shared" si="23"/>
        <v>30 DIAS</v>
      </c>
      <c r="BD93" s="1"/>
      <c r="BE93" s="1"/>
      <c r="BF93" s="1"/>
      <c r="BG93" s="98">
        <f t="shared" si="24"/>
        <v>68600</v>
      </c>
      <c r="BH93" s="98" t="str">
        <f t="shared" si="25"/>
        <v>REACTIVOS EQUIPOS Y QUIMICOS LIMITADA</v>
      </c>
      <c r="BI93" s="98" t="str">
        <f t="shared" si="26"/>
        <v>BIOSYSTEMS</v>
      </c>
      <c r="BJ93" s="98" t="str">
        <f t="shared" si="27"/>
        <v>30 DIAS</v>
      </c>
    </row>
    <row r="94" spans="1:62" ht="43.2">
      <c r="A94" s="73">
        <f t="shared" si="28"/>
        <v>86</v>
      </c>
      <c r="B94" s="24" t="s">
        <v>1007</v>
      </c>
      <c r="C94" s="24" t="s">
        <v>91</v>
      </c>
      <c r="D94" s="24" t="s">
        <v>91</v>
      </c>
      <c r="E94" s="24" t="s">
        <v>1070</v>
      </c>
      <c r="F94" s="1"/>
      <c r="G94" s="1"/>
      <c r="H94" s="1"/>
      <c r="I94" s="1"/>
      <c r="J94" s="1"/>
      <c r="K94" s="1"/>
      <c r="L94" s="1"/>
      <c r="M94" s="1"/>
      <c r="N94" s="1"/>
      <c r="O94" s="1"/>
      <c r="P94" s="1"/>
      <c r="Q94" s="1"/>
      <c r="R94" s="1"/>
      <c r="S94" s="1"/>
      <c r="T94" s="1"/>
      <c r="U94" s="1"/>
      <c r="V94" s="1"/>
      <c r="W94" s="1"/>
      <c r="X94" s="1" t="s">
        <v>2496</v>
      </c>
      <c r="Y94" s="1">
        <v>964100</v>
      </c>
      <c r="Z94" s="1" t="s">
        <v>2475</v>
      </c>
      <c r="AA94" s="82">
        <f t="shared" si="16"/>
        <v>964100</v>
      </c>
      <c r="AB94" s="82" t="str">
        <f t="shared" si="17"/>
        <v>LESNIAK E. U.</v>
      </c>
      <c r="AC94" s="82" t="str">
        <f t="shared" si="18"/>
        <v>QIAGEN</v>
      </c>
      <c r="AD94" s="82" t="str">
        <f t="shared" si="19"/>
        <v>30 días</v>
      </c>
      <c r="AE94" s="1"/>
      <c r="AF94" s="1"/>
      <c r="AG94" s="1"/>
      <c r="AH94" s="1" t="s">
        <v>2496</v>
      </c>
      <c r="AI94" s="1">
        <v>956292.68292682921</v>
      </c>
      <c r="AJ94" s="1">
        <v>60</v>
      </c>
      <c r="AK94" s="1"/>
      <c r="AL94" s="1"/>
      <c r="AM94" s="1"/>
      <c r="AN94" s="1"/>
      <c r="AO94" s="1"/>
      <c r="AP94" s="1"/>
      <c r="AQ94" s="1"/>
      <c r="AR94" s="1"/>
      <c r="AS94" s="1"/>
      <c r="AT94" s="1"/>
      <c r="AU94" s="1"/>
      <c r="AV94" s="1"/>
      <c r="AW94" s="93"/>
      <c r="AX94" s="94"/>
      <c r="AY94" s="93"/>
      <c r="AZ94" s="82">
        <f t="shared" si="20"/>
        <v>956292.68292682921</v>
      </c>
      <c r="BA94" s="82" t="str">
        <f t="shared" si="21"/>
        <v>NELSON A. ROYERO Y CÍA. SAS.</v>
      </c>
      <c r="BB94" s="82" t="str">
        <f t="shared" si="22"/>
        <v>QIAGEN</v>
      </c>
      <c r="BC94" s="82">
        <f t="shared" si="23"/>
        <v>60</v>
      </c>
      <c r="BD94" s="1"/>
      <c r="BE94" s="1"/>
      <c r="BF94" s="1"/>
      <c r="BG94" s="98">
        <f t="shared" si="24"/>
        <v>956292.68292682921</v>
      </c>
      <c r="BH94" s="98" t="str">
        <f t="shared" si="25"/>
        <v>NELSON A. ROYERO Y CÍA. SAS.</v>
      </c>
      <c r="BI94" s="98" t="str">
        <f t="shared" si="26"/>
        <v>QIAGEN</v>
      </c>
      <c r="BJ94" s="98">
        <f t="shared" si="27"/>
        <v>60</v>
      </c>
    </row>
    <row r="95" spans="1:62" ht="43.2">
      <c r="A95" s="73">
        <f t="shared" si="28"/>
        <v>87</v>
      </c>
      <c r="B95" s="24" t="s">
        <v>1008</v>
      </c>
      <c r="C95" s="24" t="s">
        <v>91</v>
      </c>
      <c r="D95" s="24" t="s">
        <v>91</v>
      </c>
      <c r="E95" s="24" t="s">
        <v>1071</v>
      </c>
      <c r="F95" s="1"/>
      <c r="G95" s="1"/>
      <c r="H95" s="1"/>
      <c r="I95" s="1"/>
      <c r="J95" s="1"/>
      <c r="K95" s="1"/>
      <c r="L95" s="1"/>
      <c r="M95" s="1"/>
      <c r="N95" s="1"/>
      <c r="O95" s="1"/>
      <c r="P95" s="1"/>
      <c r="Q95" s="1"/>
      <c r="R95" s="1"/>
      <c r="S95" s="1"/>
      <c r="T95" s="1"/>
      <c r="U95" s="1"/>
      <c r="V95" s="1"/>
      <c r="W95" s="1"/>
      <c r="X95" s="1" t="s">
        <v>2496</v>
      </c>
      <c r="Y95" s="1">
        <v>735900</v>
      </c>
      <c r="Z95" s="1" t="s">
        <v>2475</v>
      </c>
      <c r="AA95" s="82">
        <f t="shared" si="16"/>
        <v>735900</v>
      </c>
      <c r="AB95" s="82" t="str">
        <f t="shared" si="17"/>
        <v>LESNIAK E. U.</v>
      </c>
      <c r="AC95" s="82" t="str">
        <f t="shared" si="18"/>
        <v>QIAGEN</v>
      </c>
      <c r="AD95" s="82" t="str">
        <f t="shared" si="19"/>
        <v>30 días</v>
      </c>
      <c r="AE95" s="1"/>
      <c r="AF95" s="1"/>
      <c r="AG95" s="1"/>
      <c r="AH95" s="1" t="s">
        <v>2496</v>
      </c>
      <c r="AI95" s="1">
        <v>714390.24390243902</v>
      </c>
      <c r="AJ95" s="1">
        <v>60</v>
      </c>
      <c r="AK95" s="1"/>
      <c r="AL95" s="1"/>
      <c r="AM95" s="1"/>
      <c r="AN95" s="1"/>
      <c r="AO95" s="1"/>
      <c r="AP95" s="1"/>
      <c r="AQ95" s="1"/>
      <c r="AR95" s="1"/>
      <c r="AS95" s="1"/>
      <c r="AT95" s="1"/>
      <c r="AU95" s="1"/>
      <c r="AV95" s="1"/>
      <c r="AW95" s="93"/>
      <c r="AX95" s="94"/>
      <c r="AY95" s="93"/>
      <c r="AZ95" s="82">
        <f t="shared" si="20"/>
        <v>714390.24390243902</v>
      </c>
      <c r="BA95" s="82" t="str">
        <f t="shared" si="21"/>
        <v>NELSON A. ROYERO Y CÍA. SAS.</v>
      </c>
      <c r="BB95" s="82" t="str">
        <f t="shared" si="22"/>
        <v>QIAGEN</v>
      </c>
      <c r="BC95" s="82">
        <f t="shared" si="23"/>
        <v>60</v>
      </c>
      <c r="BD95" s="1"/>
      <c r="BE95" s="1"/>
      <c r="BF95" s="1"/>
      <c r="BG95" s="98">
        <f t="shared" si="24"/>
        <v>714390.24390243902</v>
      </c>
      <c r="BH95" s="98" t="str">
        <f t="shared" si="25"/>
        <v>NELSON A. ROYERO Y CÍA. SAS.</v>
      </c>
      <c r="BI95" s="98" t="str">
        <f t="shared" si="26"/>
        <v>QIAGEN</v>
      </c>
      <c r="BJ95" s="98">
        <f t="shared" si="27"/>
        <v>60</v>
      </c>
    </row>
    <row r="96" spans="1:62" ht="28.8">
      <c r="A96" s="73">
        <f t="shared" si="28"/>
        <v>88</v>
      </c>
      <c r="B96" s="24" t="s">
        <v>2141</v>
      </c>
      <c r="C96" s="24" t="s">
        <v>2142</v>
      </c>
      <c r="D96" s="24" t="s">
        <v>6</v>
      </c>
      <c r="E96" s="24" t="s">
        <v>2143</v>
      </c>
      <c r="F96" s="1"/>
      <c r="G96" s="1"/>
      <c r="H96" s="1"/>
      <c r="I96" s="1" t="s">
        <v>2357</v>
      </c>
      <c r="J96" s="1">
        <v>411545</v>
      </c>
      <c r="K96" s="1" t="s">
        <v>2328</v>
      </c>
      <c r="L96" s="1"/>
      <c r="M96" s="1"/>
      <c r="N96" s="1"/>
      <c r="O96" s="1"/>
      <c r="P96" s="1"/>
      <c r="Q96" s="1"/>
      <c r="R96" s="1"/>
      <c r="S96" s="1"/>
      <c r="T96" s="1"/>
      <c r="U96" s="1"/>
      <c r="V96" s="1"/>
      <c r="W96" s="1"/>
      <c r="X96" s="1" t="s">
        <v>2143</v>
      </c>
      <c r="Y96" s="1">
        <v>225600</v>
      </c>
      <c r="Z96" s="1" t="s">
        <v>2475</v>
      </c>
      <c r="AA96" s="82">
        <f t="shared" si="16"/>
        <v>225600</v>
      </c>
      <c r="AB96" s="82" t="str">
        <f t="shared" si="17"/>
        <v>LESNIAK E. U.</v>
      </c>
      <c r="AC96" s="82" t="str">
        <f t="shared" si="18"/>
        <v>MOBIO</v>
      </c>
      <c r="AD96" s="82" t="str">
        <f t="shared" si="19"/>
        <v>30 días</v>
      </c>
      <c r="AE96" s="1"/>
      <c r="AF96" s="1"/>
      <c r="AG96" s="1"/>
      <c r="AH96" s="1" t="s">
        <v>2143</v>
      </c>
      <c r="AI96" s="1">
        <v>497702.80975609762</v>
      </c>
      <c r="AJ96" s="1">
        <v>45</v>
      </c>
      <c r="AK96" s="1"/>
      <c r="AL96" s="1"/>
      <c r="AM96" s="1"/>
      <c r="AN96" s="1"/>
      <c r="AO96" s="1"/>
      <c r="AP96" s="1"/>
      <c r="AQ96" s="1"/>
      <c r="AR96" s="1"/>
      <c r="AS96" s="1"/>
      <c r="AT96" s="1"/>
      <c r="AU96" s="1"/>
      <c r="AV96" s="1"/>
      <c r="AW96" s="93"/>
      <c r="AX96" s="94"/>
      <c r="AY96" s="93"/>
      <c r="AZ96" s="82">
        <f t="shared" si="20"/>
        <v>497702.80975609762</v>
      </c>
      <c r="BA96" s="82" t="str">
        <f t="shared" si="21"/>
        <v>NELSON A. ROYERO Y CÍA. SAS.</v>
      </c>
      <c r="BB96" s="82" t="str">
        <f t="shared" si="22"/>
        <v>MOBIO</v>
      </c>
      <c r="BC96" s="82">
        <f t="shared" si="23"/>
        <v>45</v>
      </c>
      <c r="BD96" s="1"/>
      <c r="BE96" s="1"/>
      <c r="BF96" s="1"/>
      <c r="BG96" s="98">
        <f t="shared" si="24"/>
        <v>225600</v>
      </c>
      <c r="BH96" s="98" t="str">
        <f t="shared" si="25"/>
        <v>LESNIAK E. U.</v>
      </c>
      <c r="BI96" s="98" t="str">
        <f t="shared" si="26"/>
        <v>MOBIO</v>
      </c>
      <c r="BJ96" s="98" t="str">
        <f t="shared" si="27"/>
        <v>30 días</v>
      </c>
    </row>
    <row r="97" spans="1:62">
      <c r="A97" s="73">
        <f t="shared" si="28"/>
        <v>89</v>
      </c>
      <c r="B97" s="24" t="s">
        <v>1010</v>
      </c>
      <c r="C97" s="24" t="s">
        <v>482</v>
      </c>
      <c r="D97" s="24" t="s">
        <v>482</v>
      </c>
      <c r="E97" s="24" t="s">
        <v>1072</v>
      </c>
      <c r="F97" s="1"/>
      <c r="G97" s="1"/>
      <c r="H97" s="1"/>
      <c r="I97" s="1"/>
      <c r="J97" s="1"/>
      <c r="K97" s="1"/>
      <c r="L97" s="1"/>
      <c r="M97" s="1"/>
      <c r="N97" s="1"/>
      <c r="O97" s="1"/>
      <c r="P97" s="1"/>
      <c r="Q97" s="1"/>
      <c r="R97" s="1"/>
      <c r="S97" s="1"/>
      <c r="T97" s="1"/>
      <c r="U97" s="1"/>
      <c r="V97" s="1"/>
      <c r="W97" s="1"/>
      <c r="X97" s="1"/>
      <c r="Y97" s="1"/>
      <c r="Z97" s="1"/>
      <c r="AA97" s="82"/>
      <c r="AB97" s="82"/>
      <c r="AC97" s="82"/>
      <c r="AD97" s="82"/>
      <c r="AE97" s="1"/>
      <c r="AF97" s="1"/>
      <c r="AG97" s="1"/>
      <c r="AH97" s="1"/>
      <c r="AI97" s="1"/>
      <c r="AJ97" s="1"/>
      <c r="AK97" s="1"/>
      <c r="AL97" s="1"/>
      <c r="AM97" s="1"/>
      <c r="AN97" s="1"/>
      <c r="AO97" s="1"/>
      <c r="AP97" s="1"/>
      <c r="AQ97" s="1"/>
      <c r="AR97" s="1"/>
      <c r="AS97" s="1"/>
      <c r="AT97" s="1"/>
      <c r="AU97" s="1"/>
      <c r="AV97" s="1"/>
      <c r="AW97" s="93"/>
      <c r="AX97" s="94"/>
      <c r="AY97" s="93"/>
      <c r="AZ97" s="82"/>
      <c r="BA97" s="82"/>
      <c r="BB97" s="82"/>
      <c r="BC97" s="82"/>
      <c r="BD97" s="1"/>
      <c r="BE97" s="1"/>
      <c r="BF97" s="1"/>
      <c r="BG97" s="98">
        <f t="shared" si="24"/>
        <v>0</v>
      </c>
      <c r="BH97" s="98">
        <f t="shared" si="25"/>
        <v>0</v>
      </c>
      <c r="BI97" s="98">
        <f t="shared" si="26"/>
        <v>0</v>
      </c>
      <c r="BJ97" s="98">
        <f t="shared" si="27"/>
        <v>0</v>
      </c>
    </row>
    <row r="98" spans="1:62" ht="28.8">
      <c r="A98" s="73">
        <f t="shared" si="28"/>
        <v>90</v>
      </c>
      <c r="B98" s="24" t="s">
        <v>1045</v>
      </c>
      <c r="C98" s="24">
        <v>100</v>
      </c>
      <c r="D98" s="24" t="s">
        <v>538</v>
      </c>
      <c r="E98" s="24" t="s">
        <v>1470</v>
      </c>
      <c r="F98" s="1"/>
      <c r="G98" s="1"/>
      <c r="H98" s="1"/>
      <c r="I98" s="1"/>
      <c r="J98" s="1"/>
      <c r="K98" s="1"/>
      <c r="L98" s="1" t="s">
        <v>1095</v>
      </c>
      <c r="M98" s="1">
        <v>925680</v>
      </c>
      <c r="N98" s="1" t="s">
        <v>2279</v>
      </c>
      <c r="O98" s="1"/>
      <c r="P98" s="1"/>
      <c r="Q98" s="1"/>
      <c r="R98" s="1"/>
      <c r="S98" s="1"/>
      <c r="T98" s="1"/>
      <c r="U98" s="1"/>
      <c r="V98" s="1"/>
      <c r="W98" s="1"/>
      <c r="X98" s="1" t="s">
        <v>501</v>
      </c>
      <c r="Y98" s="1">
        <v>420900</v>
      </c>
      <c r="Z98" s="1" t="s">
        <v>2475</v>
      </c>
      <c r="AA98" s="82">
        <f t="shared" si="16"/>
        <v>420900</v>
      </c>
      <c r="AB98" s="82" t="str">
        <f t="shared" si="17"/>
        <v>LESNIAK E. U.</v>
      </c>
      <c r="AC98" s="82" t="str">
        <f t="shared" si="18"/>
        <v>PROMEGA</v>
      </c>
      <c r="AD98" s="82" t="str">
        <f t="shared" si="19"/>
        <v>30 días</v>
      </c>
      <c r="AE98" s="1"/>
      <c r="AF98" s="1"/>
      <c r="AG98" s="1"/>
      <c r="AH98" s="1"/>
      <c r="AI98" s="1"/>
      <c r="AJ98" s="1"/>
      <c r="AK98" s="1"/>
      <c r="AL98" s="1"/>
      <c r="AM98" s="1"/>
      <c r="AN98" s="1" t="s">
        <v>1095</v>
      </c>
      <c r="AO98" s="1">
        <v>643800</v>
      </c>
      <c r="AP98" s="1" t="s">
        <v>2375</v>
      </c>
      <c r="AQ98" s="1"/>
      <c r="AR98" s="1"/>
      <c r="AS98" s="1"/>
      <c r="AT98" s="1"/>
      <c r="AU98" s="1"/>
      <c r="AV98" s="1"/>
      <c r="AW98" s="93"/>
      <c r="AX98" s="94"/>
      <c r="AY98" s="95"/>
      <c r="AZ98" s="82">
        <f t="shared" si="20"/>
        <v>643800</v>
      </c>
      <c r="BA98" s="82" t="str">
        <f t="shared" si="21"/>
        <v xml:space="preserve">QUIMICA  M.G.  S.A.S.   </v>
      </c>
      <c r="BB98" s="82" t="str">
        <f t="shared" si="22"/>
        <v>SIGMA</v>
      </c>
      <c r="BC98" s="82" t="str">
        <f t="shared" si="23"/>
        <v>60 DIAS</v>
      </c>
      <c r="BD98" s="1"/>
      <c r="BE98" s="1"/>
      <c r="BF98" s="1"/>
      <c r="BG98" s="98">
        <f t="shared" si="24"/>
        <v>420900</v>
      </c>
      <c r="BH98" s="98" t="str">
        <f t="shared" si="25"/>
        <v>LESNIAK E. U.</v>
      </c>
      <c r="BI98" s="98" t="str">
        <f t="shared" si="26"/>
        <v>PROMEGA</v>
      </c>
      <c r="BJ98" s="98" t="str">
        <f t="shared" si="27"/>
        <v>30 días</v>
      </c>
    </row>
    <row r="99" spans="1:62" ht="43.2">
      <c r="A99" s="73">
        <f t="shared" si="28"/>
        <v>91</v>
      </c>
      <c r="B99" s="24" t="s">
        <v>494</v>
      </c>
      <c r="C99" s="24">
        <v>475</v>
      </c>
      <c r="D99" s="24" t="s">
        <v>6</v>
      </c>
      <c r="E99" s="24" t="s">
        <v>495</v>
      </c>
      <c r="F99" s="1" t="s">
        <v>2265</v>
      </c>
      <c r="G99" s="1">
        <v>139200</v>
      </c>
      <c r="H99" s="1" t="s">
        <v>2258</v>
      </c>
      <c r="I99" s="1"/>
      <c r="J99" s="1"/>
      <c r="K99" s="1"/>
      <c r="L99" s="1"/>
      <c r="M99" s="1"/>
      <c r="N99" s="1"/>
      <c r="O99" s="1"/>
      <c r="P99" s="1"/>
      <c r="Q99" s="1"/>
      <c r="R99" s="1"/>
      <c r="S99" s="1"/>
      <c r="T99" s="1"/>
      <c r="U99" s="1"/>
      <c r="V99" s="1"/>
      <c r="W99" s="1"/>
      <c r="X99" s="1" t="s">
        <v>2265</v>
      </c>
      <c r="Y99" s="1">
        <v>189200</v>
      </c>
      <c r="Z99" s="1" t="s">
        <v>2475</v>
      </c>
      <c r="AA99" s="82">
        <f t="shared" si="16"/>
        <v>139200</v>
      </c>
      <c r="AB99" s="82" t="str">
        <f t="shared" si="17"/>
        <v>ARC ANALISIS Y CIA SAS</v>
      </c>
      <c r="AC99" s="82" t="str">
        <f t="shared" si="18"/>
        <v>MBP</v>
      </c>
      <c r="AD99" s="82" t="str">
        <f t="shared" si="19"/>
        <v>8 Dias</v>
      </c>
      <c r="AE99" s="1"/>
      <c r="AF99" s="1"/>
      <c r="AG99" s="1"/>
      <c r="AH99" s="1"/>
      <c r="AI99" s="1"/>
      <c r="AJ99" s="1"/>
      <c r="AK99" s="1"/>
      <c r="AL99" s="1"/>
      <c r="AM99" s="1"/>
      <c r="AN99" s="1"/>
      <c r="AO99" s="1"/>
      <c r="AP99" s="1"/>
      <c r="AQ99" s="1"/>
      <c r="AR99" s="1"/>
      <c r="AS99" s="1"/>
      <c r="AT99" s="1"/>
      <c r="AU99" s="1"/>
      <c r="AV99" s="1"/>
      <c r="AW99" s="93"/>
      <c r="AX99" s="94"/>
      <c r="AY99" s="93"/>
      <c r="AZ99" s="82"/>
      <c r="BA99" s="82"/>
      <c r="BB99" s="82"/>
      <c r="BC99" s="82"/>
      <c r="BD99" s="1"/>
      <c r="BE99" s="1"/>
      <c r="BF99" s="1"/>
      <c r="BG99" s="98">
        <f t="shared" si="24"/>
        <v>139200</v>
      </c>
      <c r="BH99" s="98" t="str">
        <f t="shared" si="25"/>
        <v>ARC ANALISIS Y CIA SAS</v>
      </c>
      <c r="BI99" s="98" t="str">
        <f t="shared" si="26"/>
        <v>MBP</v>
      </c>
      <c r="BJ99" s="98" t="str">
        <f t="shared" si="27"/>
        <v>8 Dias</v>
      </c>
    </row>
    <row r="100" spans="1:62" ht="43.2">
      <c r="A100" s="73">
        <f t="shared" si="28"/>
        <v>92</v>
      </c>
      <c r="B100" s="24" t="s">
        <v>1033</v>
      </c>
      <c r="C100" s="24" t="s">
        <v>961</v>
      </c>
      <c r="D100" s="24" t="s">
        <v>482</v>
      </c>
      <c r="E100" s="24" t="s">
        <v>1083</v>
      </c>
      <c r="F100" s="1"/>
      <c r="G100" s="1"/>
      <c r="H100" s="1"/>
      <c r="I100" s="1"/>
      <c r="J100" s="1"/>
      <c r="K100" s="1"/>
      <c r="L100" s="1"/>
      <c r="M100" s="1"/>
      <c r="N100" s="1"/>
      <c r="O100" s="1"/>
      <c r="P100" s="1"/>
      <c r="Q100" s="1"/>
      <c r="R100" s="1"/>
      <c r="S100" s="1"/>
      <c r="T100" s="1"/>
      <c r="U100" s="1"/>
      <c r="V100" s="1"/>
      <c r="W100" s="1"/>
      <c r="X100" s="1" t="s">
        <v>2496</v>
      </c>
      <c r="Y100" s="1">
        <v>466000</v>
      </c>
      <c r="Z100" s="1" t="s">
        <v>2475</v>
      </c>
      <c r="AA100" s="82">
        <f t="shared" si="16"/>
        <v>466000</v>
      </c>
      <c r="AB100" s="82" t="str">
        <f t="shared" si="17"/>
        <v>LESNIAK E. U.</v>
      </c>
      <c r="AC100" s="82" t="str">
        <f t="shared" si="18"/>
        <v>QIAGEN</v>
      </c>
      <c r="AD100" s="82" t="str">
        <f t="shared" si="19"/>
        <v>30 días</v>
      </c>
      <c r="AE100" s="1"/>
      <c r="AF100" s="1"/>
      <c r="AG100" s="1"/>
      <c r="AH100" s="1" t="s">
        <v>2496</v>
      </c>
      <c r="AI100" s="1">
        <v>458341.46341463411</v>
      </c>
      <c r="AJ100" s="1">
        <v>60</v>
      </c>
      <c r="AK100" s="1"/>
      <c r="AL100" s="1"/>
      <c r="AM100" s="1"/>
      <c r="AN100" s="1"/>
      <c r="AO100" s="1"/>
      <c r="AP100" s="1"/>
      <c r="AQ100" s="1"/>
      <c r="AR100" s="1"/>
      <c r="AS100" s="1"/>
      <c r="AT100" s="1"/>
      <c r="AU100" s="1"/>
      <c r="AV100" s="1"/>
      <c r="AW100" s="93"/>
      <c r="AX100" s="94"/>
      <c r="AY100" s="93"/>
      <c r="AZ100" s="82">
        <f t="shared" si="20"/>
        <v>458341.46341463411</v>
      </c>
      <c r="BA100" s="82" t="str">
        <f t="shared" si="21"/>
        <v>NELSON A. ROYERO Y CÍA. SAS.</v>
      </c>
      <c r="BB100" s="82" t="str">
        <f t="shared" si="22"/>
        <v>QIAGEN</v>
      </c>
      <c r="BC100" s="82">
        <f t="shared" si="23"/>
        <v>60</v>
      </c>
      <c r="BD100" s="1"/>
      <c r="BE100" s="1"/>
      <c r="BF100" s="1"/>
      <c r="BG100" s="98">
        <f t="shared" si="24"/>
        <v>458341.46341463411</v>
      </c>
      <c r="BH100" s="98" t="str">
        <f t="shared" si="25"/>
        <v>NELSON A. ROYERO Y CÍA. SAS.</v>
      </c>
      <c r="BI100" s="98" t="str">
        <f t="shared" si="26"/>
        <v>QIAGEN</v>
      </c>
      <c r="BJ100" s="98">
        <f t="shared" si="27"/>
        <v>60</v>
      </c>
    </row>
    <row r="101" spans="1:62" ht="28.8">
      <c r="A101" s="73">
        <f t="shared" si="28"/>
        <v>93</v>
      </c>
      <c r="B101" s="24" t="s">
        <v>1488</v>
      </c>
      <c r="C101" s="24" t="s">
        <v>91</v>
      </c>
      <c r="D101" s="24" t="s">
        <v>482</v>
      </c>
      <c r="E101" s="24" t="s">
        <v>1489</v>
      </c>
      <c r="F101" s="1"/>
      <c r="G101" s="1"/>
      <c r="H101" s="1"/>
      <c r="I101" s="1"/>
      <c r="J101" s="1"/>
      <c r="K101" s="1"/>
      <c r="L101" s="1"/>
      <c r="M101" s="1"/>
      <c r="N101" s="1"/>
      <c r="O101" s="1"/>
      <c r="P101" s="1"/>
      <c r="Q101" s="1"/>
      <c r="R101" s="1"/>
      <c r="S101" s="1"/>
      <c r="T101" s="1"/>
      <c r="U101" s="1"/>
      <c r="V101" s="1"/>
      <c r="W101" s="1"/>
      <c r="X101" s="1" t="s">
        <v>2496</v>
      </c>
      <c r="Y101" s="1">
        <v>1584000</v>
      </c>
      <c r="Z101" s="1" t="s">
        <v>2475</v>
      </c>
      <c r="AA101" s="82">
        <f t="shared" si="16"/>
        <v>1584000</v>
      </c>
      <c r="AB101" s="82" t="str">
        <f t="shared" si="17"/>
        <v>LESNIAK E. U.</v>
      </c>
      <c r="AC101" s="82" t="str">
        <f t="shared" si="18"/>
        <v>QIAGEN</v>
      </c>
      <c r="AD101" s="82" t="str">
        <f t="shared" si="19"/>
        <v>30 días</v>
      </c>
      <c r="AE101" s="1"/>
      <c r="AF101" s="1"/>
      <c r="AG101" s="1"/>
      <c r="AH101" s="1" t="s">
        <v>2496</v>
      </c>
      <c r="AI101" s="1">
        <v>1721609.756097561</v>
      </c>
      <c r="AJ101" s="1">
        <v>60</v>
      </c>
      <c r="AK101" s="1"/>
      <c r="AL101" s="1"/>
      <c r="AM101" s="1"/>
      <c r="AN101" s="1"/>
      <c r="AO101" s="1"/>
      <c r="AP101" s="1"/>
      <c r="AQ101" s="1"/>
      <c r="AR101" s="1"/>
      <c r="AS101" s="1"/>
      <c r="AT101" s="1"/>
      <c r="AU101" s="1"/>
      <c r="AV101" s="1"/>
      <c r="AW101" s="93"/>
      <c r="AX101" s="94"/>
      <c r="AY101" s="93"/>
      <c r="AZ101" s="82">
        <f t="shared" si="20"/>
        <v>1721609.756097561</v>
      </c>
      <c r="BA101" s="82" t="str">
        <f t="shared" si="21"/>
        <v>NELSON A. ROYERO Y CÍA. SAS.</v>
      </c>
      <c r="BB101" s="82" t="str">
        <f t="shared" si="22"/>
        <v>QIAGEN</v>
      </c>
      <c r="BC101" s="82">
        <f t="shared" si="23"/>
        <v>60</v>
      </c>
      <c r="BD101" s="1"/>
      <c r="BE101" s="1"/>
      <c r="BF101" s="1"/>
      <c r="BG101" s="98">
        <f t="shared" si="24"/>
        <v>1584000</v>
      </c>
      <c r="BH101" s="98" t="str">
        <f t="shared" si="25"/>
        <v>LESNIAK E. U.</v>
      </c>
      <c r="BI101" s="98" t="str">
        <f t="shared" si="26"/>
        <v>QIAGEN</v>
      </c>
      <c r="BJ101" s="98" t="str">
        <f t="shared" si="27"/>
        <v>30 días</v>
      </c>
    </row>
    <row r="102" spans="1:62" ht="28.8">
      <c r="A102" s="73">
        <f t="shared" si="28"/>
        <v>94</v>
      </c>
      <c r="B102" s="24" t="s">
        <v>1032</v>
      </c>
      <c r="C102" s="24" t="s">
        <v>961</v>
      </c>
      <c r="D102" s="24" t="s">
        <v>482</v>
      </c>
      <c r="E102" s="24" t="s">
        <v>1082</v>
      </c>
      <c r="F102" s="1"/>
      <c r="G102" s="1"/>
      <c r="H102" s="1"/>
      <c r="I102" s="1"/>
      <c r="J102" s="1"/>
      <c r="K102" s="1"/>
      <c r="L102" s="1"/>
      <c r="M102" s="1"/>
      <c r="N102" s="1"/>
      <c r="O102" s="1"/>
      <c r="P102" s="1"/>
      <c r="Q102" s="1"/>
      <c r="R102" s="1"/>
      <c r="S102" s="1"/>
      <c r="T102" s="1"/>
      <c r="U102" s="1"/>
      <c r="V102" s="1"/>
      <c r="W102" s="1"/>
      <c r="X102" s="1" t="s">
        <v>2496</v>
      </c>
      <c r="Y102" s="1">
        <v>1398900</v>
      </c>
      <c r="Z102" s="1" t="s">
        <v>2475</v>
      </c>
      <c r="AA102" s="82">
        <f t="shared" si="16"/>
        <v>1398900</v>
      </c>
      <c r="AB102" s="82" t="str">
        <f t="shared" si="17"/>
        <v>LESNIAK E. U.</v>
      </c>
      <c r="AC102" s="82" t="str">
        <f t="shared" si="18"/>
        <v>QIAGEN</v>
      </c>
      <c r="AD102" s="82" t="str">
        <f t="shared" si="19"/>
        <v>30 días</v>
      </c>
      <c r="AE102" s="1"/>
      <c r="AF102" s="1"/>
      <c r="AG102" s="1"/>
      <c r="AH102" s="1" t="s">
        <v>2496</v>
      </c>
      <c r="AI102" s="1">
        <v>1505170.7317073171</v>
      </c>
      <c r="AJ102" s="1">
        <v>60</v>
      </c>
      <c r="AK102" s="1"/>
      <c r="AL102" s="1"/>
      <c r="AM102" s="1"/>
      <c r="AN102" s="1"/>
      <c r="AO102" s="1"/>
      <c r="AP102" s="1"/>
      <c r="AQ102" s="1"/>
      <c r="AR102" s="1"/>
      <c r="AS102" s="1"/>
      <c r="AT102" s="1"/>
      <c r="AU102" s="1"/>
      <c r="AV102" s="1"/>
      <c r="AW102" s="93"/>
      <c r="AX102" s="94"/>
      <c r="AY102" s="93"/>
      <c r="AZ102" s="82">
        <f t="shared" si="20"/>
        <v>1505170.7317073171</v>
      </c>
      <c r="BA102" s="82" t="str">
        <f t="shared" si="21"/>
        <v>NELSON A. ROYERO Y CÍA. SAS.</v>
      </c>
      <c r="BB102" s="82" t="str">
        <f t="shared" si="22"/>
        <v>QIAGEN</v>
      </c>
      <c r="BC102" s="82">
        <f t="shared" si="23"/>
        <v>60</v>
      </c>
      <c r="BD102" s="1"/>
      <c r="BE102" s="1"/>
      <c r="BF102" s="1"/>
      <c r="BG102" s="98">
        <f t="shared" si="24"/>
        <v>1398900</v>
      </c>
      <c r="BH102" s="98" t="str">
        <f t="shared" si="25"/>
        <v>LESNIAK E. U.</v>
      </c>
      <c r="BI102" s="98" t="str">
        <f t="shared" si="26"/>
        <v>QIAGEN</v>
      </c>
      <c r="BJ102" s="98" t="str">
        <f t="shared" si="27"/>
        <v>30 días</v>
      </c>
    </row>
    <row r="103" spans="1:62" ht="57.6">
      <c r="A103" s="73">
        <f t="shared" si="28"/>
        <v>95</v>
      </c>
      <c r="B103" s="24" t="s">
        <v>1011</v>
      </c>
      <c r="C103" s="24" t="s">
        <v>91</v>
      </c>
      <c r="D103" s="24" t="s">
        <v>91</v>
      </c>
      <c r="E103" s="24" t="s">
        <v>1073</v>
      </c>
      <c r="F103" s="1"/>
      <c r="G103" s="1"/>
      <c r="H103" s="1"/>
      <c r="I103" s="1"/>
      <c r="J103" s="1"/>
      <c r="K103" s="1"/>
      <c r="L103" s="1"/>
      <c r="M103" s="1"/>
      <c r="N103" s="1"/>
      <c r="O103" s="1"/>
      <c r="P103" s="1"/>
      <c r="Q103" s="1"/>
      <c r="R103" s="1"/>
      <c r="S103" s="1"/>
      <c r="T103" s="1"/>
      <c r="U103" s="1"/>
      <c r="V103" s="1"/>
      <c r="W103" s="1"/>
      <c r="X103" s="1"/>
      <c r="Y103" s="1"/>
      <c r="Z103" s="1"/>
      <c r="AA103" s="82"/>
      <c r="AB103" s="82"/>
      <c r="AC103" s="82"/>
      <c r="AD103" s="82"/>
      <c r="AE103" s="1"/>
      <c r="AF103" s="1"/>
      <c r="AG103" s="1"/>
      <c r="AH103" s="1"/>
      <c r="AI103" s="1"/>
      <c r="AJ103" s="1"/>
      <c r="AK103" s="1"/>
      <c r="AL103" s="1"/>
      <c r="AM103" s="1"/>
      <c r="AN103" s="1"/>
      <c r="AO103" s="1"/>
      <c r="AP103" s="1"/>
      <c r="AQ103" s="1"/>
      <c r="AR103" s="1"/>
      <c r="AS103" s="1"/>
      <c r="AT103" s="1" t="s">
        <v>1073</v>
      </c>
      <c r="AU103" s="1">
        <v>94000</v>
      </c>
      <c r="AV103" s="1" t="s">
        <v>2328</v>
      </c>
      <c r="AW103" s="93"/>
      <c r="AX103" s="94"/>
      <c r="AY103" s="93"/>
      <c r="AZ103" s="82">
        <f t="shared" si="20"/>
        <v>94000</v>
      </c>
      <c r="BA103" s="82" t="str">
        <f t="shared" si="21"/>
        <v>REACTIVOS EQUIPOS Y QUIMICOS LIMITADA</v>
      </c>
      <c r="BB103" s="82" t="str">
        <f t="shared" si="22"/>
        <v>BIOSYSTEMS</v>
      </c>
      <c r="BC103" s="82" t="str">
        <f t="shared" si="23"/>
        <v>30 DIAS</v>
      </c>
      <c r="BD103" s="1"/>
      <c r="BE103" s="1"/>
      <c r="BF103" s="1"/>
      <c r="BG103" s="98">
        <f t="shared" si="24"/>
        <v>94000</v>
      </c>
      <c r="BH103" s="98" t="str">
        <f t="shared" si="25"/>
        <v>REACTIVOS EQUIPOS Y QUIMICOS LIMITADA</v>
      </c>
      <c r="BI103" s="98" t="str">
        <f t="shared" si="26"/>
        <v>BIOSYSTEMS</v>
      </c>
      <c r="BJ103" s="98" t="str">
        <f t="shared" si="27"/>
        <v>30 DIAS</v>
      </c>
    </row>
    <row r="104" spans="1:62" ht="43.2">
      <c r="A104" s="73">
        <f t="shared" si="28"/>
        <v>96</v>
      </c>
      <c r="B104" s="24" t="s">
        <v>1012</v>
      </c>
      <c r="C104" s="24">
        <v>50</v>
      </c>
      <c r="D104" s="24" t="s">
        <v>162</v>
      </c>
      <c r="E104" s="24" t="s">
        <v>1074</v>
      </c>
      <c r="F104" s="1"/>
      <c r="G104" s="1"/>
      <c r="H104" s="1"/>
      <c r="I104" s="1"/>
      <c r="J104" s="1"/>
      <c r="K104" s="1"/>
      <c r="L104" s="1"/>
      <c r="M104" s="1"/>
      <c r="N104" s="1"/>
      <c r="O104" s="1" t="s">
        <v>2411</v>
      </c>
      <c r="P104" s="1">
        <v>12600</v>
      </c>
      <c r="Q104" s="1">
        <v>15</v>
      </c>
      <c r="R104" s="1"/>
      <c r="S104" s="1"/>
      <c r="T104" s="1"/>
      <c r="U104" s="1"/>
      <c r="V104" s="1"/>
      <c r="W104" s="1"/>
      <c r="X104" s="1"/>
      <c r="Y104" s="1"/>
      <c r="Z104" s="1"/>
      <c r="AA104" s="82">
        <f t="shared" si="16"/>
        <v>12600</v>
      </c>
      <c r="AB104" s="82" t="str">
        <f t="shared" si="17"/>
        <v xml:space="preserve">ELEMENTOS QUIMICOS LTDA </v>
      </c>
      <c r="AC104" s="82" t="str">
        <f t="shared" si="18"/>
        <v>BBL</v>
      </c>
      <c r="AD104" s="82">
        <f t="shared" si="19"/>
        <v>15</v>
      </c>
      <c r="AE104" s="1"/>
      <c r="AF104" s="1"/>
      <c r="AG104" s="1"/>
      <c r="AH104" s="1"/>
      <c r="AI104" s="1"/>
      <c r="AJ104" s="1"/>
      <c r="AK104" s="1"/>
      <c r="AL104" s="1"/>
      <c r="AM104" s="1"/>
      <c r="AN104" s="1"/>
      <c r="AO104" s="1"/>
      <c r="AP104" s="1"/>
      <c r="AQ104" s="1" t="s">
        <v>1066</v>
      </c>
      <c r="AR104" s="1">
        <v>53112</v>
      </c>
      <c r="AS104" s="1" t="s">
        <v>2575</v>
      </c>
      <c r="AT104" s="1" t="s">
        <v>2411</v>
      </c>
      <c r="AU104" s="1">
        <v>15000</v>
      </c>
      <c r="AV104" s="1" t="s">
        <v>2545</v>
      </c>
      <c r="AW104" s="93" t="s">
        <v>2632</v>
      </c>
      <c r="AX104" s="94">
        <v>12000</v>
      </c>
      <c r="AY104" s="93">
        <v>90</v>
      </c>
      <c r="AZ104" s="82">
        <f t="shared" si="20"/>
        <v>12000</v>
      </c>
      <c r="BA104" s="82" t="str">
        <f t="shared" si="21"/>
        <v>SCIENTIFIC PRODUCTS LTDA.</v>
      </c>
      <c r="BB104" s="82" t="str">
        <f t="shared" si="22"/>
        <v>BBL-DIFCO</v>
      </c>
      <c r="BC104" s="82">
        <f t="shared" si="23"/>
        <v>90</v>
      </c>
      <c r="BD104" s="1"/>
      <c r="BE104" s="1"/>
      <c r="BF104" s="1"/>
      <c r="BG104" s="98">
        <f t="shared" si="24"/>
        <v>12000</v>
      </c>
      <c r="BH104" s="98" t="str">
        <f t="shared" si="25"/>
        <v>SCIENTIFIC PRODUCTS LTDA.</v>
      </c>
      <c r="BI104" s="98" t="str">
        <f t="shared" si="26"/>
        <v>BBL-DIFCO</v>
      </c>
      <c r="BJ104" s="98">
        <f t="shared" si="27"/>
        <v>90</v>
      </c>
    </row>
    <row r="105" spans="1:62" ht="43.2">
      <c r="A105" s="73">
        <f t="shared" si="28"/>
        <v>97</v>
      </c>
      <c r="B105" s="24" t="s">
        <v>1013</v>
      </c>
      <c r="C105" s="24">
        <v>50</v>
      </c>
      <c r="D105" s="24" t="s">
        <v>162</v>
      </c>
      <c r="E105" s="24" t="s">
        <v>1074</v>
      </c>
      <c r="F105" s="1"/>
      <c r="G105" s="1"/>
      <c r="H105" s="1"/>
      <c r="I105" s="1"/>
      <c r="J105" s="1"/>
      <c r="K105" s="1"/>
      <c r="L105" s="1"/>
      <c r="M105" s="1"/>
      <c r="N105" s="1"/>
      <c r="O105" s="1" t="s">
        <v>2411</v>
      </c>
      <c r="P105" s="1">
        <v>12600</v>
      </c>
      <c r="Q105" s="1">
        <v>15</v>
      </c>
      <c r="R105" s="1"/>
      <c r="S105" s="1"/>
      <c r="T105" s="1"/>
      <c r="U105" s="1"/>
      <c r="V105" s="1"/>
      <c r="W105" s="1"/>
      <c r="X105" s="1"/>
      <c r="Y105" s="1"/>
      <c r="Z105" s="1"/>
      <c r="AA105" s="82">
        <f t="shared" si="16"/>
        <v>12600</v>
      </c>
      <c r="AB105" s="82" t="str">
        <f t="shared" si="17"/>
        <v xml:space="preserve">ELEMENTOS QUIMICOS LTDA </v>
      </c>
      <c r="AC105" s="82" t="str">
        <f t="shared" si="18"/>
        <v>BBL</v>
      </c>
      <c r="AD105" s="82">
        <f t="shared" si="19"/>
        <v>15</v>
      </c>
      <c r="AE105" s="1"/>
      <c r="AF105" s="1"/>
      <c r="AG105" s="1"/>
      <c r="AH105" s="1"/>
      <c r="AI105" s="1"/>
      <c r="AJ105" s="1"/>
      <c r="AK105" s="1"/>
      <c r="AL105" s="1"/>
      <c r="AM105" s="1"/>
      <c r="AN105" s="1"/>
      <c r="AO105" s="1"/>
      <c r="AP105" s="1"/>
      <c r="AQ105" s="1" t="s">
        <v>1066</v>
      </c>
      <c r="AR105" s="1">
        <v>53112</v>
      </c>
      <c r="AS105" s="1" t="s">
        <v>2575</v>
      </c>
      <c r="AT105" s="1" t="s">
        <v>2411</v>
      </c>
      <c r="AU105" s="1">
        <v>15000</v>
      </c>
      <c r="AV105" s="1" t="s">
        <v>2545</v>
      </c>
      <c r="AW105" s="93" t="s">
        <v>2632</v>
      </c>
      <c r="AX105" s="94">
        <v>12000</v>
      </c>
      <c r="AY105" s="93">
        <v>90</v>
      </c>
      <c r="AZ105" s="82">
        <f t="shared" si="20"/>
        <v>12000</v>
      </c>
      <c r="BA105" s="82" t="str">
        <f t="shared" si="21"/>
        <v>SCIENTIFIC PRODUCTS LTDA.</v>
      </c>
      <c r="BB105" s="82" t="str">
        <f t="shared" si="22"/>
        <v>BBL-DIFCO</v>
      </c>
      <c r="BC105" s="82">
        <f t="shared" si="23"/>
        <v>90</v>
      </c>
      <c r="BD105" s="1"/>
      <c r="BE105" s="1"/>
      <c r="BF105" s="1"/>
      <c r="BG105" s="98">
        <f t="shared" si="24"/>
        <v>12000</v>
      </c>
      <c r="BH105" s="98" t="str">
        <f t="shared" si="25"/>
        <v>SCIENTIFIC PRODUCTS LTDA.</v>
      </c>
      <c r="BI105" s="98" t="str">
        <f t="shared" si="26"/>
        <v>BBL-DIFCO</v>
      </c>
      <c r="BJ105" s="98">
        <f t="shared" si="27"/>
        <v>90</v>
      </c>
    </row>
    <row r="106" spans="1:62" ht="43.2">
      <c r="A106" s="73">
        <f t="shared" si="28"/>
        <v>98</v>
      </c>
      <c r="B106" s="24" t="s">
        <v>1014</v>
      </c>
      <c r="C106" s="24">
        <v>50</v>
      </c>
      <c r="D106" s="24" t="s">
        <v>162</v>
      </c>
      <c r="E106" s="24" t="s">
        <v>1074</v>
      </c>
      <c r="F106" s="1"/>
      <c r="G106" s="1"/>
      <c r="H106" s="1"/>
      <c r="I106" s="1"/>
      <c r="J106" s="1"/>
      <c r="K106" s="1"/>
      <c r="L106" s="1"/>
      <c r="M106" s="1"/>
      <c r="N106" s="1"/>
      <c r="O106" s="1" t="s">
        <v>2411</v>
      </c>
      <c r="P106" s="1">
        <v>12600</v>
      </c>
      <c r="Q106" s="1">
        <v>15</v>
      </c>
      <c r="R106" s="1"/>
      <c r="S106" s="1"/>
      <c r="T106" s="1"/>
      <c r="U106" s="1"/>
      <c r="V106" s="1"/>
      <c r="W106" s="1"/>
      <c r="X106" s="1"/>
      <c r="Y106" s="1"/>
      <c r="Z106" s="1"/>
      <c r="AA106" s="82">
        <f t="shared" si="16"/>
        <v>12600</v>
      </c>
      <c r="AB106" s="82" t="str">
        <f t="shared" si="17"/>
        <v xml:space="preserve">ELEMENTOS QUIMICOS LTDA </v>
      </c>
      <c r="AC106" s="82" t="str">
        <f t="shared" si="18"/>
        <v>BBL</v>
      </c>
      <c r="AD106" s="82">
        <f t="shared" si="19"/>
        <v>15</v>
      </c>
      <c r="AE106" s="1"/>
      <c r="AF106" s="1"/>
      <c r="AG106" s="1"/>
      <c r="AH106" s="1"/>
      <c r="AI106" s="1"/>
      <c r="AJ106" s="1"/>
      <c r="AK106" s="1"/>
      <c r="AL106" s="1"/>
      <c r="AM106" s="1"/>
      <c r="AN106" s="1"/>
      <c r="AO106" s="1"/>
      <c r="AP106" s="1"/>
      <c r="AQ106" s="1" t="s">
        <v>1066</v>
      </c>
      <c r="AR106" s="1">
        <v>53112</v>
      </c>
      <c r="AS106" s="1" t="s">
        <v>2575</v>
      </c>
      <c r="AT106" s="1" t="s">
        <v>2411</v>
      </c>
      <c r="AU106" s="1">
        <v>15000</v>
      </c>
      <c r="AV106" s="1" t="s">
        <v>2545</v>
      </c>
      <c r="AW106" s="93" t="s">
        <v>2632</v>
      </c>
      <c r="AX106" s="94">
        <v>12000</v>
      </c>
      <c r="AY106" s="93">
        <v>90</v>
      </c>
      <c r="AZ106" s="82">
        <f t="shared" si="20"/>
        <v>12000</v>
      </c>
      <c r="BA106" s="82" t="str">
        <f t="shared" si="21"/>
        <v>SCIENTIFIC PRODUCTS LTDA.</v>
      </c>
      <c r="BB106" s="82" t="str">
        <f t="shared" si="22"/>
        <v>BBL-DIFCO</v>
      </c>
      <c r="BC106" s="82">
        <f t="shared" si="23"/>
        <v>90</v>
      </c>
      <c r="BD106" s="1"/>
      <c r="BE106" s="1"/>
      <c r="BF106" s="1"/>
      <c r="BG106" s="98">
        <f t="shared" si="24"/>
        <v>12000</v>
      </c>
      <c r="BH106" s="98" t="str">
        <f t="shared" si="25"/>
        <v>SCIENTIFIC PRODUCTS LTDA.</v>
      </c>
      <c r="BI106" s="98" t="str">
        <f t="shared" si="26"/>
        <v>BBL-DIFCO</v>
      </c>
      <c r="BJ106" s="98">
        <f t="shared" si="27"/>
        <v>90</v>
      </c>
    </row>
    <row r="107" spans="1:62" ht="43.2">
      <c r="A107" s="73">
        <f t="shared" si="28"/>
        <v>99</v>
      </c>
      <c r="B107" s="24" t="s">
        <v>1015</v>
      </c>
      <c r="C107" s="24">
        <v>50</v>
      </c>
      <c r="D107" s="24" t="s">
        <v>162</v>
      </c>
      <c r="E107" s="24" t="s">
        <v>1074</v>
      </c>
      <c r="F107" s="1"/>
      <c r="G107" s="1"/>
      <c r="H107" s="1"/>
      <c r="I107" s="1"/>
      <c r="J107" s="1"/>
      <c r="K107" s="1"/>
      <c r="L107" s="1"/>
      <c r="M107" s="1"/>
      <c r="N107" s="1"/>
      <c r="O107" s="1" t="s">
        <v>2411</v>
      </c>
      <c r="P107" s="1">
        <v>12600</v>
      </c>
      <c r="Q107" s="1">
        <v>15</v>
      </c>
      <c r="R107" s="1"/>
      <c r="S107" s="1"/>
      <c r="T107" s="1"/>
      <c r="U107" s="1"/>
      <c r="V107" s="1"/>
      <c r="W107" s="1"/>
      <c r="X107" s="1"/>
      <c r="Y107" s="1"/>
      <c r="Z107" s="1"/>
      <c r="AA107" s="82">
        <f t="shared" si="16"/>
        <v>12600</v>
      </c>
      <c r="AB107" s="82" t="str">
        <f t="shared" si="17"/>
        <v xml:space="preserve">ELEMENTOS QUIMICOS LTDA </v>
      </c>
      <c r="AC107" s="82" t="str">
        <f t="shared" si="18"/>
        <v>BBL</v>
      </c>
      <c r="AD107" s="82">
        <f t="shared" si="19"/>
        <v>15</v>
      </c>
      <c r="AE107" s="1"/>
      <c r="AF107" s="1"/>
      <c r="AG107" s="1"/>
      <c r="AH107" s="1"/>
      <c r="AI107" s="1"/>
      <c r="AJ107" s="1"/>
      <c r="AK107" s="1"/>
      <c r="AL107" s="1"/>
      <c r="AM107" s="1"/>
      <c r="AN107" s="1"/>
      <c r="AO107" s="1"/>
      <c r="AP107" s="1"/>
      <c r="AQ107" s="1" t="s">
        <v>1066</v>
      </c>
      <c r="AR107" s="1">
        <v>53112</v>
      </c>
      <c r="AS107" s="1" t="s">
        <v>2575</v>
      </c>
      <c r="AT107" s="1" t="s">
        <v>2411</v>
      </c>
      <c r="AU107" s="1">
        <v>15000</v>
      </c>
      <c r="AV107" s="1" t="s">
        <v>2545</v>
      </c>
      <c r="AW107" s="93" t="s">
        <v>2632</v>
      </c>
      <c r="AX107" s="94">
        <v>12000</v>
      </c>
      <c r="AY107" s="93">
        <v>90</v>
      </c>
      <c r="AZ107" s="82">
        <f t="shared" si="20"/>
        <v>12000</v>
      </c>
      <c r="BA107" s="82" t="str">
        <f t="shared" si="21"/>
        <v>SCIENTIFIC PRODUCTS LTDA.</v>
      </c>
      <c r="BB107" s="82" t="str">
        <f t="shared" si="22"/>
        <v>BBL-DIFCO</v>
      </c>
      <c r="BC107" s="82">
        <f t="shared" si="23"/>
        <v>90</v>
      </c>
      <c r="BD107" s="1"/>
      <c r="BE107" s="1"/>
      <c r="BF107" s="1"/>
      <c r="BG107" s="98">
        <f t="shared" si="24"/>
        <v>12000</v>
      </c>
      <c r="BH107" s="98" t="str">
        <f t="shared" si="25"/>
        <v>SCIENTIFIC PRODUCTS LTDA.</v>
      </c>
      <c r="BI107" s="98" t="str">
        <f t="shared" si="26"/>
        <v>BBL-DIFCO</v>
      </c>
      <c r="BJ107" s="98">
        <f t="shared" si="27"/>
        <v>90</v>
      </c>
    </row>
    <row r="108" spans="1:62" ht="30.6">
      <c r="A108" s="73">
        <f t="shared" si="28"/>
        <v>100</v>
      </c>
      <c r="B108" s="24" t="s">
        <v>2144</v>
      </c>
      <c r="C108" s="74" t="s">
        <v>2145</v>
      </c>
      <c r="D108" s="24" t="s">
        <v>169</v>
      </c>
      <c r="E108" s="24" t="s">
        <v>1096</v>
      </c>
      <c r="F108" s="1"/>
      <c r="G108" s="1"/>
      <c r="H108" s="1"/>
      <c r="I108" s="1"/>
      <c r="J108" s="1"/>
      <c r="K108" s="1"/>
      <c r="L108" s="1"/>
      <c r="M108" s="1"/>
      <c r="N108" s="1"/>
      <c r="O108" s="1"/>
      <c r="P108" s="1"/>
      <c r="Q108" s="1"/>
      <c r="R108" s="1"/>
      <c r="S108" s="1"/>
      <c r="T108" s="1"/>
      <c r="U108" s="1"/>
      <c r="V108" s="1"/>
      <c r="W108" s="1"/>
      <c r="X108" s="1"/>
      <c r="Y108" s="1"/>
      <c r="Z108" s="1"/>
      <c r="AA108" s="82"/>
      <c r="AB108" s="82"/>
      <c r="AC108" s="82"/>
      <c r="AD108" s="82"/>
      <c r="AE108" s="1"/>
      <c r="AF108" s="1"/>
      <c r="AG108" s="1"/>
      <c r="AH108" s="1"/>
      <c r="AI108" s="1"/>
      <c r="AJ108" s="1"/>
      <c r="AK108" s="1"/>
      <c r="AL108" s="1"/>
      <c r="AM108" s="1"/>
      <c r="AN108" s="1"/>
      <c r="AO108" s="1"/>
      <c r="AP108" s="1"/>
      <c r="AQ108" s="1"/>
      <c r="AR108" s="1"/>
      <c r="AS108" s="1"/>
      <c r="AT108" s="1"/>
      <c r="AU108" s="1"/>
      <c r="AV108" s="1"/>
      <c r="AW108" s="93"/>
      <c r="AX108" s="94"/>
      <c r="AY108" s="93"/>
      <c r="AZ108" s="82"/>
      <c r="BA108" s="82"/>
      <c r="BB108" s="82"/>
      <c r="BC108" s="82"/>
      <c r="BD108" s="1"/>
      <c r="BE108" s="1"/>
      <c r="BF108" s="1"/>
      <c r="BG108" s="98">
        <f t="shared" si="24"/>
        <v>0</v>
      </c>
      <c r="BH108" s="98">
        <f t="shared" si="25"/>
        <v>0</v>
      </c>
      <c r="BI108" s="98">
        <f t="shared" si="26"/>
        <v>0</v>
      </c>
      <c r="BJ108" s="98">
        <f t="shared" si="27"/>
        <v>0</v>
      </c>
    </row>
    <row r="109" spans="1:62" ht="40.799999999999997">
      <c r="A109" s="73">
        <f t="shared" si="28"/>
        <v>101</v>
      </c>
      <c r="B109" s="24" t="s">
        <v>2146</v>
      </c>
      <c r="C109" s="74" t="s">
        <v>2145</v>
      </c>
      <c r="D109" s="24" t="s">
        <v>169</v>
      </c>
      <c r="E109" s="24" t="s">
        <v>1096</v>
      </c>
      <c r="F109" s="1"/>
      <c r="G109" s="1"/>
      <c r="H109" s="1"/>
      <c r="I109" s="1"/>
      <c r="J109" s="1"/>
      <c r="K109" s="1"/>
      <c r="L109" s="1"/>
      <c r="M109" s="1"/>
      <c r="N109" s="1"/>
      <c r="O109" s="1"/>
      <c r="P109" s="1"/>
      <c r="Q109" s="1"/>
      <c r="R109" s="1"/>
      <c r="S109" s="1"/>
      <c r="T109" s="1"/>
      <c r="U109" s="1"/>
      <c r="V109" s="1"/>
      <c r="W109" s="1"/>
      <c r="X109" s="1"/>
      <c r="Y109" s="1"/>
      <c r="Z109" s="1"/>
      <c r="AA109" s="82"/>
      <c r="AB109" s="82"/>
      <c r="AC109" s="82"/>
      <c r="AD109" s="82"/>
      <c r="AE109" s="1"/>
      <c r="AF109" s="1"/>
      <c r="AG109" s="1"/>
      <c r="AH109" s="1"/>
      <c r="AI109" s="1"/>
      <c r="AJ109" s="1"/>
      <c r="AK109" s="1"/>
      <c r="AL109" s="1"/>
      <c r="AM109" s="1"/>
      <c r="AN109" s="1"/>
      <c r="AO109" s="1"/>
      <c r="AP109" s="1"/>
      <c r="AQ109" s="1"/>
      <c r="AR109" s="1"/>
      <c r="AS109" s="1"/>
      <c r="AT109" s="1"/>
      <c r="AU109" s="1"/>
      <c r="AV109" s="1"/>
      <c r="AW109" s="93"/>
      <c r="AX109" s="94"/>
      <c r="AY109" s="93"/>
      <c r="AZ109" s="82"/>
      <c r="BA109" s="82"/>
      <c r="BB109" s="82"/>
      <c r="BC109" s="82"/>
      <c r="BD109" s="1"/>
      <c r="BE109" s="1"/>
      <c r="BF109" s="1"/>
      <c r="BG109" s="98">
        <f t="shared" si="24"/>
        <v>0</v>
      </c>
      <c r="BH109" s="98">
        <f t="shared" si="25"/>
        <v>0</v>
      </c>
      <c r="BI109" s="98">
        <f t="shared" si="26"/>
        <v>0</v>
      </c>
      <c r="BJ109" s="98">
        <f t="shared" si="27"/>
        <v>0</v>
      </c>
    </row>
    <row r="110" spans="1:62" ht="43.2">
      <c r="A110" s="73">
        <f t="shared" si="28"/>
        <v>102</v>
      </c>
      <c r="B110" s="24" t="s">
        <v>1027</v>
      </c>
      <c r="C110" s="24" t="s">
        <v>1028</v>
      </c>
      <c r="D110" s="24" t="s">
        <v>169</v>
      </c>
      <c r="E110" s="24" t="s">
        <v>1078</v>
      </c>
      <c r="F110" s="1"/>
      <c r="G110" s="1"/>
      <c r="H110" s="1"/>
      <c r="I110" s="1"/>
      <c r="J110" s="1"/>
      <c r="K110" s="1"/>
      <c r="L110" s="1"/>
      <c r="M110" s="1"/>
      <c r="N110" s="1"/>
      <c r="O110" s="1" t="s">
        <v>2411</v>
      </c>
      <c r="P110" s="1">
        <v>341852</v>
      </c>
      <c r="Q110" s="1">
        <v>15</v>
      </c>
      <c r="R110" s="1"/>
      <c r="S110" s="1"/>
      <c r="T110" s="1"/>
      <c r="U110" s="1"/>
      <c r="V110" s="1"/>
      <c r="W110" s="1"/>
      <c r="X110" s="1" t="s">
        <v>2411</v>
      </c>
      <c r="Y110" s="1">
        <v>404400</v>
      </c>
      <c r="Z110" s="1" t="s">
        <v>2475</v>
      </c>
      <c r="AA110" s="82">
        <f t="shared" si="16"/>
        <v>341852</v>
      </c>
      <c r="AB110" s="82" t="str">
        <f t="shared" si="17"/>
        <v xml:space="preserve">ELEMENTOS QUIMICOS LTDA </v>
      </c>
      <c r="AC110" s="82" t="str">
        <f t="shared" si="18"/>
        <v>BBL</v>
      </c>
      <c r="AD110" s="82">
        <f t="shared" si="19"/>
        <v>15</v>
      </c>
      <c r="AE110" s="1"/>
      <c r="AF110" s="1"/>
      <c r="AG110" s="1"/>
      <c r="AH110" s="1" t="s">
        <v>2411</v>
      </c>
      <c r="AI110" s="1">
        <v>317443.90243902442</v>
      </c>
      <c r="AJ110" s="1">
        <v>60</v>
      </c>
      <c r="AK110" s="1"/>
      <c r="AL110" s="1"/>
      <c r="AM110" s="1"/>
      <c r="AN110" s="1"/>
      <c r="AO110" s="1"/>
      <c r="AP110" s="1"/>
      <c r="AQ110" s="1"/>
      <c r="AR110" s="1"/>
      <c r="AS110" s="1"/>
      <c r="AT110" s="1"/>
      <c r="AU110" s="1"/>
      <c r="AV110" s="1"/>
      <c r="AW110" s="93" t="s">
        <v>1078</v>
      </c>
      <c r="AX110" s="94">
        <v>325380</v>
      </c>
      <c r="AY110" s="93">
        <v>90</v>
      </c>
      <c r="AZ110" s="82">
        <f t="shared" si="20"/>
        <v>317443.90243902442</v>
      </c>
      <c r="BA110" s="82" t="str">
        <f t="shared" si="21"/>
        <v>NELSON A. ROYERO Y CÍA. SAS.</v>
      </c>
      <c r="BB110" s="82" t="str">
        <f t="shared" si="22"/>
        <v>BBL</v>
      </c>
      <c r="BC110" s="82">
        <f t="shared" si="23"/>
        <v>60</v>
      </c>
      <c r="BD110" s="1"/>
      <c r="BE110" s="1"/>
      <c r="BF110" s="1"/>
      <c r="BG110" s="98">
        <f t="shared" si="24"/>
        <v>317443.90243902442</v>
      </c>
      <c r="BH110" s="98" t="str">
        <f t="shared" si="25"/>
        <v>NELSON A. ROYERO Y CÍA. SAS.</v>
      </c>
      <c r="BI110" s="98" t="str">
        <f t="shared" si="26"/>
        <v>BBL</v>
      </c>
      <c r="BJ110" s="98">
        <f t="shared" si="27"/>
        <v>60</v>
      </c>
    </row>
    <row r="111" spans="1:62" ht="28.8">
      <c r="A111" s="73">
        <f t="shared" si="28"/>
        <v>103</v>
      </c>
      <c r="B111" s="24" t="s">
        <v>2147</v>
      </c>
      <c r="C111" s="24" t="s">
        <v>91</v>
      </c>
      <c r="D111" s="24" t="s">
        <v>91</v>
      </c>
      <c r="E111" s="24" t="s">
        <v>2148</v>
      </c>
      <c r="F111" s="1"/>
      <c r="G111" s="1"/>
      <c r="H111" s="1"/>
      <c r="I111" s="1"/>
      <c r="J111" s="1"/>
      <c r="K111" s="1"/>
      <c r="L111" s="1"/>
      <c r="M111" s="1"/>
      <c r="N111" s="1"/>
      <c r="O111" s="1"/>
      <c r="P111" s="1"/>
      <c r="Q111" s="1"/>
      <c r="R111" s="1" t="s">
        <v>1048</v>
      </c>
      <c r="S111" s="1">
        <v>1147300</v>
      </c>
      <c r="T111" s="1">
        <v>30</v>
      </c>
      <c r="U111" s="1"/>
      <c r="V111" s="1"/>
      <c r="W111" s="1"/>
      <c r="X111" s="1" t="s">
        <v>2261</v>
      </c>
      <c r="Y111" s="1">
        <v>2044000</v>
      </c>
      <c r="Z111" s="1" t="s">
        <v>2475</v>
      </c>
      <c r="AA111" s="82">
        <f t="shared" si="16"/>
        <v>1147300</v>
      </c>
      <c r="AB111" s="82" t="str">
        <f t="shared" si="17"/>
        <v>EXÓGENA LTDA</v>
      </c>
      <c r="AC111" s="82" t="str">
        <f t="shared" si="18"/>
        <v>Applied Biosystem</v>
      </c>
      <c r="AD111" s="82">
        <f t="shared" si="19"/>
        <v>30</v>
      </c>
      <c r="AE111" s="1"/>
      <c r="AF111" s="1"/>
      <c r="AG111" s="1"/>
      <c r="AH111" s="1"/>
      <c r="AI111" s="1"/>
      <c r="AJ111" s="1"/>
      <c r="AK111" s="1"/>
      <c r="AL111" s="1"/>
      <c r="AM111" s="1"/>
      <c r="AN111" s="1"/>
      <c r="AO111" s="1"/>
      <c r="AP111" s="1"/>
      <c r="AQ111" s="1"/>
      <c r="AR111" s="1"/>
      <c r="AS111" s="1"/>
      <c r="AT111" s="1"/>
      <c r="AU111" s="1"/>
      <c r="AV111" s="1"/>
      <c r="AW111" s="93"/>
      <c r="AX111" s="94"/>
      <c r="AY111" s="93"/>
      <c r="AZ111" s="82"/>
      <c r="BA111" s="82"/>
      <c r="BB111" s="82"/>
      <c r="BC111" s="82"/>
      <c r="BD111" s="1"/>
      <c r="BE111" s="1"/>
      <c r="BF111" s="1"/>
      <c r="BG111" s="98">
        <f t="shared" si="24"/>
        <v>1147300</v>
      </c>
      <c r="BH111" s="98" t="str">
        <f t="shared" si="25"/>
        <v>EXÓGENA LTDA</v>
      </c>
      <c r="BI111" s="98" t="str">
        <f t="shared" si="26"/>
        <v>Applied Biosystem</v>
      </c>
      <c r="BJ111" s="98">
        <f t="shared" si="27"/>
        <v>30</v>
      </c>
    </row>
    <row r="112" spans="1:62" ht="43.2">
      <c r="A112" s="73">
        <f t="shared" si="28"/>
        <v>104</v>
      </c>
      <c r="B112" s="24" t="s">
        <v>1686</v>
      </c>
      <c r="C112" s="24" t="s">
        <v>1687</v>
      </c>
      <c r="D112" s="24" t="s">
        <v>1688</v>
      </c>
      <c r="E112" s="24" t="s">
        <v>1066</v>
      </c>
      <c r="F112" s="1"/>
      <c r="G112" s="1"/>
      <c r="H112" s="1"/>
      <c r="I112" s="1"/>
      <c r="J112" s="1"/>
      <c r="K112" s="1"/>
      <c r="L112" s="1"/>
      <c r="M112" s="1"/>
      <c r="N112" s="1"/>
      <c r="O112" s="1"/>
      <c r="P112" s="1"/>
      <c r="Q112" s="1"/>
      <c r="R112" s="1"/>
      <c r="S112" s="1"/>
      <c r="T112" s="1"/>
      <c r="U112" s="1"/>
      <c r="V112" s="1"/>
      <c r="W112" s="1"/>
      <c r="X112" s="1"/>
      <c r="Y112" s="1"/>
      <c r="Z112" s="1"/>
      <c r="AA112" s="82"/>
      <c r="AB112" s="82"/>
      <c r="AC112" s="82"/>
      <c r="AD112" s="82"/>
      <c r="AE112" s="1"/>
      <c r="AF112" s="1"/>
      <c r="AG112" s="1"/>
      <c r="AH112" s="1"/>
      <c r="AI112" s="1"/>
      <c r="AJ112" s="1"/>
      <c r="AK112" s="1"/>
      <c r="AL112" s="1"/>
      <c r="AM112" s="1"/>
      <c r="AN112" s="1"/>
      <c r="AO112" s="1"/>
      <c r="AP112" s="1"/>
      <c r="AQ112" s="1" t="s">
        <v>1066</v>
      </c>
      <c r="AR112" s="1">
        <v>226200</v>
      </c>
      <c r="AS112" s="1" t="s">
        <v>2575</v>
      </c>
      <c r="AT112" s="1"/>
      <c r="AU112" s="1"/>
      <c r="AV112" s="1"/>
      <c r="AW112" s="93"/>
      <c r="AX112" s="94"/>
      <c r="AY112" s="93"/>
      <c r="AZ112" s="82">
        <f t="shared" si="20"/>
        <v>226200</v>
      </c>
      <c r="BA112" s="82" t="str">
        <f t="shared" si="21"/>
        <v>QUIMICOS Y REACTIVOS SAS "QUIMIREL SAS"</v>
      </c>
      <c r="BB112" s="82" t="str">
        <f t="shared" si="22"/>
        <v>OXOID</v>
      </c>
      <c r="BC112" s="82" t="str">
        <f t="shared" si="23"/>
        <v>60 dias calendario</v>
      </c>
      <c r="BD112" s="1"/>
      <c r="BE112" s="1"/>
      <c r="BF112" s="1"/>
      <c r="BG112" s="98">
        <f t="shared" si="24"/>
        <v>226200</v>
      </c>
      <c r="BH112" s="98" t="str">
        <f t="shared" si="25"/>
        <v>QUIMICOS Y REACTIVOS SAS "QUIMIREL SAS"</v>
      </c>
      <c r="BI112" s="98" t="str">
        <f t="shared" si="26"/>
        <v>OXOID</v>
      </c>
      <c r="BJ112" s="98" t="str">
        <f t="shared" si="27"/>
        <v>60 dias calendario</v>
      </c>
    </row>
    <row r="113" spans="1:62" ht="28.8">
      <c r="A113" s="73">
        <f t="shared" si="28"/>
        <v>105</v>
      </c>
      <c r="B113" s="24" t="s">
        <v>1016</v>
      </c>
      <c r="C113" s="24" t="s">
        <v>1017</v>
      </c>
      <c r="D113" s="24" t="s">
        <v>1018</v>
      </c>
      <c r="E113" s="24" t="s">
        <v>1468</v>
      </c>
      <c r="F113" s="1" t="s">
        <v>1793</v>
      </c>
      <c r="G113" s="1">
        <v>275616</v>
      </c>
      <c r="H113" s="1" t="s">
        <v>2258</v>
      </c>
      <c r="I113" s="1"/>
      <c r="J113" s="1"/>
      <c r="K113" s="1"/>
      <c r="L113" s="1"/>
      <c r="M113" s="1"/>
      <c r="N113" s="1"/>
      <c r="O113" s="1"/>
      <c r="P113" s="1"/>
      <c r="Q113" s="1"/>
      <c r="R113" s="1" t="s">
        <v>2426</v>
      </c>
      <c r="S113" s="1">
        <v>160800</v>
      </c>
      <c r="T113" s="1">
        <v>30</v>
      </c>
      <c r="U113" s="1"/>
      <c r="V113" s="1"/>
      <c r="W113" s="1"/>
      <c r="X113" s="1" t="s">
        <v>1793</v>
      </c>
      <c r="Y113" s="1">
        <v>314000</v>
      </c>
      <c r="Z113" s="1" t="s">
        <v>2475</v>
      </c>
      <c r="AA113" s="82">
        <f t="shared" si="16"/>
        <v>160800</v>
      </c>
      <c r="AB113" s="82" t="str">
        <f t="shared" si="17"/>
        <v>EXÓGENA LTDA</v>
      </c>
      <c r="AC113" s="82" t="str">
        <f t="shared" si="18"/>
        <v>Invitrogen</v>
      </c>
      <c r="AD113" s="82">
        <f t="shared" si="19"/>
        <v>30</v>
      </c>
      <c r="AE113" s="1"/>
      <c r="AF113" s="1"/>
      <c r="AG113" s="1"/>
      <c r="AH113" s="1"/>
      <c r="AI113" s="1"/>
      <c r="AJ113" s="1"/>
      <c r="AK113" s="1"/>
      <c r="AL113" s="1"/>
      <c r="AM113" s="1"/>
      <c r="AN113" s="1"/>
      <c r="AO113" s="1"/>
      <c r="AP113" s="1"/>
      <c r="AQ113" s="1"/>
      <c r="AR113" s="1"/>
      <c r="AS113" s="1"/>
      <c r="AT113" s="1"/>
      <c r="AU113" s="1"/>
      <c r="AV113" s="1"/>
      <c r="AW113" s="93"/>
      <c r="AX113" s="94"/>
      <c r="AY113" s="93"/>
      <c r="AZ113" s="82"/>
      <c r="BA113" s="82"/>
      <c r="BB113" s="82"/>
      <c r="BC113" s="82"/>
      <c r="BD113" s="1" t="s">
        <v>2648</v>
      </c>
      <c r="BE113" s="1">
        <v>459360</v>
      </c>
      <c r="BF113" s="1" t="s">
        <v>2454</v>
      </c>
      <c r="BG113" s="98">
        <f t="shared" si="24"/>
        <v>160800</v>
      </c>
      <c r="BH113" s="98" t="str">
        <f t="shared" si="25"/>
        <v>EXÓGENA LTDA</v>
      </c>
      <c r="BI113" s="98" t="str">
        <f t="shared" si="26"/>
        <v>Invitrogen</v>
      </c>
      <c r="BJ113" s="98">
        <f t="shared" si="27"/>
        <v>30</v>
      </c>
    </row>
    <row r="114" spans="1:62" ht="43.2">
      <c r="A114" s="73">
        <f t="shared" si="28"/>
        <v>106</v>
      </c>
      <c r="B114" s="24" t="s">
        <v>1019</v>
      </c>
      <c r="C114" s="24" t="s">
        <v>1020</v>
      </c>
      <c r="D114" s="24" t="s">
        <v>1020</v>
      </c>
      <c r="E114" s="24" t="s">
        <v>1469</v>
      </c>
      <c r="F114" s="1" t="s">
        <v>1793</v>
      </c>
      <c r="G114" s="1">
        <v>210000</v>
      </c>
      <c r="H114" s="1" t="s">
        <v>2258</v>
      </c>
      <c r="I114" s="1"/>
      <c r="J114" s="1"/>
      <c r="K114" s="1"/>
      <c r="L114" s="1"/>
      <c r="M114" s="1"/>
      <c r="N114" s="1"/>
      <c r="O114" s="1"/>
      <c r="P114" s="1"/>
      <c r="Q114" s="1"/>
      <c r="R114" s="1"/>
      <c r="S114" s="1"/>
      <c r="T114" s="1"/>
      <c r="U114" s="1"/>
      <c r="V114" s="1"/>
      <c r="W114" s="1"/>
      <c r="X114" s="1" t="s">
        <v>501</v>
      </c>
      <c r="Y114" s="1">
        <v>1096800</v>
      </c>
      <c r="Z114" s="1" t="s">
        <v>2475</v>
      </c>
      <c r="AA114" s="82">
        <f t="shared" si="16"/>
        <v>210000</v>
      </c>
      <c r="AB114" s="82" t="str">
        <f t="shared" si="17"/>
        <v>ARC ANALISIS Y CIA SAS</v>
      </c>
      <c r="AC114" s="82" t="str">
        <f t="shared" si="18"/>
        <v>INVITROGEN</v>
      </c>
      <c r="AD114" s="82" t="str">
        <f t="shared" si="19"/>
        <v>8 Dias</v>
      </c>
      <c r="AE114" s="1"/>
      <c r="AF114" s="1"/>
      <c r="AG114" s="1"/>
      <c r="AH114" s="1"/>
      <c r="AI114" s="1"/>
      <c r="AJ114" s="1"/>
      <c r="AK114" s="1"/>
      <c r="AL114" s="1"/>
      <c r="AM114" s="1"/>
      <c r="AN114" s="1"/>
      <c r="AO114" s="1"/>
      <c r="AP114" s="1"/>
      <c r="AQ114" s="1"/>
      <c r="AR114" s="1"/>
      <c r="AS114" s="1"/>
      <c r="AT114" s="1"/>
      <c r="AU114" s="1"/>
      <c r="AV114" s="1"/>
      <c r="AW114" s="93"/>
      <c r="AX114" s="94"/>
      <c r="AY114" s="93"/>
      <c r="AZ114" s="82"/>
      <c r="BA114" s="82"/>
      <c r="BB114" s="82"/>
      <c r="BC114" s="82"/>
      <c r="BD114" s="1"/>
      <c r="BE114" s="1"/>
      <c r="BF114" s="1"/>
      <c r="BG114" s="98">
        <f t="shared" si="24"/>
        <v>210000</v>
      </c>
      <c r="BH114" s="98" t="str">
        <f t="shared" si="25"/>
        <v>ARC ANALISIS Y CIA SAS</v>
      </c>
      <c r="BI114" s="98" t="str">
        <f t="shared" si="26"/>
        <v>INVITROGEN</v>
      </c>
      <c r="BJ114" s="98" t="str">
        <f t="shared" si="27"/>
        <v>8 Dias</v>
      </c>
    </row>
    <row r="115" spans="1:62" ht="30.6">
      <c r="A115" s="73">
        <f t="shared" si="28"/>
        <v>107</v>
      </c>
      <c r="B115" s="24" t="s">
        <v>1029</v>
      </c>
      <c r="C115" s="24" t="s">
        <v>1695</v>
      </c>
      <c r="D115" s="24" t="s">
        <v>1695</v>
      </c>
      <c r="E115" s="24" t="s">
        <v>1696</v>
      </c>
      <c r="F115" s="1"/>
      <c r="G115" s="1"/>
      <c r="H115" s="1"/>
      <c r="I115" s="1"/>
      <c r="J115" s="1"/>
      <c r="K115" s="1"/>
      <c r="L115" s="1"/>
      <c r="M115" s="1"/>
      <c r="N115" s="1"/>
      <c r="O115" s="1"/>
      <c r="P115" s="1"/>
      <c r="Q115" s="1"/>
      <c r="R115" s="1"/>
      <c r="S115" s="1"/>
      <c r="T115" s="1"/>
      <c r="U115" s="1"/>
      <c r="V115" s="1"/>
      <c r="W115" s="1"/>
      <c r="X115" s="1"/>
      <c r="Y115" s="1"/>
      <c r="Z115" s="1"/>
      <c r="AA115" s="82"/>
      <c r="AB115" s="82"/>
      <c r="AC115" s="82"/>
      <c r="AD115" s="82"/>
      <c r="AE115" s="1"/>
      <c r="AF115" s="1"/>
      <c r="AG115" s="1"/>
      <c r="AH115" s="1"/>
      <c r="AI115" s="1"/>
      <c r="AJ115" s="1"/>
      <c r="AK115" s="1"/>
      <c r="AL115" s="1"/>
      <c r="AM115" s="1"/>
      <c r="AN115" s="1"/>
      <c r="AO115" s="1"/>
      <c r="AP115" s="1"/>
      <c r="AQ115" s="1"/>
      <c r="AR115" s="1"/>
      <c r="AS115" s="1"/>
      <c r="AT115" s="1"/>
      <c r="AU115" s="1"/>
      <c r="AV115" s="1"/>
      <c r="AW115" s="93"/>
      <c r="AX115" s="94"/>
      <c r="AY115" s="93"/>
      <c r="AZ115" s="82"/>
      <c r="BA115" s="82"/>
      <c r="BB115" s="82"/>
      <c r="BC115" s="82"/>
      <c r="BD115" s="1"/>
      <c r="BE115" s="1"/>
      <c r="BF115" s="1"/>
      <c r="BG115" s="98">
        <f t="shared" si="24"/>
        <v>0</v>
      </c>
      <c r="BH115" s="98">
        <f t="shared" si="25"/>
        <v>0</v>
      </c>
      <c r="BI115" s="98">
        <f t="shared" si="26"/>
        <v>0</v>
      </c>
      <c r="BJ115" s="98">
        <f t="shared" si="27"/>
        <v>0</v>
      </c>
    </row>
    <row r="116" spans="1:62" ht="43.2">
      <c r="A116" s="73">
        <f t="shared" si="28"/>
        <v>108</v>
      </c>
      <c r="B116" s="24" t="s">
        <v>1021</v>
      </c>
      <c r="C116" s="24">
        <v>100</v>
      </c>
      <c r="D116" s="24" t="s">
        <v>15</v>
      </c>
      <c r="E116" s="24" t="s">
        <v>2149</v>
      </c>
      <c r="F116" s="1"/>
      <c r="G116" s="1"/>
      <c r="H116" s="1"/>
      <c r="I116" s="1"/>
      <c r="J116" s="1"/>
      <c r="K116" s="1"/>
      <c r="L116" s="1"/>
      <c r="M116" s="1"/>
      <c r="N116" s="1"/>
      <c r="O116" s="1" t="s">
        <v>2408</v>
      </c>
      <c r="P116" s="1">
        <v>115303.99999999999</v>
      </c>
      <c r="Q116" s="1">
        <v>15</v>
      </c>
      <c r="R116" s="1"/>
      <c r="S116" s="1"/>
      <c r="T116" s="1"/>
      <c r="U116" s="1"/>
      <c r="V116" s="1"/>
      <c r="W116" s="1"/>
      <c r="X116" s="1" t="s">
        <v>2295</v>
      </c>
      <c r="Y116" s="1">
        <v>135800</v>
      </c>
      <c r="Z116" s="1" t="s">
        <v>2475</v>
      </c>
      <c r="AA116" s="82">
        <f t="shared" si="16"/>
        <v>115303.99999999999</v>
      </c>
      <c r="AB116" s="82" t="str">
        <f t="shared" si="17"/>
        <v xml:space="preserve">ELEMENTOS QUIMICOS LTDA </v>
      </c>
      <c r="AC116" s="82" t="str">
        <f t="shared" si="18"/>
        <v>ALFA (USA)</v>
      </c>
      <c r="AD116" s="82">
        <f t="shared" si="19"/>
        <v>15</v>
      </c>
      <c r="AE116" s="1"/>
      <c r="AF116" s="1"/>
      <c r="AG116" s="1"/>
      <c r="AH116" s="1"/>
      <c r="AI116" s="1"/>
      <c r="AJ116" s="1"/>
      <c r="AK116" s="1"/>
      <c r="AL116" s="1"/>
      <c r="AM116" s="1"/>
      <c r="AN116" s="1"/>
      <c r="AO116" s="1"/>
      <c r="AP116" s="1"/>
      <c r="AQ116" s="1"/>
      <c r="AR116" s="1"/>
      <c r="AS116" s="1"/>
      <c r="AT116" s="1" t="s">
        <v>2408</v>
      </c>
      <c r="AU116" s="1">
        <v>115304</v>
      </c>
      <c r="AV116" s="1" t="s">
        <v>2545</v>
      </c>
      <c r="AW116" s="93" t="s">
        <v>2630</v>
      </c>
      <c r="AX116" s="94">
        <v>109000</v>
      </c>
      <c r="AY116" s="93">
        <v>60</v>
      </c>
      <c r="AZ116" s="82">
        <f t="shared" si="20"/>
        <v>109000</v>
      </c>
      <c r="BA116" s="82" t="str">
        <f t="shared" si="21"/>
        <v>SCIENTIFIC PRODUCTS LTDA.</v>
      </c>
      <c r="BB116" s="82" t="str">
        <f t="shared" si="22"/>
        <v>ROCHE</v>
      </c>
      <c r="BC116" s="82">
        <f t="shared" si="23"/>
        <v>60</v>
      </c>
      <c r="BD116" s="1"/>
      <c r="BE116" s="1"/>
      <c r="BF116" s="1"/>
      <c r="BG116" s="98">
        <f t="shared" si="24"/>
        <v>109000</v>
      </c>
      <c r="BH116" s="98" t="str">
        <f t="shared" si="25"/>
        <v>SCIENTIFIC PRODUCTS LTDA.</v>
      </c>
      <c r="BI116" s="98" t="str">
        <f t="shared" si="26"/>
        <v>ROCHE</v>
      </c>
      <c r="BJ116" s="98">
        <f t="shared" si="27"/>
        <v>60</v>
      </c>
    </row>
    <row r="117" spans="1:62" ht="28.8">
      <c r="A117" s="73">
        <f t="shared" si="28"/>
        <v>109</v>
      </c>
      <c r="B117" s="24" t="s">
        <v>2150</v>
      </c>
      <c r="C117" s="24">
        <v>50</v>
      </c>
      <c r="D117" s="24" t="s">
        <v>2151</v>
      </c>
      <c r="E117" s="24" t="s">
        <v>1095</v>
      </c>
      <c r="F117" s="1"/>
      <c r="G117" s="1"/>
      <c r="H117" s="1"/>
      <c r="I117" s="1"/>
      <c r="J117" s="1"/>
      <c r="K117" s="1"/>
      <c r="L117" s="1"/>
      <c r="M117" s="1"/>
      <c r="N117" s="1"/>
      <c r="O117" s="1"/>
      <c r="P117" s="1"/>
      <c r="Q117" s="1"/>
      <c r="R117" s="1"/>
      <c r="S117" s="1"/>
      <c r="T117" s="1"/>
      <c r="U117" s="1"/>
      <c r="V117" s="1"/>
      <c r="W117" s="1"/>
      <c r="X117" s="1" t="s">
        <v>1095</v>
      </c>
      <c r="Y117" s="1">
        <v>432200</v>
      </c>
      <c r="Z117" s="1" t="s">
        <v>2475</v>
      </c>
      <c r="AA117" s="82">
        <f t="shared" si="16"/>
        <v>432200</v>
      </c>
      <c r="AB117" s="82" t="str">
        <f t="shared" si="17"/>
        <v>LESNIAK E. U.</v>
      </c>
      <c r="AC117" s="82" t="str">
        <f t="shared" si="18"/>
        <v>SIGMA</v>
      </c>
      <c r="AD117" s="82" t="str">
        <f t="shared" si="19"/>
        <v>30 días</v>
      </c>
      <c r="AE117" s="1"/>
      <c r="AF117" s="1"/>
      <c r="AG117" s="1"/>
      <c r="AH117" s="1"/>
      <c r="AI117" s="1"/>
      <c r="AJ117" s="1"/>
      <c r="AK117" s="1"/>
      <c r="AL117" s="1"/>
      <c r="AM117" s="1"/>
      <c r="AN117" s="1"/>
      <c r="AO117" s="1"/>
      <c r="AP117" s="1"/>
      <c r="AQ117" s="1"/>
      <c r="AR117" s="1"/>
      <c r="AS117" s="1"/>
      <c r="AT117" s="1"/>
      <c r="AU117" s="1"/>
      <c r="AV117" s="1"/>
      <c r="AW117" s="93" t="s">
        <v>1095</v>
      </c>
      <c r="AX117" s="94">
        <v>180867</v>
      </c>
      <c r="AY117" s="93">
        <v>60</v>
      </c>
      <c r="AZ117" s="82">
        <f t="shared" si="20"/>
        <v>180867</v>
      </c>
      <c r="BA117" s="82" t="str">
        <f t="shared" si="21"/>
        <v>SCIENTIFIC PRODUCTS LTDA.</v>
      </c>
      <c r="BB117" s="82" t="str">
        <f t="shared" si="22"/>
        <v>SIGMA</v>
      </c>
      <c r="BC117" s="82">
        <f t="shared" si="23"/>
        <v>60</v>
      </c>
      <c r="BD117" s="1"/>
      <c r="BE117" s="1"/>
      <c r="BF117" s="1"/>
      <c r="BG117" s="98">
        <f t="shared" si="24"/>
        <v>180867</v>
      </c>
      <c r="BH117" s="98" t="str">
        <f t="shared" si="25"/>
        <v>SCIENTIFIC PRODUCTS LTDA.</v>
      </c>
      <c r="BI117" s="98" t="str">
        <f t="shared" si="26"/>
        <v>SIGMA</v>
      </c>
      <c r="BJ117" s="98">
        <f t="shared" si="27"/>
        <v>60</v>
      </c>
    </row>
    <row r="118" spans="1:62" ht="28.8">
      <c r="A118" s="73">
        <f t="shared" si="28"/>
        <v>110</v>
      </c>
      <c r="B118" s="24" t="s">
        <v>1022</v>
      </c>
      <c r="C118" s="24">
        <v>100</v>
      </c>
      <c r="D118" s="24" t="s">
        <v>6</v>
      </c>
      <c r="E118" s="24" t="s">
        <v>1075</v>
      </c>
      <c r="F118" s="1" t="s">
        <v>2259</v>
      </c>
      <c r="G118" s="1">
        <v>110000</v>
      </c>
      <c r="H118" s="1" t="s">
        <v>2260</v>
      </c>
      <c r="I118" s="1"/>
      <c r="J118" s="1"/>
      <c r="K118" s="1"/>
      <c r="L118" s="1"/>
      <c r="M118" s="1"/>
      <c r="N118" s="1"/>
      <c r="O118" s="1"/>
      <c r="P118" s="1"/>
      <c r="Q118" s="1"/>
      <c r="R118" s="1" t="s">
        <v>2427</v>
      </c>
      <c r="S118" s="1">
        <v>78900</v>
      </c>
      <c r="T118" s="1">
        <v>30</v>
      </c>
      <c r="U118" s="1"/>
      <c r="V118" s="1"/>
      <c r="W118" s="1"/>
      <c r="X118" s="1" t="s">
        <v>2259</v>
      </c>
      <c r="Y118" s="1">
        <v>334000</v>
      </c>
      <c r="Z118" s="1" t="s">
        <v>2475</v>
      </c>
      <c r="AA118" s="82">
        <f t="shared" si="16"/>
        <v>78900</v>
      </c>
      <c r="AB118" s="82" t="str">
        <f t="shared" si="17"/>
        <v>EXÓGENA LTDA</v>
      </c>
      <c r="AC118" s="82" t="str">
        <f t="shared" si="18"/>
        <v>Gibco</v>
      </c>
      <c r="AD118" s="82">
        <f t="shared" si="19"/>
        <v>30</v>
      </c>
      <c r="AE118" s="1"/>
      <c r="AF118" s="1"/>
      <c r="AG118" s="1"/>
      <c r="AH118" s="1"/>
      <c r="AI118" s="1"/>
      <c r="AJ118" s="1"/>
      <c r="AK118" s="1"/>
      <c r="AL118" s="1"/>
      <c r="AM118" s="1"/>
      <c r="AN118" s="1"/>
      <c r="AO118" s="1"/>
      <c r="AP118" s="1"/>
      <c r="AQ118" s="1"/>
      <c r="AR118" s="1"/>
      <c r="AS118" s="1"/>
      <c r="AT118" s="1"/>
      <c r="AU118" s="1"/>
      <c r="AV118" s="1"/>
      <c r="AW118" s="93"/>
      <c r="AX118" s="94"/>
      <c r="AY118" s="93"/>
      <c r="AZ118" s="82"/>
      <c r="BA118" s="82"/>
      <c r="BB118" s="82"/>
      <c r="BC118" s="82"/>
      <c r="BD118" s="1"/>
      <c r="BE118" s="1"/>
      <c r="BF118" s="1"/>
      <c r="BG118" s="98">
        <f t="shared" si="24"/>
        <v>78900</v>
      </c>
      <c r="BH118" s="98" t="str">
        <f t="shared" si="25"/>
        <v>EXÓGENA LTDA</v>
      </c>
      <c r="BI118" s="98" t="str">
        <f t="shared" si="26"/>
        <v>Gibco</v>
      </c>
      <c r="BJ118" s="98">
        <f t="shared" si="27"/>
        <v>30</v>
      </c>
    </row>
    <row r="119" spans="1:62" ht="43.2">
      <c r="A119" s="73">
        <f t="shared" si="28"/>
        <v>111</v>
      </c>
      <c r="B119" s="24" t="s">
        <v>1023</v>
      </c>
      <c r="C119" s="24">
        <v>1000</v>
      </c>
      <c r="D119" s="24" t="s">
        <v>6</v>
      </c>
      <c r="E119" s="24" t="s">
        <v>1076</v>
      </c>
      <c r="F119" s="1"/>
      <c r="G119" s="1"/>
      <c r="H119" s="1"/>
      <c r="I119" s="1"/>
      <c r="J119" s="1"/>
      <c r="K119" s="1"/>
      <c r="L119" s="1"/>
      <c r="M119" s="1"/>
      <c r="N119" s="1"/>
      <c r="O119" s="1"/>
      <c r="P119" s="1"/>
      <c r="Q119" s="1"/>
      <c r="R119" s="1"/>
      <c r="S119" s="1"/>
      <c r="T119" s="1"/>
      <c r="U119" s="1"/>
      <c r="V119" s="1"/>
      <c r="W119" s="1"/>
      <c r="X119" s="1"/>
      <c r="Y119" s="1"/>
      <c r="Z119" s="1"/>
      <c r="AA119" s="82"/>
      <c r="AB119" s="82"/>
      <c r="AC119" s="82"/>
      <c r="AD119" s="82"/>
      <c r="AE119" s="1"/>
      <c r="AF119" s="1"/>
      <c r="AG119" s="1"/>
      <c r="AH119" s="1"/>
      <c r="AI119" s="1"/>
      <c r="AJ119" s="1"/>
      <c r="AK119" s="1"/>
      <c r="AL119" s="1"/>
      <c r="AM119" s="1"/>
      <c r="AN119" s="1"/>
      <c r="AO119" s="1"/>
      <c r="AP119" s="1"/>
      <c r="AQ119" s="1" t="s">
        <v>2570</v>
      </c>
      <c r="AR119" s="1">
        <v>49300</v>
      </c>
      <c r="AS119" s="1" t="s">
        <v>2577</v>
      </c>
      <c r="AT119" s="1" t="s">
        <v>2570</v>
      </c>
      <c r="AU119" s="1">
        <v>74008</v>
      </c>
      <c r="AV119" s="1" t="s">
        <v>2545</v>
      </c>
      <c r="AW119" s="93"/>
      <c r="AX119" s="94"/>
      <c r="AY119" s="93"/>
      <c r="AZ119" s="82">
        <f t="shared" si="20"/>
        <v>49300</v>
      </c>
      <c r="BA119" s="82" t="str">
        <f t="shared" si="21"/>
        <v>QUIMICOS Y REACTIVOS SAS "QUIMIREL SAS"</v>
      </c>
      <c r="BB119" s="82" t="str">
        <f t="shared" si="22"/>
        <v>CARLO ERBA</v>
      </c>
      <c r="BC119" s="82" t="str">
        <f t="shared" si="23"/>
        <v>5 dias calendario</v>
      </c>
      <c r="BD119" s="1"/>
      <c r="BE119" s="1"/>
      <c r="BF119" s="1"/>
      <c r="BG119" s="98">
        <f t="shared" si="24"/>
        <v>49300</v>
      </c>
      <c r="BH119" s="98" t="str">
        <f t="shared" si="25"/>
        <v>QUIMICOS Y REACTIVOS SAS "QUIMIREL SAS"</v>
      </c>
      <c r="BI119" s="98" t="str">
        <f t="shared" si="26"/>
        <v>CARLO ERBA</v>
      </c>
      <c r="BJ119" s="98" t="str">
        <f t="shared" si="27"/>
        <v>5 dias calendario</v>
      </c>
    </row>
    <row r="120" spans="1:62" s="5" customFormat="1">
      <c r="B120" s="3" t="s">
        <v>1729</v>
      </c>
      <c r="C120" s="75"/>
      <c r="D120" s="75"/>
      <c r="G120" s="1">
        <f>SUM(G9:G119)</f>
        <v>12337164</v>
      </c>
      <c r="J120" s="1">
        <f>SUM(J9:J119)</f>
        <v>2350143</v>
      </c>
      <c r="M120" s="1">
        <f>SUM(M9:M119)</f>
        <v>8145520</v>
      </c>
      <c r="P120" s="1">
        <f>SUM(P9:P119)</f>
        <v>507556</v>
      </c>
      <c r="S120" s="92">
        <f>SUM(S9:S119)</f>
        <v>15264016</v>
      </c>
      <c r="V120" s="1">
        <f>SUM(V9:V119)</f>
        <v>653322</v>
      </c>
      <c r="Y120" s="1">
        <f>SUM(Y9:Y119)</f>
        <v>78506300</v>
      </c>
      <c r="AA120" s="102"/>
      <c r="AB120" s="102"/>
      <c r="AC120" s="102"/>
      <c r="AD120" s="102"/>
      <c r="AF120" s="1">
        <f>SUM(AF9:AF119)</f>
        <v>603200</v>
      </c>
      <c r="AI120" s="1">
        <f>SUM(AI9:AI119)</f>
        <v>24377283.453658536</v>
      </c>
      <c r="AL120" s="1">
        <f>SUM(AL9:AL119)</f>
        <v>586960</v>
      </c>
      <c r="AO120" s="1">
        <f>SUM(AO9:AO119)</f>
        <v>8342480</v>
      </c>
      <c r="AR120" s="1">
        <f>SUM(AR9:AR119)</f>
        <v>1986671.48</v>
      </c>
      <c r="AU120" s="1">
        <f>SUM(AU9:AU119)</f>
        <v>4209292</v>
      </c>
      <c r="AX120" s="1">
        <f>SUM(AX9:AX119)</f>
        <v>29438738</v>
      </c>
      <c r="AZ120" s="102"/>
      <c r="BA120" s="102"/>
      <c r="BB120" s="102"/>
      <c r="BC120" s="102"/>
      <c r="BE120" s="1">
        <f>SUM(BE9:BE119)</f>
        <v>1153504</v>
      </c>
    </row>
    <row r="121" spans="1:62">
      <c r="R121" s="5"/>
      <c r="S121" s="5"/>
      <c r="T121" s="5"/>
    </row>
  </sheetData>
  <sortState ref="B11:E272">
    <sortCondition ref="B11:B272"/>
  </sortState>
  <mergeCells count="23">
    <mergeCell ref="AZ7:BC7"/>
    <mergeCell ref="BG7:BJ7"/>
    <mergeCell ref="BD7:BF7"/>
    <mergeCell ref="AN7:AP7"/>
    <mergeCell ref="AQ7:AS7"/>
    <mergeCell ref="AT7:AV7"/>
    <mergeCell ref="AW7:AY7"/>
    <mergeCell ref="A1:E1"/>
    <mergeCell ref="A2:E2"/>
    <mergeCell ref="A3:E3"/>
    <mergeCell ref="F7:H7"/>
    <mergeCell ref="A5:B5"/>
    <mergeCell ref="A7:B7"/>
    <mergeCell ref="X7:Z7"/>
    <mergeCell ref="AE7:AG7"/>
    <mergeCell ref="AH7:AJ7"/>
    <mergeCell ref="AK7:AM7"/>
    <mergeCell ref="I7:K7"/>
    <mergeCell ref="L7:N7"/>
    <mergeCell ref="O7:Q7"/>
    <mergeCell ref="R7:T7"/>
    <mergeCell ref="U7:W7"/>
    <mergeCell ref="AA7:AD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CH272"/>
  <sheetViews>
    <sheetView zoomScale="60" zoomScaleNormal="60" workbookViewId="0">
      <pane xSplit="2" ySplit="7" topLeftCell="AX8" activePane="bottomRight" state="frozen"/>
      <selection pane="topRight" activeCell="C1" sqref="C1"/>
      <selection pane="bottomLeft" activeCell="A9" sqref="A9"/>
      <selection pane="bottomRight" activeCell="BB17" sqref="BB17"/>
    </sheetView>
  </sheetViews>
  <sheetFormatPr baseColWidth="10" defaultRowHeight="14.4"/>
  <cols>
    <col min="1" max="1" width="7.33203125" style="2" customWidth="1"/>
    <col min="2" max="2" width="47.88671875" style="2" customWidth="1"/>
    <col min="3" max="3" width="16.33203125" style="2" customWidth="1"/>
    <col min="4" max="4" width="11.44140625" style="2" customWidth="1"/>
    <col min="5" max="5" width="13.44140625" style="2" customWidth="1"/>
    <col min="6" max="15" width="11.44140625" style="2" customWidth="1"/>
    <col min="16" max="16" width="12.33203125" style="2" customWidth="1"/>
    <col min="17" max="24" width="11.44140625" style="2" customWidth="1"/>
    <col min="25" max="25" width="11.44140625" style="80" customWidth="1"/>
    <col min="26" max="26" width="12.5546875" style="80" customWidth="1"/>
    <col min="27" max="28" width="11.44140625" style="80" customWidth="1"/>
    <col min="29" max="37" width="11.44140625" style="2" customWidth="1"/>
    <col min="38" max="38" width="14" style="2" customWidth="1"/>
    <col min="39" max="39" width="12.5546875" style="2" customWidth="1"/>
    <col min="40" max="40" width="11.44140625" style="2" customWidth="1"/>
    <col min="41" max="41" width="12.5546875" style="2" customWidth="1"/>
    <col min="42" max="50" width="11.44140625" style="2" customWidth="1"/>
    <col min="51" max="51" width="17.33203125" style="2" customWidth="1"/>
    <col min="52" max="52" width="12.33203125" style="2" customWidth="1"/>
    <col min="53" max="68" width="11.44140625" style="2" customWidth="1"/>
    <col min="69" max="69" width="12.44140625" style="2" bestFit="1" customWidth="1"/>
    <col min="70" max="70" width="16.44140625" style="2" customWidth="1"/>
    <col min="71" max="74" width="11.44140625" style="2"/>
    <col min="75" max="75" width="11.5546875" style="2"/>
    <col min="76" max="76" width="18.88671875" style="2" customWidth="1"/>
    <col min="77" max="78" width="11.5546875" style="2"/>
    <col min="79" max="79" width="11.44140625" style="2"/>
    <col min="80" max="80" width="12" style="2" bestFit="1" customWidth="1"/>
    <col min="81" max="81" width="11.44140625" style="2"/>
    <col min="82" max="82" width="14.109375" style="2" customWidth="1"/>
    <col min="83" max="83" width="20" style="2" customWidth="1"/>
    <col min="84" max="84" width="14.5546875" style="2" customWidth="1"/>
    <col min="85" max="222" width="11.44140625" style="2"/>
    <col min="223" max="223" width="7.33203125" style="2" customWidth="1"/>
    <col min="224" max="224" width="47.88671875" style="2" customWidth="1"/>
    <col min="225" max="225" width="16.33203125" style="2" customWidth="1"/>
    <col min="226" max="227" width="11.44140625" style="2"/>
    <col min="228" max="228" width="13.44140625" style="2" customWidth="1"/>
    <col min="229" max="229" width="11.44140625" style="2"/>
    <col min="230" max="230" width="12.44140625" style="2" customWidth="1"/>
    <col min="231" max="256" width="11.44140625" style="2"/>
    <col min="257" max="257" width="25.88671875" style="2" customWidth="1"/>
    <col min="258" max="289" width="11.44140625" style="2"/>
    <col min="290" max="290" width="23.88671875" style="2" customWidth="1"/>
    <col min="291" max="318" width="11.44140625" style="2"/>
    <col min="319" max="319" width="20.6640625" style="2" customWidth="1"/>
    <col min="320" max="320" width="34.88671875" style="2" customWidth="1"/>
    <col min="321" max="321" width="20.5546875" style="2" customWidth="1"/>
    <col min="322" max="478" width="11.44140625" style="2"/>
    <col min="479" max="479" width="7.33203125" style="2" customWidth="1"/>
    <col min="480" max="480" width="47.88671875" style="2" customWidth="1"/>
    <col min="481" max="481" width="16.33203125" style="2" customWidth="1"/>
    <col min="482" max="483" width="11.44140625" style="2"/>
    <col min="484" max="484" width="13.44140625" style="2" customWidth="1"/>
    <col min="485" max="485" width="11.44140625" style="2"/>
    <col min="486" max="486" width="12.44140625" style="2" customWidth="1"/>
    <col min="487" max="512" width="11.44140625" style="2"/>
    <col min="513" max="513" width="25.88671875" style="2" customWidth="1"/>
    <col min="514" max="545" width="11.44140625" style="2"/>
    <col min="546" max="546" width="23.88671875" style="2" customWidth="1"/>
    <col min="547" max="574" width="11.44140625" style="2"/>
    <col min="575" max="575" width="20.6640625" style="2" customWidth="1"/>
    <col min="576" max="576" width="34.88671875" style="2" customWidth="1"/>
    <col min="577" max="577" width="20.5546875" style="2" customWidth="1"/>
    <col min="578" max="734" width="11.44140625" style="2"/>
    <col min="735" max="735" width="7.33203125" style="2" customWidth="1"/>
    <col min="736" max="736" width="47.88671875" style="2" customWidth="1"/>
    <col min="737" max="737" width="16.33203125" style="2" customWidth="1"/>
    <col min="738" max="739" width="11.44140625" style="2"/>
    <col min="740" max="740" width="13.44140625" style="2" customWidth="1"/>
    <col min="741" max="741" width="11.44140625" style="2"/>
    <col min="742" max="742" width="12.44140625" style="2" customWidth="1"/>
    <col min="743" max="768" width="11.44140625" style="2"/>
    <col min="769" max="769" width="25.88671875" style="2" customWidth="1"/>
    <col min="770" max="801" width="11.44140625" style="2"/>
    <col min="802" max="802" width="23.88671875" style="2" customWidth="1"/>
    <col min="803" max="830" width="11.44140625" style="2"/>
    <col min="831" max="831" width="20.6640625" style="2" customWidth="1"/>
    <col min="832" max="832" width="34.88671875" style="2" customWidth="1"/>
    <col min="833" max="833" width="20.5546875" style="2" customWidth="1"/>
    <col min="834" max="990" width="11.44140625" style="2"/>
    <col min="991" max="991" width="7.33203125" style="2" customWidth="1"/>
    <col min="992" max="992" width="47.88671875" style="2" customWidth="1"/>
    <col min="993" max="993" width="16.33203125" style="2" customWidth="1"/>
    <col min="994" max="995" width="11.44140625" style="2"/>
    <col min="996" max="996" width="13.44140625" style="2" customWidth="1"/>
    <col min="997" max="997" width="11.44140625" style="2"/>
    <col min="998" max="998" width="12.44140625" style="2" customWidth="1"/>
    <col min="999" max="1024" width="11.44140625" style="2"/>
    <col min="1025" max="1025" width="25.88671875" style="2" customWidth="1"/>
    <col min="1026" max="1057" width="11.44140625" style="2"/>
    <col min="1058" max="1058" width="23.88671875" style="2" customWidth="1"/>
    <col min="1059" max="1086" width="11.44140625" style="2"/>
    <col min="1087" max="1087" width="20.6640625" style="2" customWidth="1"/>
    <col min="1088" max="1088" width="34.88671875" style="2" customWidth="1"/>
    <col min="1089" max="1089" width="20.5546875" style="2" customWidth="1"/>
    <col min="1090" max="1246" width="11.44140625" style="2"/>
    <col min="1247" max="1247" width="7.33203125" style="2" customWidth="1"/>
    <col min="1248" max="1248" width="47.88671875" style="2" customWidth="1"/>
    <col min="1249" max="1249" width="16.33203125" style="2" customWidth="1"/>
    <col min="1250" max="1251" width="11.44140625" style="2"/>
    <col min="1252" max="1252" width="13.44140625" style="2" customWidth="1"/>
    <col min="1253" max="1253" width="11.44140625" style="2"/>
    <col min="1254" max="1254" width="12.44140625" style="2" customWidth="1"/>
    <col min="1255" max="1280" width="11.44140625" style="2"/>
    <col min="1281" max="1281" width="25.88671875" style="2" customWidth="1"/>
    <col min="1282" max="1313" width="11.44140625" style="2"/>
    <col min="1314" max="1314" width="23.88671875" style="2" customWidth="1"/>
    <col min="1315" max="1342" width="11.44140625" style="2"/>
    <col min="1343" max="1343" width="20.6640625" style="2" customWidth="1"/>
    <col min="1344" max="1344" width="34.88671875" style="2" customWidth="1"/>
    <col min="1345" max="1345" width="20.5546875" style="2" customWidth="1"/>
    <col min="1346" max="1502" width="11.44140625" style="2"/>
    <col min="1503" max="1503" width="7.33203125" style="2" customWidth="1"/>
    <col min="1504" max="1504" width="47.88671875" style="2" customWidth="1"/>
    <col min="1505" max="1505" width="16.33203125" style="2" customWidth="1"/>
    <col min="1506" max="1507" width="11.44140625" style="2"/>
    <col min="1508" max="1508" width="13.44140625" style="2" customWidth="1"/>
    <col min="1509" max="1509" width="11.44140625" style="2"/>
    <col min="1510" max="1510" width="12.44140625" style="2" customWidth="1"/>
    <col min="1511" max="1536" width="11.44140625" style="2"/>
    <col min="1537" max="1537" width="25.88671875" style="2" customWidth="1"/>
    <col min="1538" max="1569" width="11.44140625" style="2"/>
    <col min="1570" max="1570" width="23.88671875" style="2" customWidth="1"/>
    <col min="1571" max="1598" width="11.44140625" style="2"/>
    <col min="1599" max="1599" width="20.6640625" style="2" customWidth="1"/>
    <col min="1600" max="1600" width="34.88671875" style="2" customWidth="1"/>
    <col min="1601" max="1601" width="20.5546875" style="2" customWidth="1"/>
    <col min="1602" max="1758" width="11.44140625" style="2"/>
    <col min="1759" max="1759" width="7.33203125" style="2" customWidth="1"/>
    <col min="1760" max="1760" width="47.88671875" style="2" customWidth="1"/>
    <col min="1761" max="1761" width="16.33203125" style="2" customWidth="1"/>
    <col min="1762" max="1763" width="11.44140625" style="2"/>
    <col min="1764" max="1764" width="13.44140625" style="2" customWidth="1"/>
    <col min="1765" max="1765" width="11.44140625" style="2"/>
    <col min="1766" max="1766" width="12.44140625" style="2" customWidth="1"/>
    <col min="1767" max="1792" width="11.44140625" style="2"/>
    <col min="1793" max="1793" width="25.88671875" style="2" customWidth="1"/>
    <col min="1794" max="1825" width="11.44140625" style="2"/>
    <col min="1826" max="1826" width="23.88671875" style="2" customWidth="1"/>
    <col min="1827" max="1854" width="11.44140625" style="2"/>
    <col min="1855" max="1855" width="20.6640625" style="2" customWidth="1"/>
    <col min="1856" max="1856" width="34.88671875" style="2" customWidth="1"/>
    <col min="1857" max="1857" width="20.5546875" style="2" customWidth="1"/>
    <col min="1858" max="2014" width="11.44140625" style="2"/>
    <col min="2015" max="2015" width="7.33203125" style="2" customWidth="1"/>
    <col min="2016" max="2016" width="47.88671875" style="2" customWidth="1"/>
    <col min="2017" max="2017" width="16.33203125" style="2" customWidth="1"/>
    <col min="2018" max="2019" width="11.44140625" style="2"/>
    <col min="2020" max="2020" width="13.44140625" style="2" customWidth="1"/>
    <col min="2021" max="2021" width="11.44140625" style="2"/>
    <col min="2022" max="2022" width="12.44140625" style="2" customWidth="1"/>
    <col min="2023" max="2048" width="11.44140625" style="2"/>
    <col min="2049" max="2049" width="25.88671875" style="2" customWidth="1"/>
    <col min="2050" max="2081" width="11.44140625" style="2"/>
    <col min="2082" max="2082" width="23.88671875" style="2" customWidth="1"/>
    <col min="2083" max="2110" width="11.44140625" style="2"/>
    <col min="2111" max="2111" width="20.6640625" style="2" customWidth="1"/>
    <col min="2112" max="2112" width="34.88671875" style="2" customWidth="1"/>
    <col min="2113" max="2113" width="20.5546875" style="2" customWidth="1"/>
    <col min="2114" max="2270" width="11.44140625" style="2"/>
    <col min="2271" max="2271" width="7.33203125" style="2" customWidth="1"/>
    <col min="2272" max="2272" width="47.88671875" style="2" customWidth="1"/>
    <col min="2273" max="2273" width="16.33203125" style="2" customWidth="1"/>
    <col min="2274" max="2275" width="11.44140625" style="2"/>
    <col min="2276" max="2276" width="13.44140625" style="2" customWidth="1"/>
    <col min="2277" max="2277" width="11.44140625" style="2"/>
    <col min="2278" max="2278" width="12.44140625" style="2" customWidth="1"/>
    <col min="2279" max="2304" width="11.44140625" style="2"/>
    <col min="2305" max="2305" width="25.88671875" style="2" customWidth="1"/>
    <col min="2306" max="2337" width="11.44140625" style="2"/>
    <col min="2338" max="2338" width="23.88671875" style="2" customWidth="1"/>
    <col min="2339" max="2366" width="11.44140625" style="2"/>
    <col min="2367" max="2367" width="20.6640625" style="2" customWidth="1"/>
    <col min="2368" max="2368" width="34.88671875" style="2" customWidth="1"/>
    <col min="2369" max="2369" width="20.5546875" style="2" customWidth="1"/>
    <col min="2370" max="2526" width="11.44140625" style="2"/>
    <col min="2527" max="2527" width="7.33203125" style="2" customWidth="1"/>
    <col min="2528" max="2528" width="47.88671875" style="2" customWidth="1"/>
    <col min="2529" max="2529" width="16.33203125" style="2" customWidth="1"/>
    <col min="2530" max="2531" width="11.44140625" style="2"/>
    <col min="2532" max="2532" width="13.44140625" style="2" customWidth="1"/>
    <col min="2533" max="2533" width="11.44140625" style="2"/>
    <col min="2534" max="2534" width="12.44140625" style="2" customWidth="1"/>
    <col min="2535" max="2560" width="11.44140625" style="2"/>
    <col min="2561" max="2561" width="25.88671875" style="2" customWidth="1"/>
    <col min="2562" max="2593" width="11.44140625" style="2"/>
    <col min="2594" max="2594" width="23.88671875" style="2" customWidth="1"/>
    <col min="2595" max="2622" width="11.44140625" style="2"/>
    <col min="2623" max="2623" width="20.6640625" style="2" customWidth="1"/>
    <col min="2624" max="2624" width="34.88671875" style="2" customWidth="1"/>
    <col min="2625" max="2625" width="20.5546875" style="2" customWidth="1"/>
    <col min="2626" max="2782" width="11.44140625" style="2"/>
    <col min="2783" max="2783" width="7.33203125" style="2" customWidth="1"/>
    <col min="2784" max="2784" width="47.88671875" style="2" customWidth="1"/>
    <col min="2785" max="2785" width="16.33203125" style="2" customWidth="1"/>
    <col min="2786" max="2787" width="11.44140625" style="2"/>
    <col min="2788" max="2788" width="13.44140625" style="2" customWidth="1"/>
    <col min="2789" max="2789" width="11.44140625" style="2"/>
    <col min="2790" max="2790" width="12.44140625" style="2" customWidth="1"/>
    <col min="2791" max="2816" width="11.44140625" style="2"/>
    <col min="2817" max="2817" width="25.88671875" style="2" customWidth="1"/>
    <col min="2818" max="2849" width="11.44140625" style="2"/>
    <col min="2850" max="2850" width="23.88671875" style="2" customWidth="1"/>
    <col min="2851" max="2878" width="11.44140625" style="2"/>
    <col min="2879" max="2879" width="20.6640625" style="2" customWidth="1"/>
    <col min="2880" max="2880" width="34.88671875" style="2" customWidth="1"/>
    <col min="2881" max="2881" width="20.5546875" style="2" customWidth="1"/>
    <col min="2882" max="3038" width="11.44140625" style="2"/>
    <col min="3039" max="3039" width="7.33203125" style="2" customWidth="1"/>
    <col min="3040" max="3040" width="47.88671875" style="2" customWidth="1"/>
    <col min="3041" max="3041" width="16.33203125" style="2" customWidth="1"/>
    <col min="3042" max="3043" width="11.44140625" style="2"/>
    <col min="3044" max="3044" width="13.44140625" style="2" customWidth="1"/>
    <col min="3045" max="3045" width="11.44140625" style="2"/>
    <col min="3046" max="3046" width="12.44140625" style="2" customWidth="1"/>
    <col min="3047" max="3072" width="11.44140625" style="2"/>
    <col min="3073" max="3073" width="25.88671875" style="2" customWidth="1"/>
    <col min="3074" max="3105" width="11.44140625" style="2"/>
    <col min="3106" max="3106" width="23.88671875" style="2" customWidth="1"/>
    <col min="3107" max="3134" width="11.44140625" style="2"/>
    <col min="3135" max="3135" width="20.6640625" style="2" customWidth="1"/>
    <col min="3136" max="3136" width="34.88671875" style="2" customWidth="1"/>
    <col min="3137" max="3137" width="20.5546875" style="2" customWidth="1"/>
    <col min="3138" max="3294" width="11.44140625" style="2"/>
    <col min="3295" max="3295" width="7.33203125" style="2" customWidth="1"/>
    <col min="3296" max="3296" width="47.88671875" style="2" customWidth="1"/>
    <col min="3297" max="3297" width="16.33203125" style="2" customWidth="1"/>
    <col min="3298" max="3299" width="11.44140625" style="2"/>
    <col min="3300" max="3300" width="13.44140625" style="2" customWidth="1"/>
    <col min="3301" max="3301" width="11.44140625" style="2"/>
    <col min="3302" max="3302" width="12.44140625" style="2" customWidth="1"/>
    <col min="3303" max="3328" width="11.44140625" style="2"/>
    <col min="3329" max="3329" width="25.88671875" style="2" customWidth="1"/>
    <col min="3330" max="3361" width="11.44140625" style="2"/>
    <col min="3362" max="3362" width="23.88671875" style="2" customWidth="1"/>
    <col min="3363" max="3390" width="11.44140625" style="2"/>
    <col min="3391" max="3391" width="20.6640625" style="2" customWidth="1"/>
    <col min="3392" max="3392" width="34.88671875" style="2" customWidth="1"/>
    <col min="3393" max="3393" width="20.5546875" style="2" customWidth="1"/>
    <col min="3394" max="3550" width="11.44140625" style="2"/>
    <col min="3551" max="3551" width="7.33203125" style="2" customWidth="1"/>
    <col min="3552" max="3552" width="47.88671875" style="2" customWidth="1"/>
    <col min="3553" max="3553" width="16.33203125" style="2" customWidth="1"/>
    <col min="3554" max="3555" width="11.44140625" style="2"/>
    <col min="3556" max="3556" width="13.44140625" style="2" customWidth="1"/>
    <col min="3557" max="3557" width="11.44140625" style="2"/>
    <col min="3558" max="3558" width="12.44140625" style="2" customWidth="1"/>
    <col min="3559" max="3584" width="11.44140625" style="2"/>
    <col min="3585" max="3585" width="25.88671875" style="2" customWidth="1"/>
    <col min="3586" max="3617" width="11.44140625" style="2"/>
    <col min="3618" max="3618" width="23.88671875" style="2" customWidth="1"/>
    <col min="3619" max="3646" width="11.44140625" style="2"/>
    <col min="3647" max="3647" width="20.6640625" style="2" customWidth="1"/>
    <col min="3648" max="3648" width="34.88671875" style="2" customWidth="1"/>
    <col min="3649" max="3649" width="20.5546875" style="2" customWidth="1"/>
    <col min="3650" max="3806" width="11.44140625" style="2"/>
    <col min="3807" max="3807" width="7.33203125" style="2" customWidth="1"/>
    <col min="3808" max="3808" width="47.88671875" style="2" customWidth="1"/>
    <col min="3809" max="3809" width="16.33203125" style="2" customWidth="1"/>
    <col min="3810" max="3811" width="11.44140625" style="2"/>
    <col min="3812" max="3812" width="13.44140625" style="2" customWidth="1"/>
    <col min="3813" max="3813" width="11.44140625" style="2"/>
    <col min="3814" max="3814" width="12.44140625" style="2" customWidth="1"/>
    <col min="3815" max="3840" width="11.44140625" style="2"/>
    <col min="3841" max="3841" width="25.88671875" style="2" customWidth="1"/>
    <col min="3842" max="3873" width="11.44140625" style="2"/>
    <col min="3874" max="3874" width="23.88671875" style="2" customWidth="1"/>
    <col min="3875" max="3902" width="11.44140625" style="2"/>
    <col min="3903" max="3903" width="20.6640625" style="2" customWidth="1"/>
    <col min="3904" max="3904" width="34.88671875" style="2" customWidth="1"/>
    <col min="3905" max="3905" width="20.5546875" style="2" customWidth="1"/>
    <col min="3906" max="4062" width="11.44140625" style="2"/>
    <col min="4063" max="4063" width="7.33203125" style="2" customWidth="1"/>
    <col min="4064" max="4064" width="47.88671875" style="2" customWidth="1"/>
    <col min="4065" max="4065" width="16.33203125" style="2" customWidth="1"/>
    <col min="4066" max="4067" width="11.44140625" style="2"/>
    <col min="4068" max="4068" width="13.44140625" style="2" customWidth="1"/>
    <col min="4069" max="4069" width="11.44140625" style="2"/>
    <col min="4070" max="4070" width="12.44140625" style="2" customWidth="1"/>
    <col min="4071" max="4096" width="11.44140625" style="2"/>
    <col min="4097" max="4097" width="25.88671875" style="2" customWidth="1"/>
    <col min="4098" max="4129" width="11.44140625" style="2"/>
    <col min="4130" max="4130" width="23.88671875" style="2" customWidth="1"/>
    <col min="4131" max="4158" width="11.44140625" style="2"/>
    <col min="4159" max="4159" width="20.6640625" style="2" customWidth="1"/>
    <col min="4160" max="4160" width="34.88671875" style="2" customWidth="1"/>
    <col min="4161" max="4161" width="20.5546875" style="2" customWidth="1"/>
    <col min="4162" max="4318" width="11.44140625" style="2"/>
    <col min="4319" max="4319" width="7.33203125" style="2" customWidth="1"/>
    <col min="4320" max="4320" width="47.88671875" style="2" customWidth="1"/>
    <col min="4321" max="4321" width="16.33203125" style="2" customWidth="1"/>
    <col min="4322" max="4323" width="11.44140625" style="2"/>
    <col min="4324" max="4324" width="13.44140625" style="2" customWidth="1"/>
    <col min="4325" max="4325" width="11.44140625" style="2"/>
    <col min="4326" max="4326" width="12.44140625" style="2" customWidth="1"/>
    <col min="4327" max="4352" width="11.44140625" style="2"/>
    <col min="4353" max="4353" width="25.88671875" style="2" customWidth="1"/>
    <col min="4354" max="4385" width="11.44140625" style="2"/>
    <col min="4386" max="4386" width="23.88671875" style="2" customWidth="1"/>
    <col min="4387" max="4414" width="11.44140625" style="2"/>
    <col min="4415" max="4415" width="20.6640625" style="2" customWidth="1"/>
    <col min="4416" max="4416" width="34.88671875" style="2" customWidth="1"/>
    <col min="4417" max="4417" width="20.5546875" style="2" customWidth="1"/>
    <col min="4418" max="4574" width="11.44140625" style="2"/>
    <col min="4575" max="4575" width="7.33203125" style="2" customWidth="1"/>
    <col min="4576" max="4576" width="47.88671875" style="2" customWidth="1"/>
    <col min="4577" max="4577" width="16.33203125" style="2" customWidth="1"/>
    <col min="4578" max="4579" width="11.44140625" style="2"/>
    <col min="4580" max="4580" width="13.44140625" style="2" customWidth="1"/>
    <col min="4581" max="4581" width="11.44140625" style="2"/>
    <col min="4582" max="4582" width="12.44140625" style="2" customWidth="1"/>
    <col min="4583" max="4608" width="11.44140625" style="2"/>
    <col min="4609" max="4609" width="25.88671875" style="2" customWidth="1"/>
    <col min="4610" max="4641" width="11.44140625" style="2"/>
    <col min="4642" max="4642" width="23.88671875" style="2" customWidth="1"/>
    <col min="4643" max="4670" width="11.44140625" style="2"/>
    <col min="4671" max="4671" width="20.6640625" style="2" customWidth="1"/>
    <col min="4672" max="4672" width="34.88671875" style="2" customWidth="1"/>
    <col min="4673" max="4673" width="20.5546875" style="2" customWidth="1"/>
    <col min="4674" max="4830" width="11.44140625" style="2"/>
    <col min="4831" max="4831" width="7.33203125" style="2" customWidth="1"/>
    <col min="4832" max="4832" width="47.88671875" style="2" customWidth="1"/>
    <col min="4833" max="4833" width="16.33203125" style="2" customWidth="1"/>
    <col min="4834" max="4835" width="11.44140625" style="2"/>
    <col min="4836" max="4836" width="13.44140625" style="2" customWidth="1"/>
    <col min="4837" max="4837" width="11.44140625" style="2"/>
    <col min="4838" max="4838" width="12.44140625" style="2" customWidth="1"/>
    <col min="4839" max="4864" width="11.44140625" style="2"/>
    <col min="4865" max="4865" width="25.88671875" style="2" customWidth="1"/>
    <col min="4866" max="4897" width="11.44140625" style="2"/>
    <col min="4898" max="4898" width="23.88671875" style="2" customWidth="1"/>
    <col min="4899" max="4926" width="11.44140625" style="2"/>
    <col min="4927" max="4927" width="20.6640625" style="2" customWidth="1"/>
    <col min="4928" max="4928" width="34.88671875" style="2" customWidth="1"/>
    <col min="4929" max="4929" width="20.5546875" style="2" customWidth="1"/>
    <col min="4930" max="5086" width="11.44140625" style="2"/>
    <col min="5087" max="5087" width="7.33203125" style="2" customWidth="1"/>
    <col min="5088" max="5088" width="47.88671875" style="2" customWidth="1"/>
    <col min="5089" max="5089" width="16.33203125" style="2" customWidth="1"/>
    <col min="5090" max="5091" width="11.44140625" style="2"/>
    <col min="5092" max="5092" width="13.44140625" style="2" customWidth="1"/>
    <col min="5093" max="5093" width="11.44140625" style="2"/>
    <col min="5094" max="5094" width="12.44140625" style="2" customWidth="1"/>
    <col min="5095" max="5120" width="11.44140625" style="2"/>
    <col min="5121" max="5121" width="25.88671875" style="2" customWidth="1"/>
    <col min="5122" max="5153" width="11.44140625" style="2"/>
    <col min="5154" max="5154" width="23.88671875" style="2" customWidth="1"/>
    <col min="5155" max="5182" width="11.44140625" style="2"/>
    <col min="5183" max="5183" width="20.6640625" style="2" customWidth="1"/>
    <col min="5184" max="5184" width="34.88671875" style="2" customWidth="1"/>
    <col min="5185" max="5185" width="20.5546875" style="2" customWidth="1"/>
    <col min="5186" max="5342" width="11.44140625" style="2"/>
    <col min="5343" max="5343" width="7.33203125" style="2" customWidth="1"/>
    <col min="5344" max="5344" width="47.88671875" style="2" customWidth="1"/>
    <col min="5345" max="5345" width="16.33203125" style="2" customWidth="1"/>
    <col min="5346" max="5347" width="11.44140625" style="2"/>
    <col min="5348" max="5348" width="13.44140625" style="2" customWidth="1"/>
    <col min="5349" max="5349" width="11.44140625" style="2"/>
    <col min="5350" max="5350" width="12.44140625" style="2" customWidth="1"/>
    <col min="5351" max="5376" width="11.44140625" style="2"/>
    <col min="5377" max="5377" width="25.88671875" style="2" customWidth="1"/>
    <col min="5378" max="5409" width="11.44140625" style="2"/>
    <col min="5410" max="5410" width="23.88671875" style="2" customWidth="1"/>
    <col min="5411" max="5438" width="11.44140625" style="2"/>
    <col min="5439" max="5439" width="20.6640625" style="2" customWidth="1"/>
    <col min="5440" max="5440" width="34.88671875" style="2" customWidth="1"/>
    <col min="5441" max="5441" width="20.5546875" style="2" customWidth="1"/>
    <col min="5442" max="5598" width="11.44140625" style="2"/>
    <col min="5599" max="5599" width="7.33203125" style="2" customWidth="1"/>
    <col min="5600" max="5600" width="47.88671875" style="2" customWidth="1"/>
    <col min="5601" max="5601" width="16.33203125" style="2" customWidth="1"/>
    <col min="5602" max="5603" width="11.44140625" style="2"/>
    <col min="5604" max="5604" width="13.44140625" style="2" customWidth="1"/>
    <col min="5605" max="5605" width="11.44140625" style="2"/>
    <col min="5606" max="5606" width="12.44140625" style="2" customWidth="1"/>
    <col min="5607" max="5632" width="11.44140625" style="2"/>
    <col min="5633" max="5633" width="25.88671875" style="2" customWidth="1"/>
    <col min="5634" max="5665" width="11.44140625" style="2"/>
    <col min="5666" max="5666" width="23.88671875" style="2" customWidth="1"/>
    <col min="5667" max="5694" width="11.44140625" style="2"/>
    <col min="5695" max="5695" width="20.6640625" style="2" customWidth="1"/>
    <col min="5696" max="5696" width="34.88671875" style="2" customWidth="1"/>
    <col min="5697" max="5697" width="20.5546875" style="2" customWidth="1"/>
    <col min="5698" max="5854" width="11.44140625" style="2"/>
    <col min="5855" max="5855" width="7.33203125" style="2" customWidth="1"/>
    <col min="5856" max="5856" width="47.88671875" style="2" customWidth="1"/>
    <col min="5857" max="5857" width="16.33203125" style="2" customWidth="1"/>
    <col min="5858" max="5859" width="11.44140625" style="2"/>
    <col min="5860" max="5860" width="13.44140625" style="2" customWidth="1"/>
    <col min="5861" max="5861" width="11.44140625" style="2"/>
    <col min="5862" max="5862" width="12.44140625" style="2" customWidth="1"/>
    <col min="5863" max="5888" width="11.44140625" style="2"/>
    <col min="5889" max="5889" width="25.88671875" style="2" customWidth="1"/>
    <col min="5890" max="5921" width="11.44140625" style="2"/>
    <col min="5922" max="5922" width="23.88671875" style="2" customWidth="1"/>
    <col min="5923" max="5950" width="11.44140625" style="2"/>
    <col min="5951" max="5951" width="20.6640625" style="2" customWidth="1"/>
    <col min="5952" max="5952" width="34.88671875" style="2" customWidth="1"/>
    <col min="5953" max="5953" width="20.5546875" style="2" customWidth="1"/>
    <col min="5954" max="6110" width="11.44140625" style="2"/>
    <col min="6111" max="6111" width="7.33203125" style="2" customWidth="1"/>
    <col min="6112" max="6112" width="47.88671875" style="2" customWidth="1"/>
    <col min="6113" max="6113" width="16.33203125" style="2" customWidth="1"/>
    <col min="6114" max="6115" width="11.44140625" style="2"/>
    <col min="6116" max="6116" width="13.44140625" style="2" customWidth="1"/>
    <col min="6117" max="6117" width="11.44140625" style="2"/>
    <col min="6118" max="6118" width="12.44140625" style="2" customWidth="1"/>
    <col min="6119" max="6144" width="11.44140625" style="2"/>
    <col min="6145" max="6145" width="25.88671875" style="2" customWidth="1"/>
    <col min="6146" max="6177" width="11.44140625" style="2"/>
    <col min="6178" max="6178" width="23.88671875" style="2" customWidth="1"/>
    <col min="6179" max="6206" width="11.44140625" style="2"/>
    <col min="6207" max="6207" width="20.6640625" style="2" customWidth="1"/>
    <col min="6208" max="6208" width="34.88671875" style="2" customWidth="1"/>
    <col min="6209" max="6209" width="20.5546875" style="2" customWidth="1"/>
    <col min="6210" max="6366" width="11.44140625" style="2"/>
    <col min="6367" max="6367" width="7.33203125" style="2" customWidth="1"/>
    <col min="6368" max="6368" width="47.88671875" style="2" customWidth="1"/>
    <col min="6369" max="6369" width="16.33203125" style="2" customWidth="1"/>
    <col min="6370" max="6371" width="11.44140625" style="2"/>
    <col min="6372" max="6372" width="13.44140625" style="2" customWidth="1"/>
    <col min="6373" max="6373" width="11.44140625" style="2"/>
    <col min="6374" max="6374" width="12.44140625" style="2" customWidth="1"/>
    <col min="6375" max="6400" width="11.44140625" style="2"/>
    <col min="6401" max="6401" width="25.88671875" style="2" customWidth="1"/>
    <col min="6402" max="6433" width="11.44140625" style="2"/>
    <col min="6434" max="6434" width="23.88671875" style="2" customWidth="1"/>
    <col min="6435" max="6462" width="11.44140625" style="2"/>
    <col min="6463" max="6463" width="20.6640625" style="2" customWidth="1"/>
    <col min="6464" max="6464" width="34.88671875" style="2" customWidth="1"/>
    <col min="6465" max="6465" width="20.5546875" style="2" customWidth="1"/>
    <col min="6466" max="6622" width="11.44140625" style="2"/>
    <col min="6623" max="6623" width="7.33203125" style="2" customWidth="1"/>
    <col min="6624" max="6624" width="47.88671875" style="2" customWidth="1"/>
    <col min="6625" max="6625" width="16.33203125" style="2" customWidth="1"/>
    <col min="6626" max="6627" width="11.44140625" style="2"/>
    <col min="6628" max="6628" width="13.44140625" style="2" customWidth="1"/>
    <col min="6629" max="6629" width="11.44140625" style="2"/>
    <col min="6630" max="6630" width="12.44140625" style="2" customWidth="1"/>
    <col min="6631" max="6656" width="11.44140625" style="2"/>
    <col min="6657" max="6657" width="25.88671875" style="2" customWidth="1"/>
    <col min="6658" max="6689" width="11.44140625" style="2"/>
    <col min="6690" max="6690" width="23.88671875" style="2" customWidth="1"/>
    <col min="6691" max="6718" width="11.44140625" style="2"/>
    <col min="6719" max="6719" width="20.6640625" style="2" customWidth="1"/>
    <col min="6720" max="6720" width="34.88671875" style="2" customWidth="1"/>
    <col min="6721" max="6721" width="20.5546875" style="2" customWidth="1"/>
    <col min="6722" max="6878" width="11.44140625" style="2"/>
    <col min="6879" max="6879" width="7.33203125" style="2" customWidth="1"/>
    <col min="6880" max="6880" width="47.88671875" style="2" customWidth="1"/>
    <col min="6881" max="6881" width="16.33203125" style="2" customWidth="1"/>
    <col min="6882" max="6883" width="11.44140625" style="2"/>
    <col min="6884" max="6884" width="13.44140625" style="2" customWidth="1"/>
    <col min="6885" max="6885" width="11.44140625" style="2"/>
    <col min="6886" max="6886" width="12.44140625" style="2" customWidth="1"/>
    <col min="6887" max="6912" width="11.44140625" style="2"/>
    <col min="6913" max="6913" width="25.88671875" style="2" customWidth="1"/>
    <col min="6914" max="6945" width="11.44140625" style="2"/>
    <col min="6946" max="6946" width="23.88671875" style="2" customWidth="1"/>
    <col min="6947" max="6974" width="11.44140625" style="2"/>
    <col min="6975" max="6975" width="20.6640625" style="2" customWidth="1"/>
    <col min="6976" max="6976" width="34.88671875" style="2" customWidth="1"/>
    <col min="6977" max="6977" width="20.5546875" style="2" customWidth="1"/>
    <col min="6978" max="7134" width="11.44140625" style="2"/>
    <col min="7135" max="7135" width="7.33203125" style="2" customWidth="1"/>
    <col min="7136" max="7136" width="47.88671875" style="2" customWidth="1"/>
    <col min="7137" max="7137" width="16.33203125" style="2" customWidth="1"/>
    <col min="7138" max="7139" width="11.44140625" style="2"/>
    <col min="7140" max="7140" width="13.44140625" style="2" customWidth="1"/>
    <col min="7141" max="7141" width="11.44140625" style="2"/>
    <col min="7142" max="7142" width="12.44140625" style="2" customWidth="1"/>
    <col min="7143" max="7168" width="11.44140625" style="2"/>
    <col min="7169" max="7169" width="25.88671875" style="2" customWidth="1"/>
    <col min="7170" max="7201" width="11.44140625" style="2"/>
    <col min="7202" max="7202" width="23.88671875" style="2" customWidth="1"/>
    <col min="7203" max="7230" width="11.44140625" style="2"/>
    <col min="7231" max="7231" width="20.6640625" style="2" customWidth="1"/>
    <col min="7232" max="7232" width="34.88671875" style="2" customWidth="1"/>
    <col min="7233" max="7233" width="20.5546875" style="2" customWidth="1"/>
    <col min="7234" max="7390" width="11.44140625" style="2"/>
    <col min="7391" max="7391" width="7.33203125" style="2" customWidth="1"/>
    <col min="7392" max="7392" width="47.88671875" style="2" customWidth="1"/>
    <col min="7393" max="7393" width="16.33203125" style="2" customWidth="1"/>
    <col min="7394" max="7395" width="11.44140625" style="2"/>
    <col min="7396" max="7396" width="13.44140625" style="2" customWidth="1"/>
    <col min="7397" max="7397" width="11.44140625" style="2"/>
    <col min="7398" max="7398" width="12.44140625" style="2" customWidth="1"/>
    <col min="7399" max="7424" width="11.44140625" style="2"/>
    <col min="7425" max="7425" width="25.88671875" style="2" customWidth="1"/>
    <col min="7426" max="7457" width="11.44140625" style="2"/>
    <col min="7458" max="7458" width="23.88671875" style="2" customWidth="1"/>
    <col min="7459" max="7486" width="11.44140625" style="2"/>
    <col min="7487" max="7487" width="20.6640625" style="2" customWidth="1"/>
    <col min="7488" max="7488" width="34.88671875" style="2" customWidth="1"/>
    <col min="7489" max="7489" width="20.5546875" style="2" customWidth="1"/>
    <col min="7490" max="7646" width="11.44140625" style="2"/>
    <col min="7647" max="7647" width="7.33203125" style="2" customWidth="1"/>
    <col min="7648" max="7648" width="47.88671875" style="2" customWidth="1"/>
    <col min="7649" max="7649" width="16.33203125" style="2" customWidth="1"/>
    <col min="7650" max="7651" width="11.44140625" style="2"/>
    <col min="7652" max="7652" width="13.44140625" style="2" customWidth="1"/>
    <col min="7653" max="7653" width="11.44140625" style="2"/>
    <col min="7654" max="7654" width="12.44140625" style="2" customWidth="1"/>
    <col min="7655" max="7680" width="11.44140625" style="2"/>
    <col min="7681" max="7681" width="25.88671875" style="2" customWidth="1"/>
    <col min="7682" max="7713" width="11.44140625" style="2"/>
    <col min="7714" max="7714" width="23.88671875" style="2" customWidth="1"/>
    <col min="7715" max="7742" width="11.44140625" style="2"/>
    <col min="7743" max="7743" width="20.6640625" style="2" customWidth="1"/>
    <col min="7744" max="7744" width="34.88671875" style="2" customWidth="1"/>
    <col min="7745" max="7745" width="20.5546875" style="2" customWidth="1"/>
    <col min="7746" max="7902" width="11.44140625" style="2"/>
    <col min="7903" max="7903" width="7.33203125" style="2" customWidth="1"/>
    <col min="7904" max="7904" width="47.88671875" style="2" customWidth="1"/>
    <col min="7905" max="7905" width="16.33203125" style="2" customWidth="1"/>
    <col min="7906" max="7907" width="11.44140625" style="2"/>
    <col min="7908" max="7908" width="13.44140625" style="2" customWidth="1"/>
    <col min="7909" max="7909" width="11.44140625" style="2"/>
    <col min="7910" max="7910" width="12.44140625" style="2" customWidth="1"/>
    <col min="7911" max="7936" width="11.44140625" style="2"/>
    <col min="7937" max="7937" width="25.88671875" style="2" customWidth="1"/>
    <col min="7938" max="7969" width="11.44140625" style="2"/>
    <col min="7970" max="7970" width="23.88671875" style="2" customWidth="1"/>
    <col min="7971" max="7998" width="11.44140625" style="2"/>
    <col min="7999" max="7999" width="20.6640625" style="2" customWidth="1"/>
    <col min="8000" max="8000" width="34.88671875" style="2" customWidth="1"/>
    <col min="8001" max="8001" width="20.5546875" style="2" customWidth="1"/>
    <col min="8002" max="8158" width="11.44140625" style="2"/>
    <col min="8159" max="8159" width="7.33203125" style="2" customWidth="1"/>
    <col min="8160" max="8160" width="47.88671875" style="2" customWidth="1"/>
    <col min="8161" max="8161" width="16.33203125" style="2" customWidth="1"/>
    <col min="8162" max="8163" width="11.44140625" style="2"/>
    <col min="8164" max="8164" width="13.44140625" style="2" customWidth="1"/>
    <col min="8165" max="8165" width="11.44140625" style="2"/>
    <col min="8166" max="8166" width="12.44140625" style="2" customWidth="1"/>
    <col min="8167" max="8192" width="11.44140625" style="2"/>
    <col min="8193" max="8193" width="25.88671875" style="2" customWidth="1"/>
    <col min="8194" max="8225" width="11.44140625" style="2"/>
    <col min="8226" max="8226" width="23.88671875" style="2" customWidth="1"/>
    <col min="8227" max="8254" width="11.44140625" style="2"/>
    <col min="8255" max="8255" width="20.6640625" style="2" customWidth="1"/>
    <col min="8256" max="8256" width="34.88671875" style="2" customWidth="1"/>
    <col min="8257" max="8257" width="20.5546875" style="2" customWidth="1"/>
    <col min="8258" max="8414" width="11.44140625" style="2"/>
    <col min="8415" max="8415" width="7.33203125" style="2" customWidth="1"/>
    <col min="8416" max="8416" width="47.88671875" style="2" customWidth="1"/>
    <col min="8417" max="8417" width="16.33203125" style="2" customWidth="1"/>
    <col min="8418" max="8419" width="11.44140625" style="2"/>
    <col min="8420" max="8420" width="13.44140625" style="2" customWidth="1"/>
    <col min="8421" max="8421" width="11.44140625" style="2"/>
    <col min="8422" max="8422" width="12.44140625" style="2" customWidth="1"/>
    <col min="8423" max="8448" width="11.44140625" style="2"/>
    <col min="8449" max="8449" width="25.88671875" style="2" customWidth="1"/>
    <col min="8450" max="8481" width="11.44140625" style="2"/>
    <col min="8482" max="8482" width="23.88671875" style="2" customWidth="1"/>
    <col min="8483" max="8510" width="11.44140625" style="2"/>
    <col min="8511" max="8511" width="20.6640625" style="2" customWidth="1"/>
    <col min="8512" max="8512" width="34.88671875" style="2" customWidth="1"/>
    <col min="8513" max="8513" width="20.5546875" style="2" customWidth="1"/>
    <col min="8514" max="8670" width="11.44140625" style="2"/>
    <col min="8671" max="8671" width="7.33203125" style="2" customWidth="1"/>
    <col min="8672" max="8672" width="47.88671875" style="2" customWidth="1"/>
    <col min="8673" max="8673" width="16.33203125" style="2" customWidth="1"/>
    <col min="8674" max="8675" width="11.44140625" style="2"/>
    <col min="8676" max="8676" width="13.44140625" style="2" customWidth="1"/>
    <col min="8677" max="8677" width="11.44140625" style="2"/>
    <col min="8678" max="8678" width="12.44140625" style="2" customWidth="1"/>
    <col min="8679" max="8704" width="11.44140625" style="2"/>
    <col min="8705" max="8705" width="25.88671875" style="2" customWidth="1"/>
    <col min="8706" max="8737" width="11.44140625" style="2"/>
    <col min="8738" max="8738" width="23.88671875" style="2" customWidth="1"/>
    <col min="8739" max="8766" width="11.44140625" style="2"/>
    <col min="8767" max="8767" width="20.6640625" style="2" customWidth="1"/>
    <col min="8768" max="8768" width="34.88671875" style="2" customWidth="1"/>
    <col min="8769" max="8769" width="20.5546875" style="2" customWidth="1"/>
    <col min="8770" max="8926" width="11.44140625" style="2"/>
    <col min="8927" max="8927" width="7.33203125" style="2" customWidth="1"/>
    <col min="8928" max="8928" width="47.88671875" style="2" customWidth="1"/>
    <col min="8929" max="8929" width="16.33203125" style="2" customWidth="1"/>
    <col min="8930" max="8931" width="11.44140625" style="2"/>
    <col min="8932" max="8932" width="13.44140625" style="2" customWidth="1"/>
    <col min="8933" max="8933" width="11.44140625" style="2"/>
    <col min="8934" max="8934" width="12.44140625" style="2" customWidth="1"/>
    <col min="8935" max="8960" width="11.44140625" style="2"/>
    <col min="8961" max="8961" width="25.88671875" style="2" customWidth="1"/>
    <col min="8962" max="8993" width="11.44140625" style="2"/>
    <col min="8994" max="8994" width="23.88671875" style="2" customWidth="1"/>
    <col min="8995" max="9022" width="11.44140625" style="2"/>
    <col min="9023" max="9023" width="20.6640625" style="2" customWidth="1"/>
    <col min="9024" max="9024" width="34.88671875" style="2" customWidth="1"/>
    <col min="9025" max="9025" width="20.5546875" style="2" customWidth="1"/>
    <col min="9026" max="9182" width="11.44140625" style="2"/>
    <col min="9183" max="9183" width="7.33203125" style="2" customWidth="1"/>
    <col min="9184" max="9184" width="47.88671875" style="2" customWidth="1"/>
    <col min="9185" max="9185" width="16.33203125" style="2" customWidth="1"/>
    <col min="9186" max="9187" width="11.44140625" style="2"/>
    <col min="9188" max="9188" width="13.44140625" style="2" customWidth="1"/>
    <col min="9189" max="9189" width="11.44140625" style="2"/>
    <col min="9190" max="9190" width="12.44140625" style="2" customWidth="1"/>
    <col min="9191" max="9216" width="11.44140625" style="2"/>
    <col min="9217" max="9217" width="25.88671875" style="2" customWidth="1"/>
    <col min="9218" max="9249" width="11.44140625" style="2"/>
    <col min="9250" max="9250" width="23.88671875" style="2" customWidth="1"/>
    <col min="9251" max="9278" width="11.44140625" style="2"/>
    <col min="9279" max="9279" width="20.6640625" style="2" customWidth="1"/>
    <col min="9280" max="9280" width="34.88671875" style="2" customWidth="1"/>
    <col min="9281" max="9281" width="20.5546875" style="2" customWidth="1"/>
    <col min="9282" max="9438" width="11.44140625" style="2"/>
    <col min="9439" max="9439" width="7.33203125" style="2" customWidth="1"/>
    <col min="9440" max="9440" width="47.88671875" style="2" customWidth="1"/>
    <col min="9441" max="9441" width="16.33203125" style="2" customWidth="1"/>
    <col min="9442" max="9443" width="11.44140625" style="2"/>
    <col min="9444" max="9444" width="13.44140625" style="2" customWidth="1"/>
    <col min="9445" max="9445" width="11.44140625" style="2"/>
    <col min="9446" max="9446" width="12.44140625" style="2" customWidth="1"/>
    <col min="9447" max="9472" width="11.44140625" style="2"/>
    <col min="9473" max="9473" width="25.88671875" style="2" customWidth="1"/>
    <col min="9474" max="9505" width="11.44140625" style="2"/>
    <col min="9506" max="9506" width="23.88671875" style="2" customWidth="1"/>
    <col min="9507" max="9534" width="11.44140625" style="2"/>
    <col min="9535" max="9535" width="20.6640625" style="2" customWidth="1"/>
    <col min="9536" max="9536" width="34.88671875" style="2" customWidth="1"/>
    <col min="9537" max="9537" width="20.5546875" style="2" customWidth="1"/>
    <col min="9538" max="9694" width="11.44140625" style="2"/>
    <col min="9695" max="9695" width="7.33203125" style="2" customWidth="1"/>
    <col min="9696" max="9696" width="47.88671875" style="2" customWidth="1"/>
    <col min="9697" max="9697" width="16.33203125" style="2" customWidth="1"/>
    <col min="9698" max="9699" width="11.44140625" style="2"/>
    <col min="9700" max="9700" width="13.44140625" style="2" customWidth="1"/>
    <col min="9701" max="9701" width="11.44140625" style="2"/>
    <col min="9702" max="9702" width="12.44140625" style="2" customWidth="1"/>
    <col min="9703" max="9728" width="11.44140625" style="2"/>
    <col min="9729" max="9729" width="25.88671875" style="2" customWidth="1"/>
    <col min="9730" max="9761" width="11.44140625" style="2"/>
    <col min="9762" max="9762" width="23.88671875" style="2" customWidth="1"/>
    <col min="9763" max="9790" width="11.44140625" style="2"/>
    <col min="9791" max="9791" width="20.6640625" style="2" customWidth="1"/>
    <col min="9792" max="9792" width="34.88671875" style="2" customWidth="1"/>
    <col min="9793" max="9793" width="20.5546875" style="2" customWidth="1"/>
    <col min="9794" max="9950" width="11.44140625" style="2"/>
    <col min="9951" max="9951" width="7.33203125" style="2" customWidth="1"/>
    <col min="9952" max="9952" width="47.88671875" style="2" customWidth="1"/>
    <col min="9953" max="9953" width="16.33203125" style="2" customWidth="1"/>
    <col min="9954" max="9955" width="11.44140625" style="2"/>
    <col min="9956" max="9956" width="13.44140625" style="2" customWidth="1"/>
    <col min="9957" max="9957" width="11.44140625" style="2"/>
    <col min="9958" max="9958" width="12.44140625" style="2" customWidth="1"/>
    <col min="9959" max="9984" width="11.44140625" style="2"/>
    <col min="9985" max="9985" width="25.88671875" style="2" customWidth="1"/>
    <col min="9986" max="10017" width="11.44140625" style="2"/>
    <col min="10018" max="10018" width="23.88671875" style="2" customWidth="1"/>
    <col min="10019" max="10046" width="11.44140625" style="2"/>
    <col min="10047" max="10047" width="20.6640625" style="2" customWidth="1"/>
    <col min="10048" max="10048" width="34.88671875" style="2" customWidth="1"/>
    <col min="10049" max="10049" width="20.5546875" style="2" customWidth="1"/>
    <col min="10050" max="10206" width="11.44140625" style="2"/>
    <col min="10207" max="10207" width="7.33203125" style="2" customWidth="1"/>
    <col min="10208" max="10208" width="47.88671875" style="2" customWidth="1"/>
    <col min="10209" max="10209" width="16.33203125" style="2" customWidth="1"/>
    <col min="10210" max="10211" width="11.44140625" style="2"/>
    <col min="10212" max="10212" width="13.44140625" style="2" customWidth="1"/>
    <col min="10213" max="10213" width="11.44140625" style="2"/>
    <col min="10214" max="10214" width="12.44140625" style="2" customWidth="1"/>
    <col min="10215" max="10240" width="11.44140625" style="2"/>
    <col min="10241" max="10241" width="25.88671875" style="2" customWidth="1"/>
    <col min="10242" max="10273" width="11.44140625" style="2"/>
    <col min="10274" max="10274" width="23.88671875" style="2" customWidth="1"/>
    <col min="10275" max="10302" width="11.44140625" style="2"/>
    <col min="10303" max="10303" width="20.6640625" style="2" customWidth="1"/>
    <col min="10304" max="10304" width="34.88671875" style="2" customWidth="1"/>
    <col min="10305" max="10305" width="20.5546875" style="2" customWidth="1"/>
    <col min="10306" max="10462" width="11.44140625" style="2"/>
    <col min="10463" max="10463" width="7.33203125" style="2" customWidth="1"/>
    <col min="10464" max="10464" width="47.88671875" style="2" customWidth="1"/>
    <col min="10465" max="10465" width="16.33203125" style="2" customWidth="1"/>
    <col min="10466" max="10467" width="11.44140625" style="2"/>
    <col min="10468" max="10468" width="13.44140625" style="2" customWidth="1"/>
    <col min="10469" max="10469" width="11.44140625" style="2"/>
    <col min="10470" max="10470" width="12.44140625" style="2" customWidth="1"/>
    <col min="10471" max="10496" width="11.44140625" style="2"/>
    <col min="10497" max="10497" width="25.88671875" style="2" customWidth="1"/>
    <col min="10498" max="10529" width="11.44140625" style="2"/>
    <col min="10530" max="10530" width="23.88671875" style="2" customWidth="1"/>
    <col min="10531" max="10558" width="11.44140625" style="2"/>
    <col min="10559" max="10559" width="20.6640625" style="2" customWidth="1"/>
    <col min="10560" max="10560" width="34.88671875" style="2" customWidth="1"/>
    <col min="10561" max="10561" width="20.5546875" style="2" customWidth="1"/>
    <col min="10562" max="10718" width="11.44140625" style="2"/>
    <col min="10719" max="10719" width="7.33203125" style="2" customWidth="1"/>
    <col min="10720" max="10720" width="47.88671875" style="2" customWidth="1"/>
    <col min="10721" max="10721" width="16.33203125" style="2" customWidth="1"/>
    <col min="10722" max="10723" width="11.44140625" style="2"/>
    <col min="10724" max="10724" width="13.44140625" style="2" customWidth="1"/>
    <col min="10725" max="10725" width="11.44140625" style="2"/>
    <col min="10726" max="10726" width="12.44140625" style="2" customWidth="1"/>
    <col min="10727" max="10752" width="11.44140625" style="2"/>
    <col min="10753" max="10753" width="25.88671875" style="2" customWidth="1"/>
    <col min="10754" max="10785" width="11.44140625" style="2"/>
    <col min="10786" max="10786" width="23.88671875" style="2" customWidth="1"/>
    <col min="10787" max="10814" width="11.44140625" style="2"/>
    <col min="10815" max="10815" width="20.6640625" style="2" customWidth="1"/>
    <col min="10816" max="10816" width="34.88671875" style="2" customWidth="1"/>
    <col min="10817" max="10817" width="20.5546875" style="2" customWidth="1"/>
    <col min="10818" max="10974" width="11.44140625" style="2"/>
    <col min="10975" max="10975" width="7.33203125" style="2" customWidth="1"/>
    <col min="10976" max="10976" width="47.88671875" style="2" customWidth="1"/>
    <col min="10977" max="10977" width="16.33203125" style="2" customWidth="1"/>
    <col min="10978" max="10979" width="11.44140625" style="2"/>
    <col min="10980" max="10980" width="13.44140625" style="2" customWidth="1"/>
    <col min="10981" max="10981" width="11.44140625" style="2"/>
    <col min="10982" max="10982" width="12.44140625" style="2" customWidth="1"/>
    <col min="10983" max="11008" width="11.44140625" style="2"/>
    <col min="11009" max="11009" width="25.88671875" style="2" customWidth="1"/>
    <col min="11010" max="11041" width="11.44140625" style="2"/>
    <col min="11042" max="11042" width="23.88671875" style="2" customWidth="1"/>
    <col min="11043" max="11070" width="11.44140625" style="2"/>
    <col min="11071" max="11071" width="20.6640625" style="2" customWidth="1"/>
    <col min="11072" max="11072" width="34.88671875" style="2" customWidth="1"/>
    <col min="11073" max="11073" width="20.5546875" style="2" customWidth="1"/>
    <col min="11074" max="11230" width="11.44140625" style="2"/>
    <col min="11231" max="11231" width="7.33203125" style="2" customWidth="1"/>
    <col min="11232" max="11232" width="47.88671875" style="2" customWidth="1"/>
    <col min="11233" max="11233" width="16.33203125" style="2" customWidth="1"/>
    <col min="11234" max="11235" width="11.44140625" style="2"/>
    <col min="11236" max="11236" width="13.44140625" style="2" customWidth="1"/>
    <col min="11237" max="11237" width="11.44140625" style="2"/>
    <col min="11238" max="11238" width="12.44140625" style="2" customWidth="1"/>
    <col min="11239" max="11264" width="11.44140625" style="2"/>
    <col min="11265" max="11265" width="25.88671875" style="2" customWidth="1"/>
    <col min="11266" max="11297" width="11.44140625" style="2"/>
    <col min="11298" max="11298" width="23.88671875" style="2" customWidth="1"/>
    <col min="11299" max="11326" width="11.44140625" style="2"/>
    <col min="11327" max="11327" width="20.6640625" style="2" customWidth="1"/>
    <col min="11328" max="11328" width="34.88671875" style="2" customWidth="1"/>
    <col min="11329" max="11329" width="20.5546875" style="2" customWidth="1"/>
    <col min="11330" max="11486" width="11.44140625" style="2"/>
    <col min="11487" max="11487" width="7.33203125" style="2" customWidth="1"/>
    <col min="11488" max="11488" width="47.88671875" style="2" customWidth="1"/>
    <col min="11489" max="11489" width="16.33203125" style="2" customWidth="1"/>
    <col min="11490" max="11491" width="11.44140625" style="2"/>
    <col min="11492" max="11492" width="13.44140625" style="2" customWidth="1"/>
    <col min="11493" max="11493" width="11.44140625" style="2"/>
    <col min="11494" max="11494" width="12.44140625" style="2" customWidth="1"/>
    <col min="11495" max="11520" width="11.44140625" style="2"/>
    <col min="11521" max="11521" width="25.88671875" style="2" customWidth="1"/>
    <col min="11522" max="11553" width="11.44140625" style="2"/>
    <col min="11554" max="11554" width="23.88671875" style="2" customWidth="1"/>
    <col min="11555" max="11582" width="11.44140625" style="2"/>
    <col min="11583" max="11583" width="20.6640625" style="2" customWidth="1"/>
    <col min="11584" max="11584" width="34.88671875" style="2" customWidth="1"/>
    <col min="11585" max="11585" width="20.5546875" style="2" customWidth="1"/>
    <col min="11586" max="11742" width="11.44140625" style="2"/>
    <col min="11743" max="11743" width="7.33203125" style="2" customWidth="1"/>
    <col min="11744" max="11744" width="47.88671875" style="2" customWidth="1"/>
    <col min="11745" max="11745" width="16.33203125" style="2" customWidth="1"/>
    <col min="11746" max="11747" width="11.44140625" style="2"/>
    <col min="11748" max="11748" width="13.44140625" style="2" customWidth="1"/>
    <col min="11749" max="11749" width="11.44140625" style="2"/>
    <col min="11750" max="11750" width="12.44140625" style="2" customWidth="1"/>
    <col min="11751" max="11776" width="11.44140625" style="2"/>
    <col min="11777" max="11777" width="25.88671875" style="2" customWidth="1"/>
    <col min="11778" max="11809" width="11.44140625" style="2"/>
    <col min="11810" max="11810" width="23.88671875" style="2" customWidth="1"/>
    <col min="11811" max="11838" width="11.44140625" style="2"/>
    <col min="11839" max="11839" width="20.6640625" style="2" customWidth="1"/>
    <col min="11840" max="11840" width="34.88671875" style="2" customWidth="1"/>
    <col min="11841" max="11841" width="20.5546875" style="2" customWidth="1"/>
    <col min="11842" max="11998" width="11.44140625" style="2"/>
    <col min="11999" max="11999" width="7.33203125" style="2" customWidth="1"/>
    <col min="12000" max="12000" width="47.88671875" style="2" customWidth="1"/>
    <col min="12001" max="12001" width="16.33203125" style="2" customWidth="1"/>
    <col min="12002" max="12003" width="11.44140625" style="2"/>
    <col min="12004" max="12004" width="13.44140625" style="2" customWidth="1"/>
    <col min="12005" max="12005" width="11.44140625" style="2"/>
    <col min="12006" max="12006" width="12.44140625" style="2" customWidth="1"/>
    <col min="12007" max="12032" width="11.44140625" style="2"/>
    <col min="12033" max="12033" width="25.88671875" style="2" customWidth="1"/>
    <col min="12034" max="12065" width="11.44140625" style="2"/>
    <col min="12066" max="12066" width="23.88671875" style="2" customWidth="1"/>
    <col min="12067" max="12094" width="11.44140625" style="2"/>
    <col min="12095" max="12095" width="20.6640625" style="2" customWidth="1"/>
    <col min="12096" max="12096" width="34.88671875" style="2" customWidth="1"/>
    <col min="12097" max="12097" width="20.5546875" style="2" customWidth="1"/>
    <col min="12098" max="12254" width="11.44140625" style="2"/>
    <col min="12255" max="12255" width="7.33203125" style="2" customWidth="1"/>
    <col min="12256" max="12256" width="47.88671875" style="2" customWidth="1"/>
    <col min="12257" max="12257" width="16.33203125" style="2" customWidth="1"/>
    <col min="12258" max="12259" width="11.44140625" style="2"/>
    <col min="12260" max="12260" width="13.44140625" style="2" customWidth="1"/>
    <col min="12261" max="12261" width="11.44140625" style="2"/>
    <col min="12262" max="12262" width="12.44140625" style="2" customWidth="1"/>
    <col min="12263" max="12288" width="11.44140625" style="2"/>
    <col min="12289" max="12289" width="25.88671875" style="2" customWidth="1"/>
    <col min="12290" max="12321" width="11.44140625" style="2"/>
    <col min="12322" max="12322" width="23.88671875" style="2" customWidth="1"/>
    <col min="12323" max="12350" width="11.44140625" style="2"/>
    <col min="12351" max="12351" width="20.6640625" style="2" customWidth="1"/>
    <col min="12352" max="12352" width="34.88671875" style="2" customWidth="1"/>
    <col min="12353" max="12353" width="20.5546875" style="2" customWidth="1"/>
    <col min="12354" max="12510" width="11.44140625" style="2"/>
    <col min="12511" max="12511" width="7.33203125" style="2" customWidth="1"/>
    <col min="12512" max="12512" width="47.88671875" style="2" customWidth="1"/>
    <col min="12513" max="12513" width="16.33203125" style="2" customWidth="1"/>
    <col min="12514" max="12515" width="11.44140625" style="2"/>
    <col min="12516" max="12516" width="13.44140625" style="2" customWidth="1"/>
    <col min="12517" max="12517" width="11.44140625" style="2"/>
    <col min="12518" max="12518" width="12.44140625" style="2" customWidth="1"/>
    <col min="12519" max="12544" width="11.44140625" style="2"/>
    <col min="12545" max="12545" width="25.88671875" style="2" customWidth="1"/>
    <col min="12546" max="12577" width="11.44140625" style="2"/>
    <col min="12578" max="12578" width="23.88671875" style="2" customWidth="1"/>
    <col min="12579" max="12606" width="11.44140625" style="2"/>
    <col min="12607" max="12607" width="20.6640625" style="2" customWidth="1"/>
    <col min="12608" max="12608" width="34.88671875" style="2" customWidth="1"/>
    <col min="12609" max="12609" width="20.5546875" style="2" customWidth="1"/>
    <col min="12610" max="12766" width="11.44140625" style="2"/>
    <col min="12767" max="12767" width="7.33203125" style="2" customWidth="1"/>
    <col min="12768" max="12768" width="47.88671875" style="2" customWidth="1"/>
    <col min="12769" max="12769" width="16.33203125" style="2" customWidth="1"/>
    <col min="12770" max="12771" width="11.44140625" style="2"/>
    <col min="12772" max="12772" width="13.44140625" style="2" customWidth="1"/>
    <col min="12773" max="12773" width="11.44140625" style="2"/>
    <col min="12774" max="12774" width="12.44140625" style="2" customWidth="1"/>
    <col min="12775" max="12800" width="11.44140625" style="2"/>
    <col min="12801" max="12801" width="25.88671875" style="2" customWidth="1"/>
    <col min="12802" max="12833" width="11.44140625" style="2"/>
    <col min="12834" max="12834" width="23.88671875" style="2" customWidth="1"/>
    <col min="12835" max="12862" width="11.44140625" style="2"/>
    <col min="12863" max="12863" width="20.6640625" style="2" customWidth="1"/>
    <col min="12864" max="12864" width="34.88671875" style="2" customWidth="1"/>
    <col min="12865" max="12865" width="20.5546875" style="2" customWidth="1"/>
    <col min="12866" max="13022" width="11.44140625" style="2"/>
    <col min="13023" max="13023" width="7.33203125" style="2" customWidth="1"/>
    <col min="13024" max="13024" width="47.88671875" style="2" customWidth="1"/>
    <col min="13025" max="13025" width="16.33203125" style="2" customWidth="1"/>
    <col min="13026" max="13027" width="11.44140625" style="2"/>
    <col min="13028" max="13028" width="13.44140625" style="2" customWidth="1"/>
    <col min="13029" max="13029" width="11.44140625" style="2"/>
    <col min="13030" max="13030" width="12.44140625" style="2" customWidth="1"/>
    <col min="13031" max="13056" width="11.44140625" style="2"/>
    <col min="13057" max="13057" width="25.88671875" style="2" customWidth="1"/>
    <col min="13058" max="13089" width="11.44140625" style="2"/>
    <col min="13090" max="13090" width="23.88671875" style="2" customWidth="1"/>
    <col min="13091" max="13118" width="11.44140625" style="2"/>
    <col min="13119" max="13119" width="20.6640625" style="2" customWidth="1"/>
    <col min="13120" max="13120" width="34.88671875" style="2" customWidth="1"/>
    <col min="13121" max="13121" width="20.5546875" style="2" customWidth="1"/>
    <col min="13122" max="13278" width="11.44140625" style="2"/>
    <col min="13279" max="13279" width="7.33203125" style="2" customWidth="1"/>
    <col min="13280" max="13280" width="47.88671875" style="2" customWidth="1"/>
    <col min="13281" max="13281" width="16.33203125" style="2" customWidth="1"/>
    <col min="13282" max="13283" width="11.44140625" style="2"/>
    <col min="13284" max="13284" width="13.44140625" style="2" customWidth="1"/>
    <col min="13285" max="13285" width="11.44140625" style="2"/>
    <col min="13286" max="13286" width="12.44140625" style="2" customWidth="1"/>
    <col min="13287" max="13312" width="11.44140625" style="2"/>
    <col min="13313" max="13313" width="25.88671875" style="2" customWidth="1"/>
    <col min="13314" max="13345" width="11.44140625" style="2"/>
    <col min="13346" max="13346" width="23.88671875" style="2" customWidth="1"/>
    <col min="13347" max="13374" width="11.44140625" style="2"/>
    <col min="13375" max="13375" width="20.6640625" style="2" customWidth="1"/>
    <col min="13376" max="13376" width="34.88671875" style="2" customWidth="1"/>
    <col min="13377" max="13377" width="20.5546875" style="2" customWidth="1"/>
    <col min="13378" max="13534" width="11.44140625" style="2"/>
    <col min="13535" max="13535" width="7.33203125" style="2" customWidth="1"/>
    <col min="13536" max="13536" width="47.88671875" style="2" customWidth="1"/>
    <col min="13537" max="13537" width="16.33203125" style="2" customWidth="1"/>
    <col min="13538" max="13539" width="11.44140625" style="2"/>
    <col min="13540" max="13540" width="13.44140625" style="2" customWidth="1"/>
    <col min="13541" max="13541" width="11.44140625" style="2"/>
    <col min="13542" max="13542" width="12.44140625" style="2" customWidth="1"/>
    <col min="13543" max="13568" width="11.44140625" style="2"/>
    <col min="13569" max="13569" width="25.88671875" style="2" customWidth="1"/>
    <col min="13570" max="13601" width="11.44140625" style="2"/>
    <col min="13602" max="13602" width="23.88671875" style="2" customWidth="1"/>
    <col min="13603" max="13630" width="11.44140625" style="2"/>
    <col min="13631" max="13631" width="20.6640625" style="2" customWidth="1"/>
    <col min="13632" max="13632" width="34.88671875" style="2" customWidth="1"/>
    <col min="13633" max="13633" width="20.5546875" style="2" customWidth="1"/>
    <col min="13634" max="13790" width="11.44140625" style="2"/>
    <col min="13791" max="13791" width="7.33203125" style="2" customWidth="1"/>
    <col min="13792" max="13792" width="47.88671875" style="2" customWidth="1"/>
    <col min="13793" max="13793" width="16.33203125" style="2" customWidth="1"/>
    <col min="13794" max="13795" width="11.44140625" style="2"/>
    <col min="13796" max="13796" width="13.44140625" style="2" customWidth="1"/>
    <col min="13797" max="13797" width="11.44140625" style="2"/>
    <col min="13798" max="13798" width="12.44140625" style="2" customWidth="1"/>
    <col min="13799" max="13824" width="11.44140625" style="2"/>
    <col min="13825" max="13825" width="25.88671875" style="2" customWidth="1"/>
    <col min="13826" max="13857" width="11.44140625" style="2"/>
    <col min="13858" max="13858" width="23.88671875" style="2" customWidth="1"/>
    <col min="13859" max="13886" width="11.44140625" style="2"/>
    <col min="13887" max="13887" width="20.6640625" style="2" customWidth="1"/>
    <col min="13888" max="13888" width="34.88671875" style="2" customWidth="1"/>
    <col min="13889" max="13889" width="20.5546875" style="2" customWidth="1"/>
    <col min="13890" max="14046" width="11.44140625" style="2"/>
    <col min="14047" max="14047" width="7.33203125" style="2" customWidth="1"/>
    <col min="14048" max="14048" width="47.88671875" style="2" customWidth="1"/>
    <col min="14049" max="14049" width="16.33203125" style="2" customWidth="1"/>
    <col min="14050" max="14051" width="11.44140625" style="2"/>
    <col min="14052" max="14052" width="13.44140625" style="2" customWidth="1"/>
    <col min="14053" max="14053" width="11.44140625" style="2"/>
    <col min="14054" max="14054" width="12.44140625" style="2" customWidth="1"/>
    <col min="14055" max="14080" width="11.44140625" style="2"/>
    <col min="14081" max="14081" width="25.88671875" style="2" customWidth="1"/>
    <col min="14082" max="14113" width="11.44140625" style="2"/>
    <col min="14114" max="14114" width="23.88671875" style="2" customWidth="1"/>
    <col min="14115" max="14142" width="11.44140625" style="2"/>
    <col min="14143" max="14143" width="20.6640625" style="2" customWidth="1"/>
    <col min="14144" max="14144" width="34.88671875" style="2" customWidth="1"/>
    <col min="14145" max="14145" width="20.5546875" style="2" customWidth="1"/>
    <col min="14146" max="14302" width="11.44140625" style="2"/>
    <col min="14303" max="14303" width="7.33203125" style="2" customWidth="1"/>
    <col min="14304" max="14304" width="47.88671875" style="2" customWidth="1"/>
    <col min="14305" max="14305" width="16.33203125" style="2" customWidth="1"/>
    <col min="14306" max="14307" width="11.44140625" style="2"/>
    <col min="14308" max="14308" width="13.44140625" style="2" customWidth="1"/>
    <col min="14309" max="14309" width="11.44140625" style="2"/>
    <col min="14310" max="14310" width="12.44140625" style="2" customWidth="1"/>
    <col min="14311" max="14336" width="11.44140625" style="2"/>
    <col min="14337" max="14337" width="25.88671875" style="2" customWidth="1"/>
    <col min="14338" max="14369" width="11.44140625" style="2"/>
    <col min="14370" max="14370" width="23.88671875" style="2" customWidth="1"/>
    <col min="14371" max="14398" width="11.44140625" style="2"/>
    <col min="14399" max="14399" width="20.6640625" style="2" customWidth="1"/>
    <col min="14400" max="14400" width="34.88671875" style="2" customWidth="1"/>
    <col min="14401" max="14401" width="20.5546875" style="2" customWidth="1"/>
    <col min="14402" max="14558" width="11.44140625" style="2"/>
    <col min="14559" max="14559" width="7.33203125" style="2" customWidth="1"/>
    <col min="14560" max="14560" width="47.88671875" style="2" customWidth="1"/>
    <col min="14561" max="14561" width="16.33203125" style="2" customWidth="1"/>
    <col min="14562" max="14563" width="11.44140625" style="2"/>
    <col min="14564" max="14564" width="13.44140625" style="2" customWidth="1"/>
    <col min="14565" max="14565" width="11.44140625" style="2"/>
    <col min="14566" max="14566" width="12.44140625" style="2" customWidth="1"/>
    <col min="14567" max="14592" width="11.44140625" style="2"/>
    <col min="14593" max="14593" width="25.88671875" style="2" customWidth="1"/>
    <col min="14594" max="14625" width="11.44140625" style="2"/>
    <col min="14626" max="14626" width="23.88671875" style="2" customWidth="1"/>
    <col min="14627" max="14654" width="11.44140625" style="2"/>
    <col min="14655" max="14655" width="20.6640625" style="2" customWidth="1"/>
    <col min="14656" max="14656" width="34.88671875" style="2" customWidth="1"/>
    <col min="14657" max="14657" width="20.5546875" style="2" customWidth="1"/>
    <col min="14658" max="14814" width="11.44140625" style="2"/>
    <col min="14815" max="14815" width="7.33203125" style="2" customWidth="1"/>
    <col min="14816" max="14816" width="47.88671875" style="2" customWidth="1"/>
    <col min="14817" max="14817" width="16.33203125" style="2" customWidth="1"/>
    <col min="14818" max="14819" width="11.44140625" style="2"/>
    <col min="14820" max="14820" width="13.44140625" style="2" customWidth="1"/>
    <col min="14821" max="14821" width="11.44140625" style="2"/>
    <col min="14822" max="14822" width="12.44140625" style="2" customWidth="1"/>
    <col min="14823" max="14848" width="11.44140625" style="2"/>
    <col min="14849" max="14849" width="25.88671875" style="2" customWidth="1"/>
    <col min="14850" max="14881" width="11.44140625" style="2"/>
    <col min="14882" max="14882" width="23.88671875" style="2" customWidth="1"/>
    <col min="14883" max="14910" width="11.44140625" style="2"/>
    <col min="14911" max="14911" width="20.6640625" style="2" customWidth="1"/>
    <col min="14912" max="14912" width="34.88671875" style="2" customWidth="1"/>
    <col min="14913" max="14913" width="20.5546875" style="2" customWidth="1"/>
    <col min="14914" max="15070" width="11.44140625" style="2"/>
    <col min="15071" max="15071" width="7.33203125" style="2" customWidth="1"/>
    <col min="15072" max="15072" width="47.88671875" style="2" customWidth="1"/>
    <col min="15073" max="15073" width="16.33203125" style="2" customWidth="1"/>
    <col min="15074" max="15075" width="11.44140625" style="2"/>
    <col min="15076" max="15076" width="13.44140625" style="2" customWidth="1"/>
    <col min="15077" max="15077" width="11.44140625" style="2"/>
    <col min="15078" max="15078" width="12.44140625" style="2" customWidth="1"/>
    <col min="15079" max="15104" width="11.44140625" style="2"/>
    <col min="15105" max="15105" width="25.88671875" style="2" customWidth="1"/>
    <col min="15106" max="15137" width="11.44140625" style="2"/>
    <col min="15138" max="15138" width="23.88671875" style="2" customWidth="1"/>
    <col min="15139" max="15166" width="11.44140625" style="2"/>
    <col min="15167" max="15167" width="20.6640625" style="2" customWidth="1"/>
    <col min="15168" max="15168" width="34.88671875" style="2" customWidth="1"/>
    <col min="15169" max="15169" width="20.5546875" style="2" customWidth="1"/>
    <col min="15170" max="15326" width="11.44140625" style="2"/>
    <col min="15327" max="15327" width="7.33203125" style="2" customWidth="1"/>
    <col min="15328" max="15328" width="47.88671875" style="2" customWidth="1"/>
    <col min="15329" max="15329" width="16.33203125" style="2" customWidth="1"/>
    <col min="15330" max="15331" width="11.44140625" style="2"/>
    <col min="15332" max="15332" width="13.44140625" style="2" customWidth="1"/>
    <col min="15333" max="15333" width="11.44140625" style="2"/>
    <col min="15334" max="15334" width="12.44140625" style="2" customWidth="1"/>
    <col min="15335" max="15360" width="11.44140625" style="2"/>
    <col min="15361" max="15361" width="25.88671875" style="2" customWidth="1"/>
    <col min="15362" max="15393" width="11.44140625" style="2"/>
    <col min="15394" max="15394" width="23.88671875" style="2" customWidth="1"/>
    <col min="15395" max="15422" width="11.44140625" style="2"/>
    <col min="15423" max="15423" width="20.6640625" style="2" customWidth="1"/>
    <col min="15424" max="15424" width="34.88671875" style="2" customWidth="1"/>
    <col min="15425" max="15425" width="20.5546875" style="2" customWidth="1"/>
    <col min="15426" max="15582" width="11.44140625" style="2"/>
    <col min="15583" max="15583" width="7.33203125" style="2" customWidth="1"/>
    <col min="15584" max="15584" width="47.88671875" style="2" customWidth="1"/>
    <col min="15585" max="15585" width="16.33203125" style="2" customWidth="1"/>
    <col min="15586" max="15587" width="11.44140625" style="2"/>
    <col min="15588" max="15588" width="13.44140625" style="2" customWidth="1"/>
    <col min="15589" max="15589" width="11.44140625" style="2"/>
    <col min="15590" max="15590" width="12.44140625" style="2" customWidth="1"/>
    <col min="15591" max="15616" width="11.44140625" style="2"/>
    <col min="15617" max="15617" width="25.88671875" style="2" customWidth="1"/>
    <col min="15618" max="15649" width="11.44140625" style="2"/>
    <col min="15650" max="15650" width="23.88671875" style="2" customWidth="1"/>
    <col min="15651" max="15678" width="11.44140625" style="2"/>
    <col min="15679" max="15679" width="20.6640625" style="2" customWidth="1"/>
    <col min="15680" max="15680" width="34.88671875" style="2" customWidth="1"/>
    <col min="15681" max="15681" width="20.5546875" style="2" customWidth="1"/>
    <col min="15682" max="15838" width="11.44140625" style="2"/>
    <col min="15839" max="15839" width="7.33203125" style="2" customWidth="1"/>
    <col min="15840" max="15840" width="47.88671875" style="2" customWidth="1"/>
    <col min="15841" max="15841" width="16.33203125" style="2" customWidth="1"/>
    <col min="15842" max="15843" width="11.44140625" style="2"/>
    <col min="15844" max="15844" width="13.44140625" style="2" customWidth="1"/>
    <col min="15845" max="15845" width="11.44140625" style="2"/>
    <col min="15846" max="15846" width="12.44140625" style="2" customWidth="1"/>
    <col min="15847" max="15872" width="11.44140625" style="2"/>
    <col min="15873" max="15873" width="25.88671875" style="2" customWidth="1"/>
    <col min="15874" max="15905" width="11.44140625" style="2"/>
    <col min="15906" max="15906" width="23.88671875" style="2" customWidth="1"/>
    <col min="15907" max="15934" width="11.44140625" style="2"/>
    <col min="15935" max="15935" width="20.6640625" style="2" customWidth="1"/>
    <col min="15936" max="15936" width="34.88671875" style="2" customWidth="1"/>
    <col min="15937" max="15937" width="20.5546875" style="2" customWidth="1"/>
    <col min="15938" max="16094" width="11.44140625" style="2"/>
    <col min="16095" max="16095" width="7.33203125" style="2" customWidth="1"/>
    <col min="16096" max="16096" width="47.88671875" style="2" customWidth="1"/>
    <col min="16097" max="16097" width="16.33203125" style="2" customWidth="1"/>
    <col min="16098" max="16099" width="11.44140625" style="2"/>
    <col min="16100" max="16100" width="13.44140625" style="2" customWidth="1"/>
    <col min="16101" max="16101" width="11.44140625" style="2"/>
    <col min="16102" max="16102" width="12.44140625" style="2" customWidth="1"/>
    <col min="16103" max="16128" width="11.44140625" style="2"/>
    <col min="16129" max="16129" width="25.88671875" style="2" customWidth="1"/>
    <col min="16130" max="16161" width="11.44140625" style="2"/>
    <col min="16162" max="16162" width="23.88671875" style="2" customWidth="1"/>
    <col min="16163" max="16190" width="11.44140625" style="2"/>
    <col min="16191" max="16191" width="20.6640625" style="2" customWidth="1"/>
    <col min="16192" max="16192" width="34.88671875" style="2" customWidth="1"/>
    <col min="16193" max="16193" width="20.5546875" style="2" customWidth="1"/>
    <col min="16194" max="16367" width="11.44140625" style="2"/>
    <col min="16368" max="16384" width="11.44140625" style="2" customWidth="1"/>
  </cols>
  <sheetData>
    <row r="1" spans="1:86">
      <c r="A1" s="137" t="s">
        <v>1429</v>
      </c>
      <c r="B1" s="137"/>
      <c r="C1" s="137"/>
    </row>
    <row r="2" spans="1:86">
      <c r="A2" s="137" t="s">
        <v>2152</v>
      </c>
      <c r="B2" s="137"/>
      <c r="C2" s="137"/>
    </row>
    <row r="3" spans="1:86">
      <c r="A3" s="137" t="s">
        <v>1960</v>
      </c>
      <c r="B3" s="137"/>
      <c r="C3" s="137"/>
    </row>
    <row r="4" spans="1:86">
      <c r="A4" s="33"/>
      <c r="B4" s="33"/>
      <c r="C4" s="33"/>
    </row>
    <row r="5" spans="1:86">
      <c r="A5" s="152" t="s">
        <v>1431</v>
      </c>
      <c r="B5" s="153"/>
      <c r="C5" s="33"/>
    </row>
    <row r="6" spans="1:86" ht="15" thickBot="1">
      <c r="A6" s="76"/>
      <c r="B6" s="77"/>
      <c r="C6" s="33"/>
    </row>
    <row r="7" spans="1:86" ht="24.75" customHeight="1">
      <c r="A7" s="35" t="s">
        <v>1725</v>
      </c>
      <c r="B7" s="36"/>
      <c r="C7" s="37"/>
      <c r="D7" s="138" t="s">
        <v>2266</v>
      </c>
      <c r="E7" s="139"/>
      <c r="F7" s="140"/>
      <c r="G7" s="124" t="s">
        <v>2292</v>
      </c>
      <c r="H7" s="125"/>
      <c r="I7" s="125"/>
      <c r="J7" s="124" t="s">
        <v>2324</v>
      </c>
      <c r="K7" s="125"/>
      <c r="L7" s="125"/>
      <c r="M7" s="124" t="s">
        <v>2360</v>
      </c>
      <c r="N7" s="125"/>
      <c r="O7" s="125"/>
      <c r="P7" s="124" t="s">
        <v>2405</v>
      </c>
      <c r="Q7" s="125"/>
      <c r="R7" s="125"/>
      <c r="S7" s="124" t="s">
        <v>2425</v>
      </c>
      <c r="T7" s="125"/>
      <c r="U7" s="125"/>
      <c r="V7" s="126" t="s">
        <v>2429</v>
      </c>
      <c r="W7" s="127"/>
      <c r="X7" s="128"/>
      <c r="Y7" s="129" t="s">
        <v>2254</v>
      </c>
      <c r="Z7" s="129"/>
      <c r="AA7" s="129"/>
      <c r="AB7" s="129"/>
      <c r="AC7" s="126" t="s">
        <v>2437</v>
      </c>
      <c r="AD7" s="127"/>
      <c r="AE7" s="128"/>
      <c r="AF7" s="124" t="s">
        <v>2452</v>
      </c>
      <c r="AG7" s="125"/>
      <c r="AH7" s="125"/>
      <c r="AI7" s="126" t="s">
        <v>2460</v>
      </c>
      <c r="AJ7" s="127"/>
      <c r="AK7" s="128"/>
      <c r="AL7" s="126" t="s">
        <v>2474</v>
      </c>
      <c r="AM7" s="127"/>
      <c r="AN7" s="128"/>
      <c r="AO7" s="126" t="s">
        <v>2506</v>
      </c>
      <c r="AP7" s="127"/>
      <c r="AQ7" s="128"/>
      <c r="AR7" s="126" t="s">
        <v>2507</v>
      </c>
      <c r="AS7" s="127"/>
      <c r="AT7" s="128"/>
      <c r="AU7" s="126" t="s">
        <v>2510</v>
      </c>
      <c r="AV7" s="127"/>
      <c r="AW7" s="128"/>
      <c r="AX7" s="129" t="s">
        <v>2254</v>
      </c>
      <c r="AY7" s="129"/>
      <c r="AZ7" s="129"/>
      <c r="BA7" s="129"/>
      <c r="BB7" s="130" t="s">
        <v>2518</v>
      </c>
      <c r="BC7" s="131"/>
      <c r="BD7" s="143"/>
      <c r="BE7" s="130" t="s">
        <v>2525</v>
      </c>
      <c r="BF7" s="131"/>
      <c r="BG7" s="131"/>
      <c r="BH7" s="126" t="s">
        <v>2542</v>
      </c>
      <c r="BI7" s="127"/>
      <c r="BJ7" s="128"/>
      <c r="BK7" s="130" t="s">
        <v>2547</v>
      </c>
      <c r="BL7" s="131"/>
      <c r="BM7" s="131"/>
      <c r="BN7" s="130" t="s">
        <v>2568</v>
      </c>
      <c r="BO7" s="131"/>
      <c r="BP7" s="131"/>
      <c r="BQ7" s="130" t="s">
        <v>2589</v>
      </c>
      <c r="BR7" s="131"/>
      <c r="BS7" s="143"/>
      <c r="BT7" s="130" t="s">
        <v>2614</v>
      </c>
      <c r="BU7" s="131"/>
      <c r="BV7" s="143"/>
      <c r="BW7" s="129" t="s">
        <v>2254</v>
      </c>
      <c r="BX7" s="129"/>
      <c r="BY7" s="129"/>
      <c r="BZ7" s="129"/>
      <c r="CA7" s="130" t="s">
        <v>2616</v>
      </c>
      <c r="CB7" s="131"/>
      <c r="CC7" s="131"/>
      <c r="CD7" s="144" t="s">
        <v>2254</v>
      </c>
      <c r="CE7" s="144"/>
      <c r="CF7" s="144"/>
      <c r="CG7" s="144"/>
    </row>
    <row r="8" spans="1:86" ht="61.2" customHeight="1">
      <c r="A8" s="40" t="s">
        <v>0</v>
      </c>
      <c r="B8" s="41" t="s">
        <v>1</v>
      </c>
      <c r="C8" s="40" t="s">
        <v>2</v>
      </c>
      <c r="D8" s="42" t="s">
        <v>1726</v>
      </c>
      <c r="E8" s="42" t="s">
        <v>1727</v>
      </c>
      <c r="F8" s="42" t="s">
        <v>1728</v>
      </c>
      <c r="G8" s="42" t="s">
        <v>1726</v>
      </c>
      <c r="H8" s="42" t="s">
        <v>1727</v>
      </c>
      <c r="I8" s="42" t="s">
        <v>1728</v>
      </c>
      <c r="J8" s="42" t="s">
        <v>1726</v>
      </c>
      <c r="K8" s="42" t="s">
        <v>1727</v>
      </c>
      <c r="L8" s="42" t="s">
        <v>1728</v>
      </c>
      <c r="M8" s="42" t="s">
        <v>1726</v>
      </c>
      <c r="N8" s="42" t="s">
        <v>1727</v>
      </c>
      <c r="O8" s="42" t="s">
        <v>1728</v>
      </c>
      <c r="P8" s="42" t="s">
        <v>1726</v>
      </c>
      <c r="Q8" s="42" t="s">
        <v>1727</v>
      </c>
      <c r="R8" s="42" t="s">
        <v>1728</v>
      </c>
      <c r="S8" s="42" t="s">
        <v>1726</v>
      </c>
      <c r="T8" s="42" t="s">
        <v>1727</v>
      </c>
      <c r="U8" s="42" t="s">
        <v>1728</v>
      </c>
      <c r="V8" s="42" t="s">
        <v>1726</v>
      </c>
      <c r="W8" s="42" t="s">
        <v>1727</v>
      </c>
      <c r="X8" s="42" t="s">
        <v>1728</v>
      </c>
      <c r="Y8" s="81" t="s">
        <v>2255</v>
      </c>
      <c r="Z8" s="81" t="s">
        <v>2256</v>
      </c>
      <c r="AA8" s="81" t="s">
        <v>1726</v>
      </c>
      <c r="AB8" s="81" t="s">
        <v>1728</v>
      </c>
      <c r="AC8" s="42" t="s">
        <v>1726</v>
      </c>
      <c r="AD8" s="42" t="s">
        <v>1727</v>
      </c>
      <c r="AE8" s="42" t="s">
        <v>1728</v>
      </c>
      <c r="AF8" s="42" t="s">
        <v>1726</v>
      </c>
      <c r="AG8" s="42" t="s">
        <v>1727</v>
      </c>
      <c r="AH8" s="42" t="s">
        <v>1728</v>
      </c>
      <c r="AI8" s="42" t="s">
        <v>1726</v>
      </c>
      <c r="AJ8" s="42" t="s">
        <v>1727</v>
      </c>
      <c r="AK8" s="42" t="s">
        <v>1728</v>
      </c>
      <c r="AL8" s="42" t="s">
        <v>1726</v>
      </c>
      <c r="AM8" s="42" t="s">
        <v>1727</v>
      </c>
      <c r="AN8" s="42" t="s">
        <v>1728</v>
      </c>
      <c r="AO8" s="42" t="s">
        <v>1726</v>
      </c>
      <c r="AP8" s="42" t="s">
        <v>1727</v>
      </c>
      <c r="AQ8" s="42" t="s">
        <v>1728</v>
      </c>
      <c r="AR8" s="42" t="s">
        <v>1726</v>
      </c>
      <c r="AS8" s="42" t="s">
        <v>1727</v>
      </c>
      <c r="AT8" s="42" t="s">
        <v>1728</v>
      </c>
      <c r="AU8" s="42" t="s">
        <v>1726</v>
      </c>
      <c r="AV8" s="42" t="s">
        <v>1727</v>
      </c>
      <c r="AW8" s="42" t="s">
        <v>1728</v>
      </c>
      <c r="AX8" s="81" t="s">
        <v>2255</v>
      </c>
      <c r="AY8" s="81" t="s">
        <v>2256</v>
      </c>
      <c r="AZ8" s="81" t="s">
        <v>1726</v>
      </c>
      <c r="BA8" s="81" t="s">
        <v>1728</v>
      </c>
      <c r="BB8" s="42" t="s">
        <v>1726</v>
      </c>
      <c r="BC8" s="42" t="s">
        <v>1727</v>
      </c>
      <c r="BD8" s="42" t="s">
        <v>1728</v>
      </c>
      <c r="BE8" s="42" t="s">
        <v>1726</v>
      </c>
      <c r="BF8" s="42" t="s">
        <v>1727</v>
      </c>
      <c r="BG8" s="42" t="s">
        <v>1728</v>
      </c>
      <c r="BH8" s="42" t="s">
        <v>1726</v>
      </c>
      <c r="BI8" s="42" t="s">
        <v>1727</v>
      </c>
      <c r="BJ8" s="42" t="s">
        <v>1728</v>
      </c>
      <c r="BK8" s="42" t="s">
        <v>1726</v>
      </c>
      <c r="BL8" s="42" t="s">
        <v>1727</v>
      </c>
      <c r="BM8" s="42" t="s">
        <v>1728</v>
      </c>
      <c r="BN8" s="42" t="s">
        <v>1726</v>
      </c>
      <c r="BO8" s="42" t="s">
        <v>1727</v>
      </c>
      <c r="BP8" s="42" t="s">
        <v>1728</v>
      </c>
      <c r="BQ8" s="42" t="s">
        <v>1726</v>
      </c>
      <c r="BR8" s="42" t="s">
        <v>1727</v>
      </c>
      <c r="BS8" s="42" t="s">
        <v>1728</v>
      </c>
      <c r="BT8" s="42" t="s">
        <v>1726</v>
      </c>
      <c r="BU8" s="42" t="s">
        <v>1727</v>
      </c>
      <c r="BV8" s="42" t="s">
        <v>1728</v>
      </c>
      <c r="BW8" s="81" t="s">
        <v>2255</v>
      </c>
      <c r="BX8" s="81" t="s">
        <v>2256</v>
      </c>
      <c r="BY8" s="81" t="s">
        <v>1726</v>
      </c>
      <c r="BZ8" s="81" t="s">
        <v>1728</v>
      </c>
      <c r="CA8" s="42" t="s">
        <v>1726</v>
      </c>
      <c r="CB8" s="42" t="s">
        <v>1727</v>
      </c>
      <c r="CC8" s="42" t="s">
        <v>1728</v>
      </c>
      <c r="CD8" s="97" t="s">
        <v>2665</v>
      </c>
      <c r="CE8" s="97" t="s">
        <v>2666</v>
      </c>
      <c r="CF8" s="97" t="s">
        <v>2667</v>
      </c>
      <c r="CG8" s="97" t="s">
        <v>2668</v>
      </c>
      <c r="CH8" s="97" t="s">
        <v>2663</v>
      </c>
    </row>
    <row r="9" spans="1:86" ht="43.2">
      <c r="A9" s="48">
        <v>1</v>
      </c>
      <c r="B9" s="10" t="s">
        <v>2153</v>
      </c>
      <c r="C9" s="10" t="s">
        <v>1267</v>
      </c>
      <c r="D9" s="1"/>
      <c r="E9" s="1"/>
      <c r="F9" s="1"/>
      <c r="G9" s="1"/>
      <c r="H9" s="1"/>
      <c r="I9" s="1"/>
      <c r="J9" s="1"/>
      <c r="K9" s="1"/>
      <c r="L9" s="1"/>
      <c r="M9" s="1"/>
      <c r="N9" s="1"/>
      <c r="O9" s="1"/>
      <c r="P9" s="1"/>
      <c r="Q9" s="1"/>
      <c r="R9" s="1"/>
      <c r="S9" s="1"/>
      <c r="T9" s="1"/>
      <c r="U9" s="1"/>
      <c r="V9" s="1"/>
      <c r="W9" s="1"/>
      <c r="X9" s="1"/>
      <c r="Y9" s="82"/>
      <c r="Z9" s="82"/>
      <c r="AA9" s="82"/>
      <c r="AB9" s="82"/>
      <c r="AC9" s="1"/>
      <c r="AD9" s="1"/>
      <c r="AE9" s="1"/>
      <c r="AF9" s="1"/>
      <c r="AG9" s="1"/>
      <c r="AH9" s="1"/>
      <c r="AI9" s="1"/>
      <c r="AJ9" s="1"/>
      <c r="AK9" s="1"/>
      <c r="AL9" s="1"/>
      <c r="AM9" s="1"/>
      <c r="AN9" s="1"/>
      <c r="AO9" s="1"/>
      <c r="AP9" s="1"/>
      <c r="AQ9" s="1"/>
      <c r="AR9" s="1"/>
      <c r="AS9" s="1"/>
      <c r="AT9" s="1"/>
      <c r="AU9" s="1" t="s">
        <v>1267</v>
      </c>
      <c r="AV9" s="1">
        <v>202748.28</v>
      </c>
      <c r="AW9" s="1">
        <v>45</v>
      </c>
      <c r="AX9" s="82">
        <f>MIN(AV9,AS9,AP9,AM9,AJ9,AG9,AD9)</f>
        <v>202748.28</v>
      </c>
      <c r="AY9" s="82" t="str">
        <f>IF(AX9=AV9,$AU$7,IF(AX9=AS9,$AR$7,IF(AX9=AP9,$AO$7,IF(AX9=AM9,$AL$7,IF(AX9=AJ9,$AI$7,IF(AX9=AG9,$AF$7,IF(AX9=AD9,$AC$7,"")))))))</f>
        <v xml:space="preserve">PURIFICACION Y ANALISIS DE FLUIDOS LTDA. </v>
      </c>
      <c r="AZ9" s="82" t="str">
        <f>IF(AX9=AV9,AU9,IF(AX9=AS9,AR9,IF(AX9=AP9,AO9,IF(AX9=AM9,AL9,IF(AX9=AJ9,AI9,IF(AX9=AG9,AF9,IF(AX9=AD9,AC9,"")))))))</f>
        <v>SHIMADZU</v>
      </c>
      <c r="BA9" s="82">
        <f>IF(AX9=AV9,AW9,IF(AX9=AS9,AT9,IF(AX9=AP9,AQ9,IF(AX9=AM9,AN9,IF(AX9=AJ9,AK9,IF(AX9=AG9,AH9,IF(AX9=AD9,AE9,"")))))))</f>
        <v>45</v>
      </c>
      <c r="BB9" s="1"/>
      <c r="BC9" s="1"/>
      <c r="BD9" s="1"/>
      <c r="BE9" s="1"/>
      <c r="BF9" s="1"/>
      <c r="BG9" s="1"/>
      <c r="BH9" s="1"/>
      <c r="BI9" s="1"/>
      <c r="BJ9" s="1"/>
      <c r="BK9" s="1"/>
      <c r="BL9" s="1"/>
      <c r="BM9" s="1"/>
      <c r="BN9" s="1"/>
      <c r="BO9" s="1"/>
      <c r="BP9" s="1"/>
      <c r="BQ9" s="1"/>
      <c r="BR9" s="1"/>
      <c r="BS9" s="1"/>
      <c r="BT9" s="1"/>
      <c r="BU9" s="1"/>
      <c r="BV9" s="1"/>
      <c r="BW9" s="82"/>
      <c r="BX9" s="82"/>
      <c r="BY9" s="82"/>
      <c r="BZ9" s="82"/>
      <c r="CA9" s="1"/>
      <c r="CB9" s="1"/>
      <c r="CC9" s="1"/>
      <c r="CD9" s="98">
        <f>MIN(CB9,BW9,AX9,Y9)</f>
        <v>202748.28</v>
      </c>
      <c r="CE9" s="98" t="str">
        <f>IF(CD9=CB9,$CA$7,IF(CD9=BW9,BX9,IF(CD9=AX9,AY9,IF(CD9=Y9,Z9,""))))</f>
        <v xml:space="preserve">PURIFICACION Y ANALISIS DE FLUIDOS LTDA. </v>
      </c>
      <c r="CF9" s="98" t="str">
        <f>IF(CD9=CB9,CA9,IF(CD9=BW9,BY9,IF(CD9=AX9,AZ9,IF(CD9=Y9,AA9,""))))</f>
        <v>SHIMADZU</v>
      </c>
      <c r="CG9" s="98">
        <f>IF(CD9=CB9,CC9,IF(CD9=BW9,BZ9,IF(CD9=AX9,BA9,IF(CD9=Y9,AB9,""))))</f>
        <v>45</v>
      </c>
      <c r="CH9" s="1">
        <f>MAX(CB9,BI9,BC9,AD9,AG9,AJ9,AP9,AS9,AV9,W9,T9,Q9,N9,K9,H9,E9,BL9,BO9,BR9,BU9)</f>
        <v>202748.28</v>
      </c>
    </row>
    <row r="10" spans="1:86" ht="28.8">
      <c r="A10" s="48">
        <f>A9+1</f>
        <v>2</v>
      </c>
      <c r="B10" s="10" t="s">
        <v>1188</v>
      </c>
      <c r="C10" s="10" t="s">
        <v>896</v>
      </c>
      <c r="D10" s="1"/>
      <c r="E10" s="1"/>
      <c r="F10" s="1"/>
      <c r="G10" s="1"/>
      <c r="H10" s="1"/>
      <c r="I10" s="1"/>
      <c r="J10" s="1"/>
      <c r="K10" s="1"/>
      <c r="L10" s="1"/>
      <c r="M10" s="1"/>
      <c r="N10" s="1"/>
      <c r="O10" s="1"/>
      <c r="P10" s="1"/>
      <c r="Q10" s="1"/>
      <c r="R10" s="1"/>
      <c r="S10" s="1"/>
      <c r="T10" s="1"/>
      <c r="U10" s="1"/>
      <c r="V10" s="1"/>
      <c r="W10" s="1"/>
      <c r="X10" s="1"/>
      <c r="Y10" s="82"/>
      <c r="Z10" s="82"/>
      <c r="AA10" s="82"/>
      <c r="AB10" s="82"/>
      <c r="AC10" s="1"/>
      <c r="AD10" s="1"/>
      <c r="AE10" s="1"/>
      <c r="AF10" s="1"/>
      <c r="AG10" s="1"/>
      <c r="AH10" s="1"/>
      <c r="AI10" s="1"/>
      <c r="AJ10" s="1"/>
      <c r="AK10" s="1"/>
      <c r="AL10" s="1"/>
      <c r="AM10" s="1"/>
      <c r="AN10" s="1"/>
      <c r="AO10" s="1"/>
      <c r="AP10" s="1"/>
      <c r="AQ10" s="1"/>
      <c r="AR10" s="1"/>
      <c r="AS10" s="1"/>
      <c r="AT10" s="1"/>
      <c r="AU10" s="1"/>
      <c r="AV10" s="1"/>
      <c r="AW10" s="1"/>
      <c r="AX10" s="82"/>
      <c r="AY10" s="82"/>
      <c r="AZ10" s="82"/>
      <c r="BA10" s="82"/>
      <c r="BB10" s="1"/>
      <c r="BC10" s="1"/>
      <c r="BD10" s="1"/>
      <c r="BE10" s="1"/>
      <c r="BF10" s="1"/>
      <c r="BG10" s="1"/>
      <c r="BH10" s="1"/>
      <c r="BI10" s="1"/>
      <c r="BJ10" s="1"/>
      <c r="BK10" s="1"/>
      <c r="BL10" s="1"/>
      <c r="BM10" s="1"/>
      <c r="BN10" s="1"/>
      <c r="BO10" s="1"/>
      <c r="BP10" s="1"/>
      <c r="BQ10" s="1"/>
      <c r="BR10" s="1"/>
      <c r="BS10" s="1"/>
      <c r="BT10" s="1"/>
      <c r="BU10" s="1"/>
      <c r="BV10" s="1"/>
      <c r="BW10" s="82"/>
      <c r="BX10" s="82"/>
      <c r="BY10" s="82"/>
      <c r="BZ10" s="82"/>
      <c r="CA10" s="1" t="s">
        <v>888</v>
      </c>
      <c r="CB10" s="1">
        <v>150800</v>
      </c>
      <c r="CC10" s="1">
        <v>15</v>
      </c>
      <c r="CD10" s="98">
        <f t="shared" ref="CD10:CD73" si="0">MIN(CB10,BW10,AX10,Y10)</f>
        <v>150800</v>
      </c>
      <c r="CE10" s="98" t="str">
        <f t="shared" ref="CE10:CE73" si="1">IF(CD10=CB10,$CA$7,IF(CD10=BW10,BX10,IF(CD10=AX10,AY10,IF(CD10=Y10,Z10,""))))</f>
        <v>SCIENTIFIC PRODUCTS LTDA.</v>
      </c>
      <c r="CF10" s="98" t="str">
        <f t="shared" ref="CF10:CF73" si="2">IF(CD10=CB10,CA10,IF(CD10=BW10,BY10,IF(CD10=AX10,AZ10,IF(CD10=Y10,AA10,""))))</f>
        <v>FISHER</v>
      </c>
      <c r="CG10" s="98">
        <f t="shared" ref="CG10:CG73" si="3">IF(CD10=CB10,CC10,IF(CD10=BW10,BZ10,IF(CD10=AX10,BA10,IF(CD10=Y10,AB10,""))))</f>
        <v>15</v>
      </c>
      <c r="CH10" s="1">
        <f t="shared" ref="CH10:CH73" si="4">MAX(CB10,BI10,BC10,AD10,AG10,AJ10,AP10,AS10,AV10,W10,T10,Q10,N10,K10,H10,E10,BL10,BO10,BR10,BU10)</f>
        <v>150800</v>
      </c>
    </row>
    <row r="11" spans="1:86" ht="43.2">
      <c r="A11" s="48">
        <f t="shared" ref="A11:A74" si="5">A10+1</f>
        <v>3</v>
      </c>
      <c r="B11" s="10" t="s">
        <v>1189</v>
      </c>
      <c r="C11" s="10" t="s">
        <v>877</v>
      </c>
      <c r="D11" s="1"/>
      <c r="E11" s="1"/>
      <c r="F11" s="1"/>
      <c r="G11" s="1"/>
      <c r="H11" s="1"/>
      <c r="I11" s="1"/>
      <c r="J11" s="1"/>
      <c r="K11" s="1"/>
      <c r="L11" s="1"/>
      <c r="M11" s="1"/>
      <c r="N11" s="1"/>
      <c r="O11" s="1"/>
      <c r="P11" s="1"/>
      <c r="Q11" s="1"/>
      <c r="R11" s="1"/>
      <c r="S11" s="1"/>
      <c r="T11" s="1"/>
      <c r="U11" s="1"/>
      <c r="V11" s="1"/>
      <c r="W11" s="1"/>
      <c r="X11" s="1"/>
      <c r="Y11" s="82"/>
      <c r="Z11" s="82"/>
      <c r="AA11" s="82"/>
      <c r="AB11" s="82"/>
      <c r="AC11" s="1"/>
      <c r="AD11" s="1"/>
      <c r="AE11" s="1"/>
      <c r="AF11" s="1"/>
      <c r="AG11" s="1"/>
      <c r="AH11" s="1"/>
      <c r="AI11" s="1"/>
      <c r="AJ11" s="1"/>
      <c r="AK11" s="1"/>
      <c r="AL11" s="1"/>
      <c r="AM11" s="1"/>
      <c r="AN11" s="1"/>
      <c r="AO11" s="1"/>
      <c r="AP11" s="1"/>
      <c r="AQ11" s="1"/>
      <c r="AR11" s="1"/>
      <c r="AS11" s="1"/>
      <c r="AT11" s="1"/>
      <c r="AU11" s="1"/>
      <c r="AV11" s="1"/>
      <c r="AW11" s="1"/>
      <c r="AX11" s="82"/>
      <c r="AY11" s="82"/>
      <c r="AZ11" s="82"/>
      <c r="BA11" s="82"/>
      <c r="BB11" s="1"/>
      <c r="BC11" s="1"/>
      <c r="BD11" s="1"/>
      <c r="BE11" s="1"/>
      <c r="BF11" s="1"/>
      <c r="BG11" s="1"/>
      <c r="BH11" s="1"/>
      <c r="BI11" s="1"/>
      <c r="BJ11" s="1"/>
      <c r="BK11" s="1"/>
      <c r="BL11" s="1"/>
      <c r="BM11" s="1"/>
      <c r="BN11" s="1"/>
      <c r="BO11" s="1"/>
      <c r="BP11" s="1"/>
      <c r="BQ11" s="1" t="s">
        <v>2604</v>
      </c>
      <c r="BR11" s="1">
        <v>501120</v>
      </c>
      <c r="BS11" s="1" t="s">
        <v>2545</v>
      </c>
      <c r="BT11" s="1"/>
      <c r="BU11" s="1"/>
      <c r="BV11" s="1"/>
      <c r="BW11" s="82">
        <f t="shared" ref="BW11:BW73" si="6">MIN(BU11,BR11,BO11,BL11,BI11,BF11,BC11)</f>
        <v>501120</v>
      </c>
      <c r="BX11" s="82" t="str">
        <f t="shared" ref="BX11:BX73" si="7">IF(BW11=BU11,$BT$7,IF(BW11=BR11,$BQ$7,IF(BW11=BO11,$BN$7,IF(BW11=BL11,$BK$7,IF(BW11=BI11,$BH$7,IF(BW11=BF11,$BE$7,IF(BW11=BC11,$BB$7,"")))))))</f>
        <v>REACTIVOS EQUIPOS Y QUIMICOS LIMITADA</v>
      </c>
      <c r="BY11" s="82" t="str">
        <f t="shared" ref="BY11:BY73" si="8">IF(BW11=BU11,BT11,IF(BW11=BR11,BQ11,IF(BW11=BO11,BN11,IF(BW11=BL11,BK11,IF(BW11=BI11,BH11,IF(BW11=BF11,BE11,IF(BW11=BC11,BB11,"")))))))</f>
        <v xml:space="preserve">SCHOTT </v>
      </c>
      <c r="BZ11" s="82" t="str">
        <f t="shared" ref="BZ11:BZ73" si="9">IF(BW11=BU11,BV11,IF(BW11=BR11,BS11,IF(BW11=BO11,BP11,IF(BW11=BL11,BM11,IF(BW11=BI11,BJ11,IF(BW11=BF11,BG11,IF(BW11=BC11,BD11,"")))))))</f>
        <v>120 DIAS</v>
      </c>
      <c r="CA11" s="1"/>
      <c r="CB11" s="1"/>
      <c r="CC11" s="1"/>
      <c r="CD11" s="98">
        <f t="shared" si="0"/>
        <v>501120</v>
      </c>
      <c r="CE11" s="98" t="str">
        <f t="shared" si="1"/>
        <v>REACTIVOS EQUIPOS Y QUIMICOS LIMITADA</v>
      </c>
      <c r="CF11" s="98" t="str">
        <f t="shared" si="2"/>
        <v xml:space="preserve">SCHOTT </v>
      </c>
      <c r="CG11" s="98" t="str">
        <f t="shared" si="3"/>
        <v>120 DIAS</v>
      </c>
      <c r="CH11" s="1">
        <f t="shared" si="4"/>
        <v>501120</v>
      </c>
    </row>
    <row r="12" spans="1:86" ht="43.2">
      <c r="A12" s="48">
        <f t="shared" si="5"/>
        <v>4</v>
      </c>
      <c r="B12" s="10" t="s">
        <v>1730</v>
      </c>
      <c r="C12" s="10" t="s">
        <v>1364</v>
      </c>
      <c r="D12" s="1" t="s">
        <v>2278</v>
      </c>
      <c r="E12" s="1">
        <v>294222.39999999997</v>
      </c>
      <c r="F12" s="1" t="s">
        <v>2288</v>
      </c>
      <c r="G12" s="1" t="s">
        <v>944</v>
      </c>
      <c r="H12" s="1">
        <v>314360</v>
      </c>
      <c r="I12" s="1">
        <v>30</v>
      </c>
      <c r="J12" s="1"/>
      <c r="K12" s="1"/>
      <c r="L12" s="1"/>
      <c r="M12" s="1"/>
      <c r="N12" s="1"/>
      <c r="O12" s="1"/>
      <c r="P12" s="1"/>
      <c r="Q12" s="1"/>
      <c r="R12" s="1"/>
      <c r="S12" s="1"/>
      <c r="T12" s="1"/>
      <c r="U12" s="1"/>
      <c r="V12" s="1" t="s">
        <v>2278</v>
      </c>
      <c r="W12" s="1">
        <v>266342</v>
      </c>
      <c r="X12" s="1" t="s">
        <v>2375</v>
      </c>
      <c r="Y12" s="82">
        <f>MIN(W12,T12,Q12,N12,K12,H12,E12)</f>
        <v>266342</v>
      </c>
      <c r="Z12" s="82" t="str">
        <f>IF(Y12=W12,$V$7,IF(Y12=T12,$S$7,IF(Y12=Q12,$P$7,IF(Y12=N12,$M$7,IF(Y12=K12,$J$7,IF(Y12=H12,$G$7,IF(Y12=E12,$D$7,"")))))))</f>
        <v>IMECTECH SOLUTIONS S.A.S.</v>
      </c>
      <c r="AA12" s="82" t="str">
        <f t="shared" ref="AA12:AA73" si="10">IF(Y12=W12,V12,IF(Y12=T12,S12,IF(Y12=Q12,P12,IF(Y12=N12,M12,IF(Y12=K12,J12,IF(Y12=H12,G12,IF(Y12=E12,D12,"")))))))</f>
        <v>WHEATON</v>
      </c>
      <c r="AB12" s="82" t="str">
        <f t="shared" ref="AB12:AB73" si="11">IF(Y12=W12,X12,IF(Y12=T12,U12,IF(Y12=Q12,R12,IF(Y12=N12,O12,IF(Y12=K12,L12,IF(Y12=H12,I12,IF(Y12=E12,F12,"")))))))</f>
        <v>60 DIAS</v>
      </c>
      <c r="AC12" s="1"/>
      <c r="AD12" s="1"/>
      <c r="AE12" s="1"/>
      <c r="AF12" s="1"/>
      <c r="AG12" s="1"/>
      <c r="AH12" s="1"/>
      <c r="AI12" s="1"/>
      <c r="AJ12" s="1"/>
      <c r="AK12" s="1"/>
      <c r="AL12" s="1" t="s">
        <v>2278</v>
      </c>
      <c r="AM12" s="1">
        <v>428700</v>
      </c>
      <c r="AN12" s="1" t="s">
        <v>2475</v>
      </c>
      <c r="AO12" s="1"/>
      <c r="AP12" s="1"/>
      <c r="AQ12" s="1"/>
      <c r="AR12" s="1"/>
      <c r="AS12" s="1"/>
      <c r="AT12" s="1"/>
      <c r="AU12" s="1"/>
      <c r="AV12" s="1"/>
      <c r="AW12" s="1"/>
      <c r="AX12" s="82">
        <f t="shared" ref="AX12:AX73" si="12">MIN(AV12,AS12,AP12,AM12,AJ12,AG12,AD12)</f>
        <v>428700</v>
      </c>
      <c r="AY12" s="82" t="str">
        <f t="shared" ref="AY12:AY73" si="13">IF(AX12=AV12,$AU$7,IF(AX12=AS12,$AR$7,IF(AX12=AP12,$AO$7,IF(AX12=AM12,$AL$7,IF(AX12=AJ12,$AI$7,IF(AX12=AG12,$AF$7,IF(AX12=AD12,$AC$7,"")))))))</f>
        <v>LESNIAK E. U.</v>
      </c>
      <c r="AZ12" s="82" t="str">
        <f t="shared" ref="AZ12:AZ73" si="14">IF(AX12=AV12,AU12,IF(AX12=AS12,AR12,IF(AX12=AP12,AO12,IF(AX12=AM12,AL12,IF(AX12=AJ12,AI12,IF(AX12=AG12,AF12,IF(AX12=AD12,AC12,"")))))))</f>
        <v>WHEATON</v>
      </c>
      <c r="BA12" s="82" t="str">
        <f t="shared" ref="BA12:BA73" si="15">IF(AX12=AV12,AW12,IF(AX12=AS12,AT12,IF(AX12=AP12,AQ12,IF(AX12=AM12,AN12,IF(AX12=AJ12,AK12,IF(AX12=AG12,AH12,IF(AX12=AD12,AE12,"")))))))</f>
        <v>30 días</v>
      </c>
      <c r="BB12" s="1"/>
      <c r="BC12" s="1"/>
      <c r="BD12" s="1"/>
      <c r="BE12" s="1"/>
      <c r="BF12" s="1"/>
      <c r="BG12" s="1"/>
      <c r="BH12" s="1" t="s">
        <v>2278</v>
      </c>
      <c r="BI12" s="1">
        <v>272600</v>
      </c>
      <c r="BJ12" s="1" t="s">
        <v>2375</v>
      </c>
      <c r="BK12" s="1"/>
      <c r="BL12" s="1"/>
      <c r="BM12" s="1"/>
      <c r="BN12" s="1"/>
      <c r="BO12" s="1"/>
      <c r="BP12" s="1"/>
      <c r="BQ12" s="1"/>
      <c r="BR12" s="1"/>
      <c r="BS12" s="1"/>
      <c r="BT12" s="1"/>
      <c r="BU12" s="1"/>
      <c r="BV12" s="1"/>
      <c r="BW12" s="82">
        <f t="shared" si="6"/>
        <v>272600</v>
      </c>
      <c r="BX12" s="82" t="str">
        <f t="shared" si="7"/>
        <v xml:space="preserve">QUIMICA  M.G.  S.A.S.   </v>
      </c>
      <c r="BY12" s="82" t="str">
        <f t="shared" si="8"/>
        <v>WHEATON</v>
      </c>
      <c r="BZ12" s="82" t="str">
        <f t="shared" si="9"/>
        <v>60 DIAS</v>
      </c>
      <c r="CA12" s="1" t="s">
        <v>2278</v>
      </c>
      <c r="CB12" s="1">
        <v>359600</v>
      </c>
      <c r="CC12" s="1">
        <v>60</v>
      </c>
      <c r="CD12" s="98">
        <f t="shared" si="0"/>
        <v>266342</v>
      </c>
      <c r="CE12" s="98" t="str">
        <f t="shared" si="1"/>
        <v>IMECTECH SOLUTIONS S.A.S.</v>
      </c>
      <c r="CF12" s="98" t="str">
        <f t="shared" si="2"/>
        <v>WHEATON</v>
      </c>
      <c r="CG12" s="98" t="str">
        <f t="shared" si="3"/>
        <v>60 DIAS</v>
      </c>
      <c r="CH12" s="1">
        <f t="shared" si="4"/>
        <v>359600</v>
      </c>
    </row>
    <row r="13" spans="1:86" ht="43.2">
      <c r="A13" s="48">
        <f t="shared" si="5"/>
        <v>5</v>
      </c>
      <c r="B13" s="10" t="s">
        <v>2154</v>
      </c>
      <c r="C13" s="10" t="s">
        <v>2155</v>
      </c>
      <c r="D13" s="1"/>
      <c r="E13" s="1"/>
      <c r="F13" s="1"/>
      <c r="G13" s="1"/>
      <c r="H13" s="1"/>
      <c r="I13" s="1"/>
      <c r="J13" s="1"/>
      <c r="K13" s="1"/>
      <c r="L13" s="1"/>
      <c r="M13" s="1"/>
      <c r="N13" s="1"/>
      <c r="O13" s="1"/>
      <c r="P13" s="1"/>
      <c r="Q13" s="1"/>
      <c r="R13" s="1"/>
      <c r="S13" s="1"/>
      <c r="T13" s="1"/>
      <c r="U13" s="1"/>
      <c r="V13" s="1"/>
      <c r="W13" s="1"/>
      <c r="X13" s="1"/>
      <c r="Y13" s="82"/>
      <c r="Z13" s="82"/>
      <c r="AA13" s="82"/>
      <c r="AB13" s="82"/>
      <c r="AC13" s="1"/>
      <c r="AD13" s="1"/>
      <c r="AE13" s="1"/>
      <c r="AF13" s="1"/>
      <c r="AG13" s="1"/>
      <c r="AH13" s="1"/>
      <c r="AI13" s="1"/>
      <c r="AJ13" s="1"/>
      <c r="AK13" s="1"/>
      <c r="AL13" s="1"/>
      <c r="AM13" s="1"/>
      <c r="AN13" s="1"/>
      <c r="AO13" s="1"/>
      <c r="AP13" s="1"/>
      <c r="AQ13" s="1"/>
      <c r="AR13" s="1"/>
      <c r="AS13" s="1"/>
      <c r="AT13" s="1"/>
      <c r="AU13" s="1" t="s">
        <v>2155</v>
      </c>
      <c r="AV13" s="1">
        <v>252698.11</v>
      </c>
      <c r="AW13" s="1">
        <v>45</v>
      </c>
      <c r="AX13" s="82">
        <f t="shared" si="12"/>
        <v>252698.11</v>
      </c>
      <c r="AY13" s="82" t="str">
        <f t="shared" si="13"/>
        <v xml:space="preserve">PURIFICACION Y ANALISIS DE FLUIDOS LTDA. </v>
      </c>
      <c r="AZ13" s="82" t="str">
        <f t="shared" si="14"/>
        <v>CAPITAL</v>
      </c>
      <c r="BA13" s="82">
        <f t="shared" si="15"/>
        <v>45</v>
      </c>
      <c r="BB13" s="1"/>
      <c r="BC13" s="1"/>
      <c r="BD13" s="1"/>
      <c r="BE13" s="1"/>
      <c r="BF13" s="1"/>
      <c r="BG13" s="1"/>
      <c r="BH13" s="1"/>
      <c r="BI13" s="1"/>
      <c r="BJ13" s="1"/>
      <c r="BK13" s="1"/>
      <c r="BL13" s="1"/>
      <c r="BM13" s="1"/>
      <c r="BN13" s="1"/>
      <c r="BO13" s="1"/>
      <c r="BP13" s="1"/>
      <c r="BQ13" s="1"/>
      <c r="BR13" s="1"/>
      <c r="BS13" s="1"/>
      <c r="BT13" s="1"/>
      <c r="BU13" s="1"/>
      <c r="BV13" s="1"/>
      <c r="BW13" s="82"/>
      <c r="BX13" s="82"/>
      <c r="BY13" s="82"/>
      <c r="BZ13" s="82"/>
      <c r="CA13" s="1"/>
      <c r="CB13" s="1"/>
      <c r="CC13" s="1"/>
      <c r="CD13" s="98">
        <f t="shared" si="0"/>
        <v>252698.11</v>
      </c>
      <c r="CE13" s="98" t="str">
        <f t="shared" si="1"/>
        <v xml:space="preserve">PURIFICACION Y ANALISIS DE FLUIDOS LTDA. </v>
      </c>
      <c r="CF13" s="98" t="str">
        <f t="shared" si="2"/>
        <v>CAPITAL</v>
      </c>
      <c r="CG13" s="98">
        <f t="shared" si="3"/>
        <v>45</v>
      </c>
      <c r="CH13" s="1">
        <f t="shared" si="4"/>
        <v>252698.11</v>
      </c>
    </row>
    <row r="14" spans="1:86" ht="43.2">
      <c r="A14" s="48">
        <f t="shared" si="5"/>
        <v>6</v>
      </c>
      <c r="B14" s="10" t="s">
        <v>2156</v>
      </c>
      <c r="C14" s="10" t="s">
        <v>2155</v>
      </c>
      <c r="D14" s="1"/>
      <c r="E14" s="1"/>
      <c r="F14" s="1"/>
      <c r="G14" s="1"/>
      <c r="H14" s="1"/>
      <c r="I14" s="1"/>
      <c r="J14" s="1"/>
      <c r="K14" s="1"/>
      <c r="L14" s="1"/>
      <c r="M14" s="1"/>
      <c r="N14" s="1"/>
      <c r="O14" s="1"/>
      <c r="P14" s="1"/>
      <c r="Q14" s="1"/>
      <c r="R14" s="1"/>
      <c r="S14" s="1"/>
      <c r="T14" s="1"/>
      <c r="U14" s="1"/>
      <c r="V14" s="1"/>
      <c r="W14" s="1"/>
      <c r="X14" s="1"/>
      <c r="Y14" s="82"/>
      <c r="Z14" s="82"/>
      <c r="AA14" s="82"/>
      <c r="AB14" s="82"/>
      <c r="AC14" s="1"/>
      <c r="AD14" s="1"/>
      <c r="AE14" s="1"/>
      <c r="AF14" s="1"/>
      <c r="AG14" s="1"/>
      <c r="AH14" s="1"/>
      <c r="AI14" s="1"/>
      <c r="AJ14" s="1"/>
      <c r="AK14" s="1"/>
      <c r="AL14" s="1"/>
      <c r="AM14" s="1"/>
      <c r="AN14" s="1"/>
      <c r="AO14" s="1"/>
      <c r="AP14" s="1"/>
      <c r="AQ14" s="1"/>
      <c r="AR14" s="1"/>
      <c r="AS14" s="1"/>
      <c r="AT14" s="1"/>
      <c r="AU14" s="1" t="s">
        <v>2155</v>
      </c>
      <c r="AV14" s="1">
        <v>144990.72</v>
      </c>
      <c r="AW14" s="1">
        <v>45</v>
      </c>
      <c r="AX14" s="82">
        <f t="shared" si="12"/>
        <v>144990.72</v>
      </c>
      <c r="AY14" s="82" t="str">
        <f t="shared" si="13"/>
        <v xml:space="preserve">PURIFICACION Y ANALISIS DE FLUIDOS LTDA. </v>
      </c>
      <c r="AZ14" s="82" t="str">
        <f t="shared" si="14"/>
        <v>CAPITAL</v>
      </c>
      <c r="BA14" s="82">
        <f t="shared" si="15"/>
        <v>45</v>
      </c>
      <c r="BB14" s="1"/>
      <c r="BC14" s="1"/>
      <c r="BD14" s="1"/>
      <c r="BE14" s="1"/>
      <c r="BF14" s="1"/>
      <c r="BG14" s="1"/>
      <c r="BH14" s="1"/>
      <c r="BI14" s="1"/>
      <c r="BJ14" s="1"/>
      <c r="BK14" s="1"/>
      <c r="BL14" s="1"/>
      <c r="BM14" s="1"/>
      <c r="BN14" s="1"/>
      <c r="BO14" s="1"/>
      <c r="BP14" s="1"/>
      <c r="BQ14" s="1"/>
      <c r="BR14" s="1"/>
      <c r="BS14" s="1"/>
      <c r="BT14" s="1"/>
      <c r="BU14" s="1"/>
      <c r="BV14" s="1"/>
      <c r="BW14" s="82"/>
      <c r="BX14" s="82"/>
      <c r="BY14" s="82"/>
      <c r="BZ14" s="82"/>
      <c r="CA14" s="1"/>
      <c r="CB14" s="1"/>
      <c r="CC14" s="1"/>
      <c r="CD14" s="98">
        <f t="shared" si="0"/>
        <v>144990.72</v>
      </c>
      <c r="CE14" s="98" t="str">
        <f t="shared" si="1"/>
        <v xml:space="preserve">PURIFICACION Y ANALISIS DE FLUIDOS LTDA. </v>
      </c>
      <c r="CF14" s="98" t="str">
        <f t="shared" si="2"/>
        <v>CAPITAL</v>
      </c>
      <c r="CG14" s="98">
        <f t="shared" si="3"/>
        <v>45</v>
      </c>
      <c r="CH14" s="1">
        <f t="shared" si="4"/>
        <v>144990.72</v>
      </c>
    </row>
    <row r="15" spans="1:86" ht="33" customHeight="1">
      <c r="A15" s="48">
        <f t="shared" si="5"/>
        <v>7</v>
      </c>
      <c r="B15" s="10" t="s">
        <v>1380</v>
      </c>
      <c r="C15" s="10" t="s">
        <v>1381</v>
      </c>
      <c r="D15" s="1"/>
      <c r="E15" s="1"/>
      <c r="F15" s="1"/>
      <c r="G15" s="1"/>
      <c r="H15" s="1"/>
      <c r="I15" s="1"/>
      <c r="J15" s="1"/>
      <c r="K15" s="1"/>
      <c r="L15" s="1"/>
      <c r="M15" s="1"/>
      <c r="N15" s="1"/>
      <c r="O15" s="1"/>
      <c r="P15" s="1"/>
      <c r="Q15" s="1"/>
      <c r="R15" s="1"/>
      <c r="S15" s="1"/>
      <c r="T15" s="1"/>
      <c r="U15" s="1"/>
      <c r="V15" s="1"/>
      <c r="W15" s="1"/>
      <c r="X15" s="1"/>
      <c r="Y15" s="82"/>
      <c r="Z15" s="82"/>
      <c r="AA15" s="82"/>
      <c r="AB15" s="82"/>
      <c r="AC15" s="1"/>
      <c r="AD15" s="1"/>
      <c r="AE15" s="1"/>
      <c r="AF15" s="1"/>
      <c r="AG15" s="1"/>
      <c r="AH15" s="1"/>
      <c r="AI15" s="1"/>
      <c r="AJ15" s="1"/>
      <c r="AK15" s="1"/>
      <c r="AL15" s="1"/>
      <c r="AM15" s="1"/>
      <c r="AN15" s="1"/>
      <c r="AO15" s="1"/>
      <c r="AP15" s="1"/>
      <c r="AQ15" s="1"/>
      <c r="AR15" s="1"/>
      <c r="AS15" s="1"/>
      <c r="AT15" s="1"/>
      <c r="AU15" s="1" t="s">
        <v>1267</v>
      </c>
      <c r="AV15" s="1">
        <v>139826.4</v>
      </c>
      <c r="AW15" s="1">
        <v>45</v>
      </c>
      <c r="AX15" s="82">
        <f t="shared" si="12"/>
        <v>139826.4</v>
      </c>
      <c r="AY15" s="82" t="str">
        <f t="shared" si="13"/>
        <v xml:space="preserve">PURIFICACION Y ANALISIS DE FLUIDOS LTDA. </v>
      </c>
      <c r="AZ15" s="82" t="str">
        <f t="shared" si="14"/>
        <v>SHIMADZU</v>
      </c>
      <c r="BA15" s="82">
        <f t="shared" si="15"/>
        <v>45</v>
      </c>
      <c r="BB15" s="1"/>
      <c r="BC15" s="1"/>
      <c r="BD15" s="1"/>
      <c r="BE15" s="1"/>
      <c r="BF15" s="1"/>
      <c r="BG15" s="1"/>
      <c r="BH15" s="1"/>
      <c r="BI15" s="1"/>
      <c r="BJ15" s="1"/>
      <c r="BK15" s="1"/>
      <c r="BL15" s="1"/>
      <c r="BM15" s="1"/>
      <c r="BN15" s="1"/>
      <c r="BO15" s="1"/>
      <c r="BP15" s="1"/>
      <c r="BQ15" s="1"/>
      <c r="BR15" s="1"/>
      <c r="BS15" s="1"/>
      <c r="BT15" s="1"/>
      <c r="BU15" s="1"/>
      <c r="BV15" s="1"/>
      <c r="BW15" s="82"/>
      <c r="BX15" s="82"/>
      <c r="BY15" s="82"/>
      <c r="BZ15" s="82"/>
      <c r="CA15" s="1"/>
      <c r="CB15" s="1"/>
      <c r="CC15" s="1"/>
      <c r="CD15" s="98">
        <f t="shared" si="0"/>
        <v>139826.4</v>
      </c>
      <c r="CE15" s="98" t="str">
        <f t="shared" si="1"/>
        <v xml:space="preserve">PURIFICACION Y ANALISIS DE FLUIDOS LTDA. </v>
      </c>
      <c r="CF15" s="98" t="str">
        <f t="shared" si="2"/>
        <v>SHIMADZU</v>
      </c>
      <c r="CG15" s="98">
        <f t="shared" si="3"/>
        <v>45</v>
      </c>
      <c r="CH15" s="1">
        <f t="shared" si="4"/>
        <v>139826.4</v>
      </c>
    </row>
    <row r="16" spans="1:86" ht="43.2">
      <c r="A16" s="48">
        <f t="shared" si="5"/>
        <v>8</v>
      </c>
      <c r="B16" s="10" t="s">
        <v>1320</v>
      </c>
      <c r="C16" s="10" t="s">
        <v>1319</v>
      </c>
      <c r="D16" s="1"/>
      <c r="E16" s="1"/>
      <c r="F16" s="1"/>
      <c r="G16" s="1"/>
      <c r="H16" s="1"/>
      <c r="I16" s="1"/>
      <c r="J16" s="1"/>
      <c r="K16" s="1"/>
      <c r="L16" s="1"/>
      <c r="M16" s="1"/>
      <c r="N16" s="1"/>
      <c r="O16" s="1"/>
      <c r="P16" s="1"/>
      <c r="Q16" s="1"/>
      <c r="R16" s="1"/>
      <c r="S16" s="1"/>
      <c r="T16" s="1"/>
      <c r="U16" s="1"/>
      <c r="V16" s="1"/>
      <c r="W16" s="1"/>
      <c r="X16" s="1"/>
      <c r="Y16" s="82"/>
      <c r="Z16" s="82"/>
      <c r="AA16" s="82"/>
      <c r="AB16" s="82"/>
      <c r="AC16" s="1"/>
      <c r="AD16" s="1"/>
      <c r="AE16" s="1"/>
      <c r="AF16" s="1"/>
      <c r="AG16" s="1"/>
      <c r="AH16" s="1"/>
      <c r="AI16" s="1"/>
      <c r="AJ16" s="1"/>
      <c r="AK16" s="1"/>
      <c r="AL16" s="1"/>
      <c r="AM16" s="1"/>
      <c r="AN16" s="1"/>
      <c r="AO16" s="1"/>
      <c r="AP16" s="1"/>
      <c r="AQ16" s="1"/>
      <c r="AR16" s="1"/>
      <c r="AS16" s="1"/>
      <c r="AT16" s="1"/>
      <c r="AU16" s="1" t="s">
        <v>1267</v>
      </c>
      <c r="AV16" s="1">
        <v>143322</v>
      </c>
      <c r="AW16" s="1">
        <v>45</v>
      </c>
      <c r="AX16" s="82">
        <f t="shared" si="12"/>
        <v>143322</v>
      </c>
      <c r="AY16" s="82" t="str">
        <f t="shared" si="13"/>
        <v xml:space="preserve">PURIFICACION Y ANALISIS DE FLUIDOS LTDA. </v>
      </c>
      <c r="AZ16" s="82" t="str">
        <f t="shared" si="14"/>
        <v>SHIMADZU</v>
      </c>
      <c r="BA16" s="82">
        <f t="shared" si="15"/>
        <v>45</v>
      </c>
      <c r="BB16" s="1"/>
      <c r="BC16" s="1"/>
      <c r="BD16" s="1"/>
      <c r="BE16" s="1"/>
      <c r="BF16" s="1"/>
      <c r="BG16" s="1"/>
      <c r="BH16" s="1"/>
      <c r="BI16" s="1"/>
      <c r="BJ16" s="1"/>
      <c r="BK16" s="1"/>
      <c r="BL16" s="1"/>
      <c r="BM16" s="1"/>
      <c r="BN16" s="1"/>
      <c r="BO16" s="1"/>
      <c r="BP16" s="1"/>
      <c r="BQ16" s="1"/>
      <c r="BR16" s="1"/>
      <c r="BS16" s="1"/>
      <c r="BT16" s="1"/>
      <c r="BU16" s="1"/>
      <c r="BV16" s="1"/>
      <c r="BW16" s="82"/>
      <c r="BX16" s="82"/>
      <c r="BY16" s="82"/>
      <c r="BZ16" s="82"/>
      <c r="CA16" s="1"/>
      <c r="CB16" s="1"/>
      <c r="CC16" s="1"/>
      <c r="CD16" s="98">
        <f t="shared" si="0"/>
        <v>143322</v>
      </c>
      <c r="CE16" s="98" t="str">
        <f t="shared" si="1"/>
        <v xml:space="preserve">PURIFICACION Y ANALISIS DE FLUIDOS LTDA. </v>
      </c>
      <c r="CF16" s="98" t="str">
        <f t="shared" si="2"/>
        <v>SHIMADZU</v>
      </c>
      <c r="CG16" s="98">
        <f t="shared" si="3"/>
        <v>45</v>
      </c>
      <c r="CH16" s="1">
        <f t="shared" si="4"/>
        <v>143322</v>
      </c>
    </row>
    <row r="17" spans="1:86" ht="43.2">
      <c r="A17" s="48">
        <f t="shared" si="5"/>
        <v>9</v>
      </c>
      <c r="B17" s="10" t="s">
        <v>1097</v>
      </c>
      <c r="C17" s="10" t="s">
        <v>2157</v>
      </c>
      <c r="D17" s="1" t="s">
        <v>920</v>
      </c>
      <c r="E17" s="1">
        <v>1736737.5</v>
      </c>
      <c r="F17" s="1" t="s">
        <v>2289</v>
      </c>
      <c r="G17" s="1" t="s">
        <v>2302</v>
      </c>
      <c r="H17" s="1">
        <v>1082396</v>
      </c>
      <c r="I17" s="1">
        <v>30</v>
      </c>
      <c r="J17" s="1"/>
      <c r="K17" s="1"/>
      <c r="L17" s="1"/>
      <c r="M17" s="1"/>
      <c r="N17" s="1"/>
      <c r="O17" s="1"/>
      <c r="P17" s="1"/>
      <c r="Q17" s="1"/>
      <c r="R17" s="1"/>
      <c r="S17" s="1"/>
      <c r="T17" s="1"/>
      <c r="U17" s="1"/>
      <c r="V17" s="1" t="s">
        <v>920</v>
      </c>
      <c r="W17" s="1">
        <v>1052799</v>
      </c>
      <c r="X17" s="1" t="s">
        <v>2375</v>
      </c>
      <c r="Y17" s="82">
        <f t="shared" ref="Y17:Y73" si="16">MIN(W17,T17,Q17,N17,K17,H17,E17)</f>
        <v>1052799</v>
      </c>
      <c r="Z17" s="82" t="str">
        <f t="shared" ref="Z17:Z73" si="17">IF(Y17=W17,$V$7,IF(Y17=T17,$S$7,IF(Y17=Q17,$P$7,IF(Y17=N17,$M$7,IF(Y17=K17,$J$7,IF(Y17=H17,$G$7,IF(Y17=E17,$D$7,"")))))))</f>
        <v>IMECTECH SOLUTIONS S.A.S.</v>
      </c>
      <c r="AA17" s="82" t="str">
        <f t="shared" si="10"/>
        <v>BRAND</v>
      </c>
      <c r="AB17" s="82" t="str">
        <f t="shared" si="11"/>
        <v>60 DIAS</v>
      </c>
      <c r="AC17" s="1"/>
      <c r="AD17" s="1"/>
      <c r="AE17" s="1"/>
      <c r="AF17" s="1"/>
      <c r="AG17" s="1"/>
      <c r="AH17" s="1"/>
      <c r="AI17" s="1" t="s">
        <v>920</v>
      </c>
      <c r="AJ17" s="1">
        <v>2316000</v>
      </c>
      <c r="AK17" s="1" t="s">
        <v>2375</v>
      </c>
      <c r="AL17" s="1" t="s">
        <v>920</v>
      </c>
      <c r="AM17" s="1">
        <v>1752200</v>
      </c>
      <c r="AN17" s="1" t="s">
        <v>2475</v>
      </c>
      <c r="AO17" s="1" t="s">
        <v>2359</v>
      </c>
      <c r="AP17" s="1">
        <v>1665760</v>
      </c>
      <c r="AQ17" s="1">
        <v>90</v>
      </c>
      <c r="AR17" s="1"/>
      <c r="AS17" s="1"/>
      <c r="AT17" s="1"/>
      <c r="AU17" s="1"/>
      <c r="AV17" s="1"/>
      <c r="AW17" s="1"/>
      <c r="AX17" s="82">
        <f t="shared" si="12"/>
        <v>1665760</v>
      </c>
      <c r="AY17" s="82" t="str">
        <f t="shared" si="13"/>
        <v>MERCK S.A.</v>
      </c>
      <c r="AZ17" s="82" t="str">
        <f t="shared" si="14"/>
        <v>EPPENDORF</v>
      </c>
      <c r="BA17" s="82">
        <f t="shared" si="15"/>
        <v>90</v>
      </c>
      <c r="BB17" s="1"/>
      <c r="BC17" s="1"/>
      <c r="BD17" s="1"/>
      <c r="BE17" s="1" t="s">
        <v>920</v>
      </c>
      <c r="BF17" s="1">
        <v>1806207</v>
      </c>
      <c r="BG17" s="1" t="s">
        <v>2526</v>
      </c>
      <c r="BH17" s="1"/>
      <c r="BI17" s="1"/>
      <c r="BJ17" s="1"/>
      <c r="BK17" s="1"/>
      <c r="BL17" s="1"/>
      <c r="BM17" s="1"/>
      <c r="BN17" s="1"/>
      <c r="BO17" s="1"/>
      <c r="BP17" s="1"/>
      <c r="BQ17" s="1" t="s">
        <v>2605</v>
      </c>
      <c r="BR17" s="1">
        <v>1736636</v>
      </c>
      <c r="BS17" s="1" t="s">
        <v>2328</v>
      </c>
      <c r="BT17" s="1" t="s">
        <v>2359</v>
      </c>
      <c r="BU17" s="1">
        <v>1368800</v>
      </c>
      <c r="BV17" s="1" t="s">
        <v>2615</v>
      </c>
      <c r="BW17" s="82">
        <f t="shared" si="6"/>
        <v>1368800</v>
      </c>
      <c r="BX17" s="82" t="str">
        <f t="shared" si="7"/>
        <v>RTL REPRESENTACIONES TÉCNICAS LTDA</v>
      </c>
      <c r="BY17" s="82" t="str">
        <f t="shared" si="8"/>
        <v>EPPENDORF</v>
      </c>
      <c r="BZ17" s="82" t="str">
        <f t="shared" si="9"/>
        <v>30 - 45</v>
      </c>
      <c r="CA17" s="1" t="s">
        <v>920</v>
      </c>
      <c r="CB17" s="1">
        <v>1284200</v>
      </c>
      <c r="CC17" s="1">
        <v>45</v>
      </c>
      <c r="CD17" s="98">
        <f t="shared" si="0"/>
        <v>1052799</v>
      </c>
      <c r="CE17" s="98" t="str">
        <f t="shared" si="1"/>
        <v>IMECTECH SOLUTIONS S.A.S.</v>
      </c>
      <c r="CF17" s="98" t="str">
        <f t="shared" si="2"/>
        <v>BRAND</v>
      </c>
      <c r="CG17" s="98" t="str">
        <f t="shared" si="3"/>
        <v>60 DIAS</v>
      </c>
      <c r="CH17" s="1">
        <f t="shared" si="4"/>
        <v>2316000</v>
      </c>
    </row>
    <row r="18" spans="1:86" ht="43.2">
      <c r="A18" s="48">
        <f t="shared" si="5"/>
        <v>10</v>
      </c>
      <c r="B18" s="10" t="s">
        <v>2158</v>
      </c>
      <c r="C18" s="10" t="s">
        <v>2159</v>
      </c>
      <c r="D18" s="1"/>
      <c r="E18" s="1"/>
      <c r="F18" s="1"/>
      <c r="G18" s="1" t="s">
        <v>2320</v>
      </c>
      <c r="H18" s="1">
        <v>645540</v>
      </c>
      <c r="I18" s="1">
        <v>30</v>
      </c>
      <c r="J18" s="1" t="s">
        <v>2358</v>
      </c>
      <c r="K18" s="1">
        <v>652674</v>
      </c>
      <c r="L18" s="1" t="s">
        <v>2328</v>
      </c>
      <c r="M18" s="1"/>
      <c r="N18" s="1"/>
      <c r="O18" s="1"/>
      <c r="P18" s="1"/>
      <c r="Q18" s="1"/>
      <c r="R18" s="1"/>
      <c r="S18" s="1"/>
      <c r="T18" s="1"/>
      <c r="U18" s="1"/>
      <c r="V18" s="1"/>
      <c r="W18" s="1"/>
      <c r="X18" s="1"/>
      <c r="Y18" s="82">
        <f t="shared" si="16"/>
        <v>645540</v>
      </c>
      <c r="Z18" s="82" t="str">
        <f t="shared" si="17"/>
        <v>BIO-INSTRUMENTAL</v>
      </c>
      <c r="AA18" s="82" t="str">
        <f t="shared" si="10"/>
        <v xml:space="preserve">OHAUS </v>
      </c>
      <c r="AB18" s="82">
        <f t="shared" si="11"/>
        <v>30</v>
      </c>
      <c r="AC18" s="1"/>
      <c r="AD18" s="1"/>
      <c r="AE18" s="1"/>
      <c r="AF18" s="1"/>
      <c r="AG18" s="1"/>
      <c r="AH18" s="1"/>
      <c r="AI18" s="1"/>
      <c r="AJ18" s="1"/>
      <c r="AK18" s="1"/>
      <c r="AL18" s="1" t="s">
        <v>2497</v>
      </c>
      <c r="AM18" s="1">
        <v>1097800</v>
      </c>
      <c r="AN18" s="1" t="s">
        <v>2475</v>
      </c>
      <c r="AO18" s="1"/>
      <c r="AP18" s="1"/>
      <c r="AQ18" s="1"/>
      <c r="AR18" s="1"/>
      <c r="AS18" s="1"/>
      <c r="AT18" s="1"/>
      <c r="AU18" s="1"/>
      <c r="AV18" s="1"/>
      <c r="AW18" s="1"/>
      <c r="AX18" s="82">
        <f t="shared" si="12"/>
        <v>1097800</v>
      </c>
      <c r="AY18" s="82" t="str">
        <f t="shared" si="13"/>
        <v>LESNIAK E. U.</v>
      </c>
      <c r="AZ18" s="82" t="str">
        <f t="shared" si="14"/>
        <v>OHAUS</v>
      </c>
      <c r="BA18" s="82" t="str">
        <f t="shared" si="15"/>
        <v>30 días</v>
      </c>
      <c r="BB18" s="1"/>
      <c r="BC18" s="1"/>
      <c r="BD18" s="1"/>
      <c r="BE18" s="1"/>
      <c r="BF18" s="1"/>
      <c r="BG18" s="1"/>
      <c r="BH18" s="1"/>
      <c r="BI18" s="1"/>
      <c r="BJ18" s="1"/>
      <c r="BK18" s="1"/>
      <c r="BL18" s="1"/>
      <c r="BM18" s="1"/>
      <c r="BN18" s="1"/>
      <c r="BO18" s="1"/>
      <c r="BP18" s="1"/>
      <c r="BQ18" s="1"/>
      <c r="BR18" s="1"/>
      <c r="BS18" s="1"/>
      <c r="BT18" s="1"/>
      <c r="BU18" s="1"/>
      <c r="BV18" s="1"/>
      <c r="BW18" s="82"/>
      <c r="BX18" s="82"/>
      <c r="BY18" s="82"/>
      <c r="BZ18" s="82"/>
      <c r="CA18" s="1" t="s">
        <v>2497</v>
      </c>
      <c r="CB18" s="1">
        <v>1106700</v>
      </c>
      <c r="CC18" s="1">
        <v>60</v>
      </c>
      <c r="CD18" s="98">
        <f t="shared" si="0"/>
        <v>645540</v>
      </c>
      <c r="CE18" s="98" t="str">
        <f t="shared" si="1"/>
        <v>BIO-INSTRUMENTAL</v>
      </c>
      <c r="CF18" s="98" t="str">
        <f t="shared" si="2"/>
        <v xml:space="preserve">OHAUS </v>
      </c>
      <c r="CG18" s="98">
        <f t="shared" si="3"/>
        <v>30</v>
      </c>
      <c r="CH18" s="1">
        <f t="shared" si="4"/>
        <v>1106700</v>
      </c>
    </row>
    <row r="19" spans="1:86" ht="43.2">
      <c r="A19" s="48">
        <f t="shared" si="5"/>
        <v>11</v>
      </c>
      <c r="B19" s="10" t="s">
        <v>1167</v>
      </c>
      <c r="C19" s="10" t="s">
        <v>1245</v>
      </c>
      <c r="D19" s="1" t="s">
        <v>2290</v>
      </c>
      <c r="E19" s="1">
        <v>219641.36</v>
      </c>
      <c r="F19" s="1" t="s">
        <v>2288</v>
      </c>
      <c r="G19" s="1" t="s">
        <v>2302</v>
      </c>
      <c r="H19" s="1">
        <v>201376</v>
      </c>
      <c r="I19" s="1">
        <v>30</v>
      </c>
      <c r="J19" s="1"/>
      <c r="K19" s="1"/>
      <c r="L19" s="1"/>
      <c r="M19" s="1"/>
      <c r="N19" s="1"/>
      <c r="O19" s="1"/>
      <c r="P19" s="1"/>
      <c r="Q19" s="1"/>
      <c r="R19" s="1"/>
      <c r="S19" s="1"/>
      <c r="T19" s="1"/>
      <c r="U19" s="1"/>
      <c r="V19" s="1"/>
      <c r="W19" s="1"/>
      <c r="X19" s="1"/>
      <c r="Y19" s="82">
        <f t="shared" si="16"/>
        <v>201376</v>
      </c>
      <c r="Z19" s="82" t="str">
        <f t="shared" si="17"/>
        <v>BIO-INSTRUMENTAL</v>
      </c>
      <c r="AA19" s="82" t="str">
        <f t="shared" si="10"/>
        <v xml:space="preserve">BRAND </v>
      </c>
      <c r="AB19" s="82">
        <f t="shared" si="11"/>
        <v>30</v>
      </c>
      <c r="AC19" s="1"/>
      <c r="AD19" s="1"/>
      <c r="AE19" s="1"/>
      <c r="AF19" s="1"/>
      <c r="AG19" s="1"/>
      <c r="AH19" s="1"/>
      <c r="AI19" s="1"/>
      <c r="AJ19" s="1"/>
      <c r="AK19" s="1"/>
      <c r="AL19" s="1" t="s">
        <v>920</v>
      </c>
      <c r="AM19" s="1">
        <v>245400</v>
      </c>
      <c r="AN19" s="1" t="s">
        <v>2475</v>
      </c>
      <c r="AO19" s="1"/>
      <c r="AP19" s="1"/>
      <c r="AQ19" s="1"/>
      <c r="AR19" s="1"/>
      <c r="AS19" s="1"/>
      <c r="AT19" s="1"/>
      <c r="AU19" s="1"/>
      <c r="AV19" s="1"/>
      <c r="AW19" s="1"/>
      <c r="AX19" s="82">
        <f t="shared" si="12"/>
        <v>245400</v>
      </c>
      <c r="AY19" s="82" t="str">
        <f t="shared" si="13"/>
        <v>LESNIAK E. U.</v>
      </c>
      <c r="AZ19" s="82" t="str">
        <f t="shared" si="14"/>
        <v>BRAND</v>
      </c>
      <c r="BA19" s="82" t="str">
        <f t="shared" si="15"/>
        <v>30 días</v>
      </c>
      <c r="BB19" s="1"/>
      <c r="BC19" s="1"/>
      <c r="BD19" s="1"/>
      <c r="BE19" s="1"/>
      <c r="BF19" s="1"/>
      <c r="BG19" s="1"/>
      <c r="BH19" s="1"/>
      <c r="BI19" s="1"/>
      <c r="BJ19" s="1"/>
      <c r="BK19" s="1"/>
      <c r="BL19" s="1"/>
      <c r="BM19" s="1"/>
      <c r="BN19" s="1"/>
      <c r="BO19" s="1"/>
      <c r="BP19" s="1"/>
      <c r="BQ19" s="1" t="s">
        <v>2293</v>
      </c>
      <c r="BR19" s="1" t="s">
        <v>2293</v>
      </c>
      <c r="BS19" s="1" t="s">
        <v>2293</v>
      </c>
      <c r="BT19" s="1"/>
      <c r="BU19" s="1"/>
      <c r="BV19" s="1"/>
      <c r="BW19" s="82"/>
      <c r="BX19" s="82"/>
      <c r="BY19" s="82"/>
      <c r="BZ19" s="82"/>
      <c r="CA19" s="1"/>
      <c r="CB19" s="1"/>
      <c r="CC19" s="1"/>
      <c r="CD19" s="98">
        <f t="shared" si="0"/>
        <v>201376</v>
      </c>
      <c r="CE19" s="98" t="str">
        <f t="shared" si="1"/>
        <v>BIO-INSTRUMENTAL</v>
      </c>
      <c r="CF19" s="98" t="str">
        <f t="shared" si="2"/>
        <v xml:space="preserve">BRAND </v>
      </c>
      <c r="CG19" s="98">
        <f t="shared" si="3"/>
        <v>30</v>
      </c>
      <c r="CH19" s="1">
        <f t="shared" si="4"/>
        <v>219641.36</v>
      </c>
    </row>
    <row r="20" spans="1:86" ht="43.2">
      <c r="A20" s="48">
        <f t="shared" si="5"/>
        <v>12</v>
      </c>
      <c r="B20" s="10" t="s">
        <v>1098</v>
      </c>
      <c r="C20" s="10" t="s">
        <v>1204</v>
      </c>
      <c r="D20" s="1" t="s">
        <v>2290</v>
      </c>
      <c r="E20" s="1">
        <v>248826.96</v>
      </c>
      <c r="F20" s="1" t="s">
        <v>2288</v>
      </c>
      <c r="G20" s="1" t="s">
        <v>2302</v>
      </c>
      <c r="H20" s="1">
        <v>201376</v>
      </c>
      <c r="I20" s="1">
        <v>30</v>
      </c>
      <c r="J20" s="1"/>
      <c r="K20" s="1"/>
      <c r="L20" s="1"/>
      <c r="M20" s="1"/>
      <c r="N20" s="1"/>
      <c r="O20" s="1"/>
      <c r="P20" s="1"/>
      <c r="Q20" s="1"/>
      <c r="R20" s="1"/>
      <c r="S20" s="1"/>
      <c r="T20" s="1"/>
      <c r="U20" s="1"/>
      <c r="V20" s="1"/>
      <c r="W20" s="1"/>
      <c r="X20" s="1"/>
      <c r="Y20" s="82">
        <f t="shared" si="16"/>
        <v>201376</v>
      </c>
      <c r="Z20" s="82" t="str">
        <f t="shared" si="17"/>
        <v>BIO-INSTRUMENTAL</v>
      </c>
      <c r="AA20" s="82" t="str">
        <f t="shared" si="10"/>
        <v xml:space="preserve">BRAND </v>
      </c>
      <c r="AB20" s="82">
        <f t="shared" si="11"/>
        <v>30</v>
      </c>
      <c r="AC20" s="1"/>
      <c r="AD20" s="1"/>
      <c r="AE20" s="1"/>
      <c r="AF20" s="1"/>
      <c r="AG20" s="1"/>
      <c r="AH20" s="1"/>
      <c r="AI20" s="1"/>
      <c r="AJ20" s="1"/>
      <c r="AK20" s="1"/>
      <c r="AL20" s="1" t="s">
        <v>920</v>
      </c>
      <c r="AM20" s="1">
        <v>273000</v>
      </c>
      <c r="AN20" s="1" t="s">
        <v>2475</v>
      </c>
      <c r="AO20" s="1"/>
      <c r="AP20" s="1"/>
      <c r="AQ20" s="1"/>
      <c r="AR20" s="1"/>
      <c r="AS20" s="1"/>
      <c r="AT20" s="1"/>
      <c r="AU20" s="1"/>
      <c r="AV20" s="1"/>
      <c r="AW20" s="1"/>
      <c r="AX20" s="82">
        <f t="shared" si="12"/>
        <v>273000</v>
      </c>
      <c r="AY20" s="82" t="str">
        <f t="shared" si="13"/>
        <v>LESNIAK E. U.</v>
      </c>
      <c r="AZ20" s="82" t="str">
        <f t="shared" si="14"/>
        <v>BRAND</v>
      </c>
      <c r="BA20" s="82" t="str">
        <f t="shared" si="15"/>
        <v>30 días</v>
      </c>
      <c r="BB20" s="1" t="s">
        <v>920</v>
      </c>
      <c r="BC20" s="1">
        <v>304500</v>
      </c>
      <c r="BD20" s="1">
        <v>75</v>
      </c>
      <c r="BE20" s="1" t="s">
        <v>920</v>
      </c>
      <c r="BF20" s="1">
        <v>237510</v>
      </c>
      <c r="BG20" s="1" t="s">
        <v>2536</v>
      </c>
      <c r="BH20" s="1"/>
      <c r="BI20" s="1"/>
      <c r="BJ20" s="1"/>
      <c r="BK20" s="1"/>
      <c r="BL20" s="1"/>
      <c r="BM20" s="1"/>
      <c r="BN20" s="1"/>
      <c r="BO20" s="1"/>
      <c r="BP20" s="1"/>
      <c r="BQ20" s="1" t="s">
        <v>1204</v>
      </c>
      <c r="BR20" s="1">
        <v>243600</v>
      </c>
      <c r="BS20" s="1" t="s">
        <v>2545</v>
      </c>
      <c r="BT20" s="1"/>
      <c r="BU20" s="1"/>
      <c r="BV20" s="1"/>
      <c r="BW20" s="82">
        <f t="shared" si="6"/>
        <v>237510</v>
      </c>
      <c r="BX20" s="82" t="str">
        <f t="shared" si="7"/>
        <v>PROFINAS SAS</v>
      </c>
      <c r="BY20" s="82" t="str">
        <f t="shared" si="8"/>
        <v>BRAND</v>
      </c>
      <c r="BZ20" s="82" t="str">
        <f t="shared" si="9"/>
        <v>15-90 DIAS</v>
      </c>
      <c r="CA20" s="1" t="s">
        <v>920</v>
      </c>
      <c r="CB20" s="1">
        <v>142500</v>
      </c>
      <c r="CC20" s="1">
        <v>90</v>
      </c>
      <c r="CD20" s="98">
        <f t="shared" si="0"/>
        <v>142500</v>
      </c>
      <c r="CE20" s="98" t="str">
        <f t="shared" si="1"/>
        <v>SCIENTIFIC PRODUCTS LTDA.</v>
      </c>
      <c r="CF20" s="98" t="str">
        <f t="shared" si="2"/>
        <v>BRAND</v>
      </c>
      <c r="CG20" s="98">
        <f t="shared" si="3"/>
        <v>90</v>
      </c>
      <c r="CH20" s="1">
        <f t="shared" si="4"/>
        <v>304500</v>
      </c>
    </row>
    <row r="21" spans="1:86" ht="21.6">
      <c r="A21" s="48">
        <f t="shared" si="5"/>
        <v>13</v>
      </c>
      <c r="B21" s="10" t="s">
        <v>2160</v>
      </c>
      <c r="C21" s="10" t="s">
        <v>2161</v>
      </c>
      <c r="D21" s="1"/>
      <c r="E21" s="1"/>
      <c r="F21" s="1"/>
      <c r="G21" s="1"/>
      <c r="H21" s="1"/>
      <c r="I21" s="1"/>
      <c r="J21" s="1"/>
      <c r="K21" s="1"/>
      <c r="L21" s="1"/>
      <c r="M21" s="1"/>
      <c r="N21" s="1"/>
      <c r="O21" s="1"/>
      <c r="P21" s="1"/>
      <c r="Q21" s="1"/>
      <c r="R21" s="1"/>
      <c r="S21" s="1"/>
      <c r="T21" s="1"/>
      <c r="U21" s="1"/>
      <c r="V21" s="1"/>
      <c r="W21" s="1"/>
      <c r="X21" s="1"/>
      <c r="Y21" s="82"/>
      <c r="Z21" s="82"/>
      <c r="AA21" s="82"/>
      <c r="AB21" s="82"/>
      <c r="AC21" s="1"/>
      <c r="AD21" s="1"/>
      <c r="AE21" s="1"/>
      <c r="AF21" s="1"/>
      <c r="AG21" s="1"/>
      <c r="AH21" s="1"/>
      <c r="AI21" s="1"/>
      <c r="AJ21" s="1"/>
      <c r="AK21" s="1"/>
      <c r="AL21" s="1"/>
      <c r="AM21" s="1"/>
      <c r="AN21" s="1"/>
      <c r="AO21" s="1"/>
      <c r="AP21" s="1"/>
      <c r="AQ21" s="1"/>
      <c r="AR21" s="1"/>
      <c r="AS21" s="1"/>
      <c r="AT21" s="1"/>
      <c r="AU21" s="1"/>
      <c r="AV21" s="1"/>
      <c r="AW21" s="1"/>
      <c r="AX21" s="82"/>
      <c r="AY21" s="82"/>
      <c r="AZ21" s="82"/>
      <c r="BA21" s="82"/>
      <c r="BB21" s="1"/>
      <c r="BC21" s="1"/>
      <c r="BD21" s="1"/>
      <c r="BE21" s="1"/>
      <c r="BF21" s="1"/>
      <c r="BG21" s="1"/>
      <c r="BH21" s="1"/>
      <c r="BI21" s="1"/>
      <c r="BJ21" s="1"/>
      <c r="BK21" s="1"/>
      <c r="BL21" s="1"/>
      <c r="BM21" s="1"/>
      <c r="BN21" s="1"/>
      <c r="BO21" s="1"/>
      <c r="BP21" s="1"/>
      <c r="BQ21" s="1"/>
      <c r="BR21" s="1"/>
      <c r="BS21" s="1"/>
      <c r="BT21" s="1"/>
      <c r="BU21" s="1"/>
      <c r="BV21" s="1"/>
      <c r="BW21" s="82"/>
      <c r="BX21" s="82"/>
      <c r="BY21" s="82"/>
      <c r="BZ21" s="82"/>
      <c r="CA21" s="1"/>
      <c r="CB21" s="1"/>
      <c r="CC21" s="1"/>
      <c r="CD21" s="98"/>
      <c r="CE21" s="98"/>
      <c r="CF21" s="98"/>
      <c r="CG21" s="98"/>
      <c r="CH21" s="1">
        <f t="shared" si="4"/>
        <v>0</v>
      </c>
    </row>
    <row r="22" spans="1:86">
      <c r="A22" s="48">
        <f t="shared" si="5"/>
        <v>14</v>
      </c>
      <c r="B22" s="10" t="s">
        <v>1190</v>
      </c>
      <c r="C22" s="10" t="s">
        <v>1261</v>
      </c>
      <c r="D22" s="1"/>
      <c r="E22" s="1"/>
      <c r="F22" s="1"/>
      <c r="G22" s="1"/>
      <c r="H22" s="1"/>
      <c r="I22" s="1"/>
      <c r="J22" s="1"/>
      <c r="K22" s="1"/>
      <c r="L22" s="1"/>
      <c r="M22" s="1"/>
      <c r="N22" s="1"/>
      <c r="O22" s="1"/>
      <c r="P22" s="1"/>
      <c r="Q22" s="1"/>
      <c r="R22" s="1"/>
      <c r="S22" s="1"/>
      <c r="T22" s="1"/>
      <c r="U22" s="1"/>
      <c r="V22" s="1"/>
      <c r="W22" s="1"/>
      <c r="X22" s="1"/>
      <c r="Y22" s="82"/>
      <c r="Z22" s="82"/>
      <c r="AA22" s="82"/>
      <c r="AB22" s="82"/>
      <c r="AC22" s="1"/>
      <c r="AD22" s="1"/>
      <c r="AE22" s="1"/>
      <c r="AF22" s="1"/>
      <c r="AG22" s="1"/>
      <c r="AH22" s="1"/>
      <c r="AI22" s="1"/>
      <c r="AJ22" s="1"/>
      <c r="AK22" s="1"/>
      <c r="AL22" s="1"/>
      <c r="AM22" s="1"/>
      <c r="AN22" s="1"/>
      <c r="AO22" s="1"/>
      <c r="AP22" s="1"/>
      <c r="AQ22" s="1"/>
      <c r="AR22" s="1"/>
      <c r="AS22" s="1"/>
      <c r="AT22" s="1"/>
      <c r="AU22" s="1"/>
      <c r="AV22" s="1"/>
      <c r="AW22" s="1"/>
      <c r="AX22" s="82"/>
      <c r="AY22" s="82"/>
      <c r="AZ22" s="82"/>
      <c r="BA22" s="82"/>
      <c r="BB22" s="1" t="s">
        <v>2293</v>
      </c>
      <c r="BC22" s="1" t="s">
        <v>2293</v>
      </c>
      <c r="BD22" s="1" t="s">
        <v>2293</v>
      </c>
      <c r="BE22" s="1"/>
      <c r="BF22" s="1"/>
      <c r="BG22" s="1"/>
      <c r="BH22" s="1"/>
      <c r="BI22" s="1"/>
      <c r="BJ22" s="1"/>
      <c r="BK22" s="1"/>
      <c r="BL22" s="1"/>
      <c r="BM22" s="1"/>
      <c r="BN22" s="1"/>
      <c r="BO22" s="1"/>
      <c r="BP22" s="1"/>
      <c r="BQ22" s="1"/>
      <c r="BR22" s="1"/>
      <c r="BS22" s="1"/>
      <c r="BT22" s="1"/>
      <c r="BU22" s="1"/>
      <c r="BV22" s="1"/>
      <c r="BW22" s="82"/>
      <c r="BX22" s="82"/>
      <c r="BY22" s="82"/>
      <c r="BZ22" s="82"/>
      <c r="CA22" s="1"/>
      <c r="CB22" s="1"/>
      <c r="CC22" s="1"/>
      <c r="CD22" s="98"/>
      <c r="CE22" s="98"/>
      <c r="CF22" s="98"/>
      <c r="CG22" s="98"/>
      <c r="CH22" s="1">
        <f t="shared" si="4"/>
        <v>0</v>
      </c>
    </row>
    <row r="23" spans="1:86" ht="28.8">
      <c r="A23" s="48">
        <f t="shared" si="5"/>
        <v>15</v>
      </c>
      <c r="B23" s="10" t="s">
        <v>1191</v>
      </c>
      <c r="C23" s="10" t="s">
        <v>1225</v>
      </c>
      <c r="D23" s="1"/>
      <c r="E23" s="1"/>
      <c r="F23" s="1"/>
      <c r="G23" s="1"/>
      <c r="H23" s="1"/>
      <c r="I23" s="1"/>
      <c r="J23" s="1"/>
      <c r="K23" s="1"/>
      <c r="L23" s="1"/>
      <c r="M23" s="1"/>
      <c r="N23" s="1"/>
      <c r="O23" s="1"/>
      <c r="P23" s="1"/>
      <c r="Q23" s="1"/>
      <c r="R23" s="1"/>
      <c r="S23" s="1"/>
      <c r="T23" s="1"/>
      <c r="U23" s="1"/>
      <c r="V23" s="1"/>
      <c r="W23" s="1"/>
      <c r="X23" s="1"/>
      <c r="Y23" s="82"/>
      <c r="Z23" s="82"/>
      <c r="AA23" s="82"/>
      <c r="AB23" s="82"/>
      <c r="AC23" s="1"/>
      <c r="AD23" s="1"/>
      <c r="AE23" s="1"/>
      <c r="AF23" s="1"/>
      <c r="AG23" s="1"/>
      <c r="AH23" s="1"/>
      <c r="AI23" s="1"/>
      <c r="AJ23" s="1"/>
      <c r="AK23" s="1"/>
      <c r="AL23" s="1"/>
      <c r="AM23" s="1"/>
      <c r="AN23" s="1"/>
      <c r="AO23" s="1"/>
      <c r="AP23" s="1"/>
      <c r="AQ23" s="1"/>
      <c r="AR23" s="1"/>
      <c r="AS23" s="1"/>
      <c r="AT23" s="1"/>
      <c r="AU23" s="1"/>
      <c r="AV23" s="1"/>
      <c r="AW23" s="1"/>
      <c r="AX23" s="82"/>
      <c r="AY23" s="82"/>
      <c r="AZ23" s="82"/>
      <c r="BA23" s="82"/>
      <c r="BB23" s="1" t="s">
        <v>2499</v>
      </c>
      <c r="BC23" s="1">
        <v>18322</v>
      </c>
      <c r="BD23" s="1">
        <v>60</v>
      </c>
      <c r="BE23" s="1" t="s">
        <v>2499</v>
      </c>
      <c r="BF23" s="1">
        <v>90329.2</v>
      </c>
      <c r="BG23" s="1" t="s">
        <v>2526</v>
      </c>
      <c r="BH23" s="1"/>
      <c r="BI23" s="1"/>
      <c r="BJ23" s="1"/>
      <c r="BK23" s="1" t="s">
        <v>2499</v>
      </c>
      <c r="BL23" s="1">
        <v>655000</v>
      </c>
      <c r="BM23" s="1" t="s">
        <v>2548</v>
      </c>
      <c r="BN23" s="1"/>
      <c r="BO23" s="1"/>
      <c r="BP23" s="1"/>
      <c r="BQ23" s="1"/>
      <c r="BR23" s="1"/>
      <c r="BS23" s="1"/>
      <c r="BT23" s="1"/>
      <c r="BU23" s="1"/>
      <c r="BV23" s="1"/>
      <c r="BW23" s="82">
        <f t="shared" si="6"/>
        <v>18322</v>
      </c>
      <c r="BX23" s="82" t="str">
        <f t="shared" si="7"/>
        <v>PRODUQUIMICA DE COLOMBIA S A</v>
      </c>
      <c r="BY23" s="82" t="str">
        <f t="shared" si="8"/>
        <v>NIKON</v>
      </c>
      <c r="BZ23" s="82">
        <f t="shared" si="9"/>
        <v>60</v>
      </c>
      <c r="CA23" s="1"/>
      <c r="CB23" s="1"/>
      <c r="CC23" s="1"/>
      <c r="CD23" s="98">
        <f t="shared" si="0"/>
        <v>18322</v>
      </c>
      <c r="CE23" s="98" t="str">
        <f t="shared" si="1"/>
        <v>PRODUQUIMICA DE COLOMBIA S A</v>
      </c>
      <c r="CF23" s="98" t="str">
        <f t="shared" si="2"/>
        <v>NIKON</v>
      </c>
      <c r="CG23" s="98">
        <f t="shared" si="3"/>
        <v>60</v>
      </c>
      <c r="CH23" s="1">
        <f t="shared" si="4"/>
        <v>655000</v>
      </c>
    </row>
    <row r="24" spans="1:86" ht="43.2">
      <c r="A24" s="48">
        <f t="shared" si="5"/>
        <v>16</v>
      </c>
      <c r="B24" s="10" t="s">
        <v>1192</v>
      </c>
      <c r="C24" s="10" t="s">
        <v>1262</v>
      </c>
      <c r="D24" s="1"/>
      <c r="E24" s="1"/>
      <c r="F24" s="1"/>
      <c r="G24" s="1"/>
      <c r="H24" s="1"/>
      <c r="I24" s="1"/>
      <c r="J24" s="1"/>
      <c r="K24" s="1"/>
      <c r="L24" s="1"/>
      <c r="M24" s="1"/>
      <c r="N24" s="1"/>
      <c r="O24" s="1"/>
      <c r="P24" s="1"/>
      <c r="Q24" s="1"/>
      <c r="R24" s="1"/>
      <c r="S24" s="1"/>
      <c r="T24" s="1"/>
      <c r="U24" s="1"/>
      <c r="V24" s="1"/>
      <c r="W24" s="1"/>
      <c r="X24" s="1"/>
      <c r="Y24" s="82"/>
      <c r="Z24" s="82"/>
      <c r="AA24" s="82"/>
      <c r="AB24" s="82"/>
      <c r="AC24" s="1"/>
      <c r="AD24" s="1"/>
      <c r="AE24" s="1"/>
      <c r="AF24" s="1"/>
      <c r="AG24" s="1"/>
      <c r="AH24" s="1"/>
      <c r="AI24" s="1"/>
      <c r="AJ24" s="1"/>
      <c r="AK24" s="1"/>
      <c r="AL24" s="1" t="s">
        <v>2498</v>
      </c>
      <c r="AM24" s="1">
        <v>28600</v>
      </c>
      <c r="AN24" s="1" t="s">
        <v>2475</v>
      </c>
      <c r="AO24" s="1"/>
      <c r="AP24" s="1"/>
      <c r="AQ24" s="1"/>
      <c r="AR24" s="1"/>
      <c r="AS24" s="1"/>
      <c r="AT24" s="1"/>
      <c r="AU24" s="1" t="s">
        <v>2498</v>
      </c>
      <c r="AV24" s="1">
        <v>17417</v>
      </c>
      <c r="AW24" s="1">
        <v>45</v>
      </c>
      <c r="AX24" s="82">
        <f t="shared" si="12"/>
        <v>17417</v>
      </c>
      <c r="AY24" s="82" t="str">
        <f t="shared" si="13"/>
        <v xml:space="preserve">PURIFICACION Y ANALISIS DE FLUIDOS LTDA. </v>
      </c>
      <c r="AZ24" s="82" t="str">
        <f t="shared" si="14"/>
        <v>OLYMPUS</v>
      </c>
      <c r="BA24" s="82">
        <f t="shared" si="15"/>
        <v>45</v>
      </c>
      <c r="BB24" s="1" t="s">
        <v>2498</v>
      </c>
      <c r="BC24" s="1">
        <v>18322</v>
      </c>
      <c r="BD24" s="1">
        <v>60</v>
      </c>
      <c r="BE24" s="1"/>
      <c r="BF24" s="1"/>
      <c r="BG24" s="1"/>
      <c r="BH24" s="1"/>
      <c r="BI24" s="1"/>
      <c r="BJ24" s="1"/>
      <c r="BK24" s="1" t="s">
        <v>2498</v>
      </c>
      <c r="BL24" s="1">
        <v>24150</v>
      </c>
      <c r="BM24" s="1" t="s">
        <v>2548</v>
      </c>
      <c r="BN24" s="1"/>
      <c r="BO24" s="1"/>
      <c r="BP24" s="1"/>
      <c r="BQ24" s="1"/>
      <c r="BR24" s="1"/>
      <c r="BS24" s="1"/>
      <c r="BT24" s="1"/>
      <c r="BU24" s="1"/>
      <c r="BV24" s="1"/>
      <c r="BW24" s="82">
        <f t="shared" si="6"/>
        <v>18322</v>
      </c>
      <c r="BX24" s="82" t="str">
        <f t="shared" si="7"/>
        <v>PRODUQUIMICA DE COLOMBIA S A</v>
      </c>
      <c r="BY24" s="82" t="str">
        <f t="shared" si="8"/>
        <v>OLYMPUS</v>
      </c>
      <c r="BZ24" s="82">
        <f t="shared" si="9"/>
        <v>60</v>
      </c>
      <c r="CA24" s="1"/>
      <c r="CB24" s="1"/>
      <c r="CC24" s="1"/>
      <c r="CD24" s="98">
        <f t="shared" si="0"/>
        <v>17417</v>
      </c>
      <c r="CE24" s="98" t="str">
        <f t="shared" si="1"/>
        <v xml:space="preserve">PURIFICACION Y ANALISIS DE FLUIDOS LTDA. </v>
      </c>
      <c r="CF24" s="98" t="str">
        <f t="shared" si="2"/>
        <v>OLYMPUS</v>
      </c>
      <c r="CG24" s="98">
        <f t="shared" si="3"/>
        <v>45</v>
      </c>
      <c r="CH24" s="1">
        <f t="shared" si="4"/>
        <v>24150</v>
      </c>
    </row>
    <row r="25" spans="1:86" ht="43.2">
      <c r="A25" s="48">
        <f t="shared" si="5"/>
        <v>17</v>
      </c>
      <c r="B25" s="10" t="s">
        <v>1193</v>
      </c>
      <c r="C25" s="10" t="s">
        <v>1262</v>
      </c>
      <c r="D25" s="1"/>
      <c r="E25" s="1"/>
      <c r="F25" s="1"/>
      <c r="G25" s="1"/>
      <c r="H25" s="1"/>
      <c r="I25" s="1"/>
      <c r="J25" s="1"/>
      <c r="K25" s="1"/>
      <c r="L25" s="1"/>
      <c r="M25" s="1"/>
      <c r="N25" s="1"/>
      <c r="O25" s="1"/>
      <c r="P25" s="1"/>
      <c r="Q25" s="1"/>
      <c r="R25" s="1"/>
      <c r="S25" s="1"/>
      <c r="T25" s="1"/>
      <c r="U25" s="1"/>
      <c r="V25" s="1"/>
      <c r="W25" s="1"/>
      <c r="X25" s="1"/>
      <c r="Y25" s="82"/>
      <c r="Z25" s="82"/>
      <c r="AA25" s="82"/>
      <c r="AB25" s="82"/>
      <c r="AC25" s="1"/>
      <c r="AD25" s="1"/>
      <c r="AE25" s="1"/>
      <c r="AF25" s="1"/>
      <c r="AG25" s="1"/>
      <c r="AH25" s="1"/>
      <c r="AI25" s="1"/>
      <c r="AJ25" s="1"/>
      <c r="AK25" s="1"/>
      <c r="AL25" s="1"/>
      <c r="AM25" s="1"/>
      <c r="AN25" s="1"/>
      <c r="AO25" s="1"/>
      <c r="AP25" s="1"/>
      <c r="AQ25" s="1"/>
      <c r="AR25" s="1"/>
      <c r="AS25" s="1"/>
      <c r="AT25" s="1"/>
      <c r="AU25" s="1" t="s">
        <v>2498</v>
      </c>
      <c r="AV25" s="1">
        <v>17417</v>
      </c>
      <c r="AW25" s="1">
        <v>45</v>
      </c>
      <c r="AX25" s="82">
        <f t="shared" si="12"/>
        <v>17417</v>
      </c>
      <c r="AY25" s="82" t="str">
        <f t="shared" si="13"/>
        <v xml:space="preserve">PURIFICACION Y ANALISIS DE FLUIDOS LTDA. </v>
      </c>
      <c r="AZ25" s="82" t="str">
        <f t="shared" si="14"/>
        <v>OLYMPUS</v>
      </c>
      <c r="BA25" s="82">
        <f t="shared" si="15"/>
        <v>45</v>
      </c>
      <c r="BB25" s="1" t="s">
        <v>2498</v>
      </c>
      <c r="BC25" s="1">
        <v>18322</v>
      </c>
      <c r="BD25" s="1">
        <v>60</v>
      </c>
      <c r="BE25" s="1"/>
      <c r="BF25" s="1"/>
      <c r="BG25" s="1"/>
      <c r="BH25" s="1"/>
      <c r="BI25" s="1"/>
      <c r="BJ25" s="1"/>
      <c r="BK25" s="1" t="s">
        <v>2498</v>
      </c>
      <c r="BL25" s="1">
        <v>39320</v>
      </c>
      <c r="BM25" s="1" t="s">
        <v>2548</v>
      </c>
      <c r="BN25" s="1"/>
      <c r="BO25" s="1"/>
      <c r="BP25" s="1"/>
      <c r="BQ25" s="1"/>
      <c r="BR25" s="1"/>
      <c r="BS25" s="1"/>
      <c r="BT25" s="1"/>
      <c r="BU25" s="1"/>
      <c r="BV25" s="1"/>
      <c r="BW25" s="82">
        <f t="shared" si="6"/>
        <v>18322</v>
      </c>
      <c r="BX25" s="82" t="str">
        <f t="shared" si="7"/>
        <v>PRODUQUIMICA DE COLOMBIA S A</v>
      </c>
      <c r="BY25" s="82" t="str">
        <f t="shared" si="8"/>
        <v>OLYMPUS</v>
      </c>
      <c r="BZ25" s="82">
        <f t="shared" si="9"/>
        <v>60</v>
      </c>
      <c r="CA25" s="1"/>
      <c r="CB25" s="1"/>
      <c r="CC25" s="1"/>
      <c r="CD25" s="98">
        <f t="shared" si="0"/>
        <v>17417</v>
      </c>
      <c r="CE25" s="98" t="str">
        <f t="shared" si="1"/>
        <v xml:space="preserve">PURIFICACION Y ANALISIS DE FLUIDOS LTDA. </v>
      </c>
      <c r="CF25" s="98" t="str">
        <f t="shared" si="2"/>
        <v>OLYMPUS</v>
      </c>
      <c r="CG25" s="98">
        <f t="shared" si="3"/>
        <v>45</v>
      </c>
      <c r="CH25" s="1">
        <f t="shared" si="4"/>
        <v>39320</v>
      </c>
    </row>
    <row r="26" spans="1:86" ht="43.2">
      <c r="A26" s="48">
        <f t="shared" si="5"/>
        <v>18</v>
      </c>
      <c r="B26" s="10" t="s">
        <v>1194</v>
      </c>
      <c r="C26" s="10" t="s">
        <v>1262</v>
      </c>
      <c r="D26" s="1"/>
      <c r="E26" s="1"/>
      <c r="F26" s="1"/>
      <c r="G26" s="1"/>
      <c r="H26" s="1"/>
      <c r="I26" s="1"/>
      <c r="J26" s="1"/>
      <c r="K26" s="1"/>
      <c r="L26" s="1"/>
      <c r="M26" s="1"/>
      <c r="N26" s="1"/>
      <c r="O26" s="1"/>
      <c r="P26" s="1"/>
      <c r="Q26" s="1"/>
      <c r="R26" s="1"/>
      <c r="S26" s="1"/>
      <c r="T26" s="1"/>
      <c r="U26" s="1"/>
      <c r="V26" s="1"/>
      <c r="W26" s="1"/>
      <c r="X26" s="1"/>
      <c r="Y26" s="82"/>
      <c r="Z26" s="82"/>
      <c r="AA26" s="82"/>
      <c r="AB26" s="82"/>
      <c r="AC26" s="1"/>
      <c r="AD26" s="1"/>
      <c r="AE26" s="1"/>
      <c r="AF26" s="1"/>
      <c r="AG26" s="1"/>
      <c r="AH26" s="1"/>
      <c r="AI26" s="1"/>
      <c r="AJ26" s="1"/>
      <c r="AK26" s="1"/>
      <c r="AL26" s="1"/>
      <c r="AM26" s="1"/>
      <c r="AN26" s="1"/>
      <c r="AO26" s="1"/>
      <c r="AP26" s="1"/>
      <c r="AQ26" s="1"/>
      <c r="AR26" s="1"/>
      <c r="AS26" s="1"/>
      <c r="AT26" s="1"/>
      <c r="AU26" s="1" t="s">
        <v>2498</v>
      </c>
      <c r="AV26" s="1">
        <v>17417</v>
      </c>
      <c r="AW26" s="1">
        <v>45</v>
      </c>
      <c r="AX26" s="82">
        <f t="shared" si="12"/>
        <v>17417</v>
      </c>
      <c r="AY26" s="82" t="str">
        <f t="shared" si="13"/>
        <v xml:space="preserve">PURIFICACION Y ANALISIS DE FLUIDOS LTDA. </v>
      </c>
      <c r="AZ26" s="82" t="str">
        <f t="shared" si="14"/>
        <v>OLYMPUS</v>
      </c>
      <c r="BA26" s="82">
        <f t="shared" si="15"/>
        <v>45</v>
      </c>
      <c r="BB26" s="1" t="s">
        <v>2498</v>
      </c>
      <c r="BC26" s="1">
        <v>75325</v>
      </c>
      <c r="BD26" s="1">
        <v>60</v>
      </c>
      <c r="BE26" s="1"/>
      <c r="BF26" s="1"/>
      <c r="BG26" s="1"/>
      <c r="BH26" s="1"/>
      <c r="BI26" s="1"/>
      <c r="BJ26" s="1"/>
      <c r="BK26" s="1" t="s">
        <v>2498</v>
      </c>
      <c r="BL26" s="1">
        <v>75000</v>
      </c>
      <c r="BM26" s="1" t="s">
        <v>2548</v>
      </c>
      <c r="BN26" s="1"/>
      <c r="BO26" s="1"/>
      <c r="BP26" s="1"/>
      <c r="BQ26" s="1"/>
      <c r="BR26" s="1"/>
      <c r="BS26" s="1"/>
      <c r="BT26" s="1"/>
      <c r="BU26" s="1"/>
      <c r="BV26" s="1"/>
      <c r="BW26" s="82">
        <f t="shared" si="6"/>
        <v>75000</v>
      </c>
      <c r="BX26" s="82" t="str">
        <f t="shared" si="7"/>
        <v>QUIMICOS FARADAY LTDA</v>
      </c>
      <c r="BY26" s="82" t="str">
        <f t="shared" si="8"/>
        <v>OLYMPUS</v>
      </c>
      <c r="BZ26" s="82" t="str">
        <f t="shared" si="9"/>
        <v>20 DIAS</v>
      </c>
      <c r="CA26" s="1"/>
      <c r="CB26" s="1"/>
      <c r="CC26" s="1"/>
      <c r="CD26" s="98">
        <f t="shared" si="0"/>
        <v>17417</v>
      </c>
      <c r="CE26" s="98" t="str">
        <f t="shared" si="1"/>
        <v xml:space="preserve">PURIFICACION Y ANALISIS DE FLUIDOS LTDA. </v>
      </c>
      <c r="CF26" s="98" t="str">
        <f t="shared" si="2"/>
        <v>OLYMPUS</v>
      </c>
      <c r="CG26" s="98">
        <f t="shared" si="3"/>
        <v>45</v>
      </c>
      <c r="CH26" s="1">
        <f t="shared" si="4"/>
        <v>75325</v>
      </c>
    </row>
    <row r="27" spans="1:86" ht="28.8">
      <c r="A27" s="48">
        <f t="shared" si="5"/>
        <v>19</v>
      </c>
      <c r="B27" s="10" t="s">
        <v>1099</v>
      </c>
      <c r="C27" s="10" t="s">
        <v>1205</v>
      </c>
      <c r="D27" s="1"/>
      <c r="E27" s="1"/>
      <c r="F27" s="1"/>
      <c r="G27" s="1"/>
      <c r="H27" s="1"/>
      <c r="I27" s="1"/>
      <c r="J27" s="1"/>
      <c r="K27" s="1"/>
      <c r="L27" s="1"/>
      <c r="M27" s="1"/>
      <c r="N27" s="1"/>
      <c r="O27" s="1"/>
      <c r="P27" s="1"/>
      <c r="Q27" s="1"/>
      <c r="R27" s="1"/>
      <c r="S27" s="1"/>
      <c r="T27" s="1"/>
      <c r="U27" s="1"/>
      <c r="V27" s="1"/>
      <c r="W27" s="1"/>
      <c r="X27" s="1"/>
      <c r="Y27" s="82"/>
      <c r="Z27" s="82"/>
      <c r="AA27" s="82"/>
      <c r="AB27" s="82"/>
      <c r="AC27" s="1"/>
      <c r="AD27" s="1"/>
      <c r="AE27" s="1"/>
      <c r="AF27" s="1"/>
      <c r="AG27" s="1"/>
      <c r="AH27" s="1"/>
      <c r="AI27" s="1"/>
      <c r="AJ27" s="1"/>
      <c r="AK27" s="1"/>
      <c r="AL27" s="1" t="s">
        <v>2499</v>
      </c>
      <c r="AM27" s="1">
        <v>607000</v>
      </c>
      <c r="AN27" s="1" t="s">
        <v>2475</v>
      </c>
      <c r="AO27" s="1"/>
      <c r="AP27" s="1"/>
      <c r="AQ27" s="1"/>
      <c r="AR27" s="1"/>
      <c r="AS27" s="1"/>
      <c r="AT27" s="1"/>
      <c r="AU27" s="1"/>
      <c r="AV27" s="1"/>
      <c r="AW27" s="1"/>
      <c r="AX27" s="82">
        <f t="shared" si="12"/>
        <v>607000</v>
      </c>
      <c r="AY27" s="82" t="str">
        <f t="shared" si="13"/>
        <v>LESNIAK E. U.</v>
      </c>
      <c r="AZ27" s="82" t="str">
        <f t="shared" si="14"/>
        <v>NIKON</v>
      </c>
      <c r="BA27" s="82" t="str">
        <f t="shared" si="15"/>
        <v>30 días</v>
      </c>
      <c r="BB27" s="1" t="s">
        <v>2499</v>
      </c>
      <c r="BC27" s="1">
        <v>735150</v>
      </c>
      <c r="BD27" s="1">
        <v>60</v>
      </c>
      <c r="BE27" s="1" t="s">
        <v>2499</v>
      </c>
      <c r="BF27" s="1">
        <v>1066156</v>
      </c>
      <c r="BG27" s="1" t="s">
        <v>2526</v>
      </c>
      <c r="BH27" s="1"/>
      <c r="BI27" s="1"/>
      <c r="BJ27" s="1"/>
      <c r="BK27" s="1" t="s">
        <v>1205</v>
      </c>
      <c r="BL27" s="1">
        <v>646200</v>
      </c>
      <c r="BM27" s="1" t="s">
        <v>2548</v>
      </c>
      <c r="BN27" s="1"/>
      <c r="BO27" s="1"/>
      <c r="BP27" s="1"/>
      <c r="BQ27" s="1"/>
      <c r="BR27" s="1"/>
      <c r="BS27" s="1"/>
      <c r="BT27" s="1"/>
      <c r="BU27" s="1"/>
      <c r="BV27" s="1"/>
      <c r="BW27" s="82">
        <f t="shared" si="6"/>
        <v>646200</v>
      </c>
      <c r="BX27" s="82" t="str">
        <f t="shared" si="7"/>
        <v>QUIMICOS FARADAY LTDA</v>
      </c>
      <c r="BY27" s="82" t="str">
        <f t="shared" si="8"/>
        <v>Nikon HBO100/2</v>
      </c>
      <c r="BZ27" s="82" t="str">
        <f t="shared" si="9"/>
        <v>20 DIAS</v>
      </c>
      <c r="CA27" s="1"/>
      <c r="CB27" s="1"/>
      <c r="CC27" s="1"/>
      <c r="CD27" s="98">
        <f t="shared" si="0"/>
        <v>607000</v>
      </c>
      <c r="CE27" s="98" t="str">
        <f t="shared" si="1"/>
        <v>LESNIAK E. U.</v>
      </c>
      <c r="CF27" s="98" t="str">
        <f t="shared" si="2"/>
        <v>NIKON</v>
      </c>
      <c r="CG27" s="98" t="str">
        <f t="shared" si="3"/>
        <v>30 días</v>
      </c>
      <c r="CH27" s="1">
        <f t="shared" si="4"/>
        <v>735150</v>
      </c>
    </row>
    <row r="28" spans="1:86" ht="43.2">
      <c r="A28" s="48">
        <f t="shared" si="5"/>
        <v>20</v>
      </c>
      <c r="B28" s="10" t="s">
        <v>1195</v>
      </c>
      <c r="C28" s="10" t="s">
        <v>1262</v>
      </c>
      <c r="D28" s="1"/>
      <c r="E28" s="1"/>
      <c r="F28" s="1"/>
      <c r="G28" s="1"/>
      <c r="H28" s="1"/>
      <c r="I28" s="1"/>
      <c r="J28" s="1"/>
      <c r="K28" s="1"/>
      <c r="L28" s="1"/>
      <c r="M28" s="1"/>
      <c r="N28" s="1"/>
      <c r="O28" s="1"/>
      <c r="P28" s="1"/>
      <c r="Q28" s="1"/>
      <c r="R28" s="1"/>
      <c r="S28" s="1"/>
      <c r="T28" s="1"/>
      <c r="U28" s="1"/>
      <c r="V28" s="1"/>
      <c r="W28" s="1"/>
      <c r="X28" s="1"/>
      <c r="Y28" s="82"/>
      <c r="Z28" s="82"/>
      <c r="AA28" s="82"/>
      <c r="AB28" s="82"/>
      <c r="AC28" s="1"/>
      <c r="AD28" s="1"/>
      <c r="AE28" s="1"/>
      <c r="AF28" s="1"/>
      <c r="AG28" s="1"/>
      <c r="AH28" s="1"/>
      <c r="AI28" s="1"/>
      <c r="AJ28" s="1"/>
      <c r="AK28" s="1"/>
      <c r="AL28" s="1" t="s">
        <v>2498</v>
      </c>
      <c r="AM28" s="1">
        <v>58700</v>
      </c>
      <c r="AN28" s="1" t="s">
        <v>2475</v>
      </c>
      <c r="AO28" s="1"/>
      <c r="AP28" s="1"/>
      <c r="AQ28" s="1"/>
      <c r="AR28" s="1"/>
      <c r="AS28" s="1"/>
      <c r="AT28" s="1"/>
      <c r="AU28" s="1" t="s">
        <v>2498</v>
      </c>
      <c r="AV28" s="1">
        <v>17417</v>
      </c>
      <c r="AW28" s="1">
        <v>45</v>
      </c>
      <c r="AX28" s="82">
        <f t="shared" si="12"/>
        <v>17417</v>
      </c>
      <c r="AY28" s="82" t="str">
        <f t="shared" si="13"/>
        <v xml:space="preserve">PURIFICACION Y ANALISIS DE FLUIDOS LTDA. </v>
      </c>
      <c r="AZ28" s="82" t="str">
        <f t="shared" si="14"/>
        <v>OLYMPUS</v>
      </c>
      <c r="BA28" s="82">
        <f t="shared" si="15"/>
        <v>45</v>
      </c>
      <c r="BB28" s="1" t="s">
        <v>2498</v>
      </c>
      <c r="BC28" s="1">
        <v>57159</v>
      </c>
      <c r="BD28" s="1">
        <v>60</v>
      </c>
      <c r="BE28" s="1"/>
      <c r="BF28" s="1"/>
      <c r="BG28" s="1"/>
      <c r="BH28" s="1"/>
      <c r="BI28" s="1"/>
      <c r="BJ28" s="1"/>
      <c r="BK28" s="1" t="s">
        <v>2498</v>
      </c>
      <c r="BL28" s="1">
        <v>48400</v>
      </c>
      <c r="BM28" s="1" t="s">
        <v>2548</v>
      </c>
      <c r="BN28" s="1"/>
      <c r="BO28" s="1"/>
      <c r="BP28" s="1"/>
      <c r="BQ28" s="1"/>
      <c r="BR28" s="1"/>
      <c r="BS28" s="1"/>
      <c r="BT28" s="1"/>
      <c r="BU28" s="1"/>
      <c r="BV28" s="1"/>
      <c r="BW28" s="82">
        <f t="shared" si="6"/>
        <v>48400</v>
      </c>
      <c r="BX28" s="82" t="str">
        <f t="shared" si="7"/>
        <v>QUIMICOS FARADAY LTDA</v>
      </c>
      <c r="BY28" s="82" t="str">
        <f t="shared" si="8"/>
        <v>OLYMPUS</v>
      </c>
      <c r="BZ28" s="82" t="str">
        <f t="shared" si="9"/>
        <v>20 DIAS</v>
      </c>
      <c r="CA28" s="1"/>
      <c r="CB28" s="1"/>
      <c r="CC28" s="1"/>
      <c r="CD28" s="98">
        <f t="shared" si="0"/>
        <v>17417</v>
      </c>
      <c r="CE28" s="98" t="str">
        <f t="shared" si="1"/>
        <v xml:space="preserve">PURIFICACION Y ANALISIS DE FLUIDOS LTDA. </v>
      </c>
      <c r="CF28" s="98" t="str">
        <f t="shared" si="2"/>
        <v>OLYMPUS</v>
      </c>
      <c r="CG28" s="98">
        <f t="shared" si="3"/>
        <v>45</v>
      </c>
      <c r="CH28" s="1">
        <f t="shared" si="4"/>
        <v>57159</v>
      </c>
    </row>
    <row r="29" spans="1:86" ht="43.2">
      <c r="A29" s="48">
        <f t="shared" si="5"/>
        <v>21</v>
      </c>
      <c r="B29" s="10" t="s">
        <v>1158</v>
      </c>
      <c r="C29" s="10" t="s">
        <v>2162</v>
      </c>
      <c r="D29" s="1"/>
      <c r="E29" s="1"/>
      <c r="F29" s="1"/>
      <c r="G29" s="1"/>
      <c r="H29" s="1"/>
      <c r="I29" s="1"/>
      <c r="J29" s="1"/>
      <c r="K29" s="1"/>
      <c r="L29" s="1"/>
      <c r="M29" s="1"/>
      <c r="N29" s="1"/>
      <c r="O29" s="1"/>
      <c r="P29" s="1"/>
      <c r="Q29" s="1"/>
      <c r="R29" s="1"/>
      <c r="S29" s="1"/>
      <c r="T29" s="1"/>
      <c r="U29" s="1"/>
      <c r="V29" s="1"/>
      <c r="W29" s="1"/>
      <c r="X29" s="1"/>
      <c r="Y29" s="82"/>
      <c r="Z29" s="82"/>
      <c r="AA29" s="82"/>
      <c r="AB29" s="82"/>
      <c r="AC29" s="1"/>
      <c r="AD29" s="1"/>
      <c r="AE29" s="1"/>
      <c r="AF29" s="1"/>
      <c r="AG29" s="1"/>
      <c r="AH29" s="1"/>
      <c r="AI29" s="1"/>
      <c r="AJ29" s="1"/>
      <c r="AK29" s="1"/>
      <c r="AL29" s="1" t="s">
        <v>2498</v>
      </c>
      <c r="AM29" s="1">
        <v>28600</v>
      </c>
      <c r="AN29" s="1" t="s">
        <v>2475</v>
      </c>
      <c r="AO29" s="1"/>
      <c r="AP29" s="1"/>
      <c r="AQ29" s="1"/>
      <c r="AR29" s="1"/>
      <c r="AS29" s="1"/>
      <c r="AT29" s="1"/>
      <c r="AU29" s="1" t="s">
        <v>2498</v>
      </c>
      <c r="AV29" s="1">
        <v>17417</v>
      </c>
      <c r="AW29" s="1">
        <v>45</v>
      </c>
      <c r="AX29" s="82">
        <f t="shared" si="12"/>
        <v>17417</v>
      </c>
      <c r="AY29" s="82" t="str">
        <f t="shared" si="13"/>
        <v xml:space="preserve">PURIFICACION Y ANALISIS DE FLUIDOS LTDA. </v>
      </c>
      <c r="AZ29" s="82" t="str">
        <f t="shared" si="14"/>
        <v>OLYMPUS</v>
      </c>
      <c r="BA29" s="82">
        <f t="shared" si="15"/>
        <v>45</v>
      </c>
      <c r="BB29" s="1" t="s">
        <v>2498</v>
      </c>
      <c r="BC29" s="1">
        <v>18322</v>
      </c>
      <c r="BD29" s="1">
        <v>60</v>
      </c>
      <c r="BE29" s="1"/>
      <c r="BF29" s="1"/>
      <c r="BG29" s="1"/>
      <c r="BH29" s="1"/>
      <c r="BI29" s="1"/>
      <c r="BJ29" s="1"/>
      <c r="BK29" s="1" t="s">
        <v>2498</v>
      </c>
      <c r="BL29" s="1">
        <v>47750</v>
      </c>
      <c r="BM29" s="1" t="s">
        <v>2548</v>
      </c>
      <c r="BN29" s="1"/>
      <c r="BO29" s="1"/>
      <c r="BP29" s="1"/>
      <c r="BQ29" s="1"/>
      <c r="BR29" s="1"/>
      <c r="BS29" s="1"/>
      <c r="BT29" s="1"/>
      <c r="BU29" s="1"/>
      <c r="BV29" s="1"/>
      <c r="BW29" s="82">
        <f t="shared" si="6"/>
        <v>18322</v>
      </c>
      <c r="BX29" s="82" t="str">
        <f t="shared" si="7"/>
        <v>PRODUQUIMICA DE COLOMBIA S A</v>
      </c>
      <c r="BY29" s="82" t="str">
        <f t="shared" si="8"/>
        <v>OLYMPUS</v>
      </c>
      <c r="BZ29" s="82">
        <f t="shared" si="9"/>
        <v>60</v>
      </c>
      <c r="CA29" s="1"/>
      <c r="CB29" s="1"/>
      <c r="CC29" s="1"/>
      <c r="CD29" s="98">
        <f t="shared" si="0"/>
        <v>17417</v>
      </c>
      <c r="CE29" s="98" t="str">
        <f t="shared" si="1"/>
        <v xml:space="preserve">PURIFICACION Y ANALISIS DE FLUIDOS LTDA. </v>
      </c>
      <c r="CF29" s="98" t="str">
        <f t="shared" si="2"/>
        <v>OLYMPUS</v>
      </c>
      <c r="CG29" s="98">
        <f t="shared" si="3"/>
        <v>45</v>
      </c>
      <c r="CH29" s="1">
        <f t="shared" si="4"/>
        <v>47750</v>
      </c>
    </row>
    <row r="30" spans="1:86" ht="28.8">
      <c r="A30" s="48">
        <f t="shared" si="5"/>
        <v>22</v>
      </c>
      <c r="B30" s="10" t="s">
        <v>1157</v>
      </c>
      <c r="C30" s="10" t="s">
        <v>1237</v>
      </c>
      <c r="D30" s="1"/>
      <c r="E30" s="1"/>
      <c r="F30" s="1"/>
      <c r="G30" s="1"/>
      <c r="H30" s="1"/>
      <c r="I30" s="1"/>
      <c r="J30" s="1"/>
      <c r="K30" s="1"/>
      <c r="L30" s="1"/>
      <c r="M30" s="1"/>
      <c r="N30" s="1"/>
      <c r="O30" s="1"/>
      <c r="P30" s="1"/>
      <c r="Q30" s="1"/>
      <c r="R30" s="1"/>
      <c r="S30" s="1"/>
      <c r="T30" s="1"/>
      <c r="U30" s="1"/>
      <c r="V30" s="1"/>
      <c r="W30" s="1"/>
      <c r="X30" s="1"/>
      <c r="Y30" s="82"/>
      <c r="Z30" s="82"/>
      <c r="AA30" s="82"/>
      <c r="AB30" s="82"/>
      <c r="AC30" s="1"/>
      <c r="AD30" s="1"/>
      <c r="AE30" s="1"/>
      <c r="AF30" s="1"/>
      <c r="AG30" s="1"/>
      <c r="AH30" s="1"/>
      <c r="AI30" s="1"/>
      <c r="AJ30" s="1"/>
      <c r="AK30" s="1"/>
      <c r="AL30" s="1"/>
      <c r="AM30" s="1"/>
      <c r="AN30" s="1"/>
      <c r="AO30" s="1"/>
      <c r="AP30" s="1"/>
      <c r="AQ30" s="1"/>
      <c r="AR30" s="1"/>
      <c r="AS30" s="1"/>
      <c r="AT30" s="1"/>
      <c r="AU30" s="1"/>
      <c r="AV30" s="1"/>
      <c r="AW30" s="1"/>
      <c r="AX30" s="82"/>
      <c r="AY30" s="82"/>
      <c r="AZ30" s="82"/>
      <c r="BA30" s="82"/>
      <c r="BB30" s="1" t="s">
        <v>2499</v>
      </c>
      <c r="BC30" s="1">
        <v>18322</v>
      </c>
      <c r="BD30" s="1">
        <v>60</v>
      </c>
      <c r="BE30" s="1" t="s">
        <v>2499</v>
      </c>
      <c r="BF30" s="1">
        <v>90329.2</v>
      </c>
      <c r="BG30" s="1" t="s">
        <v>2526</v>
      </c>
      <c r="BH30" s="1"/>
      <c r="BI30" s="1"/>
      <c r="BJ30" s="1"/>
      <c r="BK30" s="1" t="s">
        <v>2499</v>
      </c>
      <c r="BL30" s="1">
        <v>23900</v>
      </c>
      <c r="BM30" s="1" t="s">
        <v>2548</v>
      </c>
      <c r="BN30" s="1"/>
      <c r="BO30" s="1"/>
      <c r="BP30" s="1"/>
      <c r="BQ30" s="1"/>
      <c r="BR30" s="1"/>
      <c r="BS30" s="1"/>
      <c r="BT30" s="1"/>
      <c r="BU30" s="1"/>
      <c r="BV30" s="1"/>
      <c r="BW30" s="82">
        <f t="shared" si="6"/>
        <v>18322</v>
      </c>
      <c r="BX30" s="82" t="str">
        <f t="shared" si="7"/>
        <v>PRODUQUIMICA DE COLOMBIA S A</v>
      </c>
      <c r="BY30" s="82" t="str">
        <f t="shared" si="8"/>
        <v>NIKON</v>
      </c>
      <c r="BZ30" s="82">
        <f t="shared" si="9"/>
        <v>60</v>
      </c>
      <c r="CA30" s="1"/>
      <c r="CB30" s="1"/>
      <c r="CC30" s="1"/>
      <c r="CD30" s="98">
        <f t="shared" si="0"/>
        <v>18322</v>
      </c>
      <c r="CE30" s="98" t="str">
        <f t="shared" si="1"/>
        <v>PRODUQUIMICA DE COLOMBIA S A</v>
      </c>
      <c r="CF30" s="98" t="str">
        <f t="shared" si="2"/>
        <v>NIKON</v>
      </c>
      <c r="CG30" s="98">
        <f t="shared" si="3"/>
        <v>60</v>
      </c>
      <c r="CH30" s="1">
        <f t="shared" si="4"/>
        <v>23900</v>
      </c>
    </row>
    <row r="31" spans="1:86" ht="43.2">
      <c r="A31" s="48">
        <f t="shared" si="5"/>
        <v>23</v>
      </c>
      <c r="B31" s="10" t="s">
        <v>1285</v>
      </c>
      <c r="C31" s="10" t="s">
        <v>1286</v>
      </c>
      <c r="D31" s="1"/>
      <c r="E31" s="1"/>
      <c r="F31" s="1"/>
      <c r="G31" s="1"/>
      <c r="H31" s="1"/>
      <c r="I31" s="1"/>
      <c r="J31" s="1"/>
      <c r="K31" s="1"/>
      <c r="L31" s="1"/>
      <c r="M31" s="1"/>
      <c r="N31" s="1"/>
      <c r="O31" s="1"/>
      <c r="P31" s="1"/>
      <c r="Q31" s="1"/>
      <c r="R31" s="1"/>
      <c r="S31" s="1"/>
      <c r="T31" s="1"/>
      <c r="U31" s="1"/>
      <c r="V31" s="1"/>
      <c r="W31" s="1"/>
      <c r="X31" s="1"/>
      <c r="Y31" s="82"/>
      <c r="Z31" s="82"/>
      <c r="AA31" s="82"/>
      <c r="AB31" s="82"/>
      <c r="AC31" s="1"/>
      <c r="AD31" s="1"/>
      <c r="AE31" s="1"/>
      <c r="AF31" s="1"/>
      <c r="AG31" s="1"/>
      <c r="AH31" s="1"/>
      <c r="AI31" s="1"/>
      <c r="AJ31" s="1"/>
      <c r="AK31" s="1"/>
      <c r="AL31" s="1"/>
      <c r="AM31" s="1"/>
      <c r="AN31" s="1"/>
      <c r="AO31" s="1"/>
      <c r="AP31" s="1"/>
      <c r="AQ31" s="1"/>
      <c r="AR31" s="1"/>
      <c r="AS31" s="1"/>
      <c r="AT31" s="1"/>
      <c r="AU31" s="1" t="s">
        <v>1267</v>
      </c>
      <c r="AV31" s="1">
        <v>261918.72</v>
      </c>
      <c r="AW31" s="1">
        <v>45</v>
      </c>
      <c r="AX31" s="82">
        <f t="shared" si="12"/>
        <v>261918.72</v>
      </c>
      <c r="AY31" s="82" t="str">
        <f t="shared" si="13"/>
        <v xml:space="preserve">PURIFICACION Y ANALISIS DE FLUIDOS LTDA. </v>
      </c>
      <c r="AZ31" s="82" t="str">
        <f t="shared" si="14"/>
        <v>SHIMADZU</v>
      </c>
      <c r="BA31" s="82">
        <f t="shared" si="15"/>
        <v>45</v>
      </c>
      <c r="BB31" s="1"/>
      <c r="BC31" s="1"/>
      <c r="BD31" s="1"/>
      <c r="BE31" s="1"/>
      <c r="BF31" s="1"/>
      <c r="BG31" s="1"/>
      <c r="BH31" s="1"/>
      <c r="BI31" s="1"/>
      <c r="BJ31" s="1"/>
      <c r="BK31" s="1"/>
      <c r="BL31" s="1"/>
      <c r="BM31" s="1"/>
      <c r="BN31" s="1"/>
      <c r="BO31" s="1"/>
      <c r="BP31" s="1"/>
      <c r="BQ31" s="1"/>
      <c r="BR31" s="1"/>
      <c r="BS31" s="1"/>
      <c r="BT31" s="1"/>
      <c r="BU31" s="1"/>
      <c r="BV31" s="1"/>
      <c r="BW31" s="82"/>
      <c r="BX31" s="82"/>
      <c r="BY31" s="82"/>
      <c r="BZ31" s="82"/>
      <c r="CA31" s="1"/>
      <c r="CB31" s="1"/>
      <c r="CC31" s="1"/>
      <c r="CD31" s="98">
        <f t="shared" si="0"/>
        <v>261918.72</v>
      </c>
      <c r="CE31" s="98" t="str">
        <f t="shared" si="1"/>
        <v xml:space="preserve">PURIFICACION Y ANALISIS DE FLUIDOS LTDA. </v>
      </c>
      <c r="CF31" s="98" t="str">
        <f t="shared" si="2"/>
        <v>SHIMADZU</v>
      </c>
      <c r="CG31" s="98">
        <f t="shared" si="3"/>
        <v>45</v>
      </c>
      <c r="CH31" s="1">
        <f t="shared" si="4"/>
        <v>261918.72</v>
      </c>
    </row>
    <row r="32" spans="1:86" ht="43.2">
      <c r="A32" s="48">
        <f t="shared" si="5"/>
        <v>24</v>
      </c>
      <c r="B32" s="10" t="s">
        <v>2163</v>
      </c>
      <c r="C32" s="10" t="s">
        <v>2164</v>
      </c>
      <c r="D32" s="1" t="s">
        <v>920</v>
      </c>
      <c r="E32" s="1">
        <v>2441437.5</v>
      </c>
      <c r="F32" s="1" t="s">
        <v>2289</v>
      </c>
      <c r="G32" s="1" t="s">
        <v>1239</v>
      </c>
      <c r="H32" s="1">
        <v>3215056</v>
      </c>
      <c r="I32" s="1">
        <v>30</v>
      </c>
      <c r="J32" s="1"/>
      <c r="K32" s="1"/>
      <c r="L32" s="1"/>
      <c r="M32" s="1"/>
      <c r="N32" s="1"/>
      <c r="O32" s="1"/>
      <c r="P32" s="1"/>
      <c r="Q32" s="1"/>
      <c r="R32" s="1"/>
      <c r="S32" s="1"/>
      <c r="T32" s="1"/>
      <c r="U32" s="1"/>
      <c r="V32" s="1" t="s">
        <v>920</v>
      </c>
      <c r="W32" s="1">
        <v>2688686</v>
      </c>
      <c r="X32" s="1" t="s">
        <v>2375</v>
      </c>
      <c r="Y32" s="82">
        <f t="shared" si="16"/>
        <v>2441437.5</v>
      </c>
      <c r="Z32" s="82" t="str">
        <f t="shared" si="17"/>
        <v>AVÁNTIKA COLOMBIA S.A.</v>
      </c>
      <c r="AA32" s="82" t="str">
        <f t="shared" si="10"/>
        <v>BRAND</v>
      </c>
      <c r="AB32" s="82" t="str">
        <f t="shared" si="11"/>
        <v xml:space="preserve">30 dias </v>
      </c>
      <c r="AC32" s="1"/>
      <c r="AD32" s="1"/>
      <c r="AE32" s="1"/>
      <c r="AF32" s="1"/>
      <c r="AG32" s="1"/>
      <c r="AH32" s="1"/>
      <c r="AI32" s="1"/>
      <c r="AJ32" s="1"/>
      <c r="AK32" s="1"/>
      <c r="AL32" s="1" t="s">
        <v>920</v>
      </c>
      <c r="AM32" s="1">
        <v>4778600</v>
      </c>
      <c r="AN32" s="1" t="s">
        <v>2475</v>
      </c>
      <c r="AO32" s="1" t="s">
        <v>2359</v>
      </c>
      <c r="AP32" s="1">
        <v>2964960</v>
      </c>
      <c r="AQ32" s="1">
        <v>90</v>
      </c>
      <c r="AR32" s="1"/>
      <c r="AS32" s="1"/>
      <c r="AT32" s="1"/>
      <c r="AU32" s="1"/>
      <c r="AV32" s="1"/>
      <c r="AW32" s="1"/>
      <c r="AX32" s="82">
        <f t="shared" si="12"/>
        <v>2964960</v>
      </c>
      <c r="AY32" s="82" t="str">
        <f t="shared" si="13"/>
        <v>MERCK S.A.</v>
      </c>
      <c r="AZ32" s="82" t="str">
        <f t="shared" si="14"/>
        <v>EPPENDORF</v>
      </c>
      <c r="BA32" s="82">
        <f t="shared" si="15"/>
        <v>90</v>
      </c>
      <c r="BB32" s="1" t="s">
        <v>920</v>
      </c>
      <c r="BC32" s="1">
        <v>2473990</v>
      </c>
      <c r="BD32" s="1">
        <v>15</v>
      </c>
      <c r="BE32" s="1" t="s">
        <v>920</v>
      </c>
      <c r="BF32" s="1">
        <v>2539095</v>
      </c>
      <c r="BG32" s="1" t="s">
        <v>2351</v>
      </c>
      <c r="BH32" s="1"/>
      <c r="BI32" s="1"/>
      <c r="BJ32" s="1"/>
      <c r="BK32" s="1"/>
      <c r="BL32" s="1"/>
      <c r="BM32" s="1"/>
      <c r="BN32" s="1"/>
      <c r="BO32" s="1"/>
      <c r="BP32" s="1"/>
      <c r="BQ32" s="1" t="s">
        <v>920</v>
      </c>
      <c r="BR32" s="1">
        <v>2441336</v>
      </c>
      <c r="BS32" s="1" t="s">
        <v>2545</v>
      </c>
      <c r="BT32" s="1" t="s">
        <v>2359</v>
      </c>
      <c r="BU32" s="1">
        <v>2433100</v>
      </c>
      <c r="BV32" s="1" t="s">
        <v>2615</v>
      </c>
      <c r="BW32" s="82">
        <f t="shared" si="6"/>
        <v>2433100</v>
      </c>
      <c r="BX32" s="82" t="str">
        <f t="shared" si="7"/>
        <v>RTL REPRESENTACIONES TÉCNICAS LTDA</v>
      </c>
      <c r="BY32" s="82" t="str">
        <f t="shared" si="8"/>
        <v>EPPENDORF</v>
      </c>
      <c r="BZ32" s="82" t="str">
        <f t="shared" si="9"/>
        <v>30 - 45</v>
      </c>
      <c r="CA32" s="1" t="s">
        <v>920</v>
      </c>
      <c r="CB32" s="1">
        <v>2064800</v>
      </c>
      <c r="CC32" s="1">
        <v>45</v>
      </c>
      <c r="CD32" s="98">
        <f t="shared" si="0"/>
        <v>2064800</v>
      </c>
      <c r="CE32" s="98" t="str">
        <f t="shared" si="1"/>
        <v>SCIENTIFIC PRODUCTS LTDA.</v>
      </c>
      <c r="CF32" s="98" t="str">
        <f t="shared" si="2"/>
        <v>BRAND</v>
      </c>
      <c r="CG32" s="98">
        <f t="shared" si="3"/>
        <v>45</v>
      </c>
      <c r="CH32" s="1">
        <f t="shared" si="4"/>
        <v>3215056</v>
      </c>
    </row>
    <row r="33" spans="1:86" ht="43.2">
      <c r="A33" s="48">
        <f t="shared" si="5"/>
        <v>25</v>
      </c>
      <c r="B33" s="10" t="s">
        <v>2165</v>
      </c>
      <c r="C33" s="10" t="s">
        <v>2166</v>
      </c>
      <c r="D33" s="1" t="s">
        <v>920</v>
      </c>
      <c r="E33" s="1">
        <v>2441437.5</v>
      </c>
      <c r="F33" s="1" t="s">
        <v>2289</v>
      </c>
      <c r="G33" s="1" t="s">
        <v>1239</v>
      </c>
      <c r="H33" s="1">
        <v>3215056</v>
      </c>
      <c r="I33" s="1">
        <v>30</v>
      </c>
      <c r="J33" s="1"/>
      <c r="K33" s="1"/>
      <c r="L33" s="1"/>
      <c r="M33" s="1"/>
      <c r="N33" s="1"/>
      <c r="O33" s="1"/>
      <c r="P33" s="1"/>
      <c r="Q33" s="1"/>
      <c r="R33" s="1"/>
      <c r="S33" s="1"/>
      <c r="T33" s="1"/>
      <c r="U33" s="1"/>
      <c r="V33" s="1" t="s">
        <v>920</v>
      </c>
      <c r="W33" s="1">
        <v>2688686</v>
      </c>
      <c r="X33" s="1" t="s">
        <v>2375</v>
      </c>
      <c r="Y33" s="82">
        <f t="shared" si="16"/>
        <v>2441437.5</v>
      </c>
      <c r="Z33" s="82" t="str">
        <f t="shared" si="17"/>
        <v>AVÁNTIKA COLOMBIA S.A.</v>
      </c>
      <c r="AA33" s="82" t="str">
        <f t="shared" si="10"/>
        <v>BRAND</v>
      </c>
      <c r="AB33" s="82" t="str">
        <f t="shared" si="11"/>
        <v xml:space="preserve">30 dias </v>
      </c>
      <c r="AC33" s="1"/>
      <c r="AD33" s="1"/>
      <c r="AE33" s="1"/>
      <c r="AF33" s="1"/>
      <c r="AG33" s="1"/>
      <c r="AH33" s="1"/>
      <c r="AI33" s="1"/>
      <c r="AJ33" s="1"/>
      <c r="AK33" s="1"/>
      <c r="AL33" s="1" t="s">
        <v>920</v>
      </c>
      <c r="AM33" s="1">
        <v>4778600</v>
      </c>
      <c r="AN33" s="1" t="s">
        <v>2475</v>
      </c>
      <c r="AO33" s="1" t="s">
        <v>2359</v>
      </c>
      <c r="AP33" s="1">
        <v>2964960</v>
      </c>
      <c r="AQ33" s="1">
        <v>90</v>
      </c>
      <c r="AR33" s="1"/>
      <c r="AS33" s="1"/>
      <c r="AT33" s="1"/>
      <c r="AU33" s="1"/>
      <c r="AV33" s="1"/>
      <c r="AW33" s="1"/>
      <c r="AX33" s="82">
        <f t="shared" si="12"/>
        <v>2964960</v>
      </c>
      <c r="AY33" s="82" t="str">
        <f t="shared" si="13"/>
        <v>MERCK S.A.</v>
      </c>
      <c r="AZ33" s="82" t="str">
        <f t="shared" si="14"/>
        <v>EPPENDORF</v>
      </c>
      <c r="BA33" s="82">
        <f t="shared" si="15"/>
        <v>90</v>
      </c>
      <c r="BB33" s="1" t="s">
        <v>920</v>
      </c>
      <c r="BC33" s="1">
        <v>2473990</v>
      </c>
      <c r="BD33" s="1">
        <v>15</v>
      </c>
      <c r="BE33" s="1" t="s">
        <v>920</v>
      </c>
      <c r="BF33" s="1">
        <v>2539095</v>
      </c>
      <c r="BG33" s="1" t="s">
        <v>2351</v>
      </c>
      <c r="BH33" s="1"/>
      <c r="BI33" s="1"/>
      <c r="BJ33" s="1"/>
      <c r="BK33" s="1"/>
      <c r="BL33" s="1"/>
      <c r="BM33" s="1"/>
      <c r="BN33" s="1"/>
      <c r="BO33" s="1"/>
      <c r="BP33" s="1"/>
      <c r="BQ33" s="1" t="s">
        <v>920</v>
      </c>
      <c r="BR33" s="1">
        <v>2441336</v>
      </c>
      <c r="BS33" s="1" t="s">
        <v>2545</v>
      </c>
      <c r="BT33" s="1" t="s">
        <v>2359</v>
      </c>
      <c r="BU33" s="1">
        <v>2433100</v>
      </c>
      <c r="BV33" s="1" t="s">
        <v>2615</v>
      </c>
      <c r="BW33" s="82">
        <f t="shared" si="6"/>
        <v>2433100</v>
      </c>
      <c r="BX33" s="82" t="str">
        <f t="shared" si="7"/>
        <v>RTL REPRESENTACIONES TÉCNICAS LTDA</v>
      </c>
      <c r="BY33" s="82" t="str">
        <f t="shared" si="8"/>
        <v>EPPENDORF</v>
      </c>
      <c r="BZ33" s="82" t="str">
        <f t="shared" si="9"/>
        <v>30 - 45</v>
      </c>
      <c r="CA33" s="1" t="s">
        <v>920</v>
      </c>
      <c r="CB33" s="1">
        <v>2064800</v>
      </c>
      <c r="CC33" s="1">
        <v>45</v>
      </c>
      <c r="CD33" s="98">
        <f t="shared" si="0"/>
        <v>2064800</v>
      </c>
      <c r="CE33" s="98" t="str">
        <f t="shared" si="1"/>
        <v>SCIENTIFIC PRODUCTS LTDA.</v>
      </c>
      <c r="CF33" s="98" t="str">
        <f t="shared" si="2"/>
        <v>BRAND</v>
      </c>
      <c r="CG33" s="98">
        <f t="shared" si="3"/>
        <v>45</v>
      </c>
      <c r="CH33" s="1">
        <f t="shared" si="4"/>
        <v>3215056</v>
      </c>
    </row>
    <row r="34" spans="1:86" ht="18" customHeight="1">
      <c r="A34" s="48">
        <f t="shared" si="5"/>
        <v>26</v>
      </c>
      <c r="B34" s="10" t="s">
        <v>1358</v>
      </c>
      <c r="C34" s="10" t="s">
        <v>1263</v>
      </c>
      <c r="D34" s="1"/>
      <c r="E34" s="1"/>
      <c r="F34" s="1"/>
      <c r="G34" s="1"/>
      <c r="H34" s="1"/>
      <c r="I34" s="1"/>
      <c r="J34" s="1"/>
      <c r="K34" s="1"/>
      <c r="L34" s="1"/>
      <c r="M34" s="1"/>
      <c r="N34" s="1"/>
      <c r="O34" s="1"/>
      <c r="P34" s="1"/>
      <c r="Q34" s="1"/>
      <c r="R34" s="1"/>
      <c r="S34" s="1"/>
      <c r="T34" s="1"/>
      <c r="U34" s="1"/>
      <c r="V34" s="1"/>
      <c r="W34" s="1"/>
      <c r="X34" s="1"/>
      <c r="Y34" s="82"/>
      <c r="Z34" s="82"/>
      <c r="AA34" s="82"/>
      <c r="AB34" s="82"/>
      <c r="AC34" s="1"/>
      <c r="AD34" s="1"/>
      <c r="AE34" s="1"/>
      <c r="AF34" s="1"/>
      <c r="AG34" s="1"/>
      <c r="AH34" s="1"/>
      <c r="AI34" s="1"/>
      <c r="AJ34" s="1"/>
      <c r="AK34" s="1"/>
      <c r="AL34" s="1" t="s">
        <v>2500</v>
      </c>
      <c r="AM34" s="1">
        <v>696100</v>
      </c>
      <c r="AN34" s="1" t="s">
        <v>2475</v>
      </c>
      <c r="AO34" s="1"/>
      <c r="AP34" s="1"/>
      <c r="AQ34" s="1"/>
      <c r="AR34" s="1"/>
      <c r="AS34" s="1"/>
      <c r="AT34" s="1"/>
      <c r="AU34" s="1"/>
      <c r="AV34" s="1"/>
      <c r="AW34" s="1"/>
      <c r="AX34" s="82">
        <f t="shared" si="12"/>
        <v>696100</v>
      </c>
      <c r="AY34" s="82" t="str">
        <f t="shared" si="13"/>
        <v>LESNIAK E. U.</v>
      </c>
      <c r="AZ34" s="82" t="str">
        <f t="shared" si="14"/>
        <v>METROHM</v>
      </c>
      <c r="BA34" s="82" t="str">
        <f t="shared" si="15"/>
        <v>30 días</v>
      </c>
      <c r="BB34" s="1" t="s">
        <v>2500</v>
      </c>
      <c r="BC34" s="1">
        <v>598212</v>
      </c>
      <c r="BD34" s="1">
        <v>60</v>
      </c>
      <c r="BE34" s="1" t="s">
        <v>2537</v>
      </c>
      <c r="BF34" s="1">
        <v>364182</v>
      </c>
      <c r="BG34" s="1" t="s">
        <v>2538</v>
      </c>
      <c r="BH34" s="1"/>
      <c r="BI34" s="1"/>
      <c r="BJ34" s="1"/>
      <c r="BK34" s="1"/>
      <c r="BL34" s="1"/>
      <c r="BM34" s="1"/>
      <c r="BN34" s="1"/>
      <c r="BO34" s="1"/>
      <c r="BP34" s="1"/>
      <c r="BQ34" s="1"/>
      <c r="BR34" s="1"/>
      <c r="BS34" s="1"/>
      <c r="BT34" s="1"/>
      <c r="BU34" s="1"/>
      <c r="BV34" s="1"/>
      <c r="BW34" s="82">
        <f t="shared" si="6"/>
        <v>364182</v>
      </c>
      <c r="BX34" s="82" t="str">
        <f t="shared" si="7"/>
        <v>PROFINAS SAS</v>
      </c>
      <c r="BY34" s="82" t="str">
        <f t="shared" si="8"/>
        <v>METROHN</v>
      </c>
      <c r="BZ34" s="82" t="str">
        <f t="shared" si="9"/>
        <v>60-90 DIAS</v>
      </c>
      <c r="CA34" s="1" t="s">
        <v>2500</v>
      </c>
      <c r="CB34" s="1">
        <v>868400</v>
      </c>
      <c r="CC34" s="1">
        <v>60</v>
      </c>
      <c r="CD34" s="98">
        <f t="shared" si="0"/>
        <v>364182</v>
      </c>
      <c r="CE34" s="98" t="str">
        <f t="shared" si="1"/>
        <v>PROFINAS SAS</v>
      </c>
      <c r="CF34" s="98" t="str">
        <f t="shared" si="2"/>
        <v>METROHN</v>
      </c>
      <c r="CG34" s="98" t="str">
        <f t="shared" si="3"/>
        <v>60-90 DIAS</v>
      </c>
      <c r="CH34" s="1">
        <f t="shared" si="4"/>
        <v>868400</v>
      </c>
    </row>
    <row r="35" spans="1:86" ht="28.8" customHeight="1">
      <c r="A35" s="48">
        <f t="shared" si="5"/>
        <v>27</v>
      </c>
      <c r="B35" s="10" t="s">
        <v>1100</v>
      </c>
      <c r="C35" s="10" t="s">
        <v>1206</v>
      </c>
      <c r="D35" s="1"/>
      <c r="E35" s="1"/>
      <c r="F35" s="1"/>
      <c r="G35" s="1"/>
      <c r="H35" s="1"/>
      <c r="I35" s="1"/>
      <c r="J35" s="1"/>
      <c r="K35" s="1"/>
      <c r="L35" s="1"/>
      <c r="M35" s="1"/>
      <c r="N35" s="1"/>
      <c r="O35" s="1"/>
      <c r="P35" s="1"/>
      <c r="Q35" s="1"/>
      <c r="R35" s="1"/>
      <c r="S35" s="1"/>
      <c r="T35" s="1"/>
      <c r="U35" s="1"/>
      <c r="V35" s="1"/>
      <c r="W35" s="1"/>
      <c r="X35" s="1"/>
      <c r="Y35" s="82"/>
      <c r="Z35" s="82"/>
      <c r="AA35" s="82"/>
      <c r="AB35" s="82"/>
      <c r="AC35" s="1"/>
      <c r="AD35" s="1"/>
      <c r="AE35" s="1"/>
      <c r="AF35" s="1"/>
      <c r="AG35" s="1"/>
      <c r="AH35" s="1"/>
      <c r="AI35" s="1"/>
      <c r="AJ35" s="1"/>
      <c r="AK35" s="1"/>
      <c r="AL35" s="1"/>
      <c r="AM35" s="1"/>
      <c r="AN35" s="1"/>
      <c r="AO35" s="1"/>
      <c r="AP35" s="1"/>
      <c r="AQ35" s="1"/>
      <c r="AR35" s="1"/>
      <c r="AS35" s="1"/>
      <c r="AT35" s="1"/>
      <c r="AU35" s="1"/>
      <c r="AV35" s="1"/>
      <c r="AW35" s="1"/>
      <c r="AX35" s="82"/>
      <c r="AY35" s="82"/>
      <c r="AZ35" s="82"/>
      <c r="BA35" s="82"/>
      <c r="BB35" s="1"/>
      <c r="BC35" s="1"/>
      <c r="BD35" s="1"/>
      <c r="BE35" s="1" t="s">
        <v>2499</v>
      </c>
      <c r="BF35" s="1">
        <v>1372280</v>
      </c>
      <c r="BG35" s="1" t="s">
        <v>2526</v>
      </c>
      <c r="BH35" s="1"/>
      <c r="BI35" s="1"/>
      <c r="BJ35" s="1"/>
      <c r="BK35" s="1"/>
      <c r="BL35" s="1"/>
      <c r="BM35" s="1"/>
      <c r="BN35" s="1"/>
      <c r="BO35" s="1"/>
      <c r="BP35" s="1"/>
      <c r="BQ35" s="1"/>
      <c r="BR35" s="1"/>
      <c r="BS35" s="1"/>
      <c r="BT35" s="1"/>
      <c r="BU35" s="1"/>
      <c r="BV35" s="1"/>
      <c r="BW35" s="82">
        <f t="shared" si="6"/>
        <v>1372280</v>
      </c>
      <c r="BX35" s="82" t="str">
        <f t="shared" si="7"/>
        <v>PROFINAS SAS</v>
      </c>
      <c r="BY35" s="82" t="str">
        <f t="shared" si="8"/>
        <v>NIKON</v>
      </c>
      <c r="BZ35" s="82" t="str">
        <f t="shared" si="9"/>
        <v>15-60 DIAS</v>
      </c>
      <c r="CA35" s="1"/>
      <c r="CB35" s="1"/>
      <c r="CC35" s="1"/>
      <c r="CD35" s="98">
        <f t="shared" si="0"/>
        <v>1372280</v>
      </c>
      <c r="CE35" s="98" t="str">
        <f t="shared" si="1"/>
        <v>PROFINAS SAS</v>
      </c>
      <c r="CF35" s="98" t="str">
        <f t="shared" si="2"/>
        <v>NIKON</v>
      </c>
      <c r="CG35" s="98" t="str">
        <f t="shared" si="3"/>
        <v>15-60 DIAS</v>
      </c>
      <c r="CH35" s="1">
        <f t="shared" si="4"/>
        <v>0</v>
      </c>
    </row>
    <row r="36" spans="1:86" ht="43.2">
      <c r="A36" s="48">
        <f t="shared" si="5"/>
        <v>28</v>
      </c>
      <c r="B36" s="10" t="s">
        <v>1547</v>
      </c>
      <c r="C36" s="10" t="s">
        <v>1548</v>
      </c>
      <c r="D36" s="1" t="s">
        <v>2280</v>
      </c>
      <c r="E36" s="1">
        <v>144768</v>
      </c>
      <c r="F36" s="1" t="s">
        <v>2289</v>
      </c>
      <c r="G36" s="1"/>
      <c r="H36" s="1"/>
      <c r="I36" s="1"/>
      <c r="J36" s="1"/>
      <c r="K36" s="1"/>
      <c r="L36" s="1"/>
      <c r="M36" s="1"/>
      <c r="N36" s="1"/>
      <c r="O36" s="1"/>
      <c r="P36" s="1" t="s">
        <v>2280</v>
      </c>
      <c r="Q36" s="1">
        <v>122147.99999999999</v>
      </c>
      <c r="R36" s="1">
        <v>15</v>
      </c>
      <c r="S36" s="1"/>
      <c r="T36" s="1"/>
      <c r="U36" s="1"/>
      <c r="V36" s="1"/>
      <c r="W36" s="1"/>
      <c r="X36" s="1"/>
      <c r="Y36" s="82">
        <f t="shared" si="16"/>
        <v>122147.99999999999</v>
      </c>
      <c r="Z36" s="82" t="str">
        <f t="shared" si="17"/>
        <v xml:space="preserve">ELEMENTOS QUIMICOS LTDA </v>
      </c>
      <c r="AA36" s="82" t="str">
        <f t="shared" si="10"/>
        <v>BOECO</v>
      </c>
      <c r="AB36" s="82">
        <f t="shared" si="11"/>
        <v>15</v>
      </c>
      <c r="AC36" s="1"/>
      <c r="AD36" s="1"/>
      <c r="AE36" s="1"/>
      <c r="AF36" s="1"/>
      <c r="AG36" s="1"/>
      <c r="AH36" s="1"/>
      <c r="AI36" s="1"/>
      <c r="AJ36" s="1"/>
      <c r="AK36" s="1"/>
      <c r="AL36" s="1"/>
      <c r="AM36" s="1"/>
      <c r="AN36" s="1"/>
      <c r="AO36" s="1"/>
      <c r="AP36" s="1"/>
      <c r="AQ36" s="1"/>
      <c r="AR36" s="1"/>
      <c r="AS36" s="1"/>
      <c r="AT36" s="1"/>
      <c r="AU36" s="1"/>
      <c r="AV36" s="1"/>
      <c r="AW36" s="1"/>
      <c r="AX36" s="82"/>
      <c r="AY36" s="82"/>
      <c r="AZ36" s="82"/>
      <c r="BA36" s="82"/>
      <c r="BB36" s="1"/>
      <c r="BC36" s="1"/>
      <c r="BD36" s="1"/>
      <c r="BE36" s="1"/>
      <c r="BF36" s="1"/>
      <c r="BG36" s="1"/>
      <c r="BH36" s="1"/>
      <c r="BI36" s="1"/>
      <c r="BJ36" s="1"/>
      <c r="BK36" s="1"/>
      <c r="BL36" s="1"/>
      <c r="BM36" s="1"/>
      <c r="BN36" s="1"/>
      <c r="BO36" s="1"/>
      <c r="BP36" s="1"/>
      <c r="BQ36" s="1" t="s">
        <v>1548</v>
      </c>
      <c r="BR36" s="1">
        <v>135720</v>
      </c>
      <c r="BS36" s="1" t="s">
        <v>2545</v>
      </c>
      <c r="BT36" s="1"/>
      <c r="BU36" s="1"/>
      <c r="BV36" s="1"/>
      <c r="BW36" s="82">
        <f t="shared" si="6"/>
        <v>135720</v>
      </c>
      <c r="BX36" s="82" t="str">
        <f t="shared" si="7"/>
        <v>REACTIVOS EQUIPOS Y QUIMICOS LIMITADA</v>
      </c>
      <c r="BY36" s="82" t="str">
        <f t="shared" si="8"/>
        <v>BOECO BOE 14</v>
      </c>
      <c r="BZ36" s="82" t="str">
        <f t="shared" si="9"/>
        <v>120 DIAS</v>
      </c>
      <c r="CA36" s="1" t="s">
        <v>2280</v>
      </c>
      <c r="CB36" s="1">
        <v>150800</v>
      </c>
      <c r="CC36" s="1">
        <v>45</v>
      </c>
      <c r="CD36" s="98">
        <f t="shared" si="0"/>
        <v>122147.99999999999</v>
      </c>
      <c r="CE36" s="98" t="str">
        <f t="shared" si="1"/>
        <v xml:space="preserve">ELEMENTOS QUIMICOS LTDA </v>
      </c>
      <c r="CF36" s="98" t="str">
        <f t="shared" si="2"/>
        <v>BOECO</v>
      </c>
      <c r="CG36" s="98">
        <f t="shared" si="3"/>
        <v>15</v>
      </c>
      <c r="CH36" s="1">
        <f t="shared" si="4"/>
        <v>150800</v>
      </c>
    </row>
    <row r="37" spans="1:86" ht="43.2">
      <c r="A37" s="48">
        <f t="shared" si="5"/>
        <v>29</v>
      </c>
      <c r="B37" s="10" t="s">
        <v>1196</v>
      </c>
      <c r="C37" s="10" t="s">
        <v>954</v>
      </c>
      <c r="D37" s="1" t="s">
        <v>920</v>
      </c>
      <c r="E37" s="1">
        <v>205537.5</v>
      </c>
      <c r="F37" s="1" t="s">
        <v>2289</v>
      </c>
      <c r="G37" s="1" t="s">
        <v>2302</v>
      </c>
      <c r="H37" s="1">
        <v>228404</v>
      </c>
      <c r="I37" s="1">
        <v>30</v>
      </c>
      <c r="J37" s="1"/>
      <c r="K37" s="1"/>
      <c r="L37" s="1"/>
      <c r="M37" s="1"/>
      <c r="N37" s="1"/>
      <c r="O37" s="1"/>
      <c r="P37" s="1"/>
      <c r="Q37" s="1"/>
      <c r="R37" s="1"/>
      <c r="S37" s="1"/>
      <c r="T37" s="1"/>
      <c r="U37" s="1"/>
      <c r="V37" s="1"/>
      <c r="W37" s="1"/>
      <c r="X37" s="1"/>
      <c r="Y37" s="82">
        <f t="shared" si="16"/>
        <v>205537.5</v>
      </c>
      <c r="Z37" s="82" t="str">
        <f t="shared" si="17"/>
        <v>AVÁNTIKA COLOMBIA S.A.</v>
      </c>
      <c r="AA37" s="82" t="str">
        <f t="shared" si="10"/>
        <v>BRAND</v>
      </c>
      <c r="AB37" s="82" t="str">
        <f t="shared" si="11"/>
        <v xml:space="preserve">30 dias </v>
      </c>
      <c r="AC37" s="1"/>
      <c r="AD37" s="1"/>
      <c r="AE37" s="1"/>
      <c r="AF37" s="1"/>
      <c r="AG37" s="1"/>
      <c r="AH37" s="1"/>
      <c r="AI37" s="1"/>
      <c r="AJ37" s="1"/>
      <c r="AK37" s="1"/>
      <c r="AL37" s="1" t="s">
        <v>920</v>
      </c>
      <c r="AM37" s="1">
        <v>232500</v>
      </c>
      <c r="AN37" s="1" t="s">
        <v>2475</v>
      </c>
      <c r="AO37" s="1"/>
      <c r="AP37" s="1"/>
      <c r="AQ37" s="1"/>
      <c r="AR37" s="1"/>
      <c r="AS37" s="1"/>
      <c r="AT37" s="1"/>
      <c r="AU37" s="1"/>
      <c r="AV37" s="1"/>
      <c r="AW37" s="1"/>
      <c r="AX37" s="82">
        <f t="shared" si="12"/>
        <v>232500</v>
      </c>
      <c r="AY37" s="82" t="str">
        <f t="shared" si="13"/>
        <v>LESNIAK E. U.</v>
      </c>
      <c r="AZ37" s="82" t="str">
        <f t="shared" si="14"/>
        <v>BRAND</v>
      </c>
      <c r="BA37" s="82" t="str">
        <f t="shared" si="15"/>
        <v>30 días</v>
      </c>
      <c r="BB37" s="1"/>
      <c r="BC37" s="1"/>
      <c r="BD37" s="1"/>
      <c r="BE37" s="1" t="s">
        <v>920</v>
      </c>
      <c r="BF37" s="1">
        <v>177567</v>
      </c>
      <c r="BG37" s="1" t="s">
        <v>2536</v>
      </c>
      <c r="BH37" s="1"/>
      <c r="BI37" s="1"/>
      <c r="BJ37" s="1"/>
      <c r="BK37" s="1"/>
      <c r="BL37" s="1"/>
      <c r="BM37" s="1"/>
      <c r="BN37" s="1"/>
      <c r="BO37" s="1"/>
      <c r="BP37" s="1"/>
      <c r="BQ37" s="1" t="s">
        <v>920</v>
      </c>
      <c r="BR37" s="1">
        <v>205494</v>
      </c>
      <c r="BS37" s="1" t="s">
        <v>2545</v>
      </c>
      <c r="BT37" s="1"/>
      <c r="BU37" s="1"/>
      <c r="BV37" s="1"/>
      <c r="BW37" s="82">
        <f t="shared" si="6"/>
        <v>177567</v>
      </c>
      <c r="BX37" s="82" t="str">
        <f t="shared" si="7"/>
        <v>PROFINAS SAS</v>
      </c>
      <c r="BY37" s="82" t="str">
        <f t="shared" si="8"/>
        <v>BRAND</v>
      </c>
      <c r="BZ37" s="82" t="str">
        <f t="shared" si="9"/>
        <v>15-90 DIAS</v>
      </c>
      <c r="CA37" s="1" t="s">
        <v>920</v>
      </c>
      <c r="CB37" s="1">
        <v>116000</v>
      </c>
      <c r="CC37" s="1">
        <v>90</v>
      </c>
      <c r="CD37" s="98">
        <f t="shared" si="0"/>
        <v>116000</v>
      </c>
      <c r="CE37" s="98" t="str">
        <f t="shared" si="1"/>
        <v>SCIENTIFIC PRODUCTS LTDA.</v>
      </c>
      <c r="CF37" s="98" t="str">
        <f t="shared" si="2"/>
        <v>BRAND</v>
      </c>
      <c r="CG37" s="98">
        <f t="shared" si="3"/>
        <v>90</v>
      </c>
      <c r="CH37" s="1">
        <f t="shared" si="4"/>
        <v>228404</v>
      </c>
    </row>
    <row r="38" spans="1:86" ht="72">
      <c r="A38" s="48">
        <f t="shared" si="5"/>
        <v>30</v>
      </c>
      <c r="B38" s="10" t="s">
        <v>2167</v>
      </c>
      <c r="C38" s="10" t="s">
        <v>2168</v>
      </c>
      <c r="D38" s="1"/>
      <c r="E38" s="1"/>
      <c r="F38" s="1"/>
      <c r="G38" s="1"/>
      <c r="H38" s="1"/>
      <c r="I38" s="1"/>
      <c r="J38" s="1"/>
      <c r="K38" s="1"/>
      <c r="L38" s="1"/>
      <c r="M38" s="1"/>
      <c r="N38" s="1"/>
      <c r="O38" s="1"/>
      <c r="P38" s="1"/>
      <c r="Q38" s="1"/>
      <c r="R38" s="1"/>
      <c r="S38" s="1"/>
      <c r="T38" s="1"/>
      <c r="U38" s="1"/>
      <c r="V38" s="1"/>
      <c r="W38" s="1"/>
      <c r="X38" s="1"/>
      <c r="Y38" s="82"/>
      <c r="Z38" s="82"/>
      <c r="AA38" s="82"/>
      <c r="AB38" s="82"/>
      <c r="AC38" s="1"/>
      <c r="AD38" s="1"/>
      <c r="AE38" s="1"/>
      <c r="AF38" s="1"/>
      <c r="AG38" s="1"/>
      <c r="AH38" s="1"/>
      <c r="AI38" s="1"/>
      <c r="AJ38" s="1"/>
      <c r="AK38" s="1"/>
      <c r="AL38" s="1"/>
      <c r="AM38" s="1"/>
      <c r="AN38" s="1"/>
      <c r="AO38" s="1"/>
      <c r="AP38" s="1"/>
      <c r="AQ38" s="1"/>
      <c r="AR38" s="1"/>
      <c r="AS38" s="1"/>
      <c r="AT38" s="1"/>
      <c r="AU38" s="1"/>
      <c r="AV38" s="1"/>
      <c r="AW38" s="1"/>
      <c r="AX38" s="82"/>
      <c r="AY38" s="82"/>
      <c r="AZ38" s="82"/>
      <c r="BA38" s="82"/>
      <c r="BB38" s="1"/>
      <c r="BC38" s="1"/>
      <c r="BD38" s="1"/>
      <c r="BE38" s="1" t="s">
        <v>2377</v>
      </c>
      <c r="BF38" s="1">
        <v>74193.600000000006</v>
      </c>
      <c r="BG38" s="1" t="s">
        <v>2536</v>
      </c>
      <c r="BH38" s="1"/>
      <c r="BI38" s="1"/>
      <c r="BJ38" s="1"/>
      <c r="BK38" s="1"/>
      <c r="BL38" s="1"/>
      <c r="BM38" s="1"/>
      <c r="BN38" s="1"/>
      <c r="BO38" s="1"/>
      <c r="BP38" s="1"/>
      <c r="BQ38" s="1" t="s">
        <v>2168</v>
      </c>
      <c r="BR38" s="1">
        <v>12383</v>
      </c>
      <c r="BS38" s="1" t="s">
        <v>2545</v>
      </c>
      <c r="BT38" s="1"/>
      <c r="BU38" s="1"/>
      <c r="BV38" s="1"/>
      <c r="BW38" s="82">
        <f t="shared" si="6"/>
        <v>12383</v>
      </c>
      <c r="BX38" s="82" t="str">
        <f t="shared" si="7"/>
        <v>REACTIVOS EQUIPOS Y QUIMICOS LIMITADA</v>
      </c>
      <c r="BY38" s="82" t="str">
        <f t="shared" si="8"/>
        <v>Duran Referencia 1156292 Paquete de 2 unidades.</v>
      </c>
      <c r="BZ38" s="82" t="str">
        <f t="shared" si="9"/>
        <v>120 DIAS</v>
      </c>
      <c r="CA38" s="1"/>
      <c r="CB38" s="1"/>
      <c r="CC38" s="1"/>
      <c r="CD38" s="98">
        <f t="shared" si="0"/>
        <v>12383</v>
      </c>
      <c r="CE38" s="98" t="str">
        <f t="shared" si="1"/>
        <v>REACTIVOS EQUIPOS Y QUIMICOS LIMITADA</v>
      </c>
      <c r="CF38" s="98" t="str">
        <f t="shared" si="2"/>
        <v>Duran Referencia 1156292 Paquete de 2 unidades.</v>
      </c>
      <c r="CG38" s="98" t="str">
        <f t="shared" si="3"/>
        <v>120 DIAS</v>
      </c>
      <c r="CH38" s="1">
        <f t="shared" si="4"/>
        <v>12383</v>
      </c>
    </row>
    <row r="39" spans="1:86" ht="28.8">
      <c r="A39" s="48">
        <f t="shared" si="5"/>
        <v>31</v>
      </c>
      <c r="B39" s="10" t="s">
        <v>1638</v>
      </c>
      <c r="C39" s="10" t="s">
        <v>1048</v>
      </c>
      <c r="D39" s="1"/>
      <c r="E39" s="1"/>
      <c r="F39" s="1"/>
      <c r="G39" s="1"/>
      <c r="H39" s="1"/>
      <c r="I39" s="1"/>
      <c r="J39" s="1"/>
      <c r="K39" s="1"/>
      <c r="L39" s="1"/>
      <c r="M39" s="1"/>
      <c r="N39" s="1"/>
      <c r="O39" s="1"/>
      <c r="P39" s="1"/>
      <c r="Q39" s="1"/>
      <c r="R39" s="1"/>
      <c r="S39" s="1" t="s">
        <v>1048</v>
      </c>
      <c r="T39" s="1">
        <v>2535180</v>
      </c>
      <c r="U39" s="1">
        <v>30</v>
      </c>
      <c r="V39" s="1"/>
      <c r="W39" s="1"/>
      <c r="X39" s="1"/>
      <c r="Y39" s="82">
        <f t="shared" si="16"/>
        <v>2535180</v>
      </c>
      <c r="Z39" s="82" t="str">
        <f t="shared" si="17"/>
        <v>EXÓGENA LTDA</v>
      </c>
      <c r="AA39" s="82" t="str">
        <f t="shared" si="10"/>
        <v>Applied Biosystem</v>
      </c>
      <c r="AB39" s="82">
        <f t="shared" si="11"/>
        <v>30</v>
      </c>
      <c r="AC39" s="1"/>
      <c r="AD39" s="1"/>
      <c r="AE39" s="1"/>
      <c r="AF39" s="1"/>
      <c r="AG39" s="1"/>
      <c r="AH39" s="1"/>
      <c r="AI39" s="1"/>
      <c r="AJ39" s="1"/>
      <c r="AK39" s="1"/>
      <c r="AL39" s="1" t="s">
        <v>2261</v>
      </c>
      <c r="AM39" s="1">
        <v>3590400</v>
      </c>
      <c r="AN39" s="1" t="s">
        <v>2475</v>
      </c>
      <c r="AO39" s="1"/>
      <c r="AP39" s="1"/>
      <c r="AQ39" s="1"/>
      <c r="AR39" s="1"/>
      <c r="AS39" s="1"/>
      <c r="AT39" s="1"/>
      <c r="AU39" s="1"/>
      <c r="AV39" s="1"/>
      <c r="AW39" s="1"/>
      <c r="AX39" s="82">
        <f t="shared" si="12"/>
        <v>3590400</v>
      </c>
      <c r="AY39" s="82" t="str">
        <f t="shared" si="13"/>
        <v>LESNIAK E. U.</v>
      </c>
      <c r="AZ39" s="82" t="str">
        <f t="shared" si="14"/>
        <v>APPLIED BIOSYSTEM</v>
      </c>
      <c r="BA39" s="82" t="str">
        <f t="shared" si="15"/>
        <v>30 días</v>
      </c>
      <c r="BB39" s="1"/>
      <c r="BC39" s="1"/>
      <c r="BD39" s="1"/>
      <c r="BE39" s="1"/>
      <c r="BF39" s="1"/>
      <c r="BG39" s="1"/>
      <c r="BH39" s="1"/>
      <c r="BI39" s="1"/>
      <c r="BJ39" s="1"/>
      <c r="BK39" s="1"/>
      <c r="BL39" s="1"/>
      <c r="BM39" s="1"/>
      <c r="BN39" s="1"/>
      <c r="BO39" s="1"/>
      <c r="BP39" s="1"/>
      <c r="BQ39" s="1"/>
      <c r="BR39" s="1"/>
      <c r="BS39" s="1"/>
      <c r="BT39" s="1"/>
      <c r="BU39" s="1"/>
      <c r="BV39" s="1"/>
      <c r="BW39" s="82"/>
      <c r="BX39" s="82"/>
      <c r="BY39" s="82"/>
      <c r="BZ39" s="82"/>
      <c r="CA39" s="1"/>
      <c r="CB39" s="1"/>
      <c r="CC39" s="1"/>
      <c r="CD39" s="98">
        <f t="shared" si="0"/>
        <v>2535180</v>
      </c>
      <c r="CE39" s="98" t="str">
        <f t="shared" si="1"/>
        <v>EXÓGENA LTDA</v>
      </c>
      <c r="CF39" s="98" t="str">
        <f t="shared" si="2"/>
        <v>Applied Biosystem</v>
      </c>
      <c r="CG39" s="98">
        <f t="shared" si="3"/>
        <v>30</v>
      </c>
      <c r="CH39" s="1">
        <f t="shared" si="4"/>
        <v>2535180</v>
      </c>
    </row>
    <row r="40" spans="1:86" ht="43.2">
      <c r="A40" s="48">
        <f t="shared" si="5"/>
        <v>32</v>
      </c>
      <c r="B40" s="10" t="s">
        <v>1379</v>
      </c>
      <c r="C40" s="10" t="s">
        <v>1217</v>
      </c>
      <c r="D40" s="1"/>
      <c r="E40" s="1"/>
      <c r="F40" s="1"/>
      <c r="G40" s="1"/>
      <c r="H40" s="1"/>
      <c r="I40" s="1"/>
      <c r="J40" s="1"/>
      <c r="K40" s="1"/>
      <c r="L40" s="1"/>
      <c r="M40" s="1"/>
      <c r="N40" s="1"/>
      <c r="O40" s="1"/>
      <c r="P40" s="1"/>
      <c r="Q40" s="1"/>
      <c r="R40" s="1"/>
      <c r="S40" s="1"/>
      <c r="T40" s="1"/>
      <c r="U40" s="1"/>
      <c r="V40" s="1"/>
      <c r="W40" s="1"/>
      <c r="X40" s="1"/>
      <c r="Y40" s="82"/>
      <c r="Z40" s="82"/>
      <c r="AA40" s="82"/>
      <c r="AB40" s="82"/>
      <c r="AC40" s="1"/>
      <c r="AD40" s="1"/>
      <c r="AE40" s="1"/>
      <c r="AF40" s="1"/>
      <c r="AG40" s="1"/>
      <c r="AH40" s="1"/>
      <c r="AI40" s="1"/>
      <c r="AJ40" s="1"/>
      <c r="AK40" s="1"/>
      <c r="AL40" s="1"/>
      <c r="AM40" s="1"/>
      <c r="AN40" s="1"/>
      <c r="AO40" s="1"/>
      <c r="AP40" s="1"/>
      <c r="AQ40" s="1"/>
      <c r="AR40" s="1"/>
      <c r="AS40" s="1"/>
      <c r="AT40" s="1"/>
      <c r="AU40" s="1" t="s">
        <v>1267</v>
      </c>
      <c r="AV40" s="1">
        <v>461427.12</v>
      </c>
      <c r="AW40" s="1">
        <v>45</v>
      </c>
      <c r="AX40" s="82">
        <f t="shared" si="12"/>
        <v>461427.12</v>
      </c>
      <c r="AY40" s="82" t="str">
        <f t="shared" si="13"/>
        <v xml:space="preserve">PURIFICACION Y ANALISIS DE FLUIDOS LTDA. </v>
      </c>
      <c r="AZ40" s="82" t="str">
        <f t="shared" si="14"/>
        <v>SHIMADZU</v>
      </c>
      <c r="BA40" s="82">
        <f t="shared" si="15"/>
        <v>45</v>
      </c>
      <c r="BB40" s="1"/>
      <c r="BC40" s="1"/>
      <c r="BD40" s="1"/>
      <c r="BE40" s="1"/>
      <c r="BF40" s="1"/>
      <c r="BG40" s="1"/>
      <c r="BH40" s="1"/>
      <c r="BI40" s="1"/>
      <c r="BJ40" s="1"/>
      <c r="BK40" s="1"/>
      <c r="BL40" s="1"/>
      <c r="BM40" s="1"/>
      <c r="BN40" s="1"/>
      <c r="BO40" s="1"/>
      <c r="BP40" s="1"/>
      <c r="BQ40" s="1"/>
      <c r="BR40" s="1"/>
      <c r="BS40" s="1"/>
      <c r="BT40" s="1"/>
      <c r="BU40" s="1"/>
      <c r="BV40" s="1"/>
      <c r="BW40" s="82"/>
      <c r="BX40" s="82"/>
      <c r="BY40" s="82"/>
      <c r="BZ40" s="82"/>
      <c r="CA40" s="1"/>
      <c r="CB40" s="1"/>
      <c r="CC40" s="1"/>
      <c r="CD40" s="98">
        <f t="shared" si="0"/>
        <v>461427.12</v>
      </c>
      <c r="CE40" s="98" t="str">
        <f t="shared" si="1"/>
        <v xml:space="preserve">PURIFICACION Y ANALISIS DE FLUIDOS LTDA. </v>
      </c>
      <c r="CF40" s="98" t="str">
        <f t="shared" si="2"/>
        <v>SHIMADZU</v>
      </c>
      <c r="CG40" s="98">
        <f t="shared" si="3"/>
        <v>45</v>
      </c>
      <c r="CH40" s="1">
        <f t="shared" si="4"/>
        <v>461427.12</v>
      </c>
    </row>
    <row r="41" spans="1:86" ht="43.2">
      <c r="A41" s="48">
        <f t="shared" si="5"/>
        <v>33</v>
      </c>
      <c r="B41" s="10" t="s">
        <v>1699</v>
      </c>
      <c r="C41" s="10" t="s">
        <v>1700</v>
      </c>
      <c r="D41" s="1"/>
      <c r="E41" s="1"/>
      <c r="F41" s="1"/>
      <c r="G41" s="1"/>
      <c r="H41" s="1"/>
      <c r="I41" s="1"/>
      <c r="J41" s="1"/>
      <c r="K41" s="1"/>
      <c r="L41" s="1"/>
      <c r="M41" s="1"/>
      <c r="N41" s="1"/>
      <c r="O41" s="1"/>
      <c r="P41" s="1"/>
      <c r="Q41" s="1"/>
      <c r="R41" s="1"/>
      <c r="S41" s="1"/>
      <c r="T41" s="1"/>
      <c r="U41" s="1"/>
      <c r="V41" s="1"/>
      <c r="W41" s="1"/>
      <c r="X41" s="1"/>
      <c r="Y41" s="82"/>
      <c r="Z41" s="82"/>
      <c r="AA41" s="82"/>
      <c r="AB41" s="82"/>
      <c r="AC41" s="1"/>
      <c r="AD41" s="1"/>
      <c r="AE41" s="1"/>
      <c r="AF41" s="1"/>
      <c r="AG41" s="1"/>
      <c r="AH41" s="1"/>
      <c r="AI41" s="1"/>
      <c r="AJ41" s="1"/>
      <c r="AK41" s="1"/>
      <c r="AL41" s="1" t="s">
        <v>2359</v>
      </c>
      <c r="AM41" s="1">
        <v>640800</v>
      </c>
      <c r="AN41" s="1" t="s">
        <v>2475</v>
      </c>
      <c r="AO41" s="1" t="s">
        <v>2359</v>
      </c>
      <c r="AP41" s="1">
        <v>451007.99999999994</v>
      </c>
      <c r="AQ41" s="1">
        <v>90</v>
      </c>
      <c r="AR41" s="1"/>
      <c r="AS41" s="1"/>
      <c r="AT41" s="1"/>
      <c r="AU41" s="1"/>
      <c r="AV41" s="1"/>
      <c r="AW41" s="1"/>
      <c r="AX41" s="82">
        <f t="shared" si="12"/>
        <v>451007.99999999994</v>
      </c>
      <c r="AY41" s="82" t="str">
        <f t="shared" si="13"/>
        <v>MERCK S.A.</v>
      </c>
      <c r="AZ41" s="82" t="str">
        <f t="shared" si="14"/>
        <v>EPPENDORF</v>
      </c>
      <c r="BA41" s="82">
        <f t="shared" si="15"/>
        <v>90</v>
      </c>
      <c r="BB41" s="1"/>
      <c r="BC41" s="1"/>
      <c r="BD41" s="1"/>
      <c r="BE41" s="1"/>
      <c r="BF41" s="1"/>
      <c r="BG41" s="1"/>
      <c r="BH41" s="1"/>
      <c r="BI41" s="1"/>
      <c r="BJ41" s="1"/>
      <c r="BK41" s="1"/>
      <c r="BL41" s="1"/>
      <c r="BM41" s="1"/>
      <c r="BN41" s="1"/>
      <c r="BO41" s="1"/>
      <c r="BP41" s="1"/>
      <c r="BQ41" s="1" t="s">
        <v>2359</v>
      </c>
      <c r="BR41" s="1">
        <v>740544</v>
      </c>
      <c r="BS41" s="1" t="s">
        <v>2545</v>
      </c>
      <c r="BT41" s="1" t="s">
        <v>2359</v>
      </c>
      <c r="BU41" s="1">
        <v>371200</v>
      </c>
      <c r="BV41" s="1" t="s">
        <v>2615</v>
      </c>
      <c r="BW41" s="82">
        <f t="shared" si="6"/>
        <v>371200</v>
      </c>
      <c r="BX41" s="82" t="str">
        <f t="shared" si="7"/>
        <v>RTL REPRESENTACIONES TÉCNICAS LTDA</v>
      </c>
      <c r="BY41" s="82" t="str">
        <f t="shared" si="8"/>
        <v>EPPENDORF</v>
      </c>
      <c r="BZ41" s="82" t="str">
        <f t="shared" si="9"/>
        <v>30 - 45</v>
      </c>
      <c r="CA41" s="1" t="s">
        <v>2359</v>
      </c>
      <c r="CB41" s="1">
        <v>487200</v>
      </c>
      <c r="CC41" s="1">
        <v>60</v>
      </c>
      <c r="CD41" s="98">
        <f t="shared" si="0"/>
        <v>371200</v>
      </c>
      <c r="CE41" s="98" t="str">
        <f t="shared" si="1"/>
        <v>RTL REPRESENTACIONES TÉCNICAS LTDA</v>
      </c>
      <c r="CF41" s="98" t="str">
        <f t="shared" si="2"/>
        <v>EPPENDORF</v>
      </c>
      <c r="CG41" s="98" t="str">
        <f t="shared" si="3"/>
        <v>30 - 45</v>
      </c>
      <c r="CH41" s="1">
        <f t="shared" si="4"/>
        <v>740544</v>
      </c>
    </row>
    <row r="42" spans="1:86" ht="28.8">
      <c r="A42" s="48">
        <f t="shared" si="5"/>
        <v>34</v>
      </c>
      <c r="B42" s="10" t="s">
        <v>2169</v>
      </c>
      <c r="C42" s="10" t="s">
        <v>2170</v>
      </c>
      <c r="D42" s="1"/>
      <c r="E42" s="1"/>
      <c r="F42" s="1"/>
      <c r="G42" s="1"/>
      <c r="H42" s="1"/>
      <c r="I42" s="1"/>
      <c r="J42" s="1"/>
      <c r="K42" s="1"/>
      <c r="L42" s="1"/>
      <c r="M42" s="1"/>
      <c r="N42" s="1"/>
      <c r="O42" s="1"/>
      <c r="P42" s="1"/>
      <c r="Q42" s="1"/>
      <c r="R42" s="1"/>
      <c r="S42" s="1"/>
      <c r="T42" s="1"/>
      <c r="U42" s="1"/>
      <c r="V42" s="1"/>
      <c r="W42" s="1"/>
      <c r="X42" s="1"/>
      <c r="Y42" s="82"/>
      <c r="Z42" s="82"/>
      <c r="AA42" s="82"/>
      <c r="AB42" s="82"/>
      <c r="AC42" s="1"/>
      <c r="AD42" s="1"/>
      <c r="AE42" s="1"/>
      <c r="AF42" s="1"/>
      <c r="AG42" s="1"/>
      <c r="AH42" s="1"/>
      <c r="AI42" s="1"/>
      <c r="AJ42" s="1"/>
      <c r="AK42" s="1"/>
      <c r="AL42" s="1"/>
      <c r="AM42" s="1"/>
      <c r="AN42" s="1"/>
      <c r="AO42" s="1"/>
      <c r="AP42" s="1"/>
      <c r="AQ42" s="1"/>
      <c r="AR42" s="1"/>
      <c r="AS42" s="1"/>
      <c r="AT42" s="1"/>
      <c r="AU42" s="1"/>
      <c r="AV42" s="1"/>
      <c r="AW42" s="1"/>
      <c r="AX42" s="82"/>
      <c r="AY42" s="82"/>
      <c r="AZ42" s="82"/>
      <c r="BA42" s="82"/>
      <c r="BB42" s="1"/>
      <c r="BC42" s="1"/>
      <c r="BD42" s="1"/>
      <c r="BE42" s="1"/>
      <c r="BF42" s="1"/>
      <c r="BG42" s="1"/>
      <c r="BH42" s="1" t="s">
        <v>1796</v>
      </c>
      <c r="BI42" s="1">
        <v>496480</v>
      </c>
      <c r="BJ42" s="1" t="s">
        <v>2375</v>
      </c>
      <c r="BK42" s="1"/>
      <c r="BL42" s="1"/>
      <c r="BM42" s="1"/>
      <c r="BN42" s="1"/>
      <c r="BO42" s="1"/>
      <c r="BP42" s="1"/>
      <c r="BQ42" s="1"/>
      <c r="BR42" s="1"/>
      <c r="BS42" s="1"/>
      <c r="BT42" s="1"/>
      <c r="BU42" s="1"/>
      <c r="BV42" s="1"/>
      <c r="BW42" s="82">
        <f t="shared" si="6"/>
        <v>496480</v>
      </c>
      <c r="BX42" s="82" t="str">
        <f t="shared" si="7"/>
        <v xml:space="preserve">QUIMICA  M.G.  S.A.S.   </v>
      </c>
      <c r="BY42" s="82" t="str">
        <f t="shared" si="8"/>
        <v>SUPELCO</v>
      </c>
      <c r="BZ42" s="82" t="str">
        <f t="shared" si="9"/>
        <v>60 DIAS</v>
      </c>
      <c r="CA42" s="1" t="s">
        <v>1796</v>
      </c>
      <c r="CB42" s="1">
        <v>510400</v>
      </c>
      <c r="CC42" s="1">
        <v>60</v>
      </c>
      <c r="CD42" s="98">
        <f t="shared" si="0"/>
        <v>496480</v>
      </c>
      <c r="CE42" s="98" t="str">
        <f t="shared" si="1"/>
        <v xml:space="preserve">QUIMICA  M.G.  S.A.S.   </v>
      </c>
      <c r="CF42" s="98" t="str">
        <f t="shared" si="2"/>
        <v>SUPELCO</v>
      </c>
      <c r="CG42" s="98" t="str">
        <f t="shared" si="3"/>
        <v>60 DIAS</v>
      </c>
      <c r="CH42" s="1">
        <f t="shared" si="4"/>
        <v>510400</v>
      </c>
    </row>
    <row r="43" spans="1:86" ht="43.2">
      <c r="A43" s="48">
        <f t="shared" si="5"/>
        <v>35</v>
      </c>
      <c r="B43" s="10" t="s">
        <v>1101</v>
      </c>
      <c r="C43" s="10" t="s">
        <v>1207</v>
      </c>
      <c r="D43" s="1"/>
      <c r="E43" s="1"/>
      <c r="F43" s="1"/>
      <c r="G43" s="1"/>
      <c r="H43" s="1"/>
      <c r="I43" s="1"/>
      <c r="J43" s="1"/>
      <c r="K43" s="1"/>
      <c r="L43" s="1"/>
      <c r="M43" s="1"/>
      <c r="N43" s="1"/>
      <c r="O43" s="1"/>
      <c r="P43" s="1"/>
      <c r="Q43" s="1"/>
      <c r="R43" s="1"/>
      <c r="S43" s="1"/>
      <c r="T43" s="1"/>
      <c r="U43" s="1"/>
      <c r="V43" s="1" t="s">
        <v>888</v>
      </c>
      <c r="W43" s="1">
        <v>1659243</v>
      </c>
      <c r="X43" s="1" t="s">
        <v>2375</v>
      </c>
      <c r="Y43" s="82">
        <f t="shared" si="16"/>
        <v>1659243</v>
      </c>
      <c r="Z43" s="82" t="str">
        <f t="shared" si="17"/>
        <v>IMECTECH SOLUTIONS S.A.S.</v>
      </c>
      <c r="AA43" s="82" t="str">
        <f t="shared" si="10"/>
        <v>FISHER</v>
      </c>
      <c r="AB43" s="82" t="str">
        <f t="shared" si="11"/>
        <v>60 DIAS</v>
      </c>
      <c r="AC43" s="1"/>
      <c r="AD43" s="1"/>
      <c r="AE43" s="1"/>
      <c r="AF43" s="1"/>
      <c r="AG43" s="1"/>
      <c r="AH43" s="1"/>
      <c r="AI43" s="1"/>
      <c r="AJ43" s="1"/>
      <c r="AK43" s="1"/>
      <c r="AL43" s="1" t="s">
        <v>888</v>
      </c>
      <c r="AM43" s="1">
        <v>2862900</v>
      </c>
      <c r="AN43" s="1" t="s">
        <v>2475</v>
      </c>
      <c r="AO43" s="1"/>
      <c r="AP43" s="1"/>
      <c r="AQ43" s="1"/>
      <c r="AR43" s="1"/>
      <c r="AS43" s="1"/>
      <c r="AT43" s="1"/>
      <c r="AU43" s="1"/>
      <c r="AV43" s="1"/>
      <c r="AW43" s="1"/>
      <c r="AX43" s="82">
        <f t="shared" si="12"/>
        <v>2862900</v>
      </c>
      <c r="AY43" s="82" t="str">
        <f t="shared" si="13"/>
        <v>LESNIAK E. U.</v>
      </c>
      <c r="AZ43" s="82" t="str">
        <f t="shared" si="14"/>
        <v>FISHER</v>
      </c>
      <c r="BA43" s="82" t="str">
        <f t="shared" si="15"/>
        <v>30 días</v>
      </c>
      <c r="BB43" s="1" t="s">
        <v>888</v>
      </c>
      <c r="BC43" s="1">
        <v>3972629</v>
      </c>
      <c r="BD43" s="1">
        <v>60</v>
      </c>
      <c r="BE43" s="1"/>
      <c r="BF43" s="1"/>
      <c r="BG43" s="1"/>
      <c r="BH43" s="1" t="s">
        <v>888</v>
      </c>
      <c r="BI43" s="1">
        <v>1902400</v>
      </c>
      <c r="BJ43" s="1" t="s">
        <v>2375</v>
      </c>
      <c r="BK43" s="1"/>
      <c r="BL43" s="1"/>
      <c r="BM43" s="1"/>
      <c r="BN43" s="1"/>
      <c r="BO43" s="1"/>
      <c r="BP43" s="1"/>
      <c r="BQ43" s="1"/>
      <c r="BR43" s="1"/>
      <c r="BS43" s="1"/>
      <c r="BT43" s="1"/>
      <c r="BU43" s="1"/>
      <c r="BV43" s="1"/>
      <c r="BW43" s="82">
        <f t="shared" si="6"/>
        <v>1902400</v>
      </c>
      <c r="BX43" s="82" t="str">
        <f t="shared" si="7"/>
        <v xml:space="preserve">QUIMICA  M.G.  S.A.S.   </v>
      </c>
      <c r="BY43" s="82" t="str">
        <f t="shared" si="8"/>
        <v>FISHER</v>
      </c>
      <c r="BZ43" s="82" t="str">
        <f t="shared" si="9"/>
        <v>60 DIAS</v>
      </c>
      <c r="CA43" s="1" t="s">
        <v>888</v>
      </c>
      <c r="CB43" s="1">
        <v>2146000</v>
      </c>
      <c r="CC43" s="1">
        <v>60</v>
      </c>
      <c r="CD43" s="98">
        <f t="shared" si="0"/>
        <v>1659243</v>
      </c>
      <c r="CE43" s="98" t="str">
        <f t="shared" si="1"/>
        <v>IMECTECH SOLUTIONS S.A.S.</v>
      </c>
      <c r="CF43" s="98" t="str">
        <f t="shared" si="2"/>
        <v>FISHER</v>
      </c>
      <c r="CG43" s="98" t="str">
        <f t="shared" si="3"/>
        <v>60 DIAS</v>
      </c>
      <c r="CH43" s="1">
        <f t="shared" si="4"/>
        <v>3972629</v>
      </c>
    </row>
    <row r="44" spans="1:86" ht="43.2">
      <c r="A44" s="48">
        <f t="shared" si="5"/>
        <v>36</v>
      </c>
      <c r="B44" s="10" t="s">
        <v>1102</v>
      </c>
      <c r="C44" s="10" t="s">
        <v>1208</v>
      </c>
      <c r="D44" s="1"/>
      <c r="E44" s="1"/>
      <c r="F44" s="1"/>
      <c r="G44" s="1"/>
      <c r="H44" s="1"/>
      <c r="I44" s="1"/>
      <c r="J44" s="1"/>
      <c r="K44" s="1"/>
      <c r="L44" s="1"/>
      <c r="M44" s="1"/>
      <c r="N44" s="1"/>
      <c r="O44" s="1"/>
      <c r="P44" s="1"/>
      <c r="Q44" s="1"/>
      <c r="R44" s="1"/>
      <c r="S44" s="1"/>
      <c r="T44" s="1"/>
      <c r="U44" s="1"/>
      <c r="V44" s="1"/>
      <c r="W44" s="1"/>
      <c r="X44" s="1"/>
      <c r="Y44" s="82"/>
      <c r="Z44" s="82"/>
      <c r="AA44" s="82"/>
      <c r="AB44" s="82"/>
      <c r="AC44" s="1"/>
      <c r="AD44" s="1"/>
      <c r="AE44" s="1"/>
      <c r="AF44" s="1"/>
      <c r="AG44" s="1"/>
      <c r="AH44" s="1"/>
      <c r="AI44" s="1"/>
      <c r="AJ44" s="1"/>
      <c r="AK44" s="1"/>
      <c r="AL44" s="1"/>
      <c r="AM44" s="1"/>
      <c r="AN44" s="1"/>
      <c r="AO44" s="1"/>
      <c r="AP44" s="1"/>
      <c r="AQ44" s="1"/>
      <c r="AR44" s="1"/>
      <c r="AS44" s="1"/>
      <c r="AT44" s="1"/>
      <c r="AU44" s="1" t="s">
        <v>307</v>
      </c>
      <c r="AV44" s="1">
        <v>61500</v>
      </c>
      <c r="AW44" s="1">
        <v>15</v>
      </c>
      <c r="AX44" s="82">
        <f t="shared" si="12"/>
        <v>61500</v>
      </c>
      <c r="AY44" s="82" t="str">
        <f t="shared" si="13"/>
        <v xml:space="preserve">PURIFICACION Y ANALISIS DE FLUIDOS LTDA. </v>
      </c>
      <c r="AZ44" s="82" t="str">
        <f t="shared" si="14"/>
        <v>MILLIPORE</v>
      </c>
      <c r="BA44" s="82">
        <f t="shared" si="15"/>
        <v>15</v>
      </c>
      <c r="BB44" s="1"/>
      <c r="BC44" s="1"/>
      <c r="BD44" s="1"/>
      <c r="BE44" s="1"/>
      <c r="BF44" s="1"/>
      <c r="BG44" s="1"/>
      <c r="BH44" s="1"/>
      <c r="BI44" s="1"/>
      <c r="BJ44" s="1"/>
      <c r="BK44" s="1"/>
      <c r="BL44" s="1"/>
      <c r="BM44" s="1"/>
      <c r="BN44" s="1"/>
      <c r="BO44" s="1"/>
      <c r="BP44" s="1"/>
      <c r="BQ44" s="1"/>
      <c r="BR44" s="1"/>
      <c r="BS44" s="1"/>
      <c r="BT44" s="1"/>
      <c r="BU44" s="1"/>
      <c r="BV44" s="1"/>
      <c r="BW44" s="82"/>
      <c r="BX44" s="82"/>
      <c r="BY44" s="82"/>
      <c r="BZ44" s="82"/>
      <c r="CA44" s="1"/>
      <c r="CB44" s="1"/>
      <c r="CC44" s="1"/>
      <c r="CD44" s="98">
        <f t="shared" si="0"/>
        <v>61500</v>
      </c>
      <c r="CE44" s="98" t="str">
        <f t="shared" si="1"/>
        <v xml:space="preserve">PURIFICACION Y ANALISIS DE FLUIDOS LTDA. </v>
      </c>
      <c r="CF44" s="98" t="str">
        <f t="shared" si="2"/>
        <v>MILLIPORE</v>
      </c>
      <c r="CG44" s="98">
        <f t="shared" si="3"/>
        <v>15</v>
      </c>
      <c r="CH44" s="1">
        <f t="shared" si="4"/>
        <v>61500</v>
      </c>
    </row>
    <row r="45" spans="1:86" ht="43.2">
      <c r="A45" s="48">
        <f t="shared" si="5"/>
        <v>37</v>
      </c>
      <c r="B45" s="10" t="s">
        <v>1103</v>
      </c>
      <c r="C45" s="10" t="s">
        <v>1209</v>
      </c>
      <c r="D45" s="1"/>
      <c r="E45" s="1"/>
      <c r="F45" s="1"/>
      <c r="G45" s="1"/>
      <c r="H45" s="1"/>
      <c r="I45" s="1"/>
      <c r="J45" s="1"/>
      <c r="K45" s="1"/>
      <c r="L45" s="1"/>
      <c r="M45" s="1"/>
      <c r="N45" s="1"/>
      <c r="O45" s="1"/>
      <c r="P45" s="1"/>
      <c r="Q45" s="1"/>
      <c r="R45" s="1"/>
      <c r="S45" s="1"/>
      <c r="T45" s="1"/>
      <c r="U45" s="1"/>
      <c r="V45" s="1"/>
      <c r="W45" s="1"/>
      <c r="X45" s="1"/>
      <c r="Y45" s="82"/>
      <c r="Z45" s="82"/>
      <c r="AA45" s="82"/>
      <c r="AB45" s="82"/>
      <c r="AC45" s="1"/>
      <c r="AD45" s="1"/>
      <c r="AE45" s="1"/>
      <c r="AF45" s="1"/>
      <c r="AG45" s="1"/>
      <c r="AH45" s="1"/>
      <c r="AI45" s="1"/>
      <c r="AJ45" s="1"/>
      <c r="AK45" s="1"/>
      <c r="AL45" s="1"/>
      <c r="AM45" s="1"/>
      <c r="AN45" s="1"/>
      <c r="AO45" s="1"/>
      <c r="AP45" s="1"/>
      <c r="AQ45" s="1"/>
      <c r="AR45" s="1"/>
      <c r="AS45" s="1"/>
      <c r="AT45" s="1"/>
      <c r="AU45" s="1" t="s">
        <v>307</v>
      </c>
      <c r="AV45" s="1">
        <v>61500</v>
      </c>
      <c r="AW45" s="1">
        <v>15</v>
      </c>
      <c r="AX45" s="82">
        <f t="shared" si="12"/>
        <v>61500</v>
      </c>
      <c r="AY45" s="82" t="str">
        <f t="shared" si="13"/>
        <v xml:space="preserve">PURIFICACION Y ANALISIS DE FLUIDOS LTDA. </v>
      </c>
      <c r="AZ45" s="82" t="str">
        <f t="shared" si="14"/>
        <v>MILLIPORE</v>
      </c>
      <c r="BA45" s="82">
        <f t="shared" si="15"/>
        <v>15</v>
      </c>
      <c r="BB45" s="1"/>
      <c r="BC45" s="1"/>
      <c r="BD45" s="1"/>
      <c r="BE45" s="1"/>
      <c r="BF45" s="1"/>
      <c r="BG45" s="1"/>
      <c r="BH45" s="1"/>
      <c r="BI45" s="1"/>
      <c r="BJ45" s="1"/>
      <c r="BK45" s="1"/>
      <c r="BL45" s="1"/>
      <c r="BM45" s="1"/>
      <c r="BN45" s="1"/>
      <c r="BO45" s="1"/>
      <c r="BP45" s="1"/>
      <c r="BQ45" s="1"/>
      <c r="BR45" s="1"/>
      <c r="BS45" s="1"/>
      <c r="BT45" s="1"/>
      <c r="BU45" s="1"/>
      <c r="BV45" s="1"/>
      <c r="BW45" s="82"/>
      <c r="BX45" s="82"/>
      <c r="BY45" s="82"/>
      <c r="BZ45" s="82"/>
      <c r="CA45" s="1"/>
      <c r="CB45" s="1"/>
      <c r="CC45" s="1"/>
      <c r="CD45" s="98">
        <f t="shared" si="0"/>
        <v>61500</v>
      </c>
      <c r="CE45" s="98" t="str">
        <f t="shared" si="1"/>
        <v xml:space="preserve">PURIFICACION Y ANALISIS DE FLUIDOS LTDA. </v>
      </c>
      <c r="CF45" s="98" t="str">
        <f t="shared" si="2"/>
        <v>MILLIPORE</v>
      </c>
      <c r="CG45" s="98">
        <f t="shared" si="3"/>
        <v>15</v>
      </c>
      <c r="CH45" s="1">
        <f t="shared" si="4"/>
        <v>61500</v>
      </c>
    </row>
    <row r="46" spans="1:86" ht="43.2">
      <c r="A46" s="48">
        <f t="shared" si="5"/>
        <v>38</v>
      </c>
      <c r="B46" s="10" t="s">
        <v>1274</v>
      </c>
      <c r="C46" s="10" t="s">
        <v>1287</v>
      </c>
      <c r="D46" s="1"/>
      <c r="E46" s="1"/>
      <c r="F46" s="1"/>
      <c r="G46" s="1"/>
      <c r="H46" s="1"/>
      <c r="I46" s="1"/>
      <c r="J46" s="1"/>
      <c r="K46" s="1"/>
      <c r="L46" s="1"/>
      <c r="M46" s="1"/>
      <c r="N46" s="1"/>
      <c r="O46" s="1"/>
      <c r="P46" s="1"/>
      <c r="Q46" s="1"/>
      <c r="R46" s="1"/>
      <c r="S46" s="1"/>
      <c r="T46" s="1"/>
      <c r="U46" s="1"/>
      <c r="V46" s="1"/>
      <c r="W46" s="1"/>
      <c r="X46" s="1"/>
      <c r="Y46" s="82"/>
      <c r="Z46" s="82"/>
      <c r="AA46" s="82"/>
      <c r="AB46" s="82"/>
      <c r="AC46" s="1"/>
      <c r="AD46" s="1"/>
      <c r="AE46" s="1"/>
      <c r="AF46" s="1"/>
      <c r="AG46" s="1"/>
      <c r="AH46" s="1"/>
      <c r="AI46" s="1"/>
      <c r="AJ46" s="1"/>
      <c r="AK46" s="1"/>
      <c r="AL46" s="1"/>
      <c r="AM46" s="1"/>
      <c r="AN46" s="1"/>
      <c r="AO46" s="1"/>
      <c r="AP46" s="1"/>
      <c r="AQ46" s="1"/>
      <c r="AR46" s="1"/>
      <c r="AS46" s="1"/>
      <c r="AT46" s="1"/>
      <c r="AU46" s="1" t="s">
        <v>1267</v>
      </c>
      <c r="AV46" s="1">
        <v>1076663.28</v>
      </c>
      <c r="AW46" s="1">
        <v>45</v>
      </c>
      <c r="AX46" s="82">
        <f t="shared" si="12"/>
        <v>1076663.28</v>
      </c>
      <c r="AY46" s="82" t="str">
        <f t="shared" si="13"/>
        <v xml:space="preserve">PURIFICACION Y ANALISIS DE FLUIDOS LTDA. </v>
      </c>
      <c r="AZ46" s="82" t="str">
        <f t="shared" si="14"/>
        <v>SHIMADZU</v>
      </c>
      <c r="BA46" s="82">
        <f t="shared" si="15"/>
        <v>45</v>
      </c>
      <c r="BB46" s="1"/>
      <c r="BC46" s="1"/>
      <c r="BD46" s="1"/>
      <c r="BE46" s="1"/>
      <c r="BF46" s="1"/>
      <c r="BG46" s="1"/>
      <c r="BH46" s="1"/>
      <c r="BI46" s="1"/>
      <c r="BJ46" s="1"/>
      <c r="BK46" s="1"/>
      <c r="BL46" s="1"/>
      <c r="BM46" s="1"/>
      <c r="BN46" s="1"/>
      <c r="BO46" s="1"/>
      <c r="BP46" s="1"/>
      <c r="BQ46" s="1"/>
      <c r="BR46" s="1"/>
      <c r="BS46" s="1"/>
      <c r="BT46" s="1"/>
      <c r="BU46" s="1"/>
      <c r="BV46" s="1"/>
      <c r="BW46" s="82"/>
      <c r="BX46" s="82"/>
      <c r="BY46" s="82"/>
      <c r="BZ46" s="82"/>
      <c r="CA46" s="1"/>
      <c r="CB46" s="1"/>
      <c r="CC46" s="1"/>
      <c r="CD46" s="98">
        <f t="shared" si="0"/>
        <v>1076663.28</v>
      </c>
      <c r="CE46" s="98" t="str">
        <f t="shared" si="1"/>
        <v xml:space="preserve">PURIFICACION Y ANALISIS DE FLUIDOS LTDA. </v>
      </c>
      <c r="CF46" s="98" t="str">
        <f t="shared" si="2"/>
        <v>SHIMADZU</v>
      </c>
      <c r="CG46" s="98">
        <f t="shared" si="3"/>
        <v>45</v>
      </c>
      <c r="CH46" s="1">
        <f t="shared" si="4"/>
        <v>1076663.28</v>
      </c>
    </row>
    <row r="47" spans="1:86" ht="57.6">
      <c r="A47" s="48">
        <f t="shared" si="5"/>
        <v>39</v>
      </c>
      <c r="B47" s="10" t="s">
        <v>1549</v>
      </c>
      <c r="C47" s="10" t="s">
        <v>1633</v>
      </c>
      <c r="D47" s="1"/>
      <c r="E47" s="1"/>
      <c r="F47" s="1"/>
      <c r="G47" s="1"/>
      <c r="H47" s="1"/>
      <c r="I47" s="1"/>
      <c r="J47" s="1"/>
      <c r="K47" s="1"/>
      <c r="L47" s="1"/>
      <c r="M47" s="1"/>
      <c r="N47" s="1"/>
      <c r="O47" s="1"/>
      <c r="P47" s="1"/>
      <c r="Q47" s="1"/>
      <c r="R47" s="1"/>
      <c r="S47" s="1"/>
      <c r="T47" s="1"/>
      <c r="U47" s="1"/>
      <c r="V47" s="1" t="s">
        <v>2434</v>
      </c>
      <c r="W47" s="1">
        <v>352202</v>
      </c>
      <c r="X47" s="1" t="s">
        <v>2375</v>
      </c>
      <c r="Y47" s="82">
        <f t="shared" si="16"/>
        <v>352202</v>
      </c>
      <c r="Z47" s="82" t="str">
        <f t="shared" si="17"/>
        <v>IMECTECH SOLUTIONS S.A.S.</v>
      </c>
      <c r="AA47" s="82" t="str">
        <f t="shared" si="10"/>
        <v>THERMO FISHER</v>
      </c>
      <c r="AB47" s="82" t="str">
        <f t="shared" si="11"/>
        <v>60 DIAS</v>
      </c>
      <c r="AC47" s="1"/>
      <c r="AD47" s="1"/>
      <c r="AE47" s="1"/>
      <c r="AF47" s="1" t="s">
        <v>2456</v>
      </c>
      <c r="AG47" s="1">
        <v>290000</v>
      </c>
      <c r="AH47" s="1" t="s">
        <v>2387</v>
      </c>
      <c r="AI47" s="1"/>
      <c r="AJ47" s="1"/>
      <c r="AK47" s="1"/>
      <c r="AL47" s="1"/>
      <c r="AM47" s="1"/>
      <c r="AN47" s="1"/>
      <c r="AO47" s="1"/>
      <c r="AP47" s="1"/>
      <c r="AQ47" s="1"/>
      <c r="AR47" s="1"/>
      <c r="AS47" s="1"/>
      <c r="AT47" s="1"/>
      <c r="AU47" s="1"/>
      <c r="AV47" s="1"/>
      <c r="AW47" s="1"/>
      <c r="AX47" s="82">
        <f t="shared" si="12"/>
        <v>290000</v>
      </c>
      <c r="AY47" s="82" t="str">
        <f t="shared" si="13"/>
        <v>INNOVACION TECNOLOGICA LTDA - INNOVATEK LTDA.</v>
      </c>
      <c r="AZ47" s="82" t="str">
        <f t="shared" si="14"/>
        <v>THERMO SCIENTIFIC</v>
      </c>
      <c r="BA47" s="82" t="str">
        <f t="shared" si="15"/>
        <v>5 dias</v>
      </c>
      <c r="BB47" s="1"/>
      <c r="BC47" s="1"/>
      <c r="BD47" s="1"/>
      <c r="BE47" s="1"/>
      <c r="BF47" s="1"/>
      <c r="BG47" s="1"/>
      <c r="BH47" s="1"/>
      <c r="BI47" s="1"/>
      <c r="BJ47" s="1"/>
      <c r="BK47" s="1"/>
      <c r="BL47" s="1"/>
      <c r="BM47" s="1"/>
      <c r="BN47" s="1"/>
      <c r="BO47" s="1"/>
      <c r="BP47" s="1"/>
      <c r="BQ47" s="1" t="s">
        <v>2383</v>
      </c>
      <c r="BR47" s="1">
        <v>87000</v>
      </c>
      <c r="BS47" s="1" t="s">
        <v>2545</v>
      </c>
      <c r="BT47" s="1"/>
      <c r="BU47" s="1"/>
      <c r="BV47" s="1"/>
      <c r="BW47" s="82">
        <f t="shared" si="6"/>
        <v>87000</v>
      </c>
      <c r="BX47" s="82" t="str">
        <f t="shared" si="7"/>
        <v>REACTIVOS EQUIPOS Y QUIMICOS LIMITADA</v>
      </c>
      <c r="BY47" s="82" t="str">
        <f t="shared" si="8"/>
        <v>UNICO</v>
      </c>
      <c r="BZ47" s="82" t="str">
        <f t="shared" si="9"/>
        <v>120 DIAS</v>
      </c>
      <c r="CA47" s="1" t="s">
        <v>2383</v>
      </c>
      <c r="CB47" s="1">
        <v>171600</v>
      </c>
      <c r="CC47" s="1">
        <v>60</v>
      </c>
      <c r="CD47" s="98">
        <f t="shared" si="0"/>
        <v>87000</v>
      </c>
      <c r="CE47" s="98" t="str">
        <f t="shared" si="1"/>
        <v>REACTIVOS EQUIPOS Y QUIMICOS LIMITADA</v>
      </c>
      <c r="CF47" s="98" t="str">
        <f t="shared" si="2"/>
        <v>UNICO</v>
      </c>
      <c r="CG47" s="98" t="str">
        <f t="shared" si="3"/>
        <v>120 DIAS</v>
      </c>
      <c r="CH47" s="1">
        <f t="shared" si="4"/>
        <v>352202</v>
      </c>
    </row>
    <row r="48" spans="1:86" ht="43.2">
      <c r="A48" s="48">
        <f t="shared" si="5"/>
        <v>40</v>
      </c>
      <c r="B48" s="10" t="s">
        <v>1532</v>
      </c>
      <c r="C48" s="10" t="s">
        <v>1533</v>
      </c>
      <c r="D48" s="1" t="s">
        <v>1356</v>
      </c>
      <c r="E48" s="1">
        <v>416486.40000000002</v>
      </c>
      <c r="F48" s="1" t="s">
        <v>2288</v>
      </c>
      <c r="G48" s="1"/>
      <c r="H48" s="1"/>
      <c r="I48" s="1"/>
      <c r="J48" s="1"/>
      <c r="K48" s="1"/>
      <c r="L48" s="1"/>
      <c r="M48" s="1"/>
      <c r="N48" s="1"/>
      <c r="O48" s="1"/>
      <c r="P48" s="1"/>
      <c r="Q48" s="1"/>
      <c r="R48" s="1"/>
      <c r="S48" s="1"/>
      <c r="T48" s="1"/>
      <c r="U48" s="1"/>
      <c r="V48" s="1"/>
      <c r="W48" s="1"/>
      <c r="X48" s="1"/>
      <c r="Y48" s="82">
        <f t="shared" si="16"/>
        <v>416486.40000000002</v>
      </c>
      <c r="Z48" s="82" t="str">
        <f t="shared" si="17"/>
        <v>AVÁNTIKA COLOMBIA S.A.</v>
      </c>
      <c r="AA48" s="82" t="str">
        <f t="shared" si="10"/>
        <v>HACH</v>
      </c>
      <c r="AB48" s="82" t="str">
        <f t="shared" si="11"/>
        <v xml:space="preserve">60 dias </v>
      </c>
      <c r="AC48" s="1"/>
      <c r="AD48" s="1"/>
      <c r="AE48" s="1"/>
      <c r="AF48" s="1"/>
      <c r="AG48" s="1"/>
      <c r="AH48" s="1"/>
      <c r="AI48" s="1"/>
      <c r="AJ48" s="1"/>
      <c r="AK48" s="1"/>
      <c r="AL48" s="1" t="s">
        <v>1356</v>
      </c>
      <c r="AM48" s="1">
        <v>265300</v>
      </c>
      <c r="AN48" s="1" t="s">
        <v>2475</v>
      </c>
      <c r="AO48" s="1"/>
      <c r="AP48" s="1"/>
      <c r="AQ48" s="1"/>
      <c r="AR48" s="1" t="s">
        <v>1356</v>
      </c>
      <c r="AS48" s="1">
        <v>181921.95121951221</v>
      </c>
      <c r="AT48" s="1">
        <v>10</v>
      </c>
      <c r="AU48" s="1"/>
      <c r="AV48" s="1"/>
      <c r="AW48" s="1"/>
      <c r="AX48" s="82">
        <f t="shared" si="12"/>
        <v>181921.95121951221</v>
      </c>
      <c r="AY48" s="82" t="str">
        <f t="shared" si="13"/>
        <v>NELSON A. ROYERO Y CÍA. SAS.</v>
      </c>
      <c r="AZ48" s="82" t="str">
        <f t="shared" si="14"/>
        <v>HACH</v>
      </c>
      <c r="BA48" s="82">
        <f t="shared" si="15"/>
        <v>10</v>
      </c>
      <c r="BB48" s="1"/>
      <c r="BC48" s="1"/>
      <c r="BD48" s="1"/>
      <c r="BE48" s="1" t="s">
        <v>1356</v>
      </c>
      <c r="BF48" s="1">
        <v>170541.22800000003</v>
      </c>
      <c r="BG48" s="1" t="s">
        <v>2539</v>
      </c>
      <c r="BH48" s="1"/>
      <c r="BI48" s="1"/>
      <c r="BJ48" s="1"/>
      <c r="BK48" s="1"/>
      <c r="BL48" s="1"/>
      <c r="BM48" s="1"/>
      <c r="BN48" s="1"/>
      <c r="BO48" s="1"/>
      <c r="BP48" s="1"/>
      <c r="BQ48" s="1" t="s">
        <v>2606</v>
      </c>
      <c r="BR48" s="1">
        <v>169505</v>
      </c>
      <c r="BS48" s="1" t="s">
        <v>2545</v>
      </c>
      <c r="BT48" s="1"/>
      <c r="BU48" s="1"/>
      <c r="BV48" s="1"/>
      <c r="BW48" s="82">
        <f t="shared" si="6"/>
        <v>169505</v>
      </c>
      <c r="BX48" s="82" t="str">
        <f t="shared" si="7"/>
        <v>REACTIVOS EQUIPOS Y QUIMICOS LIMITADA</v>
      </c>
      <c r="BY48" s="82" t="str">
        <f t="shared" si="8"/>
        <v>HACH. Ref. HAC-2084900</v>
      </c>
      <c r="BZ48" s="82" t="str">
        <f t="shared" si="9"/>
        <v>120 DIAS</v>
      </c>
      <c r="CA48" s="1" t="s">
        <v>1356</v>
      </c>
      <c r="CB48" s="1">
        <v>168700</v>
      </c>
      <c r="CC48" s="1">
        <v>30</v>
      </c>
      <c r="CD48" s="98">
        <f t="shared" si="0"/>
        <v>168700</v>
      </c>
      <c r="CE48" s="98" t="str">
        <f t="shared" si="1"/>
        <v>SCIENTIFIC PRODUCTS LTDA.</v>
      </c>
      <c r="CF48" s="98" t="str">
        <f t="shared" si="2"/>
        <v>HACH</v>
      </c>
      <c r="CG48" s="98">
        <f t="shared" si="3"/>
        <v>30</v>
      </c>
      <c r="CH48" s="1">
        <f t="shared" si="4"/>
        <v>416486.40000000002</v>
      </c>
    </row>
    <row r="49" spans="1:86" ht="28.8">
      <c r="A49" s="48">
        <f t="shared" si="5"/>
        <v>41</v>
      </c>
      <c r="B49" s="10" t="s">
        <v>1105</v>
      </c>
      <c r="C49" s="10" t="s">
        <v>1211</v>
      </c>
      <c r="D49" s="1"/>
      <c r="E49" s="1"/>
      <c r="F49" s="1"/>
      <c r="G49" s="1"/>
      <c r="H49" s="1"/>
      <c r="I49" s="1"/>
      <c r="J49" s="1"/>
      <c r="K49" s="1"/>
      <c r="L49" s="1"/>
      <c r="M49" s="1"/>
      <c r="N49" s="1"/>
      <c r="O49" s="1"/>
      <c r="P49" s="1"/>
      <c r="Q49" s="1"/>
      <c r="R49" s="1"/>
      <c r="S49" s="1"/>
      <c r="T49" s="1"/>
      <c r="U49" s="1"/>
      <c r="V49" s="1"/>
      <c r="W49" s="1"/>
      <c r="X49" s="1"/>
      <c r="Y49" s="82"/>
      <c r="Z49" s="82"/>
      <c r="AA49" s="82"/>
      <c r="AB49" s="82"/>
      <c r="AC49" s="1"/>
      <c r="AD49" s="1"/>
      <c r="AE49" s="1"/>
      <c r="AF49" s="1"/>
      <c r="AG49" s="1"/>
      <c r="AH49" s="1"/>
      <c r="AI49" s="1"/>
      <c r="AJ49" s="1"/>
      <c r="AK49" s="1"/>
      <c r="AL49" s="1" t="s">
        <v>2501</v>
      </c>
      <c r="AM49" s="1">
        <v>81700</v>
      </c>
      <c r="AN49" s="1" t="s">
        <v>2475</v>
      </c>
      <c r="AO49" s="1"/>
      <c r="AP49" s="1"/>
      <c r="AQ49" s="1"/>
      <c r="AR49" s="1"/>
      <c r="AS49" s="1"/>
      <c r="AT49" s="1"/>
      <c r="AU49" s="1"/>
      <c r="AV49" s="1"/>
      <c r="AW49" s="1"/>
      <c r="AX49" s="82">
        <f t="shared" si="12"/>
        <v>81700</v>
      </c>
      <c r="AY49" s="82" t="str">
        <f t="shared" si="13"/>
        <v>LESNIAK E. U.</v>
      </c>
      <c r="AZ49" s="82" t="str">
        <f t="shared" si="14"/>
        <v>ORBECO HELLIGE</v>
      </c>
      <c r="BA49" s="82" t="str">
        <f t="shared" si="15"/>
        <v>30 días</v>
      </c>
      <c r="BB49" s="1"/>
      <c r="BC49" s="1"/>
      <c r="BD49" s="1"/>
      <c r="BE49" s="1"/>
      <c r="BF49" s="1"/>
      <c r="BG49" s="1"/>
      <c r="BH49" s="1"/>
      <c r="BI49" s="1"/>
      <c r="BJ49" s="1"/>
      <c r="BK49" s="1"/>
      <c r="BL49" s="1"/>
      <c r="BM49" s="1"/>
      <c r="BN49" s="1"/>
      <c r="BO49" s="1"/>
      <c r="BP49" s="1"/>
      <c r="BQ49" s="1"/>
      <c r="BR49" s="1"/>
      <c r="BS49" s="1"/>
      <c r="BT49" s="1"/>
      <c r="BU49" s="1"/>
      <c r="BV49" s="1"/>
      <c r="BW49" s="82"/>
      <c r="BX49" s="82"/>
      <c r="BY49" s="82"/>
      <c r="BZ49" s="82"/>
      <c r="CA49" s="1" t="s">
        <v>2633</v>
      </c>
      <c r="CB49" s="1">
        <v>85900</v>
      </c>
      <c r="CC49" s="1">
        <v>60</v>
      </c>
      <c r="CD49" s="98">
        <f t="shared" si="0"/>
        <v>81700</v>
      </c>
      <c r="CE49" s="98" t="str">
        <f t="shared" si="1"/>
        <v>LESNIAK E. U.</v>
      </c>
      <c r="CF49" s="98" t="str">
        <f t="shared" si="2"/>
        <v>ORBECO HELLIGE</v>
      </c>
      <c r="CG49" s="98" t="str">
        <f t="shared" si="3"/>
        <v>30 días</v>
      </c>
      <c r="CH49" s="1">
        <f t="shared" si="4"/>
        <v>85900</v>
      </c>
    </row>
    <row r="50" spans="1:86" ht="43.2">
      <c r="A50" s="48">
        <f t="shared" si="5"/>
        <v>42</v>
      </c>
      <c r="B50" s="10" t="s">
        <v>1104</v>
      </c>
      <c r="C50" s="10" t="s">
        <v>1210</v>
      </c>
      <c r="D50" s="1"/>
      <c r="E50" s="1"/>
      <c r="F50" s="1"/>
      <c r="G50" s="1"/>
      <c r="H50" s="1"/>
      <c r="I50" s="1"/>
      <c r="J50" s="1"/>
      <c r="K50" s="1"/>
      <c r="L50" s="1"/>
      <c r="M50" s="1"/>
      <c r="N50" s="1"/>
      <c r="O50" s="1"/>
      <c r="P50" s="1"/>
      <c r="Q50" s="1"/>
      <c r="R50" s="1"/>
      <c r="S50" s="1"/>
      <c r="T50" s="1"/>
      <c r="U50" s="1"/>
      <c r="V50" s="1" t="s">
        <v>888</v>
      </c>
      <c r="W50" s="1">
        <v>855132</v>
      </c>
      <c r="X50" s="1" t="s">
        <v>2375</v>
      </c>
      <c r="Y50" s="82">
        <f t="shared" si="16"/>
        <v>855132</v>
      </c>
      <c r="Z50" s="82" t="str">
        <f t="shared" si="17"/>
        <v>IMECTECH SOLUTIONS S.A.S.</v>
      </c>
      <c r="AA50" s="82" t="str">
        <f t="shared" si="10"/>
        <v>FISHER</v>
      </c>
      <c r="AB50" s="82" t="str">
        <f t="shared" si="11"/>
        <v>60 DIAS</v>
      </c>
      <c r="AC50" s="1" t="s">
        <v>896</v>
      </c>
      <c r="AD50" s="1">
        <v>1071840</v>
      </c>
      <c r="AE50" s="1">
        <v>90</v>
      </c>
      <c r="AF50" s="1"/>
      <c r="AG50" s="1"/>
      <c r="AH50" s="1"/>
      <c r="AI50" s="1"/>
      <c r="AJ50" s="1"/>
      <c r="AK50" s="1"/>
      <c r="AL50" s="1" t="s">
        <v>888</v>
      </c>
      <c r="AM50" s="1">
        <v>1451400</v>
      </c>
      <c r="AN50" s="1" t="s">
        <v>2475</v>
      </c>
      <c r="AO50" s="1"/>
      <c r="AP50" s="1"/>
      <c r="AQ50" s="1"/>
      <c r="AR50" s="1"/>
      <c r="AS50" s="1"/>
      <c r="AT50" s="1"/>
      <c r="AU50" s="1"/>
      <c r="AV50" s="1"/>
      <c r="AW50" s="1"/>
      <c r="AX50" s="82">
        <f t="shared" si="12"/>
        <v>1071840</v>
      </c>
      <c r="AY50" s="82" t="str">
        <f t="shared" si="13"/>
        <v>IMPORTECNICAL S.A.S</v>
      </c>
      <c r="AZ50" s="82" t="str">
        <f t="shared" si="14"/>
        <v>Fisher</v>
      </c>
      <c r="BA50" s="82">
        <f t="shared" si="15"/>
        <v>90</v>
      </c>
      <c r="BB50" s="1" t="s">
        <v>888</v>
      </c>
      <c r="BC50" s="1">
        <v>1772712</v>
      </c>
      <c r="BD50" s="1">
        <v>60</v>
      </c>
      <c r="BE50" s="1"/>
      <c r="BF50" s="1"/>
      <c r="BG50" s="1"/>
      <c r="BH50" s="1"/>
      <c r="BI50" s="1"/>
      <c r="BJ50" s="1"/>
      <c r="BK50" s="1"/>
      <c r="BL50" s="1"/>
      <c r="BM50" s="1"/>
      <c r="BN50" s="1"/>
      <c r="BO50" s="1"/>
      <c r="BP50" s="1"/>
      <c r="BQ50" s="1"/>
      <c r="BR50" s="1"/>
      <c r="BS50" s="1"/>
      <c r="BT50" s="1"/>
      <c r="BU50" s="1"/>
      <c r="BV50" s="1"/>
      <c r="BW50" s="82">
        <f t="shared" si="6"/>
        <v>1772712</v>
      </c>
      <c r="BX50" s="82" t="str">
        <f t="shared" si="7"/>
        <v>PRODUQUIMICA DE COLOMBIA S A</v>
      </c>
      <c r="BY50" s="82" t="str">
        <f t="shared" si="8"/>
        <v>FISHER</v>
      </c>
      <c r="BZ50" s="82">
        <f t="shared" si="9"/>
        <v>60</v>
      </c>
      <c r="CA50" s="1" t="s">
        <v>888</v>
      </c>
      <c r="CB50" s="1">
        <v>754000</v>
      </c>
      <c r="CC50" s="1">
        <v>60</v>
      </c>
      <c r="CD50" s="98">
        <f t="shared" si="0"/>
        <v>754000</v>
      </c>
      <c r="CE50" s="98" t="str">
        <f t="shared" si="1"/>
        <v>SCIENTIFIC PRODUCTS LTDA.</v>
      </c>
      <c r="CF50" s="98" t="str">
        <f t="shared" si="2"/>
        <v>FISHER</v>
      </c>
      <c r="CG50" s="98">
        <f t="shared" si="3"/>
        <v>60</v>
      </c>
      <c r="CH50" s="1">
        <f t="shared" si="4"/>
        <v>1772712</v>
      </c>
    </row>
    <row r="51" spans="1:86" ht="43.2">
      <c r="A51" s="48">
        <f t="shared" si="5"/>
        <v>43</v>
      </c>
      <c r="B51" s="10" t="s">
        <v>1181</v>
      </c>
      <c r="C51" s="10" t="s">
        <v>1256</v>
      </c>
      <c r="D51" s="1"/>
      <c r="E51" s="1"/>
      <c r="F51" s="1"/>
      <c r="G51" s="1"/>
      <c r="H51" s="1"/>
      <c r="I51" s="1"/>
      <c r="J51" s="1"/>
      <c r="K51" s="1"/>
      <c r="L51" s="1"/>
      <c r="M51" s="1"/>
      <c r="N51" s="1"/>
      <c r="O51" s="1"/>
      <c r="P51" s="1"/>
      <c r="Q51" s="1"/>
      <c r="R51" s="1"/>
      <c r="S51" s="1"/>
      <c r="T51" s="1"/>
      <c r="U51" s="1"/>
      <c r="V51" s="1" t="s">
        <v>2374</v>
      </c>
      <c r="W51" s="1">
        <v>1315869</v>
      </c>
      <c r="X51" s="1" t="s">
        <v>2375</v>
      </c>
      <c r="Y51" s="82">
        <f t="shared" si="16"/>
        <v>1315869</v>
      </c>
      <c r="Z51" s="82" t="str">
        <f t="shared" si="17"/>
        <v>IMECTECH SOLUTIONS S.A.S.</v>
      </c>
      <c r="AA51" s="82" t="str">
        <f t="shared" si="10"/>
        <v>ORION</v>
      </c>
      <c r="AB51" s="82" t="str">
        <f t="shared" si="11"/>
        <v>60 DIAS</v>
      </c>
      <c r="AC51" s="1" t="s">
        <v>2449</v>
      </c>
      <c r="AD51" s="1">
        <v>1670400</v>
      </c>
      <c r="AE51" s="1">
        <v>90</v>
      </c>
      <c r="AF51" s="1"/>
      <c r="AG51" s="1"/>
      <c r="AH51" s="1"/>
      <c r="AI51" s="1"/>
      <c r="AJ51" s="1"/>
      <c r="AK51" s="1"/>
      <c r="AL51" s="1" t="s">
        <v>2374</v>
      </c>
      <c r="AM51" s="1">
        <v>2228300</v>
      </c>
      <c r="AN51" s="1" t="s">
        <v>2475</v>
      </c>
      <c r="AO51" s="1"/>
      <c r="AP51" s="1"/>
      <c r="AQ51" s="1"/>
      <c r="AR51" s="1"/>
      <c r="AS51" s="1"/>
      <c r="AT51" s="1"/>
      <c r="AU51" s="1"/>
      <c r="AV51" s="1"/>
      <c r="AW51" s="1"/>
      <c r="AX51" s="82">
        <f t="shared" si="12"/>
        <v>1670400</v>
      </c>
      <c r="AY51" s="82" t="str">
        <f t="shared" si="13"/>
        <v>IMPORTECNICAL S.A.S</v>
      </c>
      <c r="AZ51" s="82" t="str">
        <f t="shared" si="14"/>
        <v>orion</v>
      </c>
      <c r="BA51" s="82">
        <f t="shared" si="15"/>
        <v>90</v>
      </c>
      <c r="BB51" s="1"/>
      <c r="BC51" s="1"/>
      <c r="BD51" s="1"/>
      <c r="BE51" s="1" t="s">
        <v>2374</v>
      </c>
      <c r="BF51" s="1">
        <v>2351349</v>
      </c>
      <c r="BG51" s="1" t="s">
        <v>2526</v>
      </c>
      <c r="BH51" s="1"/>
      <c r="BI51" s="1"/>
      <c r="BJ51" s="1"/>
      <c r="BK51" s="1"/>
      <c r="BL51" s="1"/>
      <c r="BM51" s="1"/>
      <c r="BN51" s="1"/>
      <c r="BO51" s="1"/>
      <c r="BP51" s="1"/>
      <c r="BQ51" s="1"/>
      <c r="BR51" s="1"/>
      <c r="BS51" s="1"/>
      <c r="BT51" s="1"/>
      <c r="BU51" s="1"/>
      <c r="BV51" s="1"/>
      <c r="BW51" s="82">
        <f t="shared" si="6"/>
        <v>2351349</v>
      </c>
      <c r="BX51" s="82" t="str">
        <f t="shared" si="7"/>
        <v>PROFINAS SAS</v>
      </c>
      <c r="BY51" s="82" t="str">
        <f t="shared" si="8"/>
        <v>ORION</v>
      </c>
      <c r="BZ51" s="82" t="str">
        <f t="shared" si="9"/>
        <v>15-60 DIAS</v>
      </c>
      <c r="CA51" s="1" t="s">
        <v>2374</v>
      </c>
      <c r="CB51" s="1">
        <v>1508000</v>
      </c>
      <c r="CC51" s="1">
        <v>60</v>
      </c>
      <c r="CD51" s="98">
        <f t="shared" si="0"/>
        <v>1315869</v>
      </c>
      <c r="CE51" s="98" t="str">
        <f t="shared" si="1"/>
        <v>IMECTECH SOLUTIONS S.A.S.</v>
      </c>
      <c r="CF51" s="98" t="str">
        <f t="shared" si="2"/>
        <v>ORION</v>
      </c>
      <c r="CG51" s="98" t="str">
        <f t="shared" si="3"/>
        <v>60 DIAS</v>
      </c>
      <c r="CH51" s="1">
        <f t="shared" si="4"/>
        <v>1670400</v>
      </c>
    </row>
    <row r="52" spans="1:86" ht="43.2">
      <c r="A52" s="48">
        <f t="shared" si="5"/>
        <v>44</v>
      </c>
      <c r="B52" s="10" t="s">
        <v>1594</v>
      </c>
      <c r="C52" s="10" t="s">
        <v>1595</v>
      </c>
      <c r="D52" s="1" t="s">
        <v>1356</v>
      </c>
      <c r="E52" s="1">
        <v>146995.20000000001</v>
      </c>
      <c r="F52" s="1" t="s">
        <v>2288</v>
      </c>
      <c r="G52" s="1"/>
      <c r="H52" s="1"/>
      <c r="I52" s="1"/>
      <c r="J52" s="1"/>
      <c r="K52" s="1"/>
      <c r="L52" s="1"/>
      <c r="M52" s="1"/>
      <c r="N52" s="1"/>
      <c r="O52" s="1"/>
      <c r="P52" s="1"/>
      <c r="Q52" s="1"/>
      <c r="R52" s="1"/>
      <c r="S52" s="1"/>
      <c r="T52" s="1"/>
      <c r="U52" s="1"/>
      <c r="V52" s="1"/>
      <c r="W52" s="1"/>
      <c r="X52" s="1"/>
      <c r="Y52" s="82">
        <f t="shared" si="16"/>
        <v>146995.20000000001</v>
      </c>
      <c r="Z52" s="82" t="str">
        <f t="shared" si="17"/>
        <v>AVÁNTIKA COLOMBIA S.A.</v>
      </c>
      <c r="AA52" s="82" t="str">
        <f t="shared" si="10"/>
        <v>HACH</v>
      </c>
      <c r="AB52" s="82" t="str">
        <f t="shared" si="11"/>
        <v xml:space="preserve">60 dias </v>
      </c>
      <c r="AC52" s="1"/>
      <c r="AD52" s="1"/>
      <c r="AE52" s="1"/>
      <c r="AF52" s="1"/>
      <c r="AG52" s="1"/>
      <c r="AH52" s="1"/>
      <c r="AI52" s="1"/>
      <c r="AJ52" s="1"/>
      <c r="AK52" s="1"/>
      <c r="AL52" s="1" t="s">
        <v>1356</v>
      </c>
      <c r="AM52" s="1">
        <v>792800</v>
      </c>
      <c r="AN52" s="1" t="s">
        <v>2475</v>
      </c>
      <c r="AO52" s="1"/>
      <c r="AP52" s="1"/>
      <c r="AQ52" s="1"/>
      <c r="AR52" s="1" t="s">
        <v>1356</v>
      </c>
      <c r="AS52" s="1">
        <v>515634.14634146338</v>
      </c>
      <c r="AT52" s="1">
        <v>10</v>
      </c>
      <c r="AU52" s="1"/>
      <c r="AV52" s="1"/>
      <c r="AW52" s="1"/>
      <c r="AX52" s="82">
        <f t="shared" si="12"/>
        <v>515634.14634146338</v>
      </c>
      <c r="AY52" s="82" t="str">
        <f t="shared" si="13"/>
        <v>NELSON A. ROYERO Y CÍA. SAS.</v>
      </c>
      <c r="AZ52" s="82" t="str">
        <f t="shared" si="14"/>
        <v>HACH</v>
      </c>
      <c r="BA52" s="82">
        <f t="shared" si="15"/>
        <v>10</v>
      </c>
      <c r="BB52" s="1"/>
      <c r="BC52" s="1"/>
      <c r="BD52" s="1"/>
      <c r="BE52" s="1"/>
      <c r="BF52" s="1"/>
      <c r="BG52" s="1"/>
      <c r="BH52" s="1"/>
      <c r="BI52" s="1"/>
      <c r="BJ52" s="1"/>
      <c r="BK52" s="1"/>
      <c r="BL52" s="1"/>
      <c r="BM52" s="1"/>
      <c r="BN52" s="1"/>
      <c r="BO52" s="1"/>
      <c r="BP52" s="1"/>
      <c r="BQ52" s="1" t="s">
        <v>1595</v>
      </c>
      <c r="BR52" s="1">
        <v>480530</v>
      </c>
      <c r="BS52" s="1" t="s">
        <v>2545</v>
      </c>
      <c r="BT52" s="1"/>
      <c r="BU52" s="1"/>
      <c r="BV52" s="1"/>
      <c r="BW52" s="82">
        <f t="shared" si="6"/>
        <v>480530</v>
      </c>
      <c r="BX52" s="82" t="str">
        <f t="shared" si="7"/>
        <v>REACTIVOS EQUIPOS Y QUIMICOS LIMITADA</v>
      </c>
      <c r="BY52" s="82" t="str">
        <f t="shared" si="8"/>
        <v>Hach Ref:2629250</v>
      </c>
      <c r="BZ52" s="82" t="str">
        <f t="shared" si="9"/>
        <v>120 DIAS</v>
      </c>
      <c r="CA52" s="1" t="s">
        <v>1356</v>
      </c>
      <c r="CB52" s="1">
        <v>476050</v>
      </c>
      <c r="CC52" s="1">
        <v>30</v>
      </c>
      <c r="CD52" s="98">
        <f t="shared" si="0"/>
        <v>146995.20000000001</v>
      </c>
      <c r="CE52" s="98" t="str">
        <f t="shared" si="1"/>
        <v>AVÁNTIKA COLOMBIA S.A.</v>
      </c>
      <c r="CF52" s="98" t="str">
        <f t="shared" si="2"/>
        <v>HACH</v>
      </c>
      <c r="CG52" s="98" t="str">
        <f t="shared" si="3"/>
        <v xml:space="preserve">60 dias </v>
      </c>
      <c r="CH52" s="1">
        <f t="shared" si="4"/>
        <v>515634.14634146338</v>
      </c>
    </row>
    <row r="53" spans="1:86" ht="60" customHeight="1">
      <c r="A53" s="48">
        <f t="shared" si="5"/>
        <v>45</v>
      </c>
      <c r="B53" s="10" t="s">
        <v>1582</v>
      </c>
      <c r="C53" s="10" t="s">
        <v>1542</v>
      </c>
      <c r="D53" s="1"/>
      <c r="E53" s="1"/>
      <c r="F53" s="1"/>
      <c r="G53" s="1" t="s">
        <v>2321</v>
      </c>
      <c r="H53" s="1">
        <v>452748</v>
      </c>
      <c r="I53" s="1">
        <v>30</v>
      </c>
      <c r="J53" s="1"/>
      <c r="K53" s="1"/>
      <c r="L53" s="1"/>
      <c r="M53" s="1"/>
      <c r="N53" s="1"/>
      <c r="O53" s="1"/>
      <c r="P53" s="1"/>
      <c r="Q53" s="1"/>
      <c r="R53" s="1"/>
      <c r="S53" s="1"/>
      <c r="T53" s="1"/>
      <c r="U53" s="1"/>
      <c r="V53" s="1"/>
      <c r="W53" s="1"/>
      <c r="X53" s="1"/>
      <c r="Y53" s="82">
        <f t="shared" si="16"/>
        <v>452748</v>
      </c>
      <c r="Z53" s="82" t="str">
        <f t="shared" si="17"/>
        <v>BIO-INSTRUMENTAL</v>
      </c>
      <c r="AA53" s="82" t="str">
        <f t="shared" si="10"/>
        <v>FALCON</v>
      </c>
      <c r="AB53" s="82">
        <f t="shared" si="11"/>
        <v>30</v>
      </c>
      <c r="AC53" s="1"/>
      <c r="AD53" s="1"/>
      <c r="AE53" s="1"/>
      <c r="AF53" s="1"/>
      <c r="AG53" s="1"/>
      <c r="AH53" s="1"/>
      <c r="AI53" s="1"/>
      <c r="AJ53" s="1"/>
      <c r="AK53" s="1"/>
      <c r="AL53" s="1" t="s">
        <v>2321</v>
      </c>
      <c r="AM53" s="1">
        <v>607800</v>
      </c>
      <c r="AN53" s="1" t="s">
        <v>2475</v>
      </c>
      <c r="AO53" s="1"/>
      <c r="AP53" s="1"/>
      <c r="AQ53" s="1"/>
      <c r="AR53" s="1"/>
      <c r="AS53" s="1"/>
      <c r="AT53" s="1"/>
      <c r="AU53" s="1"/>
      <c r="AV53" s="1"/>
      <c r="AW53" s="1"/>
      <c r="AX53" s="82">
        <f t="shared" si="12"/>
        <v>607800</v>
      </c>
      <c r="AY53" s="82" t="str">
        <f t="shared" si="13"/>
        <v>LESNIAK E. U.</v>
      </c>
      <c r="AZ53" s="82" t="str">
        <f t="shared" si="14"/>
        <v>FALCON</v>
      </c>
      <c r="BA53" s="82" t="str">
        <f t="shared" si="15"/>
        <v>30 días</v>
      </c>
      <c r="BB53" s="1"/>
      <c r="BC53" s="1"/>
      <c r="BD53" s="1"/>
      <c r="BE53" s="1"/>
      <c r="BF53" s="1"/>
      <c r="BG53" s="1"/>
      <c r="BH53" s="1"/>
      <c r="BI53" s="1"/>
      <c r="BJ53" s="1"/>
      <c r="BK53" s="1"/>
      <c r="BL53" s="1"/>
      <c r="BM53" s="1"/>
      <c r="BN53" s="1"/>
      <c r="BO53" s="1"/>
      <c r="BP53" s="1"/>
      <c r="BQ53" s="1"/>
      <c r="BR53" s="1"/>
      <c r="BS53" s="1"/>
      <c r="BT53" s="1"/>
      <c r="BU53" s="1"/>
      <c r="BV53" s="1"/>
      <c r="BW53" s="82"/>
      <c r="BX53" s="82"/>
      <c r="BY53" s="82"/>
      <c r="BZ53" s="82"/>
      <c r="CA53" s="1" t="s">
        <v>2321</v>
      </c>
      <c r="CB53" s="1">
        <v>299800</v>
      </c>
      <c r="CC53" s="1">
        <v>60</v>
      </c>
      <c r="CD53" s="98">
        <f t="shared" si="0"/>
        <v>299800</v>
      </c>
      <c r="CE53" s="98" t="str">
        <f t="shared" si="1"/>
        <v>SCIENTIFIC PRODUCTS LTDA.</v>
      </c>
      <c r="CF53" s="98" t="str">
        <f t="shared" si="2"/>
        <v>FALCON</v>
      </c>
      <c r="CG53" s="98">
        <f t="shared" si="3"/>
        <v>60</v>
      </c>
      <c r="CH53" s="1">
        <f t="shared" si="4"/>
        <v>452748</v>
      </c>
    </row>
    <row r="54" spans="1:86" ht="46.5" customHeight="1">
      <c r="A54" s="48">
        <f t="shared" si="5"/>
        <v>46</v>
      </c>
      <c r="B54" s="10" t="s">
        <v>2171</v>
      </c>
      <c r="C54" s="10" t="s">
        <v>2172</v>
      </c>
      <c r="D54" s="1" t="s">
        <v>2032</v>
      </c>
      <c r="E54" s="1">
        <v>245340</v>
      </c>
      <c r="F54" s="1" t="s">
        <v>2291</v>
      </c>
      <c r="G54" s="1"/>
      <c r="H54" s="1"/>
      <c r="I54" s="1"/>
      <c r="J54" s="1"/>
      <c r="K54" s="1"/>
      <c r="L54" s="1"/>
      <c r="M54" s="1"/>
      <c r="N54" s="1"/>
      <c r="O54" s="1"/>
      <c r="P54" s="1"/>
      <c r="Q54" s="1"/>
      <c r="R54" s="1"/>
      <c r="S54" s="1"/>
      <c r="T54" s="1"/>
      <c r="U54" s="1"/>
      <c r="V54" s="1"/>
      <c r="W54" s="1"/>
      <c r="X54" s="1"/>
      <c r="Y54" s="82">
        <f t="shared" si="16"/>
        <v>245340</v>
      </c>
      <c r="Z54" s="82" t="str">
        <f t="shared" si="17"/>
        <v>AVÁNTIKA COLOMBIA S.A.</v>
      </c>
      <c r="AA54" s="82" t="str">
        <f t="shared" si="10"/>
        <v>SCHOTT DURAN</v>
      </c>
      <c r="AB54" s="82" t="str">
        <f t="shared" si="11"/>
        <v xml:space="preserve">90 dias </v>
      </c>
      <c r="AC54" s="1"/>
      <c r="AD54" s="1"/>
      <c r="AE54" s="1"/>
      <c r="AF54" s="1"/>
      <c r="AG54" s="1"/>
      <c r="AH54" s="1"/>
      <c r="AI54" s="1"/>
      <c r="AJ54" s="1"/>
      <c r="AK54" s="1"/>
      <c r="AL54" s="1"/>
      <c r="AM54" s="1"/>
      <c r="AN54" s="1"/>
      <c r="AO54" s="1"/>
      <c r="AP54" s="1"/>
      <c r="AQ54" s="1"/>
      <c r="AR54" s="1"/>
      <c r="AS54" s="1"/>
      <c r="AT54" s="1"/>
      <c r="AU54" s="1"/>
      <c r="AV54" s="1"/>
      <c r="AW54" s="1"/>
      <c r="AX54" s="82"/>
      <c r="AY54" s="82"/>
      <c r="AZ54" s="82"/>
      <c r="BA54" s="82"/>
      <c r="BB54" s="1"/>
      <c r="BC54" s="1"/>
      <c r="BD54" s="1"/>
      <c r="BE54" s="1" t="s">
        <v>2377</v>
      </c>
      <c r="BF54" s="1">
        <v>255153.6</v>
      </c>
      <c r="BG54" s="1" t="s">
        <v>2536</v>
      </c>
      <c r="BH54" s="1"/>
      <c r="BI54" s="1"/>
      <c r="BJ54" s="1"/>
      <c r="BK54" s="1"/>
      <c r="BL54" s="1"/>
      <c r="BM54" s="1"/>
      <c r="BN54" s="1"/>
      <c r="BO54" s="1"/>
      <c r="BP54" s="1"/>
      <c r="BQ54" s="1" t="s">
        <v>2172</v>
      </c>
      <c r="BR54" s="1">
        <v>171680</v>
      </c>
      <c r="BS54" s="1" t="s">
        <v>2545</v>
      </c>
      <c r="BT54" s="1"/>
      <c r="BU54" s="1"/>
      <c r="BV54" s="1"/>
      <c r="BW54" s="82">
        <f t="shared" si="6"/>
        <v>171680</v>
      </c>
      <c r="BX54" s="82" t="str">
        <f t="shared" si="7"/>
        <v>REACTIVOS EQUIPOS Y QUIMICOS LIMITADA</v>
      </c>
      <c r="BY54" s="82" t="str">
        <f t="shared" si="8"/>
        <v>Duran Referencia 1129817 Paquete de 4 unidades.</v>
      </c>
      <c r="BZ54" s="82" t="str">
        <f t="shared" si="9"/>
        <v>120 DIAS</v>
      </c>
      <c r="CA54" s="1"/>
      <c r="CB54" s="1"/>
      <c r="CC54" s="1"/>
      <c r="CD54" s="98">
        <f t="shared" si="0"/>
        <v>171680</v>
      </c>
      <c r="CE54" s="98" t="str">
        <f t="shared" si="1"/>
        <v>REACTIVOS EQUIPOS Y QUIMICOS LIMITADA</v>
      </c>
      <c r="CF54" s="98" t="str">
        <f t="shared" si="2"/>
        <v>Duran Referencia 1129817 Paquete de 4 unidades.</v>
      </c>
      <c r="CG54" s="98" t="str">
        <f t="shared" si="3"/>
        <v>120 DIAS</v>
      </c>
      <c r="CH54" s="1">
        <f t="shared" si="4"/>
        <v>245340</v>
      </c>
    </row>
    <row r="55" spans="1:86" ht="72">
      <c r="A55" s="48">
        <f t="shared" si="5"/>
        <v>47</v>
      </c>
      <c r="B55" s="10" t="s">
        <v>2173</v>
      </c>
      <c r="C55" s="10" t="s">
        <v>2174</v>
      </c>
      <c r="D55" s="1" t="s">
        <v>2032</v>
      </c>
      <c r="E55" s="1">
        <v>36830</v>
      </c>
      <c r="F55" s="1" t="s">
        <v>2291</v>
      </c>
      <c r="G55" s="1"/>
      <c r="H55" s="1"/>
      <c r="I55" s="1"/>
      <c r="J55" s="1"/>
      <c r="K55" s="1"/>
      <c r="L55" s="1"/>
      <c r="M55" s="1"/>
      <c r="N55" s="1"/>
      <c r="O55" s="1"/>
      <c r="P55" s="1"/>
      <c r="Q55" s="1"/>
      <c r="R55" s="1"/>
      <c r="S55" s="1"/>
      <c r="T55" s="1"/>
      <c r="U55" s="1"/>
      <c r="V55" s="1"/>
      <c r="W55" s="1"/>
      <c r="X55" s="1"/>
      <c r="Y55" s="82">
        <f t="shared" si="16"/>
        <v>36830</v>
      </c>
      <c r="Z55" s="82" t="str">
        <f t="shared" si="17"/>
        <v>AVÁNTIKA COLOMBIA S.A.</v>
      </c>
      <c r="AA55" s="82" t="str">
        <f t="shared" si="10"/>
        <v>SCHOTT DURAN</v>
      </c>
      <c r="AB55" s="82" t="str">
        <f t="shared" si="11"/>
        <v xml:space="preserve">90 dias </v>
      </c>
      <c r="AC55" s="1"/>
      <c r="AD55" s="1"/>
      <c r="AE55" s="1"/>
      <c r="AF55" s="1"/>
      <c r="AG55" s="1"/>
      <c r="AH55" s="1"/>
      <c r="AI55" s="1"/>
      <c r="AJ55" s="1"/>
      <c r="AK55" s="1"/>
      <c r="AL55" s="1"/>
      <c r="AM55" s="1"/>
      <c r="AN55" s="1"/>
      <c r="AO55" s="1"/>
      <c r="AP55" s="1"/>
      <c r="AQ55" s="1"/>
      <c r="AR55" s="1"/>
      <c r="AS55" s="1"/>
      <c r="AT55" s="1"/>
      <c r="AU55" s="1"/>
      <c r="AV55" s="1"/>
      <c r="AW55" s="1"/>
      <c r="AX55" s="82"/>
      <c r="AY55" s="82"/>
      <c r="AZ55" s="82"/>
      <c r="BA55" s="82"/>
      <c r="BB55" s="1"/>
      <c r="BC55" s="1"/>
      <c r="BD55" s="1"/>
      <c r="BE55" s="1" t="s">
        <v>2377</v>
      </c>
      <c r="BF55" s="1">
        <v>38303.199999999997</v>
      </c>
      <c r="BG55" s="1" t="s">
        <v>2536</v>
      </c>
      <c r="BH55" s="1"/>
      <c r="BI55" s="1"/>
      <c r="BJ55" s="1"/>
      <c r="BK55" s="1"/>
      <c r="BL55" s="1"/>
      <c r="BM55" s="1"/>
      <c r="BN55" s="1"/>
      <c r="BO55" s="1"/>
      <c r="BP55" s="1"/>
      <c r="BQ55" s="1" t="s">
        <v>2174</v>
      </c>
      <c r="BR55" s="1">
        <v>25781</v>
      </c>
      <c r="BS55" s="1" t="s">
        <v>2545</v>
      </c>
      <c r="BT55" s="1"/>
      <c r="BU55" s="1"/>
      <c r="BV55" s="1"/>
      <c r="BW55" s="82">
        <f t="shared" si="6"/>
        <v>25781</v>
      </c>
      <c r="BX55" s="82" t="str">
        <f t="shared" si="7"/>
        <v>REACTIVOS EQUIPOS Y QUIMICOS LIMITADA</v>
      </c>
      <c r="BY55" s="82" t="str">
        <f t="shared" si="8"/>
        <v>Duran Referencia 1129814 Paquete de 2 unidades.</v>
      </c>
      <c r="BZ55" s="82" t="str">
        <f t="shared" si="9"/>
        <v>120 DIAS</v>
      </c>
      <c r="CA55" s="1"/>
      <c r="CB55" s="1"/>
      <c r="CC55" s="1"/>
      <c r="CD55" s="98">
        <f t="shared" si="0"/>
        <v>25781</v>
      </c>
      <c r="CE55" s="98" t="str">
        <f t="shared" si="1"/>
        <v>REACTIVOS EQUIPOS Y QUIMICOS LIMITADA</v>
      </c>
      <c r="CF55" s="98" t="str">
        <f t="shared" si="2"/>
        <v>Duran Referencia 1129814 Paquete de 2 unidades.</v>
      </c>
      <c r="CG55" s="98" t="str">
        <f t="shared" si="3"/>
        <v>120 DIAS</v>
      </c>
      <c r="CH55" s="1">
        <f t="shared" si="4"/>
        <v>36830</v>
      </c>
    </row>
    <row r="56" spans="1:86" ht="72">
      <c r="A56" s="48">
        <f t="shared" si="5"/>
        <v>48</v>
      </c>
      <c r="B56" s="10" t="s">
        <v>2175</v>
      </c>
      <c r="C56" s="10" t="s">
        <v>2176</v>
      </c>
      <c r="D56" s="1" t="s">
        <v>2032</v>
      </c>
      <c r="E56" s="1">
        <v>254910</v>
      </c>
      <c r="F56" s="1" t="s">
        <v>2291</v>
      </c>
      <c r="G56" s="1"/>
      <c r="H56" s="1"/>
      <c r="I56" s="1"/>
      <c r="J56" s="1"/>
      <c r="K56" s="1"/>
      <c r="L56" s="1"/>
      <c r="M56" s="1"/>
      <c r="N56" s="1"/>
      <c r="O56" s="1"/>
      <c r="P56" s="1"/>
      <c r="Q56" s="1"/>
      <c r="R56" s="1"/>
      <c r="S56" s="1"/>
      <c r="T56" s="1"/>
      <c r="U56" s="1"/>
      <c r="V56" s="1"/>
      <c r="W56" s="1"/>
      <c r="X56" s="1"/>
      <c r="Y56" s="82">
        <f t="shared" si="16"/>
        <v>254910</v>
      </c>
      <c r="Z56" s="82" t="str">
        <f t="shared" si="17"/>
        <v>AVÁNTIKA COLOMBIA S.A.</v>
      </c>
      <c r="AA56" s="82" t="str">
        <f t="shared" si="10"/>
        <v>SCHOTT DURAN</v>
      </c>
      <c r="AB56" s="82" t="str">
        <f t="shared" si="11"/>
        <v xml:space="preserve">90 dias </v>
      </c>
      <c r="AC56" s="1"/>
      <c r="AD56" s="1"/>
      <c r="AE56" s="1"/>
      <c r="AF56" s="1"/>
      <c r="AG56" s="1"/>
      <c r="AH56" s="1"/>
      <c r="AI56" s="1"/>
      <c r="AJ56" s="1"/>
      <c r="AK56" s="1"/>
      <c r="AL56" s="1"/>
      <c r="AM56" s="1"/>
      <c r="AN56" s="1"/>
      <c r="AO56" s="1"/>
      <c r="AP56" s="1"/>
      <c r="AQ56" s="1"/>
      <c r="AR56" s="1"/>
      <c r="AS56" s="1"/>
      <c r="AT56" s="1"/>
      <c r="AU56" s="1"/>
      <c r="AV56" s="1"/>
      <c r="AW56" s="1"/>
      <c r="AX56" s="82"/>
      <c r="AY56" s="82"/>
      <c r="AZ56" s="82"/>
      <c r="BA56" s="82"/>
      <c r="BB56" s="1"/>
      <c r="BC56" s="1"/>
      <c r="BD56" s="1"/>
      <c r="BE56" s="1" t="s">
        <v>2377</v>
      </c>
      <c r="BF56" s="1">
        <v>265106.40000000002</v>
      </c>
      <c r="BG56" s="1" t="s">
        <v>2536</v>
      </c>
      <c r="BH56" s="1"/>
      <c r="BI56" s="1"/>
      <c r="BJ56" s="1"/>
      <c r="BK56" s="1"/>
      <c r="BL56" s="1"/>
      <c r="BM56" s="1"/>
      <c r="BN56" s="1"/>
      <c r="BO56" s="1"/>
      <c r="BP56" s="1"/>
      <c r="BQ56" s="1" t="s">
        <v>2176</v>
      </c>
      <c r="BR56" s="1">
        <v>178437</v>
      </c>
      <c r="BS56" s="1" t="s">
        <v>2545</v>
      </c>
      <c r="BT56" s="1"/>
      <c r="BU56" s="1"/>
      <c r="BV56" s="1"/>
      <c r="BW56" s="82">
        <f t="shared" si="6"/>
        <v>178437</v>
      </c>
      <c r="BX56" s="82" t="str">
        <f t="shared" si="7"/>
        <v>REACTIVOS EQUIPOS Y QUIMICOS LIMITADA</v>
      </c>
      <c r="BY56" s="82" t="str">
        <f t="shared" si="8"/>
        <v>Duran Referencia 1129750 Paquete de 2 unidades.</v>
      </c>
      <c r="BZ56" s="82" t="str">
        <f t="shared" si="9"/>
        <v>120 DIAS</v>
      </c>
      <c r="CA56" s="1"/>
      <c r="CB56" s="1"/>
      <c r="CC56" s="1"/>
      <c r="CD56" s="98">
        <f t="shared" si="0"/>
        <v>178437</v>
      </c>
      <c r="CE56" s="98" t="str">
        <f t="shared" si="1"/>
        <v>REACTIVOS EQUIPOS Y QUIMICOS LIMITADA</v>
      </c>
      <c r="CF56" s="98" t="str">
        <f t="shared" si="2"/>
        <v>Duran Referencia 1129750 Paquete de 2 unidades.</v>
      </c>
      <c r="CG56" s="98" t="str">
        <f t="shared" si="3"/>
        <v>120 DIAS</v>
      </c>
      <c r="CH56" s="1">
        <f t="shared" si="4"/>
        <v>254910</v>
      </c>
    </row>
    <row r="57" spans="1:86" ht="43.2">
      <c r="A57" s="48">
        <f t="shared" si="5"/>
        <v>49</v>
      </c>
      <c r="B57" s="10" t="s">
        <v>1137</v>
      </c>
      <c r="C57" s="10" t="s">
        <v>1223</v>
      </c>
      <c r="D57" s="1"/>
      <c r="E57" s="1"/>
      <c r="F57" s="1"/>
      <c r="G57" s="1" t="s">
        <v>2322</v>
      </c>
      <c r="H57" s="1">
        <v>790308</v>
      </c>
      <c r="I57" s="1">
        <v>30</v>
      </c>
      <c r="J57" s="1"/>
      <c r="K57" s="1"/>
      <c r="L57" s="1"/>
      <c r="M57" s="1"/>
      <c r="N57" s="1"/>
      <c r="O57" s="1"/>
      <c r="P57" s="1"/>
      <c r="Q57" s="1"/>
      <c r="R57" s="1"/>
      <c r="S57" s="1"/>
      <c r="T57" s="1"/>
      <c r="U57" s="1"/>
      <c r="V57" s="1"/>
      <c r="W57" s="1"/>
      <c r="X57" s="1"/>
      <c r="Y57" s="82">
        <f t="shared" si="16"/>
        <v>790308</v>
      </c>
      <c r="Z57" s="82" t="str">
        <f t="shared" si="17"/>
        <v>BIO-INSTRUMENTAL</v>
      </c>
      <c r="AA57" s="82" t="str">
        <f t="shared" si="10"/>
        <v>BIORAD</v>
      </c>
      <c r="AB57" s="82">
        <f t="shared" si="11"/>
        <v>30</v>
      </c>
      <c r="AC57" s="1"/>
      <c r="AD57" s="1"/>
      <c r="AE57" s="1"/>
      <c r="AF57" s="1"/>
      <c r="AG57" s="1"/>
      <c r="AH57" s="1"/>
      <c r="AI57" s="1"/>
      <c r="AJ57" s="1"/>
      <c r="AK57" s="1"/>
      <c r="AL57" s="1" t="s">
        <v>2322</v>
      </c>
      <c r="AM57" s="1">
        <v>813700</v>
      </c>
      <c r="AN57" s="1" t="s">
        <v>2475</v>
      </c>
      <c r="AO57" s="1"/>
      <c r="AP57" s="1"/>
      <c r="AQ57" s="1"/>
      <c r="AR57" s="1"/>
      <c r="AS57" s="1"/>
      <c r="AT57" s="1"/>
      <c r="AU57" s="1"/>
      <c r="AV57" s="1"/>
      <c r="AW57" s="1"/>
      <c r="AX57" s="82">
        <f t="shared" si="12"/>
        <v>813700</v>
      </c>
      <c r="AY57" s="82" t="str">
        <f t="shared" si="13"/>
        <v>LESNIAK E. U.</v>
      </c>
      <c r="AZ57" s="82" t="str">
        <f t="shared" si="14"/>
        <v>BIORAD</v>
      </c>
      <c r="BA57" s="82" t="str">
        <f t="shared" si="15"/>
        <v>30 días</v>
      </c>
      <c r="BB57" s="1"/>
      <c r="BC57" s="1"/>
      <c r="BD57" s="1"/>
      <c r="BE57" s="1"/>
      <c r="BF57" s="1"/>
      <c r="BG57" s="1"/>
      <c r="BH57" s="1" t="s">
        <v>2322</v>
      </c>
      <c r="BI57" s="1">
        <v>1885000</v>
      </c>
      <c r="BJ57" s="1" t="s">
        <v>2363</v>
      </c>
      <c r="BK57" s="1"/>
      <c r="BL57" s="1"/>
      <c r="BM57" s="1"/>
      <c r="BN57" s="1"/>
      <c r="BO57" s="1"/>
      <c r="BP57" s="1"/>
      <c r="BQ57" s="1"/>
      <c r="BR57" s="1"/>
      <c r="BS57" s="1"/>
      <c r="BT57" s="1"/>
      <c r="BU57" s="1"/>
      <c r="BV57" s="1"/>
      <c r="BW57" s="82">
        <f t="shared" si="6"/>
        <v>1885000</v>
      </c>
      <c r="BX57" s="82" t="str">
        <f t="shared" si="7"/>
        <v xml:space="preserve">QUIMICA  M.G.  S.A.S.   </v>
      </c>
      <c r="BY57" s="82" t="str">
        <f t="shared" si="8"/>
        <v>BIORAD</v>
      </c>
      <c r="BZ57" s="82" t="str">
        <f t="shared" si="9"/>
        <v>90 DIAS</v>
      </c>
      <c r="CA57" s="1"/>
      <c r="CB57" s="1"/>
      <c r="CC57" s="1"/>
      <c r="CD57" s="98">
        <f t="shared" si="0"/>
        <v>790308</v>
      </c>
      <c r="CE57" s="98" t="str">
        <f t="shared" si="1"/>
        <v>BIO-INSTRUMENTAL</v>
      </c>
      <c r="CF57" s="98" t="str">
        <f t="shared" si="2"/>
        <v>BIORAD</v>
      </c>
      <c r="CG57" s="98">
        <f t="shared" si="3"/>
        <v>30</v>
      </c>
      <c r="CH57" s="1">
        <f t="shared" si="4"/>
        <v>1885000</v>
      </c>
    </row>
    <row r="58" spans="1:86" ht="43.2">
      <c r="A58" s="48">
        <f t="shared" si="5"/>
        <v>50</v>
      </c>
      <c r="B58" s="10" t="s">
        <v>2177</v>
      </c>
      <c r="C58" s="10" t="s">
        <v>2155</v>
      </c>
      <c r="D58" s="1"/>
      <c r="E58" s="1"/>
      <c r="F58" s="1"/>
      <c r="G58" s="1"/>
      <c r="H58" s="1"/>
      <c r="I58" s="1"/>
      <c r="J58" s="1"/>
      <c r="K58" s="1"/>
      <c r="L58" s="1"/>
      <c r="M58" s="1"/>
      <c r="N58" s="1"/>
      <c r="O58" s="1"/>
      <c r="P58" s="1"/>
      <c r="Q58" s="1"/>
      <c r="R58" s="1"/>
      <c r="S58" s="1"/>
      <c r="T58" s="1"/>
      <c r="U58" s="1"/>
      <c r="V58" s="1"/>
      <c r="W58" s="1"/>
      <c r="X58" s="1"/>
      <c r="Y58" s="82"/>
      <c r="Z58" s="82"/>
      <c r="AA58" s="82"/>
      <c r="AB58" s="82"/>
      <c r="AC58" s="1"/>
      <c r="AD58" s="1"/>
      <c r="AE58" s="1"/>
      <c r="AF58" s="1"/>
      <c r="AG58" s="1"/>
      <c r="AH58" s="1"/>
      <c r="AI58" s="1"/>
      <c r="AJ58" s="1"/>
      <c r="AK58" s="1"/>
      <c r="AL58" s="1"/>
      <c r="AM58" s="1"/>
      <c r="AN58" s="1"/>
      <c r="AO58" s="1"/>
      <c r="AP58" s="1"/>
      <c r="AQ58" s="1"/>
      <c r="AR58" s="1"/>
      <c r="AS58" s="1"/>
      <c r="AT58" s="1"/>
      <c r="AU58" s="1" t="s">
        <v>2155</v>
      </c>
      <c r="AV58" s="1">
        <v>1341423.07</v>
      </c>
      <c r="AW58" s="1">
        <v>45</v>
      </c>
      <c r="AX58" s="82">
        <f t="shared" si="12"/>
        <v>1341423.07</v>
      </c>
      <c r="AY58" s="82" t="str">
        <f t="shared" si="13"/>
        <v xml:space="preserve">PURIFICACION Y ANALISIS DE FLUIDOS LTDA. </v>
      </c>
      <c r="AZ58" s="82" t="str">
        <f t="shared" si="14"/>
        <v>CAPITAL</v>
      </c>
      <c r="BA58" s="82">
        <f t="shared" si="15"/>
        <v>45</v>
      </c>
      <c r="BB58" s="1"/>
      <c r="BC58" s="1"/>
      <c r="BD58" s="1"/>
      <c r="BE58" s="1"/>
      <c r="BF58" s="1"/>
      <c r="BG58" s="1"/>
      <c r="BH58" s="1"/>
      <c r="BI58" s="1"/>
      <c r="BJ58" s="1"/>
      <c r="BK58" s="1"/>
      <c r="BL58" s="1"/>
      <c r="BM58" s="1"/>
      <c r="BN58" s="1"/>
      <c r="BO58" s="1"/>
      <c r="BP58" s="1"/>
      <c r="BQ58" s="1"/>
      <c r="BR58" s="1"/>
      <c r="BS58" s="1"/>
      <c r="BT58" s="1"/>
      <c r="BU58" s="1"/>
      <c r="BV58" s="1"/>
      <c r="BW58" s="82"/>
      <c r="BX58" s="82"/>
      <c r="BY58" s="82"/>
      <c r="BZ58" s="82"/>
      <c r="CA58" s="1" t="s">
        <v>2155</v>
      </c>
      <c r="CB58" s="1">
        <v>2286360</v>
      </c>
      <c r="CC58" s="1">
        <v>60</v>
      </c>
      <c r="CD58" s="98">
        <f t="shared" si="0"/>
        <v>1341423.07</v>
      </c>
      <c r="CE58" s="98" t="str">
        <f t="shared" si="1"/>
        <v xml:space="preserve">PURIFICACION Y ANALISIS DE FLUIDOS LTDA. </v>
      </c>
      <c r="CF58" s="98" t="str">
        <f t="shared" si="2"/>
        <v>CAPITAL</v>
      </c>
      <c r="CG58" s="98">
        <f t="shared" si="3"/>
        <v>45</v>
      </c>
      <c r="CH58" s="1">
        <f t="shared" si="4"/>
        <v>2286360</v>
      </c>
    </row>
    <row r="59" spans="1:86" ht="43.2">
      <c r="A59" s="48">
        <f t="shared" si="5"/>
        <v>51</v>
      </c>
      <c r="B59" s="10" t="s">
        <v>2178</v>
      </c>
      <c r="C59" s="10" t="s">
        <v>2155</v>
      </c>
      <c r="D59" s="1"/>
      <c r="E59" s="1"/>
      <c r="F59" s="1"/>
      <c r="G59" s="1"/>
      <c r="H59" s="1"/>
      <c r="I59" s="1"/>
      <c r="J59" s="1"/>
      <c r="K59" s="1"/>
      <c r="L59" s="1"/>
      <c r="M59" s="1"/>
      <c r="N59" s="1"/>
      <c r="O59" s="1"/>
      <c r="P59" s="1"/>
      <c r="Q59" s="1"/>
      <c r="R59" s="1"/>
      <c r="S59" s="1"/>
      <c r="T59" s="1"/>
      <c r="U59" s="1"/>
      <c r="V59" s="1"/>
      <c r="W59" s="1"/>
      <c r="X59" s="1"/>
      <c r="Y59" s="82"/>
      <c r="Z59" s="82"/>
      <c r="AA59" s="82"/>
      <c r="AB59" s="82"/>
      <c r="AC59" s="1"/>
      <c r="AD59" s="1"/>
      <c r="AE59" s="1"/>
      <c r="AF59" s="1"/>
      <c r="AG59" s="1"/>
      <c r="AH59" s="1"/>
      <c r="AI59" s="1"/>
      <c r="AJ59" s="1"/>
      <c r="AK59" s="1"/>
      <c r="AL59" s="1"/>
      <c r="AM59" s="1"/>
      <c r="AN59" s="1"/>
      <c r="AO59" s="1"/>
      <c r="AP59" s="1"/>
      <c r="AQ59" s="1"/>
      <c r="AR59" s="1"/>
      <c r="AS59" s="1"/>
      <c r="AT59" s="1"/>
      <c r="AU59" s="1" t="s">
        <v>2155</v>
      </c>
      <c r="AV59" s="1">
        <v>1749830.86</v>
      </c>
      <c r="AW59" s="1">
        <v>45</v>
      </c>
      <c r="AX59" s="82">
        <f t="shared" si="12"/>
        <v>1749830.86</v>
      </c>
      <c r="AY59" s="82" t="str">
        <f t="shared" si="13"/>
        <v xml:space="preserve">PURIFICACION Y ANALISIS DE FLUIDOS LTDA. </v>
      </c>
      <c r="AZ59" s="82" t="str">
        <f t="shared" si="14"/>
        <v>CAPITAL</v>
      </c>
      <c r="BA59" s="82">
        <f t="shared" si="15"/>
        <v>45</v>
      </c>
      <c r="BB59" s="1"/>
      <c r="BC59" s="1"/>
      <c r="BD59" s="1"/>
      <c r="BE59" s="1"/>
      <c r="BF59" s="1"/>
      <c r="BG59" s="1"/>
      <c r="BH59" s="1"/>
      <c r="BI59" s="1"/>
      <c r="BJ59" s="1"/>
      <c r="BK59" s="1"/>
      <c r="BL59" s="1"/>
      <c r="BM59" s="1"/>
      <c r="BN59" s="1"/>
      <c r="BO59" s="1"/>
      <c r="BP59" s="1"/>
      <c r="BQ59" s="1"/>
      <c r="BR59" s="1"/>
      <c r="BS59" s="1"/>
      <c r="BT59" s="1"/>
      <c r="BU59" s="1"/>
      <c r="BV59" s="1"/>
      <c r="BW59" s="82"/>
      <c r="BX59" s="82"/>
      <c r="BY59" s="82"/>
      <c r="BZ59" s="82"/>
      <c r="CA59" s="1"/>
      <c r="CB59" s="1">
        <v>1508000</v>
      </c>
      <c r="CC59" s="1">
        <v>60</v>
      </c>
      <c r="CD59" s="98">
        <f t="shared" si="0"/>
        <v>1508000</v>
      </c>
      <c r="CE59" s="98" t="str">
        <f t="shared" si="1"/>
        <v>SCIENTIFIC PRODUCTS LTDA.</v>
      </c>
      <c r="CF59" s="98">
        <f t="shared" si="2"/>
        <v>0</v>
      </c>
      <c r="CG59" s="98">
        <f t="shared" si="3"/>
        <v>60</v>
      </c>
      <c r="CH59" s="1">
        <f t="shared" si="4"/>
        <v>1749830.86</v>
      </c>
    </row>
    <row r="60" spans="1:86" ht="57.6">
      <c r="A60" s="48">
        <f t="shared" si="5"/>
        <v>52</v>
      </c>
      <c r="B60" s="10" t="s">
        <v>2179</v>
      </c>
      <c r="C60" s="10" t="s">
        <v>1382</v>
      </c>
      <c r="D60" s="1"/>
      <c r="E60" s="1"/>
      <c r="F60" s="1"/>
      <c r="G60" s="1"/>
      <c r="H60" s="1"/>
      <c r="I60" s="1"/>
      <c r="J60" s="1"/>
      <c r="K60" s="1"/>
      <c r="L60" s="1"/>
      <c r="M60" s="1"/>
      <c r="N60" s="1"/>
      <c r="O60" s="1"/>
      <c r="P60" s="1"/>
      <c r="Q60" s="1"/>
      <c r="R60" s="1"/>
      <c r="S60" s="1"/>
      <c r="T60" s="1"/>
      <c r="U60" s="1"/>
      <c r="V60" s="1"/>
      <c r="W60" s="1"/>
      <c r="X60" s="1"/>
      <c r="Y60" s="82"/>
      <c r="Z60" s="82"/>
      <c r="AA60" s="82"/>
      <c r="AB60" s="82"/>
      <c r="AC60" s="1"/>
      <c r="AD60" s="1"/>
      <c r="AE60" s="1"/>
      <c r="AF60" s="1" t="s">
        <v>1222</v>
      </c>
      <c r="AG60" s="1">
        <v>1322400</v>
      </c>
      <c r="AH60" s="1" t="s">
        <v>2454</v>
      </c>
      <c r="AI60" s="1"/>
      <c r="AJ60" s="1"/>
      <c r="AK60" s="1"/>
      <c r="AL60" s="1" t="s">
        <v>1796</v>
      </c>
      <c r="AM60" s="1">
        <v>2378100</v>
      </c>
      <c r="AN60" s="1" t="s">
        <v>2475</v>
      </c>
      <c r="AO60" s="1"/>
      <c r="AP60" s="1"/>
      <c r="AQ60" s="1"/>
      <c r="AR60" s="1"/>
      <c r="AS60" s="1"/>
      <c r="AT60" s="1"/>
      <c r="AU60" s="1" t="s">
        <v>1222</v>
      </c>
      <c r="AV60" s="1">
        <v>1583311.84</v>
      </c>
      <c r="AW60" s="1">
        <v>45</v>
      </c>
      <c r="AX60" s="82">
        <f t="shared" si="12"/>
        <v>1322400</v>
      </c>
      <c r="AY60" s="82" t="str">
        <f t="shared" si="13"/>
        <v>INNOVACION TECNOLOGICA LTDA - INNOVATEK LTDA.</v>
      </c>
      <c r="AZ60" s="82" t="str">
        <f t="shared" si="14"/>
        <v>RESTEK</v>
      </c>
      <c r="BA60" s="82" t="str">
        <f t="shared" si="15"/>
        <v>30 dias</v>
      </c>
      <c r="BB60" s="1"/>
      <c r="BC60" s="1"/>
      <c r="BD60" s="1"/>
      <c r="BE60" s="1"/>
      <c r="BF60" s="1"/>
      <c r="BG60" s="1"/>
      <c r="BH60" s="1"/>
      <c r="BI60" s="1"/>
      <c r="BJ60" s="1"/>
      <c r="BK60" s="1"/>
      <c r="BL60" s="1"/>
      <c r="BM60" s="1"/>
      <c r="BN60" s="1"/>
      <c r="BO60" s="1"/>
      <c r="BP60" s="1"/>
      <c r="BQ60" s="1"/>
      <c r="BR60" s="1"/>
      <c r="BS60" s="1"/>
      <c r="BT60" s="1"/>
      <c r="BU60" s="1"/>
      <c r="BV60" s="1"/>
      <c r="BW60" s="82"/>
      <c r="BX60" s="82"/>
      <c r="BY60" s="82"/>
      <c r="BZ60" s="82"/>
      <c r="CA60" s="1" t="s">
        <v>1796</v>
      </c>
      <c r="CB60" s="1">
        <v>1508000</v>
      </c>
      <c r="CC60" s="1">
        <v>60</v>
      </c>
      <c r="CD60" s="98">
        <f t="shared" si="0"/>
        <v>1322400</v>
      </c>
      <c r="CE60" s="98" t="str">
        <f t="shared" si="1"/>
        <v>INNOVACION TECNOLOGICA LTDA - INNOVATEK LTDA.</v>
      </c>
      <c r="CF60" s="98" t="str">
        <f t="shared" si="2"/>
        <v>RESTEK</v>
      </c>
      <c r="CG60" s="98" t="str">
        <f t="shared" si="3"/>
        <v>30 dias</v>
      </c>
      <c r="CH60" s="1">
        <f t="shared" si="4"/>
        <v>1583311.84</v>
      </c>
    </row>
    <row r="61" spans="1:86" ht="57.6">
      <c r="A61" s="48">
        <f t="shared" si="5"/>
        <v>53</v>
      </c>
      <c r="B61" s="10" t="s">
        <v>1583</v>
      </c>
      <c r="C61" s="10" t="s">
        <v>1382</v>
      </c>
      <c r="D61" s="1"/>
      <c r="E61" s="1"/>
      <c r="F61" s="1"/>
      <c r="G61" s="1"/>
      <c r="H61" s="1"/>
      <c r="I61" s="1"/>
      <c r="J61" s="1"/>
      <c r="K61" s="1"/>
      <c r="L61" s="1"/>
      <c r="M61" s="1"/>
      <c r="N61" s="1"/>
      <c r="O61" s="1"/>
      <c r="P61" s="1"/>
      <c r="Q61" s="1"/>
      <c r="R61" s="1"/>
      <c r="S61" s="1"/>
      <c r="T61" s="1"/>
      <c r="U61" s="1"/>
      <c r="V61" s="1"/>
      <c r="W61" s="1"/>
      <c r="X61" s="1"/>
      <c r="Y61" s="82"/>
      <c r="Z61" s="82"/>
      <c r="AA61" s="82"/>
      <c r="AB61" s="82"/>
      <c r="AC61" s="1"/>
      <c r="AD61" s="1"/>
      <c r="AE61" s="1"/>
      <c r="AF61" s="1" t="s">
        <v>1222</v>
      </c>
      <c r="AG61" s="1">
        <v>1403600</v>
      </c>
      <c r="AH61" s="1" t="s">
        <v>2454</v>
      </c>
      <c r="AI61" s="1"/>
      <c r="AJ61" s="1"/>
      <c r="AK61" s="1"/>
      <c r="AL61" s="1" t="s">
        <v>1796</v>
      </c>
      <c r="AM61" s="1">
        <v>2316900</v>
      </c>
      <c r="AN61" s="1" t="s">
        <v>2475</v>
      </c>
      <c r="AO61" s="1"/>
      <c r="AP61" s="1"/>
      <c r="AQ61" s="1"/>
      <c r="AR61" s="1"/>
      <c r="AS61" s="1"/>
      <c r="AT61" s="1"/>
      <c r="AU61" s="1" t="s">
        <v>1222</v>
      </c>
      <c r="AV61" s="1">
        <v>1681206.56</v>
      </c>
      <c r="AW61" s="1">
        <v>45</v>
      </c>
      <c r="AX61" s="82">
        <f t="shared" si="12"/>
        <v>1403600</v>
      </c>
      <c r="AY61" s="82" t="str">
        <f t="shared" si="13"/>
        <v>INNOVACION TECNOLOGICA LTDA - INNOVATEK LTDA.</v>
      </c>
      <c r="AZ61" s="82" t="str">
        <f t="shared" si="14"/>
        <v>RESTEK</v>
      </c>
      <c r="BA61" s="82" t="str">
        <f t="shared" si="15"/>
        <v>30 dias</v>
      </c>
      <c r="BB61" s="1"/>
      <c r="BC61" s="1"/>
      <c r="BD61" s="1"/>
      <c r="BE61" s="1"/>
      <c r="BF61" s="1"/>
      <c r="BG61" s="1"/>
      <c r="BH61" s="1"/>
      <c r="BI61" s="1"/>
      <c r="BJ61" s="1"/>
      <c r="BK61" s="1"/>
      <c r="BL61" s="1"/>
      <c r="BM61" s="1"/>
      <c r="BN61" s="1"/>
      <c r="BO61" s="1"/>
      <c r="BP61" s="1"/>
      <c r="BQ61" s="1"/>
      <c r="BR61" s="1"/>
      <c r="BS61" s="1"/>
      <c r="BT61" s="1"/>
      <c r="BU61" s="1"/>
      <c r="BV61" s="1"/>
      <c r="BW61" s="82"/>
      <c r="BX61" s="82"/>
      <c r="BY61" s="82"/>
      <c r="BZ61" s="82"/>
      <c r="CA61" s="1" t="s">
        <v>1796</v>
      </c>
      <c r="CB61" s="1">
        <v>1600800</v>
      </c>
      <c r="CC61" s="1">
        <v>60</v>
      </c>
      <c r="CD61" s="98">
        <f t="shared" si="0"/>
        <v>1403600</v>
      </c>
      <c r="CE61" s="98" t="str">
        <f t="shared" si="1"/>
        <v>INNOVACION TECNOLOGICA LTDA - INNOVATEK LTDA.</v>
      </c>
      <c r="CF61" s="98" t="str">
        <f t="shared" si="2"/>
        <v>RESTEK</v>
      </c>
      <c r="CG61" s="98" t="str">
        <f t="shared" si="3"/>
        <v>30 dias</v>
      </c>
      <c r="CH61" s="1">
        <f t="shared" si="4"/>
        <v>1681206.56</v>
      </c>
    </row>
    <row r="62" spans="1:86" ht="57.6">
      <c r="A62" s="48">
        <f t="shared" si="5"/>
        <v>54</v>
      </c>
      <c r="B62" s="10" t="s">
        <v>1384</v>
      </c>
      <c r="C62" s="10" t="s">
        <v>1385</v>
      </c>
      <c r="D62" s="1"/>
      <c r="E62" s="1"/>
      <c r="F62" s="1"/>
      <c r="G62" s="1"/>
      <c r="H62" s="1"/>
      <c r="I62" s="1"/>
      <c r="J62" s="1"/>
      <c r="K62" s="1"/>
      <c r="L62" s="1"/>
      <c r="M62" s="1"/>
      <c r="N62" s="1"/>
      <c r="O62" s="1"/>
      <c r="P62" s="1"/>
      <c r="Q62" s="1"/>
      <c r="R62" s="1"/>
      <c r="S62" s="1"/>
      <c r="T62" s="1"/>
      <c r="U62" s="1"/>
      <c r="V62" s="1"/>
      <c r="W62" s="1"/>
      <c r="X62" s="1"/>
      <c r="Y62" s="82"/>
      <c r="Z62" s="82"/>
      <c r="AA62" s="82"/>
      <c r="AB62" s="82"/>
      <c r="AC62" s="1"/>
      <c r="AD62" s="1"/>
      <c r="AE62" s="1"/>
      <c r="AF62" s="1" t="s">
        <v>1222</v>
      </c>
      <c r="AG62" s="1">
        <v>1238880</v>
      </c>
      <c r="AH62" s="1" t="s">
        <v>2454</v>
      </c>
      <c r="AI62" s="1"/>
      <c r="AJ62" s="1"/>
      <c r="AK62" s="1"/>
      <c r="AL62" s="1" t="s">
        <v>1796</v>
      </c>
      <c r="AM62" s="1">
        <v>2262300</v>
      </c>
      <c r="AN62" s="1" t="s">
        <v>2475</v>
      </c>
      <c r="AO62" s="1"/>
      <c r="AP62" s="1"/>
      <c r="AQ62" s="1"/>
      <c r="AR62" s="1"/>
      <c r="AS62" s="1"/>
      <c r="AT62" s="1"/>
      <c r="AU62" s="1" t="s">
        <v>1222</v>
      </c>
      <c r="AV62" s="1">
        <v>1485340.56</v>
      </c>
      <c r="AW62" s="1">
        <v>45</v>
      </c>
      <c r="AX62" s="82">
        <f t="shared" si="12"/>
        <v>1238880</v>
      </c>
      <c r="AY62" s="82" t="str">
        <f t="shared" si="13"/>
        <v>INNOVACION TECNOLOGICA LTDA - INNOVATEK LTDA.</v>
      </c>
      <c r="AZ62" s="82" t="str">
        <f t="shared" si="14"/>
        <v>RESTEK</v>
      </c>
      <c r="BA62" s="82" t="str">
        <f t="shared" si="15"/>
        <v>30 dias</v>
      </c>
      <c r="BB62" s="1"/>
      <c r="BC62" s="1"/>
      <c r="BD62" s="1"/>
      <c r="BE62" s="1"/>
      <c r="BF62" s="1"/>
      <c r="BG62" s="1"/>
      <c r="BH62" s="1"/>
      <c r="BI62" s="1"/>
      <c r="BJ62" s="1"/>
      <c r="BK62" s="1"/>
      <c r="BL62" s="1"/>
      <c r="BM62" s="1"/>
      <c r="BN62" s="1"/>
      <c r="BO62" s="1"/>
      <c r="BP62" s="1"/>
      <c r="BQ62" s="1"/>
      <c r="BR62" s="1"/>
      <c r="BS62" s="1"/>
      <c r="BT62" s="1"/>
      <c r="BU62" s="1"/>
      <c r="BV62" s="1"/>
      <c r="BW62" s="82"/>
      <c r="BX62" s="82"/>
      <c r="BY62" s="82"/>
      <c r="BZ62" s="82"/>
      <c r="CA62" s="1" t="s">
        <v>1796</v>
      </c>
      <c r="CB62" s="1">
        <v>1508000</v>
      </c>
      <c r="CC62" s="1">
        <v>60</v>
      </c>
      <c r="CD62" s="98">
        <f t="shared" si="0"/>
        <v>1238880</v>
      </c>
      <c r="CE62" s="98" t="str">
        <f t="shared" si="1"/>
        <v>INNOVACION TECNOLOGICA LTDA - INNOVATEK LTDA.</v>
      </c>
      <c r="CF62" s="98" t="str">
        <f t="shared" si="2"/>
        <v>RESTEK</v>
      </c>
      <c r="CG62" s="98" t="str">
        <f t="shared" si="3"/>
        <v>30 dias</v>
      </c>
      <c r="CH62" s="1">
        <f t="shared" si="4"/>
        <v>1508000</v>
      </c>
    </row>
    <row r="63" spans="1:86" ht="57.6">
      <c r="A63" s="48">
        <f t="shared" si="5"/>
        <v>55</v>
      </c>
      <c r="B63" s="10" t="s">
        <v>1386</v>
      </c>
      <c r="C63" s="10" t="s">
        <v>1387</v>
      </c>
      <c r="D63" s="1"/>
      <c r="E63" s="1"/>
      <c r="F63" s="1"/>
      <c r="G63" s="1"/>
      <c r="H63" s="1"/>
      <c r="I63" s="1"/>
      <c r="J63" s="1"/>
      <c r="K63" s="1"/>
      <c r="L63" s="1"/>
      <c r="M63" s="1"/>
      <c r="N63" s="1"/>
      <c r="O63" s="1"/>
      <c r="P63" s="1"/>
      <c r="Q63" s="1"/>
      <c r="R63" s="1"/>
      <c r="S63" s="1"/>
      <c r="T63" s="1"/>
      <c r="U63" s="1"/>
      <c r="V63" s="1"/>
      <c r="W63" s="1"/>
      <c r="X63" s="1"/>
      <c r="Y63" s="82"/>
      <c r="Z63" s="82"/>
      <c r="AA63" s="82"/>
      <c r="AB63" s="82"/>
      <c r="AC63" s="1"/>
      <c r="AD63" s="1"/>
      <c r="AE63" s="1"/>
      <c r="AF63" s="1" t="s">
        <v>1222</v>
      </c>
      <c r="AG63" s="1">
        <v>1427960</v>
      </c>
      <c r="AH63" s="1" t="s">
        <v>2454</v>
      </c>
      <c r="AI63" s="1"/>
      <c r="AJ63" s="1"/>
      <c r="AK63" s="1"/>
      <c r="AL63" s="1" t="s">
        <v>1796</v>
      </c>
      <c r="AM63" s="1">
        <v>2538800</v>
      </c>
      <c r="AN63" s="1" t="s">
        <v>2475</v>
      </c>
      <c r="AO63" s="1"/>
      <c r="AP63" s="1"/>
      <c r="AQ63" s="1"/>
      <c r="AR63" s="1"/>
      <c r="AS63" s="1"/>
      <c r="AT63" s="1"/>
      <c r="AU63" s="1" t="s">
        <v>1222</v>
      </c>
      <c r="AV63" s="1">
        <v>1713872.16</v>
      </c>
      <c r="AW63" s="1">
        <v>45</v>
      </c>
      <c r="AX63" s="82">
        <f t="shared" si="12"/>
        <v>1427960</v>
      </c>
      <c r="AY63" s="82" t="str">
        <f t="shared" si="13"/>
        <v>INNOVACION TECNOLOGICA LTDA - INNOVATEK LTDA.</v>
      </c>
      <c r="AZ63" s="82" t="str">
        <f t="shared" si="14"/>
        <v>RESTEK</v>
      </c>
      <c r="BA63" s="82" t="str">
        <f t="shared" si="15"/>
        <v>30 dias</v>
      </c>
      <c r="BB63" s="1"/>
      <c r="BC63" s="1"/>
      <c r="BD63" s="1"/>
      <c r="BE63" s="1"/>
      <c r="BF63" s="1"/>
      <c r="BG63" s="1"/>
      <c r="BH63" s="1"/>
      <c r="BI63" s="1"/>
      <c r="BJ63" s="1"/>
      <c r="BK63" s="1"/>
      <c r="BL63" s="1"/>
      <c r="BM63" s="1"/>
      <c r="BN63" s="1"/>
      <c r="BO63" s="1"/>
      <c r="BP63" s="1"/>
      <c r="BQ63" s="1"/>
      <c r="BR63" s="1"/>
      <c r="BS63" s="1"/>
      <c r="BT63" s="1"/>
      <c r="BU63" s="1"/>
      <c r="BV63" s="1"/>
      <c r="BW63" s="82"/>
      <c r="BX63" s="82"/>
      <c r="BY63" s="82"/>
      <c r="BZ63" s="82"/>
      <c r="CA63" s="1" t="s">
        <v>1796</v>
      </c>
      <c r="CB63" s="1">
        <v>1508000</v>
      </c>
      <c r="CC63" s="1">
        <v>60</v>
      </c>
      <c r="CD63" s="98">
        <f t="shared" si="0"/>
        <v>1427960</v>
      </c>
      <c r="CE63" s="98" t="str">
        <f t="shared" si="1"/>
        <v>INNOVACION TECNOLOGICA LTDA - INNOVATEK LTDA.</v>
      </c>
      <c r="CF63" s="98" t="str">
        <f t="shared" si="2"/>
        <v>RESTEK</v>
      </c>
      <c r="CG63" s="98" t="str">
        <f t="shared" si="3"/>
        <v>30 dias</v>
      </c>
      <c r="CH63" s="1">
        <f t="shared" si="4"/>
        <v>1713872.16</v>
      </c>
    </row>
    <row r="64" spans="1:86" ht="57.6">
      <c r="A64" s="48">
        <f t="shared" si="5"/>
        <v>56</v>
      </c>
      <c r="B64" s="10" t="s">
        <v>1383</v>
      </c>
      <c r="C64" s="10" t="s">
        <v>1382</v>
      </c>
      <c r="D64" s="1"/>
      <c r="E64" s="1"/>
      <c r="F64" s="1"/>
      <c r="G64" s="1"/>
      <c r="H64" s="1"/>
      <c r="I64" s="1"/>
      <c r="J64" s="1"/>
      <c r="K64" s="1"/>
      <c r="L64" s="1"/>
      <c r="M64" s="1"/>
      <c r="N64" s="1"/>
      <c r="O64" s="1"/>
      <c r="P64" s="1"/>
      <c r="Q64" s="1"/>
      <c r="R64" s="1"/>
      <c r="S64" s="1"/>
      <c r="T64" s="1"/>
      <c r="U64" s="1"/>
      <c r="V64" s="1"/>
      <c r="W64" s="1"/>
      <c r="X64" s="1"/>
      <c r="Y64" s="82"/>
      <c r="Z64" s="82"/>
      <c r="AA64" s="82"/>
      <c r="AB64" s="82"/>
      <c r="AC64" s="1"/>
      <c r="AD64" s="1"/>
      <c r="AE64" s="1"/>
      <c r="AF64" s="1" t="s">
        <v>1222</v>
      </c>
      <c r="AG64" s="1">
        <v>1397800</v>
      </c>
      <c r="AH64" s="1" t="s">
        <v>2454</v>
      </c>
      <c r="AI64" s="1"/>
      <c r="AJ64" s="1"/>
      <c r="AK64" s="1"/>
      <c r="AL64" s="1"/>
      <c r="AM64" s="1"/>
      <c r="AN64" s="1"/>
      <c r="AO64" s="1"/>
      <c r="AP64" s="1"/>
      <c r="AQ64" s="1"/>
      <c r="AR64" s="1"/>
      <c r="AS64" s="1"/>
      <c r="AT64" s="1"/>
      <c r="AU64" s="1" t="s">
        <v>1222</v>
      </c>
      <c r="AV64" s="1">
        <v>1599644.64</v>
      </c>
      <c r="AW64" s="1">
        <v>45</v>
      </c>
      <c r="AX64" s="82">
        <f t="shared" si="12"/>
        <v>1397800</v>
      </c>
      <c r="AY64" s="82" t="str">
        <f t="shared" si="13"/>
        <v>INNOVACION TECNOLOGICA LTDA - INNOVATEK LTDA.</v>
      </c>
      <c r="AZ64" s="82" t="str">
        <f t="shared" si="14"/>
        <v>RESTEK</v>
      </c>
      <c r="BA64" s="82" t="str">
        <f t="shared" si="15"/>
        <v>30 dias</v>
      </c>
      <c r="BB64" s="1"/>
      <c r="BC64" s="1"/>
      <c r="BD64" s="1"/>
      <c r="BE64" s="1"/>
      <c r="BF64" s="1"/>
      <c r="BG64" s="1"/>
      <c r="BH64" s="1"/>
      <c r="BI64" s="1"/>
      <c r="BJ64" s="1"/>
      <c r="BK64" s="1"/>
      <c r="BL64" s="1"/>
      <c r="BM64" s="1"/>
      <c r="BN64" s="1"/>
      <c r="BO64" s="1"/>
      <c r="BP64" s="1"/>
      <c r="BQ64" s="1"/>
      <c r="BR64" s="1"/>
      <c r="BS64" s="1"/>
      <c r="BT64" s="1"/>
      <c r="BU64" s="1"/>
      <c r="BV64" s="1"/>
      <c r="BW64" s="82"/>
      <c r="BX64" s="82"/>
      <c r="BY64" s="82"/>
      <c r="BZ64" s="82"/>
      <c r="CA64" s="1"/>
      <c r="CB64" s="1"/>
      <c r="CC64" s="1"/>
      <c r="CD64" s="98">
        <f t="shared" si="0"/>
        <v>1397800</v>
      </c>
      <c r="CE64" s="98" t="str">
        <f t="shared" si="1"/>
        <v>INNOVACION TECNOLOGICA LTDA - INNOVATEK LTDA.</v>
      </c>
      <c r="CF64" s="98" t="str">
        <f t="shared" si="2"/>
        <v>RESTEK</v>
      </c>
      <c r="CG64" s="98" t="str">
        <f t="shared" si="3"/>
        <v>30 dias</v>
      </c>
      <c r="CH64" s="1">
        <f t="shared" si="4"/>
        <v>1599644.64</v>
      </c>
    </row>
    <row r="65" spans="1:86" ht="57.6">
      <c r="A65" s="48">
        <f t="shared" si="5"/>
        <v>57</v>
      </c>
      <c r="B65" s="10" t="s">
        <v>1388</v>
      </c>
      <c r="C65" s="10" t="s">
        <v>2180</v>
      </c>
      <c r="D65" s="1"/>
      <c r="E65" s="1"/>
      <c r="F65" s="1"/>
      <c r="G65" s="1"/>
      <c r="H65" s="1"/>
      <c r="I65" s="1"/>
      <c r="J65" s="1"/>
      <c r="K65" s="1"/>
      <c r="L65" s="1"/>
      <c r="M65" s="1"/>
      <c r="N65" s="1"/>
      <c r="O65" s="1"/>
      <c r="P65" s="1"/>
      <c r="Q65" s="1"/>
      <c r="R65" s="1"/>
      <c r="S65" s="1"/>
      <c r="T65" s="1"/>
      <c r="U65" s="1"/>
      <c r="V65" s="1"/>
      <c r="W65" s="1"/>
      <c r="X65" s="1"/>
      <c r="Y65" s="82"/>
      <c r="Z65" s="82"/>
      <c r="AA65" s="82"/>
      <c r="AB65" s="82"/>
      <c r="AC65" s="1"/>
      <c r="AD65" s="1"/>
      <c r="AE65" s="1"/>
      <c r="AF65" s="1" t="s">
        <v>1222</v>
      </c>
      <c r="AG65" s="1">
        <v>1096200</v>
      </c>
      <c r="AH65" s="1" t="s">
        <v>2454</v>
      </c>
      <c r="AI65" s="1"/>
      <c r="AJ65" s="1"/>
      <c r="AK65" s="1"/>
      <c r="AL65" s="1"/>
      <c r="AM65" s="1"/>
      <c r="AN65" s="1"/>
      <c r="AO65" s="1"/>
      <c r="AP65" s="1"/>
      <c r="AQ65" s="1"/>
      <c r="AR65" s="1"/>
      <c r="AS65" s="1"/>
      <c r="AT65" s="1"/>
      <c r="AU65" s="1" t="s">
        <v>1222</v>
      </c>
      <c r="AV65" s="1">
        <v>1328673.28</v>
      </c>
      <c r="AW65" s="1">
        <v>45</v>
      </c>
      <c r="AX65" s="82">
        <f t="shared" si="12"/>
        <v>1096200</v>
      </c>
      <c r="AY65" s="82" t="str">
        <f t="shared" si="13"/>
        <v>INNOVACION TECNOLOGICA LTDA - INNOVATEK LTDA.</v>
      </c>
      <c r="AZ65" s="82" t="str">
        <f t="shared" si="14"/>
        <v>RESTEK</v>
      </c>
      <c r="BA65" s="82" t="str">
        <f t="shared" si="15"/>
        <v>30 dias</v>
      </c>
      <c r="BB65" s="1"/>
      <c r="BC65" s="1"/>
      <c r="BD65" s="1"/>
      <c r="BE65" s="1"/>
      <c r="BF65" s="1"/>
      <c r="BG65" s="1"/>
      <c r="BH65" s="1"/>
      <c r="BI65" s="1"/>
      <c r="BJ65" s="1"/>
      <c r="BK65" s="1"/>
      <c r="BL65" s="1"/>
      <c r="BM65" s="1"/>
      <c r="BN65" s="1"/>
      <c r="BO65" s="1"/>
      <c r="BP65" s="1"/>
      <c r="BQ65" s="1"/>
      <c r="BR65" s="1"/>
      <c r="BS65" s="1"/>
      <c r="BT65" s="1"/>
      <c r="BU65" s="1"/>
      <c r="BV65" s="1"/>
      <c r="BW65" s="82"/>
      <c r="BX65" s="82"/>
      <c r="BY65" s="82"/>
      <c r="BZ65" s="82"/>
      <c r="CA65" s="1"/>
      <c r="CB65" s="1"/>
      <c r="CC65" s="1"/>
      <c r="CD65" s="98">
        <f t="shared" si="0"/>
        <v>1096200</v>
      </c>
      <c r="CE65" s="98" t="str">
        <f t="shared" si="1"/>
        <v>INNOVACION TECNOLOGICA LTDA - INNOVATEK LTDA.</v>
      </c>
      <c r="CF65" s="98" t="str">
        <f t="shared" si="2"/>
        <v>RESTEK</v>
      </c>
      <c r="CG65" s="98" t="str">
        <f t="shared" si="3"/>
        <v>30 dias</v>
      </c>
      <c r="CH65" s="1">
        <f t="shared" si="4"/>
        <v>1328673.28</v>
      </c>
    </row>
    <row r="66" spans="1:86" ht="57.6">
      <c r="A66" s="48">
        <f t="shared" si="5"/>
        <v>58</v>
      </c>
      <c r="B66" s="10" t="s">
        <v>1389</v>
      </c>
      <c r="C66" s="10" t="s">
        <v>2181</v>
      </c>
      <c r="D66" s="1"/>
      <c r="E66" s="1"/>
      <c r="F66" s="1"/>
      <c r="G66" s="1"/>
      <c r="H66" s="1"/>
      <c r="I66" s="1"/>
      <c r="J66" s="1"/>
      <c r="K66" s="1"/>
      <c r="L66" s="1"/>
      <c r="M66" s="1"/>
      <c r="N66" s="1"/>
      <c r="O66" s="1"/>
      <c r="P66" s="1"/>
      <c r="Q66" s="1"/>
      <c r="R66" s="1"/>
      <c r="S66" s="1"/>
      <c r="T66" s="1"/>
      <c r="U66" s="1"/>
      <c r="V66" s="1"/>
      <c r="W66" s="1"/>
      <c r="X66" s="1"/>
      <c r="Y66" s="82"/>
      <c r="Z66" s="82"/>
      <c r="AA66" s="82"/>
      <c r="AB66" s="82"/>
      <c r="AC66" s="1"/>
      <c r="AD66" s="1"/>
      <c r="AE66" s="1"/>
      <c r="AF66" s="1" t="s">
        <v>1222</v>
      </c>
      <c r="AG66" s="1">
        <v>1235400</v>
      </c>
      <c r="AH66" s="1" t="s">
        <v>2454</v>
      </c>
      <c r="AI66" s="1"/>
      <c r="AJ66" s="1"/>
      <c r="AK66" s="1"/>
      <c r="AL66" s="1"/>
      <c r="AM66" s="1"/>
      <c r="AN66" s="1"/>
      <c r="AO66" s="1"/>
      <c r="AP66" s="1"/>
      <c r="AQ66" s="1"/>
      <c r="AR66" s="1"/>
      <c r="AS66" s="1"/>
      <c r="AT66" s="1"/>
      <c r="AU66" s="1" t="s">
        <v>1222</v>
      </c>
      <c r="AV66" s="1">
        <v>1482074</v>
      </c>
      <c r="AW66" s="1">
        <v>45</v>
      </c>
      <c r="AX66" s="82">
        <f t="shared" si="12"/>
        <v>1235400</v>
      </c>
      <c r="AY66" s="82" t="str">
        <f t="shared" si="13"/>
        <v>INNOVACION TECNOLOGICA LTDA - INNOVATEK LTDA.</v>
      </c>
      <c r="AZ66" s="82" t="str">
        <f t="shared" si="14"/>
        <v>RESTEK</v>
      </c>
      <c r="BA66" s="82" t="str">
        <f t="shared" si="15"/>
        <v>30 dias</v>
      </c>
      <c r="BB66" s="1"/>
      <c r="BC66" s="1"/>
      <c r="BD66" s="1"/>
      <c r="BE66" s="1"/>
      <c r="BF66" s="1"/>
      <c r="BG66" s="1"/>
      <c r="BH66" s="1"/>
      <c r="BI66" s="1"/>
      <c r="BJ66" s="1"/>
      <c r="BK66" s="1"/>
      <c r="BL66" s="1"/>
      <c r="BM66" s="1"/>
      <c r="BN66" s="1"/>
      <c r="BO66" s="1"/>
      <c r="BP66" s="1"/>
      <c r="BQ66" s="1"/>
      <c r="BR66" s="1"/>
      <c r="BS66" s="1"/>
      <c r="BT66" s="1"/>
      <c r="BU66" s="1"/>
      <c r="BV66" s="1"/>
      <c r="BW66" s="82"/>
      <c r="BX66" s="82"/>
      <c r="BY66" s="82"/>
      <c r="BZ66" s="82"/>
      <c r="CA66" s="1" t="s">
        <v>1222</v>
      </c>
      <c r="CB66" s="1">
        <v>1992000</v>
      </c>
      <c r="CC66" s="1">
        <v>60</v>
      </c>
      <c r="CD66" s="98">
        <f t="shared" si="0"/>
        <v>1235400</v>
      </c>
      <c r="CE66" s="98" t="str">
        <f t="shared" si="1"/>
        <v>INNOVACION TECNOLOGICA LTDA - INNOVATEK LTDA.</v>
      </c>
      <c r="CF66" s="98" t="str">
        <f t="shared" si="2"/>
        <v>RESTEK</v>
      </c>
      <c r="CG66" s="98" t="str">
        <f t="shared" si="3"/>
        <v>30 dias</v>
      </c>
      <c r="CH66" s="1">
        <f t="shared" si="4"/>
        <v>1992000</v>
      </c>
    </row>
    <row r="67" spans="1:86" ht="43.2">
      <c r="A67" s="48">
        <f t="shared" si="5"/>
        <v>59</v>
      </c>
      <c r="B67" s="10" t="s">
        <v>1138</v>
      </c>
      <c r="C67" s="10" t="s">
        <v>2182</v>
      </c>
      <c r="D67" s="1"/>
      <c r="E67" s="1"/>
      <c r="F67" s="1"/>
      <c r="G67" s="1"/>
      <c r="H67" s="1"/>
      <c r="I67" s="1"/>
      <c r="J67" s="1"/>
      <c r="K67" s="1"/>
      <c r="L67" s="1"/>
      <c r="M67" s="1"/>
      <c r="N67" s="1"/>
      <c r="O67" s="1"/>
      <c r="P67" s="1" t="s">
        <v>2424</v>
      </c>
      <c r="Q67" s="1">
        <v>78300</v>
      </c>
      <c r="R67" s="1">
        <v>15</v>
      </c>
      <c r="S67" s="1"/>
      <c r="T67" s="1"/>
      <c r="U67" s="1"/>
      <c r="V67" s="1"/>
      <c r="W67" s="1"/>
      <c r="X67" s="1"/>
      <c r="Y67" s="82">
        <f t="shared" si="16"/>
        <v>78300</v>
      </c>
      <c r="Z67" s="82" t="str">
        <f t="shared" si="17"/>
        <v xml:space="preserve">ELEMENTOS QUIMICOS LTDA </v>
      </c>
      <c r="AA67" s="82" t="str">
        <f t="shared" si="10"/>
        <v>CASIO</v>
      </c>
      <c r="AB67" s="82">
        <f t="shared" si="11"/>
        <v>15</v>
      </c>
      <c r="AC67" s="1"/>
      <c r="AD67" s="1"/>
      <c r="AE67" s="1"/>
      <c r="AF67" s="1"/>
      <c r="AG67" s="1"/>
      <c r="AH67" s="1"/>
      <c r="AI67" s="1"/>
      <c r="AJ67" s="1"/>
      <c r="AK67" s="1"/>
      <c r="AL67" s="1" t="s">
        <v>2424</v>
      </c>
      <c r="AM67" s="1">
        <v>64400</v>
      </c>
      <c r="AN67" s="1" t="s">
        <v>2475</v>
      </c>
      <c r="AO67" s="1"/>
      <c r="AP67" s="1"/>
      <c r="AQ67" s="1"/>
      <c r="AR67" s="1"/>
      <c r="AS67" s="1"/>
      <c r="AT67" s="1"/>
      <c r="AU67" s="1"/>
      <c r="AV67" s="1"/>
      <c r="AW67" s="1"/>
      <c r="AX67" s="82">
        <f t="shared" si="12"/>
        <v>64400</v>
      </c>
      <c r="AY67" s="82" t="str">
        <f t="shared" si="13"/>
        <v>LESNIAK E. U.</v>
      </c>
      <c r="AZ67" s="82" t="str">
        <f t="shared" si="14"/>
        <v>CASIO</v>
      </c>
      <c r="BA67" s="82" t="str">
        <f t="shared" si="15"/>
        <v>30 días</v>
      </c>
      <c r="BB67" s="1"/>
      <c r="BC67" s="1"/>
      <c r="BD67" s="1"/>
      <c r="BE67" s="1"/>
      <c r="BF67" s="1"/>
      <c r="BG67" s="1"/>
      <c r="BH67" s="1"/>
      <c r="BI67" s="1"/>
      <c r="BJ67" s="1"/>
      <c r="BK67" s="1" t="s">
        <v>2182</v>
      </c>
      <c r="BL67" s="1">
        <v>70500</v>
      </c>
      <c r="BM67" s="1" t="s">
        <v>2551</v>
      </c>
      <c r="BN67" s="1"/>
      <c r="BO67" s="1"/>
      <c r="BP67" s="1"/>
      <c r="BQ67" s="1" t="s">
        <v>2607</v>
      </c>
      <c r="BR67" s="1">
        <v>58000</v>
      </c>
      <c r="BS67" s="1" t="s">
        <v>2328</v>
      </c>
      <c r="BT67" s="1"/>
      <c r="BU67" s="1"/>
      <c r="BV67" s="1"/>
      <c r="BW67" s="82">
        <f t="shared" si="6"/>
        <v>58000</v>
      </c>
      <c r="BX67" s="82" t="str">
        <f t="shared" si="7"/>
        <v>REACTIVOS EQUIPOS Y QUIMICOS LIMITADA</v>
      </c>
      <c r="BY67" s="82" t="str">
        <f t="shared" si="8"/>
        <v>CASIO HS3</v>
      </c>
      <c r="BZ67" s="82" t="str">
        <f t="shared" si="9"/>
        <v>30 DIAS</v>
      </c>
      <c r="CA67" s="1"/>
      <c r="CB67" s="1"/>
      <c r="CC67" s="1"/>
      <c r="CD67" s="98">
        <f t="shared" si="0"/>
        <v>58000</v>
      </c>
      <c r="CE67" s="98" t="str">
        <f t="shared" si="1"/>
        <v>REACTIVOS EQUIPOS Y QUIMICOS LIMITADA</v>
      </c>
      <c r="CF67" s="98" t="str">
        <f t="shared" si="2"/>
        <v>CASIO HS3</v>
      </c>
      <c r="CG67" s="98" t="str">
        <f t="shared" si="3"/>
        <v>30 DIAS</v>
      </c>
      <c r="CH67" s="1">
        <f t="shared" si="4"/>
        <v>78300</v>
      </c>
    </row>
    <row r="68" spans="1:86" ht="43.2">
      <c r="A68" s="48">
        <f t="shared" si="5"/>
        <v>60</v>
      </c>
      <c r="B68" s="10" t="s">
        <v>1184</v>
      </c>
      <c r="C68" s="10" t="s">
        <v>1257</v>
      </c>
      <c r="D68" s="1"/>
      <c r="E68" s="1"/>
      <c r="F68" s="1"/>
      <c r="G68" s="1"/>
      <c r="H68" s="1"/>
      <c r="I68" s="1"/>
      <c r="J68" s="1"/>
      <c r="K68" s="1"/>
      <c r="L68" s="1"/>
      <c r="M68" s="1"/>
      <c r="N68" s="1"/>
      <c r="O68" s="1"/>
      <c r="P68" s="1"/>
      <c r="Q68" s="1"/>
      <c r="R68" s="1"/>
      <c r="S68" s="1"/>
      <c r="T68" s="1"/>
      <c r="U68" s="1"/>
      <c r="V68" s="1"/>
      <c r="W68" s="1"/>
      <c r="X68" s="1"/>
      <c r="Y68" s="82"/>
      <c r="Z68" s="82"/>
      <c r="AA68" s="82"/>
      <c r="AB68" s="82"/>
      <c r="AC68" s="1"/>
      <c r="AD68" s="1"/>
      <c r="AE68" s="1"/>
      <c r="AF68" s="1"/>
      <c r="AG68" s="1"/>
      <c r="AH68" s="1"/>
      <c r="AI68" s="1"/>
      <c r="AJ68" s="1"/>
      <c r="AK68" s="1"/>
      <c r="AL68" s="1"/>
      <c r="AM68" s="1"/>
      <c r="AN68" s="1"/>
      <c r="AO68" s="1"/>
      <c r="AP68" s="1"/>
      <c r="AQ68" s="1"/>
      <c r="AR68" s="1"/>
      <c r="AS68" s="1"/>
      <c r="AT68" s="1"/>
      <c r="AU68" s="1" t="s">
        <v>307</v>
      </c>
      <c r="AV68" s="1">
        <v>830000</v>
      </c>
      <c r="AW68" s="1">
        <v>45</v>
      </c>
      <c r="AX68" s="82">
        <f t="shared" si="12"/>
        <v>830000</v>
      </c>
      <c r="AY68" s="82" t="str">
        <f t="shared" si="13"/>
        <v xml:space="preserve">PURIFICACION Y ANALISIS DE FLUIDOS LTDA. </v>
      </c>
      <c r="AZ68" s="82" t="str">
        <f t="shared" si="14"/>
        <v>MILLIPORE</v>
      </c>
      <c r="BA68" s="82">
        <f t="shared" si="15"/>
        <v>45</v>
      </c>
      <c r="BB68" s="1"/>
      <c r="BC68" s="1"/>
      <c r="BD68" s="1"/>
      <c r="BE68" s="1"/>
      <c r="BF68" s="1"/>
      <c r="BG68" s="1"/>
      <c r="BH68" s="1"/>
      <c r="BI68" s="1"/>
      <c r="BJ68" s="1"/>
      <c r="BK68" s="1"/>
      <c r="BL68" s="1"/>
      <c r="BM68" s="1"/>
      <c r="BN68" s="1"/>
      <c r="BO68" s="1"/>
      <c r="BP68" s="1"/>
      <c r="BQ68" s="1"/>
      <c r="BR68" s="1"/>
      <c r="BS68" s="1"/>
      <c r="BT68" s="1"/>
      <c r="BU68" s="1"/>
      <c r="BV68" s="1"/>
      <c r="BW68" s="82"/>
      <c r="BX68" s="82"/>
      <c r="BY68" s="82"/>
      <c r="BZ68" s="82"/>
      <c r="CA68" s="1"/>
      <c r="CB68" s="1"/>
      <c r="CC68" s="1"/>
      <c r="CD68" s="98">
        <f t="shared" si="0"/>
        <v>830000</v>
      </c>
      <c r="CE68" s="98" t="str">
        <f t="shared" si="1"/>
        <v xml:space="preserve">PURIFICACION Y ANALISIS DE FLUIDOS LTDA. </v>
      </c>
      <c r="CF68" s="98" t="str">
        <f t="shared" si="2"/>
        <v>MILLIPORE</v>
      </c>
      <c r="CG68" s="98">
        <f t="shared" si="3"/>
        <v>45</v>
      </c>
      <c r="CH68" s="1">
        <f t="shared" si="4"/>
        <v>830000</v>
      </c>
    </row>
    <row r="69" spans="1:86" ht="43.2">
      <c r="A69" s="48">
        <f t="shared" si="5"/>
        <v>61</v>
      </c>
      <c r="B69" s="10" t="s">
        <v>2183</v>
      </c>
      <c r="C69" s="10" t="s">
        <v>2184</v>
      </c>
      <c r="D69" s="1"/>
      <c r="E69" s="1"/>
      <c r="F69" s="1"/>
      <c r="G69" s="1"/>
      <c r="H69" s="1"/>
      <c r="I69" s="1"/>
      <c r="J69" s="1"/>
      <c r="K69" s="1"/>
      <c r="L69" s="1"/>
      <c r="M69" s="1"/>
      <c r="N69" s="1"/>
      <c r="O69" s="1"/>
      <c r="P69" s="1"/>
      <c r="Q69" s="1"/>
      <c r="R69" s="1"/>
      <c r="S69" s="1"/>
      <c r="T69" s="1"/>
      <c r="U69" s="1"/>
      <c r="V69" s="1"/>
      <c r="W69" s="1"/>
      <c r="X69" s="1"/>
      <c r="Y69" s="82"/>
      <c r="Z69" s="82"/>
      <c r="AA69" s="82"/>
      <c r="AB69" s="82"/>
      <c r="AC69" s="1"/>
      <c r="AD69" s="1"/>
      <c r="AE69" s="1"/>
      <c r="AF69" s="1"/>
      <c r="AG69" s="1"/>
      <c r="AH69" s="1"/>
      <c r="AI69" s="1"/>
      <c r="AJ69" s="1"/>
      <c r="AK69" s="1"/>
      <c r="AL69" s="1"/>
      <c r="AM69" s="1"/>
      <c r="AN69" s="1"/>
      <c r="AO69" s="1"/>
      <c r="AP69" s="1"/>
      <c r="AQ69" s="1"/>
      <c r="AR69" s="1"/>
      <c r="AS69" s="1"/>
      <c r="AT69" s="1"/>
      <c r="AU69" s="1"/>
      <c r="AV69" s="1"/>
      <c r="AW69" s="1"/>
      <c r="AX69" s="82"/>
      <c r="AY69" s="82"/>
      <c r="AZ69" s="82"/>
      <c r="BA69" s="82"/>
      <c r="BB69" s="1"/>
      <c r="BC69" s="1"/>
      <c r="BD69" s="1"/>
      <c r="BE69" s="1"/>
      <c r="BF69" s="1"/>
      <c r="BG69" s="1"/>
      <c r="BH69" s="1"/>
      <c r="BI69" s="1"/>
      <c r="BJ69" s="1"/>
      <c r="BK69" s="1"/>
      <c r="BL69" s="1"/>
      <c r="BM69" s="1"/>
      <c r="BN69" s="1"/>
      <c r="BO69" s="1"/>
      <c r="BP69" s="1"/>
      <c r="BQ69" s="1" t="s">
        <v>2608</v>
      </c>
      <c r="BR69" s="1">
        <v>1145500</v>
      </c>
      <c r="BS69" s="1" t="s">
        <v>2545</v>
      </c>
      <c r="BT69" s="1" t="s">
        <v>2359</v>
      </c>
      <c r="BU69" s="1">
        <v>1146080</v>
      </c>
      <c r="BV69" s="1" t="s">
        <v>2615</v>
      </c>
      <c r="BW69" s="82">
        <f t="shared" si="6"/>
        <v>1145500</v>
      </c>
      <c r="BX69" s="82" t="str">
        <f t="shared" si="7"/>
        <v>REACTIVOS EQUIPOS Y QUIMICOS LIMITADA</v>
      </c>
      <c r="BY69" s="82" t="str">
        <f t="shared" si="8"/>
        <v>VOLUMEN DE 0.2 A 10 Ml</v>
      </c>
      <c r="BZ69" s="82" t="str">
        <f t="shared" si="9"/>
        <v>120 DIAS</v>
      </c>
      <c r="CA69" s="1" t="s">
        <v>888</v>
      </c>
      <c r="CB69" s="1">
        <v>603200</v>
      </c>
      <c r="CC69" s="1">
        <v>15</v>
      </c>
      <c r="CD69" s="98">
        <f t="shared" si="0"/>
        <v>603200</v>
      </c>
      <c r="CE69" s="98" t="str">
        <f t="shared" si="1"/>
        <v>SCIENTIFIC PRODUCTS LTDA.</v>
      </c>
      <c r="CF69" s="98" t="str">
        <f t="shared" si="2"/>
        <v>FISHER</v>
      </c>
      <c r="CG69" s="98">
        <f t="shared" si="3"/>
        <v>15</v>
      </c>
      <c r="CH69" s="1">
        <f t="shared" si="4"/>
        <v>1146080</v>
      </c>
    </row>
    <row r="70" spans="1:86">
      <c r="A70" s="48">
        <f t="shared" si="5"/>
        <v>62</v>
      </c>
      <c r="B70" s="10" t="s">
        <v>1427</v>
      </c>
      <c r="C70" s="10" t="s">
        <v>1428</v>
      </c>
      <c r="D70" s="1"/>
      <c r="E70" s="1"/>
      <c r="F70" s="1"/>
      <c r="G70" s="1"/>
      <c r="H70" s="1"/>
      <c r="I70" s="1"/>
      <c r="J70" s="1"/>
      <c r="K70" s="1"/>
      <c r="L70" s="1"/>
      <c r="M70" s="1"/>
      <c r="N70" s="1"/>
      <c r="O70" s="1"/>
      <c r="P70" s="1"/>
      <c r="Q70" s="1"/>
      <c r="R70" s="1"/>
      <c r="S70" s="1"/>
      <c r="T70" s="1"/>
      <c r="U70" s="1"/>
      <c r="V70" s="1"/>
      <c r="W70" s="1"/>
      <c r="X70" s="1"/>
      <c r="Y70" s="82"/>
      <c r="Z70" s="82"/>
      <c r="AA70" s="82"/>
      <c r="AB70" s="82"/>
      <c r="AC70" s="1"/>
      <c r="AD70" s="1"/>
      <c r="AE70" s="1"/>
      <c r="AF70" s="1"/>
      <c r="AG70" s="1"/>
      <c r="AH70" s="1"/>
      <c r="AI70" s="1"/>
      <c r="AJ70" s="1"/>
      <c r="AK70" s="1"/>
      <c r="AL70" s="1"/>
      <c r="AM70" s="1"/>
      <c r="AN70" s="1"/>
      <c r="AO70" s="1"/>
      <c r="AP70" s="1"/>
      <c r="AQ70" s="1"/>
      <c r="AR70" s="1"/>
      <c r="AS70" s="1"/>
      <c r="AT70" s="1"/>
      <c r="AU70" s="1"/>
      <c r="AV70" s="1"/>
      <c r="AW70" s="1"/>
      <c r="AX70" s="82"/>
      <c r="AY70" s="82"/>
      <c r="AZ70" s="82"/>
      <c r="BA70" s="82"/>
      <c r="BB70" s="1"/>
      <c r="BC70" s="1"/>
      <c r="BD70" s="1"/>
      <c r="BE70" s="1"/>
      <c r="BF70" s="1"/>
      <c r="BG70" s="1"/>
      <c r="BH70" s="1"/>
      <c r="BI70" s="1"/>
      <c r="BJ70" s="1"/>
      <c r="BK70" s="1"/>
      <c r="BL70" s="1"/>
      <c r="BM70" s="1"/>
      <c r="BN70" s="1"/>
      <c r="BO70" s="1"/>
      <c r="BP70" s="1"/>
      <c r="BQ70" s="1"/>
      <c r="BR70" s="1"/>
      <c r="BS70" s="1"/>
      <c r="BT70" s="1"/>
      <c r="BU70" s="1"/>
      <c r="BV70" s="1"/>
      <c r="BW70" s="82"/>
      <c r="BX70" s="82"/>
      <c r="BY70" s="82"/>
      <c r="BZ70" s="82"/>
      <c r="CA70" s="1"/>
      <c r="CB70" s="1"/>
      <c r="CC70" s="1"/>
      <c r="CD70" s="98"/>
      <c r="CE70" s="98"/>
      <c r="CF70" s="98"/>
      <c r="CG70" s="98"/>
      <c r="CH70" s="1">
        <f t="shared" si="4"/>
        <v>0</v>
      </c>
    </row>
    <row r="71" spans="1:86" ht="43.2">
      <c r="A71" s="48">
        <f t="shared" si="5"/>
        <v>63</v>
      </c>
      <c r="B71" s="10" t="s">
        <v>2185</v>
      </c>
      <c r="C71" s="10" t="s">
        <v>2186</v>
      </c>
      <c r="D71" s="1"/>
      <c r="E71" s="1"/>
      <c r="F71" s="1"/>
      <c r="G71" s="1"/>
      <c r="H71" s="1"/>
      <c r="I71" s="1"/>
      <c r="J71" s="1"/>
      <c r="K71" s="1"/>
      <c r="L71" s="1"/>
      <c r="M71" s="1"/>
      <c r="N71" s="1"/>
      <c r="O71" s="1"/>
      <c r="P71" s="1"/>
      <c r="Q71" s="1"/>
      <c r="R71" s="1"/>
      <c r="S71" s="1"/>
      <c r="T71" s="1"/>
      <c r="U71" s="1"/>
      <c r="V71" s="1" t="s">
        <v>888</v>
      </c>
      <c r="W71" s="1">
        <v>384029</v>
      </c>
      <c r="X71" s="1" t="s">
        <v>2375</v>
      </c>
      <c r="Y71" s="82">
        <f t="shared" si="16"/>
        <v>384029</v>
      </c>
      <c r="Z71" s="82" t="str">
        <f t="shared" si="17"/>
        <v>IMECTECH SOLUTIONS S.A.S.</v>
      </c>
      <c r="AA71" s="82" t="str">
        <f t="shared" si="10"/>
        <v>FISHER</v>
      </c>
      <c r="AB71" s="82" t="str">
        <f t="shared" si="11"/>
        <v>60 DIAS</v>
      </c>
      <c r="AC71" s="1" t="s">
        <v>896</v>
      </c>
      <c r="AD71" s="1">
        <v>548680</v>
      </c>
      <c r="AE71" s="1">
        <v>60</v>
      </c>
      <c r="AF71" s="1"/>
      <c r="AG71" s="1"/>
      <c r="AH71" s="1"/>
      <c r="AI71" s="1"/>
      <c r="AJ71" s="1"/>
      <c r="AK71" s="1"/>
      <c r="AL71" s="1" t="s">
        <v>888</v>
      </c>
      <c r="AM71" s="1">
        <v>504400</v>
      </c>
      <c r="AN71" s="1" t="s">
        <v>2475</v>
      </c>
      <c r="AO71" s="1"/>
      <c r="AP71" s="1"/>
      <c r="AQ71" s="1"/>
      <c r="AR71" s="1"/>
      <c r="AS71" s="1"/>
      <c r="AT71" s="1"/>
      <c r="AU71" s="1"/>
      <c r="AV71" s="1"/>
      <c r="AW71" s="1"/>
      <c r="AX71" s="82">
        <f t="shared" si="12"/>
        <v>504400</v>
      </c>
      <c r="AY71" s="82" t="str">
        <f t="shared" si="13"/>
        <v>LESNIAK E. U.</v>
      </c>
      <c r="AZ71" s="82" t="str">
        <f t="shared" si="14"/>
        <v>FISHER</v>
      </c>
      <c r="BA71" s="82" t="str">
        <f t="shared" si="15"/>
        <v>30 días</v>
      </c>
      <c r="BB71" s="1" t="s">
        <v>888</v>
      </c>
      <c r="BC71" s="1">
        <v>623268</v>
      </c>
      <c r="BD71" s="1">
        <v>60</v>
      </c>
      <c r="BE71" s="1"/>
      <c r="BF71" s="1"/>
      <c r="BG71" s="1"/>
      <c r="BH71" s="1" t="s">
        <v>888</v>
      </c>
      <c r="BI71" s="1">
        <v>341040</v>
      </c>
      <c r="BJ71" s="1" t="s">
        <v>2375</v>
      </c>
      <c r="BK71" s="1"/>
      <c r="BL71" s="1"/>
      <c r="BM71" s="1"/>
      <c r="BN71" s="1"/>
      <c r="BO71" s="1"/>
      <c r="BP71" s="1"/>
      <c r="BQ71" s="1"/>
      <c r="BR71" s="1"/>
      <c r="BS71" s="1"/>
      <c r="BT71" s="1"/>
      <c r="BU71" s="1"/>
      <c r="BV71" s="1"/>
      <c r="BW71" s="82">
        <f t="shared" si="6"/>
        <v>341040</v>
      </c>
      <c r="BX71" s="82" t="str">
        <f t="shared" si="7"/>
        <v xml:space="preserve">QUIMICA  M.G.  S.A.S.   </v>
      </c>
      <c r="BY71" s="82" t="str">
        <f t="shared" si="8"/>
        <v>FISHER</v>
      </c>
      <c r="BZ71" s="82" t="str">
        <f t="shared" si="9"/>
        <v>60 DIAS</v>
      </c>
      <c r="CA71" s="1" t="s">
        <v>888</v>
      </c>
      <c r="CB71" s="1">
        <v>336400</v>
      </c>
      <c r="CC71" s="1">
        <v>60</v>
      </c>
      <c r="CD71" s="98">
        <f t="shared" si="0"/>
        <v>336400</v>
      </c>
      <c r="CE71" s="98" t="str">
        <f t="shared" si="1"/>
        <v>SCIENTIFIC PRODUCTS LTDA.</v>
      </c>
      <c r="CF71" s="98" t="str">
        <f t="shared" si="2"/>
        <v>FISHER</v>
      </c>
      <c r="CG71" s="98">
        <f t="shared" si="3"/>
        <v>60</v>
      </c>
      <c r="CH71" s="1">
        <f t="shared" si="4"/>
        <v>623268</v>
      </c>
    </row>
    <row r="72" spans="1:86" ht="28.8">
      <c r="A72" s="48">
        <f t="shared" si="5"/>
        <v>64</v>
      </c>
      <c r="B72" s="10" t="s">
        <v>1410</v>
      </c>
      <c r="C72" s="10" t="s">
        <v>1411</v>
      </c>
      <c r="D72" s="1"/>
      <c r="E72" s="1"/>
      <c r="F72" s="1"/>
      <c r="G72" s="1"/>
      <c r="H72" s="1"/>
      <c r="I72" s="1"/>
      <c r="J72" s="1"/>
      <c r="K72" s="1"/>
      <c r="L72" s="1"/>
      <c r="M72" s="1"/>
      <c r="N72" s="1"/>
      <c r="O72" s="1"/>
      <c r="P72" s="1"/>
      <c r="Q72" s="1"/>
      <c r="R72" s="1"/>
      <c r="S72" s="1"/>
      <c r="T72" s="1"/>
      <c r="U72" s="1"/>
      <c r="V72" s="1"/>
      <c r="W72" s="1"/>
      <c r="X72" s="1"/>
      <c r="Y72" s="82"/>
      <c r="Z72" s="82"/>
      <c r="AA72" s="82"/>
      <c r="AB72" s="82"/>
      <c r="AC72" s="1" t="s">
        <v>1263</v>
      </c>
      <c r="AD72" s="1">
        <v>1888480</v>
      </c>
      <c r="AE72" s="1">
        <v>60</v>
      </c>
      <c r="AF72" s="1"/>
      <c r="AG72" s="1"/>
      <c r="AH72" s="1"/>
      <c r="AI72" s="1"/>
      <c r="AJ72" s="1"/>
      <c r="AK72" s="1"/>
      <c r="AL72" s="1" t="s">
        <v>2500</v>
      </c>
      <c r="AM72" s="1">
        <v>2657900</v>
      </c>
      <c r="AN72" s="1" t="s">
        <v>2475</v>
      </c>
      <c r="AO72" s="1"/>
      <c r="AP72" s="1"/>
      <c r="AQ72" s="1"/>
      <c r="AR72" s="1"/>
      <c r="AS72" s="1"/>
      <c r="AT72" s="1"/>
      <c r="AU72" s="1"/>
      <c r="AV72" s="1"/>
      <c r="AW72" s="1"/>
      <c r="AX72" s="82">
        <f t="shared" si="12"/>
        <v>1888480</v>
      </c>
      <c r="AY72" s="82" t="str">
        <f t="shared" si="13"/>
        <v>IMPORTECNICAL S.A.S</v>
      </c>
      <c r="AZ72" s="82" t="str">
        <f t="shared" si="14"/>
        <v>Metrohm</v>
      </c>
      <c r="BA72" s="82">
        <f t="shared" si="15"/>
        <v>60</v>
      </c>
      <c r="BB72" s="1" t="s">
        <v>2500</v>
      </c>
      <c r="BC72" s="1">
        <v>3257280</v>
      </c>
      <c r="BD72" s="1">
        <v>60</v>
      </c>
      <c r="BE72" s="1" t="s">
        <v>2537</v>
      </c>
      <c r="BF72" s="1">
        <v>1703738.4</v>
      </c>
      <c r="BG72" s="1" t="s">
        <v>2538</v>
      </c>
      <c r="BH72" s="1"/>
      <c r="BI72" s="1"/>
      <c r="BJ72" s="1"/>
      <c r="BK72" s="1"/>
      <c r="BL72" s="1"/>
      <c r="BM72" s="1"/>
      <c r="BN72" s="1"/>
      <c r="BO72" s="1"/>
      <c r="BP72" s="1"/>
      <c r="BQ72" s="1"/>
      <c r="BR72" s="1"/>
      <c r="BS72" s="1"/>
      <c r="BT72" s="1"/>
      <c r="BU72" s="1"/>
      <c r="BV72" s="1"/>
      <c r="BW72" s="82">
        <f t="shared" si="6"/>
        <v>1703738.4</v>
      </c>
      <c r="BX72" s="82" t="str">
        <f t="shared" si="7"/>
        <v>PROFINAS SAS</v>
      </c>
      <c r="BY72" s="82" t="str">
        <f t="shared" si="8"/>
        <v>METROHN</v>
      </c>
      <c r="BZ72" s="82" t="str">
        <f t="shared" si="9"/>
        <v>60-90 DIAS</v>
      </c>
      <c r="CA72" s="1" t="s">
        <v>2500</v>
      </c>
      <c r="CB72" s="1">
        <v>2893800</v>
      </c>
      <c r="CC72" s="1">
        <v>60</v>
      </c>
      <c r="CD72" s="98">
        <f t="shared" si="0"/>
        <v>1703738.4</v>
      </c>
      <c r="CE72" s="98" t="str">
        <f t="shared" si="1"/>
        <v>PROFINAS SAS</v>
      </c>
      <c r="CF72" s="98" t="str">
        <f t="shared" si="2"/>
        <v>METROHN</v>
      </c>
      <c r="CG72" s="98" t="str">
        <f t="shared" si="3"/>
        <v>60-90 DIAS</v>
      </c>
      <c r="CH72" s="1">
        <f t="shared" si="4"/>
        <v>3257280</v>
      </c>
    </row>
    <row r="73" spans="1:86" ht="43.2">
      <c r="A73" s="48">
        <f t="shared" si="5"/>
        <v>65</v>
      </c>
      <c r="B73" s="10" t="s">
        <v>1177</v>
      </c>
      <c r="C73" s="10" t="s">
        <v>1357</v>
      </c>
      <c r="D73" s="1"/>
      <c r="E73" s="1"/>
      <c r="F73" s="1"/>
      <c r="G73" s="1"/>
      <c r="H73" s="1"/>
      <c r="I73" s="1"/>
      <c r="J73" s="1"/>
      <c r="K73" s="1"/>
      <c r="L73" s="1"/>
      <c r="M73" s="1"/>
      <c r="N73" s="1"/>
      <c r="O73" s="1"/>
      <c r="P73" s="1"/>
      <c r="Q73" s="1"/>
      <c r="R73" s="1"/>
      <c r="S73" s="1"/>
      <c r="T73" s="1"/>
      <c r="U73" s="1"/>
      <c r="V73" s="1" t="s">
        <v>2435</v>
      </c>
      <c r="W73" s="1">
        <v>2053929</v>
      </c>
      <c r="X73" s="1" t="s">
        <v>2375</v>
      </c>
      <c r="Y73" s="82">
        <f t="shared" si="16"/>
        <v>2053929</v>
      </c>
      <c r="Z73" s="82" t="str">
        <f t="shared" si="17"/>
        <v>IMECTECH SOLUTIONS S.A.S.</v>
      </c>
      <c r="AA73" s="82" t="str">
        <f t="shared" si="10"/>
        <v>THERMO ORION</v>
      </c>
      <c r="AB73" s="82" t="str">
        <f t="shared" si="11"/>
        <v>60 DIAS</v>
      </c>
      <c r="AC73" s="1"/>
      <c r="AD73" s="1"/>
      <c r="AE73" s="1"/>
      <c r="AF73" s="1"/>
      <c r="AG73" s="1"/>
      <c r="AH73" s="1"/>
      <c r="AI73" s="1"/>
      <c r="AJ73" s="1"/>
      <c r="AK73" s="1"/>
      <c r="AL73" s="1" t="s">
        <v>2435</v>
      </c>
      <c r="AM73" s="1">
        <v>3440600</v>
      </c>
      <c r="AN73" s="1" t="s">
        <v>2475</v>
      </c>
      <c r="AO73" s="1"/>
      <c r="AP73" s="1"/>
      <c r="AQ73" s="1"/>
      <c r="AR73" s="1"/>
      <c r="AS73" s="1"/>
      <c r="AT73" s="1"/>
      <c r="AU73" s="1"/>
      <c r="AV73" s="1"/>
      <c r="AW73" s="1"/>
      <c r="AX73" s="82">
        <f t="shared" si="12"/>
        <v>3440600</v>
      </c>
      <c r="AY73" s="82" t="str">
        <f t="shared" si="13"/>
        <v>LESNIAK E. U.</v>
      </c>
      <c r="AZ73" s="82" t="str">
        <f t="shared" si="14"/>
        <v>THERMO ORION</v>
      </c>
      <c r="BA73" s="82" t="str">
        <f t="shared" si="15"/>
        <v>30 días</v>
      </c>
      <c r="BB73" s="1" t="s">
        <v>2435</v>
      </c>
      <c r="BC73" s="1">
        <v>4524174</v>
      </c>
      <c r="BD73" s="1">
        <v>60</v>
      </c>
      <c r="BE73" s="1" t="s">
        <v>2435</v>
      </c>
      <c r="BF73" s="1">
        <v>3174717</v>
      </c>
      <c r="BG73" s="1" t="s">
        <v>2526</v>
      </c>
      <c r="BH73" s="1" t="s">
        <v>2435</v>
      </c>
      <c r="BI73" s="1">
        <v>2200520</v>
      </c>
      <c r="BJ73" s="1" t="s">
        <v>2375</v>
      </c>
      <c r="BK73" s="1"/>
      <c r="BL73" s="1"/>
      <c r="BM73" s="1"/>
      <c r="BN73" s="1"/>
      <c r="BO73" s="1"/>
      <c r="BP73" s="1"/>
      <c r="BQ73" s="1"/>
      <c r="BR73" s="1"/>
      <c r="BS73" s="1"/>
      <c r="BT73" s="1"/>
      <c r="BU73" s="1"/>
      <c r="BV73" s="1"/>
      <c r="BW73" s="82">
        <f t="shared" si="6"/>
        <v>2200520</v>
      </c>
      <c r="BX73" s="82" t="str">
        <f t="shared" si="7"/>
        <v xml:space="preserve">QUIMICA  M.G.  S.A.S.   </v>
      </c>
      <c r="BY73" s="82" t="str">
        <f t="shared" si="8"/>
        <v>THERMO ORION</v>
      </c>
      <c r="BZ73" s="82" t="str">
        <f t="shared" si="9"/>
        <v>60 DIAS</v>
      </c>
      <c r="CA73" s="1" t="s">
        <v>2435</v>
      </c>
      <c r="CB73" s="1">
        <v>2204000</v>
      </c>
      <c r="CC73" s="1">
        <v>60</v>
      </c>
      <c r="CD73" s="98">
        <f t="shared" si="0"/>
        <v>2053929</v>
      </c>
      <c r="CE73" s="98" t="str">
        <f t="shared" si="1"/>
        <v>IMECTECH SOLUTIONS S.A.S.</v>
      </c>
      <c r="CF73" s="98" t="str">
        <f t="shared" si="2"/>
        <v>THERMO ORION</v>
      </c>
      <c r="CG73" s="98" t="str">
        <f t="shared" si="3"/>
        <v>60 DIAS</v>
      </c>
      <c r="CH73" s="1">
        <f t="shared" si="4"/>
        <v>4524174</v>
      </c>
    </row>
    <row r="74" spans="1:86" ht="43.2">
      <c r="A74" s="48">
        <f t="shared" si="5"/>
        <v>66</v>
      </c>
      <c r="B74" s="10" t="s">
        <v>1414</v>
      </c>
      <c r="C74" s="10" t="s">
        <v>1415</v>
      </c>
      <c r="D74" s="1"/>
      <c r="E74" s="1"/>
      <c r="F74" s="1"/>
      <c r="G74" s="1"/>
      <c r="H74" s="1"/>
      <c r="I74" s="1"/>
      <c r="J74" s="1"/>
      <c r="K74" s="1"/>
      <c r="L74" s="1"/>
      <c r="M74" s="1"/>
      <c r="N74" s="1"/>
      <c r="O74" s="1"/>
      <c r="P74" s="1"/>
      <c r="Q74" s="1"/>
      <c r="R74" s="1"/>
      <c r="S74" s="1"/>
      <c r="T74" s="1"/>
      <c r="U74" s="1"/>
      <c r="V74" s="1" t="s">
        <v>2435</v>
      </c>
      <c r="W74" s="1">
        <v>2917775</v>
      </c>
      <c r="X74" s="1" t="s">
        <v>2375</v>
      </c>
      <c r="Y74" s="82">
        <f t="shared" ref="Y74:Y137" si="18">MIN(W74,T74,Q74,N74,K74,H74,E74)</f>
        <v>2917775</v>
      </c>
      <c r="Z74" s="82" t="str">
        <f t="shared" ref="Z74:Z137" si="19">IF(Y74=W74,$V$7,IF(Y74=T74,$S$7,IF(Y74=Q74,$P$7,IF(Y74=N74,$M$7,IF(Y74=K74,$J$7,IF(Y74=H74,$G$7,IF(Y74=E74,$D$7,"")))))))</f>
        <v>IMECTECH SOLUTIONS S.A.S.</v>
      </c>
      <c r="AA74" s="82" t="str">
        <f t="shared" ref="AA74:AA137" si="20">IF(Y74=W74,V74,IF(Y74=T74,S74,IF(Y74=Q74,P74,IF(Y74=N74,M74,IF(Y74=K74,J74,IF(Y74=H74,G74,IF(Y74=E74,D74,"")))))))</f>
        <v>THERMO ORION</v>
      </c>
      <c r="AB74" s="82" t="str">
        <f t="shared" ref="AB74:AB137" si="21">IF(Y74=W74,X74,IF(Y74=T74,U74,IF(Y74=Q74,R74,IF(Y74=N74,O74,IF(Y74=K74,L74,IF(Y74=H74,I74,IF(Y74=E74,F74,"")))))))</f>
        <v>60 DIAS</v>
      </c>
      <c r="AC74" s="1"/>
      <c r="AD74" s="1"/>
      <c r="AE74" s="1"/>
      <c r="AF74" s="1"/>
      <c r="AG74" s="1"/>
      <c r="AH74" s="1"/>
      <c r="AI74" s="1"/>
      <c r="AJ74" s="1"/>
      <c r="AK74" s="1"/>
      <c r="AL74" s="1"/>
      <c r="AM74" s="1"/>
      <c r="AN74" s="1"/>
      <c r="AO74" s="1"/>
      <c r="AP74" s="1"/>
      <c r="AQ74" s="1"/>
      <c r="AR74" s="1"/>
      <c r="AS74" s="1"/>
      <c r="AT74" s="1"/>
      <c r="AU74" s="1"/>
      <c r="AV74" s="1"/>
      <c r="AW74" s="1"/>
      <c r="AX74" s="82"/>
      <c r="AY74" s="82"/>
      <c r="AZ74" s="82"/>
      <c r="BA74" s="82"/>
      <c r="BB74" s="1"/>
      <c r="BC74" s="1"/>
      <c r="BD74" s="1"/>
      <c r="BE74" s="1"/>
      <c r="BF74" s="1"/>
      <c r="BG74" s="1"/>
      <c r="BH74" s="1"/>
      <c r="BI74" s="1"/>
      <c r="BJ74" s="1"/>
      <c r="BK74" s="1"/>
      <c r="BL74" s="1"/>
      <c r="BM74" s="1"/>
      <c r="BN74" s="1"/>
      <c r="BO74" s="1"/>
      <c r="BP74" s="1"/>
      <c r="BQ74" s="1"/>
      <c r="BR74" s="1"/>
      <c r="BS74" s="1"/>
      <c r="BT74" s="1"/>
      <c r="BU74" s="1"/>
      <c r="BV74" s="1"/>
      <c r="BW74" s="82"/>
      <c r="BX74" s="82"/>
      <c r="BY74" s="82"/>
      <c r="BZ74" s="82"/>
      <c r="CA74" s="1" t="s">
        <v>2435</v>
      </c>
      <c r="CB74" s="1">
        <v>3866900</v>
      </c>
      <c r="CC74" s="1">
        <v>60</v>
      </c>
      <c r="CD74" s="98">
        <f t="shared" ref="CD74:CD137" si="22">MIN(CB74,BW74,AX74,Y74)</f>
        <v>2917775</v>
      </c>
      <c r="CE74" s="98" t="str">
        <f t="shared" ref="CE74:CE137" si="23">IF(CD74=CB74,$CA$7,IF(CD74=BW74,BX74,IF(CD74=AX74,AY74,IF(CD74=Y74,Z74,""))))</f>
        <v>IMECTECH SOLUTIONS S.A.S.</v>
      </c>
      <c r="CF74" s="98" t="str">
        <f t="shared" ref="CF74:CF137" si="24">IF(CD74=CB74,CA74,IF(CD74=BW74,BY74,IF(CD74=AX74,AZ74,IF(CD74=Y74,AA74,""))))</f>
        <v>THERMO ORION</v>
      </c>
      <c r="CG74" s="98" t="str">
        <f t="shared" ref="CG74:CG137" si="25">IF(CD74=CB74,CC74,IF(CD74=BW74,BZ74,IF(CD74=AX74,BA74,IF(CD74=Y74,AB74,""))))</f>
        <v>60 DIAS</v>
      </c>
      <c r="CH74" s="1">
        <f t="shared" ref="CH74:CH137" si="26">MAX(CB74,BI74,BC74,AD74,AG74,AJ74,AP74,AS74,AV74,W74,T74,Q74,N74,K74,H74,E74,BL74,BO74,BR74,BU74)</f>
        <v>3866900</v>
      </c>
    </row>
    <row r="75" spans="1:86" ht="43.2">
      <c r="A75" s="48">
        <f t="shared" ref="A75:A138" si="27">A74+1</f>
        <v>67</v>
      </c>
      <c r="B75" s="10" t="s">
        <v>1106</v>
      </c>
      <c r="C75" s="10" t="s">
        <v>1212</v>
      </c>
      <c r="D75" s="1"/>
      <c r="E75" s="1"/>
      <c r="F75" s="1"/>
      <c r="G75" s="1"/>
      <c r="H75" s="1"/>
      <c r="I75" s="1"/>
      <c r="J75" s="1"/>
      <c r="K75" s="1"/>
      <c r="L75" s="1"/>
      <c r="M75" s="1"/>
      <c r="N75" s="1"/>
      <c r="O75" s="1"/>
      <c r="P75" s="1"/>
      <c r="Q75" s="1"/>
      <c r="R75" s="1"/>
      <c r="S75" s="1"/>
      <c r="T75" s="1"/>
      <c r="U75" s="1"/>
      <c r="V75" s="1" t="s">
        <v>888</v>
      </c>
      <c r="W75" s="1">
        <v>528894</v>
      </c>
      <c r="X75" s="1" t="s">
        <v>2375</v>
      </c>
      <c r="Y75" s="82">
        <f t="shared" si="18"/>
        <v>528894</v>
      </c>
      <c r="Z75" s="82" t="str">
        <f t="shared" si="19"/>
        <v>IMECTECH SOLUTIONS S.A.S.</v>
      </c>
      <c r="AA75" s="82" t="str">
        <f t="shared" si="20"/>
        <v>FISHER</v>
      </c>
      <c r="AB75" s="82" t="str">
        <f t="shared" si="21"/>
        <v>60 DIAS</v>
      </c>
      <c r="AC75" s="1" t="s">
        <v>896</v>
      </c>
      <c r="AD75" s="1">
        <v>670480</v>
      </c>
      <c r="AE75" s="1">
        <v>60</v>
      </c>
      <c r="AF75" s="1"/>
      <c r="AG75" s="1"/>
      <c r="AH75" s="1"/>
      <c r="AI75" s="1"/>
      <c r="AJ75" s="1"/>
      <c r="AK75" s="1"/>
      <c r="AL75" s="1" t="s">
        <v>888</v>
      </c>
      <c r="AM75" s="1">
        <v>918200</v>
      </c>
      <c r="AN75" s="1" t="s">
        <v>2475</v>
      </c>
      <c r="AO75" s="1"/>
      <c r="AP75" s="1"/>
      <c r="AQ75" s="1"/>
      <c r="AR75" s="1"/>
      <c r="AS75" s="1"/>
      <c r="AT75" s="1"/>
      <c r="AU75" s="1"/>
      <c r="AV75" s="1"/>
      <c r="AW75" s="1"/>
      <c r="AX75" s="82">
        <f t="shared" ref="AX75:AX137" si="28">MIN(AV75,AS75,AP75,AM75,AJ75,AG75,AD75)</f>
        <v>670480</v>
      </c>
      <c r="AY75" s="82" t="str">
        <f t="shared" ref="AY75:AY137" si="29">IF(AX75=AV75,$AU$7,IF(AX75=AS75,$AR$7,IF(AX75=AP75,$AO$7,IF(AX75=AM75,$AL$7,IF(AX75=AJ75,$AI$7,IF(AX75=AG75,$AF$7,IF(AX75=AD75,$AC$7,"")))))))</f>
        <v>IMPORTECNICAL S.A.S</v>
      </c>
      <c r="AZ75" s="82" t="str">
        <f t="shared" ref="AZ75:AZ137" si="30">IF(AX75=AV75,AU75,IF(AX75=AS75,AR75,IF(AX75=AP75,AO75,IF(AX75=AM75,AL75,IF(AX75=AJ75,AI75,IF(AX75=AG75,AF75,IF(AX75=AD75,AC75,"")))))))</f>
        <v>Fisher</v>
      </c>
      <c r="BA75" s="82">
        <f t="shared" ref="BA75:BA137" si="31">IF(AX75=AV75,AW75,IF(AX75=AS75,AT75,IF(AX75=AP75,AQ75,IF(AX75=AM75,AN75,IF(AX75=AJ75,AK75,IF(AX75=AG75,AH75,IF(AX75=AD75,AE75,"")))))))</f>
        <v>60</v>
      </c>
      <c r="BB75" s="1" t="s">
        <v>888</v>
      </c>
      <c r="BC75" s="1">
        <v>1127520</v>
      </c>
      <c r="BD75" s="1">
        <v>60</v>
      </c>
      <c r="BE75" s="1"/>
      <c r="BF75" s="1"/>
      <c r="BG75" s="1"/>
      <c r="BH75" s="1" t="s">
        <v>888</v>
      </c>
      <c r="BI75" s="1">
        <v>832880</v>
      </c>
      <c r="BJ75" s="1" t="s">
        <v>2375</v>
      </c>
      <c r="BK75" s="1"/>
      <c r="BL75" s="1"/>
      <c r="BM75" s="1"/>
      <c r="BN75" s="1"/>
      <c r="BO75" s="1"/>
      <c r="BP75" s="1"/>
      <c r="BQ75" s="1"/>
      <c r="BR75" s="1"/>
      <c r="BS75" s="1"/>
      <c r="BT75" s="1"/>
      <c r="BU75" s="1"/>
      <c r="BV75" s="1"/>
      <c r="BW75" s="82">
        <f t="shared" ref="BW75:BW137" si="32">MIN(BU75,BR75,BO75,BL75,BI75,BF75,BC75)</f>
        <v>832880</v>
      </c>
      <c r="BX75" s="82" t="str">
        <f t="shared" ref="BX75:BX137" si="33">IF(BW75=BU75,$BT$7,IF(BW75=BR75,$BQ$7,IF(BW75=BO75,$BN$7,IF(BW75=BL75,$BK$7,IF(BW75=BI75,$BH$7,IF(BW75=BF75,$BE$7,IF(BW75=BC75,$BB$7,"")))))))</f>
        <v xml:space="preserve">QUIMICA  M.G.  S.A.S.   </v>
      </c>
      <c r="BY75" s="82" t="str">
        <f t="shared" ref="BY75:BY137" si="34">IF(BW75=BU75,BT75,IF(BW75=BR75,BQ75,IF(BW75=BO75,BN75,IF(BW75=BL75,BK75,IF(BW75=BI75,BH75,IF(BW75=BF75,BE75,IF(BW75=BC75,BB75,"")))))))</f>
        <v>FISHER</v>
      </c>
      <c r="BZ75" s="82" t="str">
        <f t="shared" ref="BZ75:BZ137" si="35">IF(BW75=BU75,BV75,IF(BW75=BR75,BS75,IF(BW75=BO75,BP75,IF(BW75=BL75,BM75,IF(BW75=BI75,BJ75,IF(BW75=BF75,BG75,IF(BW75=BC75,BD75,"")))))))</f>
        <v>60 DIAS</v>
      </c>
      <c r="CA75" s="1" t="s">
        <v>888</v>
      </c>
      <c r="CB75" s="1">
        <v>440800</v>
      </c>
      <c r="CC75" s="1">
        <v>60</v>
      </c>
      <c r="CD75" s="98">
        <f t="shared" si="22"/>
        <v>440800</v>
      </c>
      <c r="CE75" s="98" t="str">
        <f t="shared" si="23"/>
        <v>SCIENTIFIC PRODUCTS LTDA.</v>
      </c>
      <c r="CF75" s="98" t="str">
        <f t="shared" si="24"/>
        <v>FISHER</v>
      </c>
      <c r="CG75" s="98">
        <f t="shared" si="25"/>
        <v>60</v>
      </c>
      <c r="CH75" s="1">
        <f t="shared" si="26"/>
        <v>1127520</v>
      </c>
    </row>
    <row r="76" spans="1:86" ht="28.8">
      <c r="A76" s="48">
        <f t="shared" si="27"/>
        <v>68</v>
      </c>
      <c r="B76" s="10" t="s">
        <v>1416</v>
      </c>
      <c r="C76" s="10" t="s">
        <v>1417</v>
      </c>
      <c r="D76" s="1"/>
      <c r="E76" s="1"/>
      <c r="F76" s="1"/>
      <c r="G76" s="1"/>
      <c r="H76" s="1"/>
      <c r="I76" s="1"/>
      <c r="J76" s="1"/>
      <c r="K76" s="1"/>
      <c r="L76" s="1"/>
      <c r="M76" s="1"/>
      <c r="N76" s="1"/>
      <c r="O76" s="1"/>
      <c r="P76" s="1"/>
      <c r="Q76" s="1"/>
      <c r="R76" s="1"/>
      <c r="S76" s="1"/>
      <c r="T76" s="1"/>
      <c r="U76" s="1"/>
      <c r="V76" s="1"/>
      <c r="W76" s="1"/>
      <c r="X76" s="1"/>
      <c r="Y76" s="82"/>
      <c r="Z76" s="82"/>
      <c r="AA76" s="82"/>
      <c r="AB76" s="82"/>
      <c r="AC76" s="1" t="s">
        <v>1263</v>
      </c>
      <c r="AD76" s="1">
        <v>2571820</v>
      </c>
      <c r="AE76" s="1">
        <v>60</v>
      </c>
      <c r="AF76" s="1"/>
      <c r="AG76" s="1"/>
      <c r="AH76" s="1"/>
      <c r="AI76" s="1"/>
      <c r="AJ76" s="1"/>
      <c r="AK76" s="1"/>
      <c r="AL76" s="1" t="s">
        <v>2500</v>
      </c>
      <c r="AM76" s="1">
        <v>3213900</v>
      </c>
      <c r="AN76" s="1" t="s">
        <v>2475</v>
      </c>
      <c r="AO76" s="1"/>
      <c r="AP76" s="1"/>
      <c r="AQ76" s="1"/>
      <c r="AR76" s="1"/>
      <c r="AS76" s="1"/>
      <c r="AT76" s="1"/>
      <c r="AU76" s="1"/>
      <c r="AV76" s="1"/>
      <c r="AW76" s="1"/>
      <c r="AX76" s="82">
        <f t="shared" si="28"/>
        <v>2571820</v>
      </c>
      <c r="AY76" s="82" t="str">
        <f t="shared" si="29"/>
        <v>IMPORTECNICAL S.A.S</v>
      </c>
      <c r="AZ76" s="82" t="str">
        <f t="shared" si="30"/>
        <v>Metrohm</v>
      </c>
      <c r="BA76" s="82">
        <f t="shared" si="31"/>
        <v>60</v>
      </c>
      <c r="BB76" s="1" t="s">
        <v>2500</v>
      </c>
      <c r="BC76" s="1">
        <v>3930660</v>
      </c>
      <c r="BD76" s="1">
        <v>60</v>
      </c>
      <c r="BE76" s="1" t="s">
        <v>2537</v>
      </c>
      <c r="BF76" s="1">
        <v>2052086.4</v>
      </c>
      <c r="BG76" s="1" t="s">
        <v>2538</v>
      </c>
      <c r="BH76" s="1"/>
      <c r="BI76" s="1"/>
      <c r="BJ76" s="1"/>
      <c r="BK76" s="1"/>
      <c r="BL76" s="1"/>
      <c r="BM76" s="1"/>
      <c r="BN76" s="1"/>
      <c r="BO76" s="1"/>
      <c r="BP76" s="1"/>
      <c r="BQ76" s="1"/>
      <c r="BR76" s="1"/>
      <c r="BS76" s="1"/>
      <c r="BT76" s="1"/>
      <c r="BU76" s="1"/>
      <c r="BV76" s="1"/>
      <c r="BW76" s="82">
        <f t="shared" si="32"/>
        <v>2052086.4</v>
      </c>
      <c r="BX76" s="82" t="str">
        <f t="shared" si="33"/>
        <v>PROFINAS SAS</v>
      </c>
      <c r="BY76" s="82" t="str">
        <f t="shared" si="34"/>
        <v>METROHN</v>
      </c>
      <c r="BZ76" s="82" t="str">
        <f t="shared" si="35"/>
        <v>60-90 DIAS</v>
      </c>
      <c r="CA76" s="1" t="s">
        <v>2500</v>
      </c>
      <c r="CB76" s="1">
        <v>4014700</v>
      </c>
      <c r="CC76" s="1">
        <v>60</v>
      </c>
      <c r="CD76" s="98">
        <f t="shared" si="22"/>
        <v>2052086.4</v>
      </c>
      <c r="CE76" s="98" t="str">
        <f t="shared" si="23"/>
        <v>PROFINAS SAS</v>
      </c>
      <c r="CF76" s="98" t="str">
        <f t="shared" si="24"/>
        <v>METROHN</v>
      </c>
      <c r="CG76" s="98" t="str">
        <f t="shared" si="25"/>
        <v>60-90 DIAS</v>
      </c>
      <c r="CH76" s="1">
        <f t="shared" si="26"/>
        <v>4014700</v>
      </c>
    </row>
    <row r="77" spans="1:86" ht="28.8">
      <c r="A77" s="48">
        <f t="shared" si="27"/>
        <v>69</v>
      </c>
      <c r="B77" s="10" t="s">
        <v>1346</v>
      </c>
      <c r="C77" s="10" t="s">
        <v>1263</v>
      </c>
      <c r="D77" s="1"/>
      <c r="E77" s="1"/>
      <c r="F77" s="1"/>
      <c r="G77" s="1"/>
      <c r="H77" s="1"/>
      <c r="I77" s="1"/>
      <c r="J77" s="1"/>
      <c r="K77" s="1"/>
      <c r="L77" s="1"/>
      <c r="M77" s="1"/>
      <c r="N77" s="1"/>
      <c r="O77" s="1"/>
      <c r="P77" s="1"/>
      <c r="Q77" s="1"/>
      <c r="R77" s="1"/>
      <c r="S77" s="1"/>
      <c r="T77" s="1"/>
      <c r="U77" s="1"/>
      <c r="V77" s="1"/>
      <c r="W77" s="1"/>
      <c r="X77" s="1"/>
      <c r="Y77" s="82"/>
      <c r="Z77" s="82"/>
      <c r="AA77" s="82"/>
      <c r="AB77" s="82"/>
      <c r="AC77" s="1" t="s">
        <v>1263</v>
      </c>
      <c r="AD77" s="1">
        <v>2571820</v>
      </c>
      <c r="AE77" s="1">
        <v>60</v>
      </c>
      <c r="AF77" s="1"/>
      <c r="AG77" s="1"/>
      <c r="AH77" s="1"/>
      <c r="AI77" s="1"/>
      <c r="AJ77" s="1"/>
      <c r="AK77" s="1"/>
      <c r="AL77" s="1" t="s">
        <v>2500</v>
      </c>
      <c r="AM77" s="1">
        <v>3213900</v>
      </c>
      <c r="AN77" s="1" t="s">
        <v>2475</v>
      </c>
      <c r="AO77" s="1"/>
      <c r="AP77" s="1"/>
      <c r="AQ77" s="1"/>
      <c r="AR77" s="1"/>
      <c r="AS77" s="1"/>
      <c r="AT77" s="1"/>
      <c r="AU77" s="1"/>
      <c r="AV77" s="1"/>
      <c r="AW77" s="1"/>
      <c r="AX77" s="82">
        <f t="shared" si="28"/>
        <v>2571820</v>
      </c>
      <c r="AY77" s="82" t="str">
        <f t="shared" si="29"/>
        <v>IMPORTECNICAL S.A.S</v>
      </c>
      <c r="AZ77" s="82" t="str">
        <f t="shared" si="30"/>
        <v>Metrohm</v>
      </c>
      <c r="BA77" s="82">
        <f t="shared" si="31"/>
        <v>60</v>
      </c>
      <c r="BB77" s="1"/>
      <c r="BC77" s="1"/>
      <c r="BD77" s="1"/>
      <c r="BE77" s="1" t="s">
        <v>2537</v>
      </c>
      <c r="BF77" s="1">
        <v>2052086.4</v>
      </c>
      <c r="BG77" s="1" t="s">
        <v>2538</v>
      </c>
      <c r="BH77" s="1"/>
      <c r="BI77" s="1"/>
      <c r="BJ77" s="1"/>
      <c r="BK77" s="1"/>
      <c r="BL77" s="1"/>
      <c r="BM77" s="1"/>
      <c r="BN77" s="1"/>
      <c r="BO77" s="1"/>
      <c r="BP77" s="1"/>
      <c r="BQ77" s="1"/>
      <c r="BR77" s="1"/>
      <c r="BS77" s="1"/>
      <c r="BT77" s="1"/>
      <c r="BU77" s="1"/>
      <c r="BV77" s="1"/>
      <c r="BW77" s="82">
        <f t="shared" si="32"/>
        <v>2052086.4</v>
      </c>
      <c r="BX77" s="82" t="str">
        <f t="shared" si="33"/>
        <v>PROFINAS SAS</v>
      </c>
      <c r="BY77" s="82" t="str">
        <f t="shared" si="34"/>
        <v>METROHN</v>
      </c>
      <c r="BZ77" s="82" t="str">
        <f t="shared" si="35"/>
        <v>60-90 DIAS</v>
      </c>
      <c r="CA77" s="1" t="s">
        <v>2500</v>
      </c>
      <c r="CB77" s="1">
        <v>4014700</v>
      </c>
      <c r="CC77" s="1">
        <v>60</v>
      </c>
      <c r="CD77" s="98">
        <f t="shared" si="22"/>
        <v>2052086.4</v>
      </c>
      <c r="CE77" s="98" t="str">
        <f t="shared" si="23"/>
        <v>PROFINAS SAS</v>
      </c>
      <c r="CF77" s="98" t="str">
        <f t="shared" si="24"/>
        <v>METROHN</v>
      </c>
      <c r="CG77" s="98" t="str">
        <f t="shared" si="25"/>
        <v>60-90 DIAS</v>
      </c>
      <c r="CH77" s="1">
        <f t="shared" si="26"/>
        <v>4014700</v>
      </c>
    </row>
    <row r="78" spans="1:86" ht="43.2">
      <c r="A78" s="48">
        <f t="shared" si="27"/>
        <v>70</v>
      </c>
      <c r="B78" s="10" t="s">
        <v>2187</v>
      </c>
      <c r="C78" s="10" t="s">
        <v>2188</v>
      </c>
      <c r="D78" s="1"/>
      <c r="E78" s="1"/>
      <c r="F78" s="1"/>
      <c r="G78" s="1"/>
      <c r="H78" s="1"/>
      <c r="I78" s="1"/>
      <c r="J78" s="1"/>
      <c r="K78" s="1"/>
      <c r="L78" s="1"/>
      <c r="M78" s="1"/>
      <c r="N78" s="1"/>
      <c r="O78" s="1"/>
      <c r="P78" s="1"/>
      <c r="Q78" s="1"/>
      <c r="R78" s="1"/>
      <c r="S78" s="1"/>
      <c r="T78" s="1"/>
      <c r="U78" s="1"/>
      <c r="V78" s="1" t="s">
        <v>888</v>
      </c>
      <c r="W78" s="1">
        <v>580918</v>
      </c>
      <c r="X78" s="1" t="s">
        <v>2375</v>
      </c>
      <c r="Y78" s="82">
        <f t="shared" si="18"/>
        <v>580918</v>
      </c>
      <c r="Z78" s="82" t="str">
        <f t="shared" si="19"/>
        <v>IMECTECH SOLUTIONS S.A.S.</v>
      </c>
      <c r="AA78" s="82" t="str">
        <f t="shared" si="20"/>
        <v>FISHER</v>
      </c>
      <c r="AB78" s="82" t="str">
        <f t="shared" si="21"/>
        <v>60 DIAS</v>
      </c>
      <c r="AC78" s="1"/>
      <c r="AD78" s="1"/>
      <c r="AE78" s="1"/>
      <c r="AF78" s="1"/>
      <c r="AG78" s="1"/>
      <c r="AH78" s="1"/>
      <c r="AI78" s="1"/>
      <c r="AJ78" s="1"/>
      <c r="AK78" s="1"/>
      <c r="AL78" s="1" t="s">
        <v>888</v>
      </c>
      <c r="AM78" s="1">
        <v>1000300</v>
      </c>
      <c r="AN78" s="1" t="s">
        <v>2475</v>
      </c>
      <c r="AO78" s="1"/>
      <c r="AP78" s="1"/>
      <c r="AQ78" s="1"/>
      <c r="AR78" s="1"/>
      <c r="AS78" s="1"/>
      <c r="AT78" s="1"/>
      <c r="AU78" s="1"/>
      <c r="AV78" s="1"/>
      <c r="AW78" s="1"/>
      <c r="AX78" s="82">
        <f t="shared" si="28"/>
        <v>1000300</v>
      </c>
      <c r="AY78" s="82" t="str">
        <f t="shared" si="29"/>
        <v>LESNIAK E. U.</v>
      </c>
      <c r="AZ78" s="82" t="str">
        <f t="shared" si="30"/>
        <v>FISHER</v>
      </c>
      <c r="BA78" s="82" t="str">
        <f t="shared" si="31"/>
        <v>30 días</v>
      </c>
      <c r="BB78" s="1" t="s">
        <v>888</v>
      </c>
      <c r="BC78" s="1">
        <v>1221480</v>
      </c>
      <c r="BD78" s="1">
        <v>60</v>
      </c>
      <c r="BE78" s="1"/>
      <c r="BF78" s="1"/>
      <c r="BG78" s="1"/>
      <c r="BH78" s="1" t="s">
        <v>888</v>
      </c>
      <c r="BI78" s="1">
        <v>568400</v>
      </c>
      <c r="BJ78" s="1" t="s">
        <v>2375</v>
      </c>
      <c r="BK78" s="1"/>
      <c r="BL78" s="1"/>
      <c r="BM78" s="1"/>
      <c r="BN78" s="1"/>
      <c r="BO78" s="1"/>
      <c r="BP78" s="1"/>
      <c r="BQ78" s="1"/>
      <c r="BR78" s="1"/>
      <c r="BS78" s="1"/>
      <c r="BT78" s="1"/>
      <c r="BU78" s="1"/>
      <c r="BV78" s="1"/>
      <c r="BW78" s="82">
        <f t="shared" si="32"/>
        <v>568400</v>
      </c>
      <c r="BX78" s="82" t="str">
        <f t="shared" si="33"/>
        <v xml:space="preserve">QUIMICA  M.G.  S.A.S.   </v>
      </c>
      <c r="BY78" s="82" t="str">
        <f t="shared" si="34"/>
        <v>FISHER</v>
      </c>
      <c r="BZ78" s="82" t="str">
        <f t="shared" si="35"/>
        <v>60 DIAS</v>
      </c>
      <c r="CA78" s="1" t="s">
        <v>888</v>
      </c>
      <c r="CB78" s="1">
        <v>487200</v>
      </c>
      <c r="CC78" s="1">
        <v>60</v>
      </c>
      <c r="CD78" s="98">
        <f t="shared" si="22"/>
        <v>487200</v>
      </c>
      <c r="CE78" s="98" t="str">
        <f t="shared" si="23"/>
        <v>SCIENTIFIC PRODUCTS LTDA.</v>
      </c>
      <c r="CF78" s="98" t="str">
        <f t="shared" si="24"/>
        <v>FISHER</v>
      </c>
      <c r="CG78" s="98">
        <f t="shared" si="25"/>
        <v>60</v>
      </c>
      <c r="CH78" s="1">
        <f t="shared" si="26"/>
        <v>1221480</v>
      </c>
    </row>
    <row r="79" spans="1:86" ht="21.6">
      <c r="A79" s="48">
        <f t="shared" si="27"/>
        <v>71</v>
      </c>
      <c r="B79" s="10" t="s">
        <v>2189</v>
      </c>
      <c r="C79" s="10" t="s">
        <v>1335</v>
      </c>
      <c r="D79" s="1"/>
      <c r="E79" s="1"/>
      <c r="F79" s="1"/>
      <c r="G79" s="1"/>
      <c r="H79" s="1"/>
      <c r="I79" s="1"/>
      <c r="J79" s="1"/>
      <c r="K79" s="1"/>
      <c r="L79" s="1"/>
      <c r="M79" s="1"/>
      <c r="N79" s="1"/>
      <c r="O79" s="1"/>
      <c r="P79" s="1"/>
      <c r="Q79" s="1"/>
      <c r="R79" s="1"/>
      <c r="S79" s="1"/>
      <c r="T79" s="1"/>
      <c r="U79" s="1"/>
      <c r="V79" s="1"/>
      <c r="W79" s="1"/>
      <c r="X79" s="1"/>
      <c r="Y79" s="82"/>
      <c r="Z79" s="82"/>
      <c r="AA79" s="82"/>
      <c r="AB79" s="82"/>
      <c r="AC79" s="1"/>
      <c r="AD79" s="1"/>
      <c r="AE79" s="1"/>
      <c r="AF79" s="1"/>
      <c r="AG79" s="1"/>
      <c r="AH79" s="1"/>
      <c r="AI79" s="1"/>
      <c r="AJ79" s="1"/>
      <c r="AK79" s="1"/>
      <c r="AL79" s="1"/>
      <c r="AM79" s="1"/>
      <c r="AN79" s="1"/>
      <c r="AO79" s="1"/>
      <c r="AP79" s="1"/>
      <c r="AQ79" s="1"/>
      <c r="AR79" s="1"/>
      <c r="AS79" s="1"/>
      <c r="AT79" s="1"/>
      <c r="AU79" s="1"/>
      <c r="AV79" s="1"/>
      <c r="AW79" s="1"/>
      <c r="AX79" s="82"/>
      <c r="AY79" s="82"/>
      <c r="AZ79" s="82"/>
      <c r="BA79" s="82"/>
      <c r="BB79" s="1"/>
      <c r="BC79" s="1"/>
      <c r="BD79" s="1"/>
      <c r="BE79" s="1"/>
      <c r="BF79" s="1"/>
      <c r="BG79" s="1"/>
      <c r="BH79" s="1"/>
      <c r="BI79" s="1"/>
      <c r="BJ79" s="1"/>
      <c r="BK79" s="1"/>
      <c r="BL79" s="1"/>
      <c r="BM79" s="1"/>
      <c r="BN79" s="1"/>
      <c r="BO79" s="1"/>
      <c r="BP79" s="1"/>
      <c r="BQ79" s="1"/>
      <c r="BR79" s="1"/>
      <c r="BS79" s="1"/>
      <c r="BT79" s="1"/>
      <c r="BU79" s="1"/>
      <c r="BV79" s="1"/>
      <c r="BW79" s="82"/>
      <c r="BX79" s="82"/>
      <c r="BY79" s="82"/>
      <c r="BZ79" s="82"/>
      <c r="CA79" s="1"/>
      <c r="CB79" s="1"/>
      <c r="CC79" s="1"/>
      <c r="CD79" s="98"/>
      <c r="CE79" s="98"/>
      <c r="CF79" s="98"/>
      <c r="CG79" s="98"/>
      <c r="CH79" s="1">
        <f t="shared" si="26"/>
        <v>0</v>
      </c>
    </row>
    <row r="80" spans="1:86" ht="43.2">
      <c r="A80" s="48">
        <f t="shared" si="27"/>
        <v>72</v>
      </c>
      <c r="B80" s="10" t="s">
        <v>1334</v>
      </c>
      <c r="C80" s="10" t="s">
        <v>1336</v>
      </c>
      <c r="D80" s="1"/>
      <c r="E80" s="1"/>
      <c r="F80" s="1"/>
      <c r="G80" s="1"/>
      <c r="H80" s="1"/>
      <c r="I80" s="1"/>
      <c r="J80" s="1"/>
      <c r="K80" s="1"/>
      <c r="L80" s="1"/>
      <c r="M80" s="1"/>
      <c r="N80" s="1"/>
      <c r="O80" s="1"/>
      <c r="P80" s="1"/>
      <c r="Q80" s="1"/>
      <c r="R80" s="1"/>
      <c r="S80" s="1"/>
      <c r="T80" s="1"/>
      <c r="U80" s="1"/>
      <c r="V80" s="1"/>
      <c r="W80" s="1"/>
      <c r="X80" s="1"/>
      <c r="Y80" s="82"/>
      <c r="Z80" s="82"/>
      <c r="AA80" s="82"/>
      <c r="AB80" s="82"/>
      <c r="AC80" s="1"/>
      <c r="AD80" s="1"/>
      <c r="AE80" s="1"/>
      <c r="AF80" s="1"/>
      <c r="AG80" s="1"/>
      <c r="AH80" s="1"/>
      <c r="AI80" s="1"/>
      <c r="AJ80" s="1"/>
      <c r="AK80" s="1"/>
      <c r="AL80" s="1" t="s">
        <v>1336</v>
      </c>
      <c r="AM80" s="1">
        <v>1162400</v>
      </c>
      <c r="AN80" s="1" t="s">
        <v>2475</v>
      </c>
      <c r="AO80" s="1"/>
      <c r="AP80" s="1"/>
      <c r="AQ80" s="1"/>
      <c r="AR80" s="1"/>
      <c r="AS80" s="1"/>
      <c r="AT80" s="1"/>
      <c r="AU80" s="1" t="s">
        <v>1336</v>
      </c>
      <c r="AV80" s="1">
        <v>960329.2</v>
      </c>
      <c r="AW80" s="1">
        <v>45</v>
      </c>
      <c r="AX80" s="82">
        <f t="shared" si="28"/>
        <v>960329.2</v>
      </c>
      <c r="AY80" s="82" t="str">
        <f t="shared" si="29"/>
        <v xml:space="preserve">PURIFICACION Y ANALISIS DE FLUIDOS LTDA. </v>
      </c>
      <c r="AZ80" s="82" t="str">
        <f t="shared" si="30"/>
        <v>HANNA</v>
      </c>
      <c r="BA80" s="82">
        <f t="shared" si="31"/>
        <v>45</v>
      </c>
      <c r="BB80" s="1"/>
      <c r="BC80" s="1"/>
      <c r="BD80" s="1"/>
      <c r="BE80" s="1" t="s">
        <v>2540</v>
      </c>
      <c r="BF80" s="1">
        <v>1373772.92</v>
      </c>
      <c r="BG80" s="1" t="s">
        <v>2526</v>
      </c>
      <c r="BH80" s="1" t="s">
        <v>1336</v>
      </c>
      <c r="BI80" s="1">
        <v>2030000</v>
      </c>
      <c r="BJ80" s="1" t="s">
        <v>2375</v>
      </c>
      <c r="BK80" s="1"/>
      <c r="BL80" s="1"/>
      <c r="BM80" s="1"/>
      <c r="BN80" s="1"/>
      <c r="BO80" s="1"/>
      <c r="BP80" s="1"/>
      <c r="BQ80" s="1"/>
      <c r="BR80" s="1"/>
      <c r="BS80" s="1"/>
      <c r="BT80" s="1"/>
      <c r="BU80" s="1"/>
      <c r="BV80" s="1"/>
      <c r="BW80" s="82">
        <f t="shared" si="32"/>
        <v>1373772.92</v>
      </c>
      <c r="BX80" s="82" t="str">
        <f t="shared" si="33"/>
        <v>PROFINAS SAS</v>
      </c>
      <c r="BY80" s="82" t="str">
        <f t="shared" si="34"/>
        <v xml:space="preserve">HANNA </v>
      </c>
      <c r="BZ80" s="82" t="str">
        <f t="shared" si="35"/>
        <v>15-60 DIAS</v>
      </c>
      <c r="CA80" s="1"/>
      <c r="CB80" s="1"/>
      <c r="CC80" s="1"/>
      <c r="CD80" s="98">
        <f t="shared" si="22"/>
        <v>960329.2</v>
      </c>
      <c r="CE80" s="98" t="str">
        <f t="shared" si="23"/>
        <v xml:space="preserve">PURIFICACION Y ANALISIS DE FLUIDOS LTDA. </v>
      </c>
      <c r="CF80" s="98" t="str">
        <f t="shared" si="24"/>
        <v>HANNA</v>
      </c>
      <c r="CG80" s="98">
        <f t="shared" si="25"/>
        <v>45</v>
      </c>
      <c r="CH80" s="1">
        <f t="shared" si="26"/>
        <v>2030000</v>
      </c>
    </row>
    <row r="81" spans="1:86" ht="43.2">
      <c r="A81" s="48">
        <f t="shared" si="27"/>
        <v>73</v>
      </c>
      <c r="B81" s="10" t="s">
        <v>2190</v>
      </c>
      <c r="C81" s="10" t="s">
        <v>410</v>
      </c>
      <c r="D81" s="1" t="s">
        <v>410</v>
      </c>
      <c r="E81" s="1">
        <v>1266623.4880000001</v>
      </c>
      <c r="F81" s="1" t="s">
        <v>2288</v>
      </c>
      <c r="G81" s="1"/>
      <c r="H81" s="1"/>
      <c r="I81" s="1"/>
      <c r="J81" s="1"/>
      <c r="K81" s="1"/>
      <c r="L81" s="1"/>
      <c r="M81" s="1"/>
      <c r="N81" s="1"/>
      <c r="O81" s="1"/>
      <c r="P81" s="1"/>
      <c r="Q81" s="1"/>
      <c r="R81" s="1"/>
      <c r="S81" s="1"/>
      <c r="T81" s="1"/>
      <c r="U81" s="1"/>
      <c r="V81" s="1"/>
      <c r="W81" s="1"/>
      <c r="X81" s="1"/>
      <c r="Y81" s="82">
        <f t="shared" si="18"/>
        <v>1266623.4880000001</v>
      </c>
      <c r="Z81" s="82" t="str">
        <f t="shared" si="19"/>
        <v>AVÁNTIKA COLOMBIA S.A.</v>
      </c>
      <c r="AA81" s="82" t="str">
        <f t="shared" si="20"/>
        <v>WTW</v>
      </c>
      <c r="AB81" s="82" t="str">
        <f t="shared" si="21"/>
        <v xml:space="preserve">60 dias </v>
      </c>
      <c r="AC81" s="1"/>
      <c r="AD81" s="1"/>
      <c r="AE81" s="1"/>
      <c r="AF81" s="1"/>
      <c r="AG81" s="1"/>
      <c r="AH81" s="1"/>
      <c r="AI81" s="1"/>
      <c r="AJ81" s="1"/>
      <c r="AK81" s="1"/>
      <c r="AL81" s="1"/>
      <c r="AM81" s="1"/>
      <c r="AN81" s="1"/>
      <c r="AO81" s="1"/>
      <c r="AP81" s="1"/>
      <c r="AQ81" s="1"/>
      <c r="AR81" s="1"/>
      <c r="AS81" s="1"/>
      <c r="AT81" s="1"/>
      <c r="AU81" s="1"/>
      <c r="AV81" s="1"/>
      <c r="AW81" s="1"/>
      <c r="AX81" s="82"/>
      <c r="AY81" s="82"/>
      <c r="AZ81" s="82"/>
      <c r="BA81" s="82"/>
      <c r="BB81" s="1"/>
      <c r="BC81" s="1"/>
      <c r="BD81" s="1"/>
      <c r="BE81" s="1"/>
      <c r="BF81" s="1"/>
      <c r="BG81" s="1"/>
      <c r="BH81" s="1"/>
      <c r="BI81" s="1"/>
      <c r="BJ81" s="1"/>
      <c r="BK81" s="1"/>
      <c r="BL81" s="1"/>
      <c r="BM81" s="1"/>
      <c r="BN81" s="1"/>
      <c r="BO81" s="1"/>
      <c r="BP81" s="1"/>
      <c r="BQ81" s="1"/>
      <c r="BR81" s="1"/>
      <c r="BS81" s="1"/>
      <c r="BT81" s="1"/>
      <c r="BU81" s="1"/>
      <c r="BV81" s="1"/>
      <c r="BW81" s="82"/>
      <c r="BX81" s="82"/>
      <c r="BY81" s="82"/>
      <c r="BZ81" s="82"/>
      <c r="CA81" s="1"/>
      <c r="CB81" s="1"/>
      <c r="CC81" s="1"/>
      <c r="CD81" s="98">
        <f t="shared" si="22"/>
        <v>1266623.4880000001</v>
      </c>
      <c r="CE81" s="98" t="str">
        <f t="shared" si="23"/>
        <v>AVÁNTIKA COLOMBIA S.A.</v>
      </c>
      <c r="CF81" s="98" t="str">
        <f t="shared" si="24"/>
        <v>WTW</v>
      </c>
      <c r="CG81" s="98" t="str">
        <f t="shared" si="25"/>
        <v xml:space="preserve">60 dias </v>
      </c>
      <c r="CH81" s="1">
        <f t="shared" si="26"/>
        <v>1266623.4880000001</v>
      </c>
    </row>
    <row r="82" spans="1:86" ht="21.6">
      <c r="A82" s="48">
        <f t="shared" si="27"/>
        <v>74</v>
      </c>
      <c r="B82" s="10" t="s">
        <v>1337</v>
      </c>
      <c r="C82" s="10" t="s">
        <v>1338</v>
      </c>
      <c r="D82" s="1"/>
      <c r="E82" s="1"/>
      <c r="F82" s="1"/>
      <c r="G82" s="1"/>
      <c r="H82" s="1"/>
      <c r="I82" s="1"/>
      <c r="J82" s="1"/>
      <c r="K82" s="1"/>
      <c r="L82" s="1"/>
      <c r="M82" s="1"/>
      <c r="N82" s="1"/>
      <c r="O82" s="1"/>
      <c r="P82" s="1"/>
      <c r="Q82" s="1"/>
      <c r="R82" s="1"/>
      <c r="S82" s="1"/>
      <c r="T82" s="1"/>
      <c r="U82" s="1"/>
      <c r="V82" s="1"/>
      <c r="W82" s="1"/>
      <c r="X82" s="1"/>
      <c r="Y82" s="82"/>
      <c r="Z82" s="82"/>
      <c r="AA82" s="82"/>
      <c r="AB82" s="82"/>
      <c r="AC82" s="1"/>
      <c r="AD82" s="1"/>
      <c r="AE82" s="1"/>
      <c r="AF82" s="1"/>
      <c r="AG82" s="1"/>
      <c r="AH82" s="1"/>
      <c r="AI82" s="1"/>
      <c r="AJ82" s="1"/>
      <c r="AK82" s="1"/>
      <c r="AL82" s="1"/>
      <c r="AM82" s="1"/>
      <c r="AN82" s="1"/>
      <c r="AO82" s="1"/>
      <c r="AP82" s="1"/>
      <c r="AQ82" s="1"/>
      <c r="AR82" s="1"/>
      <c r="AS82" s="1"/>
      <c r="AT82" s="1"/>
      <c r="AU82" s="1"/>
      <c r="AV82" s="1"/>
      <c r="AW82" s="1"/>
      <c r="AX82" s="82"/>
      <c r="AY82" s="82"/>
      <c r="AZ82" s="82"/>
      <c r="BA82" s="82"/>
      <c r="BB82" s="1"/>
      <c r="BC82" s="1"/>
      <c r="BD82" s="1"/>
      <c r="BE82" s="1"/>
      <c r="BF82" s="1"/>
      <c r="BG82" s="1"/>
      <c r="BH82" s="1"/>
      <c r="BI82" s="1"/>
      <c r="BJ82" s="1"/>
      <c r="BK82" s="1"/>
      <c r="BL82" s="1"/>
      <c r="BM82" s="1"/>
      <c r="BN82" s="1"/>
      <c r="BO82" s="1"/>
      <c r="BP82" s="1"/>
      <c r="BQ82" s="1"/>
      <c r="BR82" s="1"/>
      <c r="BS82" s="1"/>
      <c r="BT82" s="1"/>
      <c r="BU82" s="1"/>
      <c r="BV82" s="1"/>
      <c r="BW82" s="82"/>
      <c r="BX82" s="82"/>
      <c r="BY82" s="82"/>
      <c r="BZ82" s="82"/>
      <c r="CA82" s="1"/>
      <c r="CB82" s="1"/>
      <c r="CC82" s="1"/>
      <c r="CD82" s="98"/>
      <c r="CE82" s="98"/>
      <c r="CF82" s="98"/>
      <c r="CG82" s="98"/>
      <c r="CH82" s="1">
        <f t="shared" si="26"/>
        <v>0</v>
      </c>
    </row>
    <row r="83" spans="1:86" ht="21.6">
      <c r="A83" s="48">
        <f t="shared" si="27"/>
        <v>75</v>
      </c>
      <c r="B83" s="10" t="s">
        <v>1349</v>
      </c>
      <c r="C83" s="10" t="s">
        <v>1348</v>
      </c>
      <c r="D83" s="1"/>
      <c r="E83" s="1"/>
      <c r="F83" s="1"/>
      <c r="G83" s="1"/>
      <c r="H83" s="1"/>
      <c r="I83" s="1"/>
      <c r="J83" s="1"/>
      <c r="K83" s="1"/>
      <c r="L83" s="1"/>
      <c r="M83" s="1"/>
      <c r="N83" s="1"/>
      <c r="O83" s="1"/>
      <c r="P83" s="1"/>
      <c r="Q83" s="1"/>
      <c r="R83" s="1"/>
      <c r="S83" s="1"/>
      <c r="T83" s="1"/>
      <c r="U83" s="1"/>
      <c r="V83" s="1"/>
      <c r="W83" s="1"/>
      <c r="X83" s="1"/>
      <c r="Y83" s="82"/>
      <c r="Z83" s="82"/>
      <c r="AA83" s="82"/>
      <c r="AB83" s="82"/>
      <c r="AC83" s="1"/>
      <c r="AD83" s="1"/>
      <c r="AE83" s="1"/>
      <c r="AF83" s="1"/>
      <c r="AG83" s="1"/>
      <c r="AH83" s="1"/>
      <c r="AI83" s="1"/>
      <c r="AJ83" s="1"/>
      <c r="AK83" s="1"/>
      <c r="AL83" s="1"/>
      <c r="AM83" s="1"/>
      <c r="AN83" s="1"/>
      <c r="AO83" s="1"/>
      <c r="AP83" s="1"/>
      <c r="AQ83" s="1"/>
      <c r="AR83" s="1"/>
      <c r="AS83" s="1"/>
      <c r="AT83" s="1"/>
      <c r="AU83" s="1"/>
      <c r="AV83" s="1"/>
      <c r="AW83" s="1"/>
      <c r="AX83" s="82"/>
      <c r="AY83" s="82"/>
      <c r="AZ83" s="82"/>
      <c r="BA83" s="82"/>
      <c r="BB83" s="1"/>
      <c r="BC83" s="1"/>
      <c r="BD83" s="1"/>
      <c r="BE83" s="1"/>
      <c r="BF83" s="1"/>
      <c r="BG83" s="1"/>
      <c r="BH83" s="1"/>
      <c r="BI83" s="1"/>
      <c r="BJ83" s="1"/>
      <c r="BK83" s="1"/>
      <c r="BL83" s="1"/>
      <c r="BM83" s="1"/>
      <c r="BN83" s="1"/>
      <c r="BO83" s="1"/>
      <c r="BP83" s="1"/>
      <c r="BQ83" s="1"/>
      <c r="BR83" s="1"/>
      <c r="BS83" s="1"/>
      <c r="BT83" s="1"/>
      <c r="BU83" s="1"/>
      <c r="BV83" s="1"/>
      <c r="BW83" s="82"/>
      <c r="BX83" s="82"/>
      <c r="BY83" s="82"/>
      <c r="BZ83" s="82"/>
      <c r="CA83" s="1"/>
      <c r="CB83" s="1"/>
      <c r="CC83" s="1"/>
      <c r="CD83" s="98"/>
      <c r="CE83" s="98"/>
      <c r="CF83" s="98"/>
      <c r="CG83" s="98"/>
      <c r="CH83" s="1">
        <f t="shared" si="26"/>
        <v>0</v>
      </c>
    </row>
    <row r="84" spans="1:86" ht="43.2">
      <c r="A84" s="48">
        <f t="shared" si="27"/>
        <v>76</v>
      </c>
      <c r="B84" s="10" t="s">
        <v>2191</v>
      </c>
      <c r="C84" s="10" t="s">
        <v>2192</v>
      </c>
      <c r="D84" s="1" t="s">
        <v>410</v>
      </c>
      <c r="E84" s="1">
        <v>564402.17599999998</v>
      </c>
      <c r="F84" s="1" t="s">
        <v>2288</v>
      </c>
      <c r="G84" s="1"/>
      <c r="H84" s="1"/>
      <c r="I84" s="1"/>
      <c r="J84" s="1"/>
      <c r="K84" s="1"/>
      <c r="L84" s="1"/>
      <c r="M84" s="1"/>
      <c r="N84" s="1"/>
      <c r="O84" s="1"/>
      <c r="P84" s="1"/>
      <c r="Q84" s="1"/>
      <c r="R84" s="1"/>
      <c r="S84" s="1"/>
      <c r="T84" s="1"/>
      <c r="U84" s="1"/>
      <c r="V84" s="1"/>
      <c r="W84" s="1"/>
      <c r="X84" s="1"/>
      <c r="Y84" s="82">
        <f t="shared" si="18"/>
        <v>564402.17599999998</v>
      </c>
      <c r="Z84" s="82" t="str">
        <f t="shared" si="19"/>
        <v>AVÁNTIKA COLOMBIA S.A.</v>
      </c>
      <c r="AA84" s="82" t="str">
        <f t="shared" si="20"/>
        <v>WTW</v>
      </c>
      <c r="AB84" s="82" t="str">
        <f t="shared" si="21"/>
        <v xml:space="preserve">60 dias </v>
      </c>
      <c r="AC84" s="1"/>
      <c r="AD84" s="1"/>
      <c r="AE84" s="1"/>
      <c r="AF84" s="1"/>
      <c r="AG84" s="1"/>
      <c r="AH84" s="1"/>
      <c r="AI84" s="1"/>
      <c r="AJ84" s="1"/>
      <c r="AK84" s="1"/>
      <c r="AL84" s="1"/>
      <c r="AM84" s="1"/>
      <c r="AN84" s="1"/>
      <c r="AO84" s="1"/>
      <c r="AP84" s="1"/>
      <c r="AQ84" s="1"/>
      <c r="AR84" s="1"/>
      <c r="AS84" s="1"/>
      <c r="AT84" s="1"/>
      <c r="AU84" s="1"/>
      <c r="AV84" s="1"/>
      <c r="AW84" s="1"/>
      <c r="AX84" s="82"/>
      <c r="AY84" s="82"/>
      <c r="AZ84" s="82"/>
      <c r="BA84" s="82"/>
      <c r="BB84" s="1"/>
      <c r="BC84" s="1"/>
      <c r="BD84" s="1"/>
      <c r="BE84" s="1"/>
      <c r="BF84" s="1"/>
      <c r="BG84" s="1"/>
      <c r="BH84" s="1"/>
      <c r="BI84" s="1"/>
      <c r="BJ84" s="1"/>
      <c r="BK84" s="1"/>
      <c r="BL84" s="1"/>
      <c r="BM84" s="1"/>
      <c r="BN84" s="1"/>
      <c r="BO84" s="1"/>
      <c r="BP84" s="1"/>
      <c r="BQ84" s="1"/>
      <c r="BR84" s="1"/>
      <c r="BS84" s="1"/>
      <c r="BT84" s="1"/>
      <c r="BU84" s="1"/>
      <c r="BV84" s="1"/>
      <c r="BW84" s="82"/>
      <c r="BX84" s="82"/>
      <c r="BY84" s="82"/>
      <c r="BZ84" s="82"/>
      <c r="CA84" s="1"/>
      <c r="CB84" s="1"/>
      <c r="CC84" s="1"/>
      <c r="CD84" s="98">
        <f t="shared" si="22"/>
        <v>564402.17599999998</v>
      </c>
      <c r="CE84" s="98" t="str">
        <f t="shared" si="23"/>
        <v>AVÁNTIKA COLOMBIA S.A.</v>
      </c>
      <c r="CF84" s="98" t="str">
        <f t="shared" si="24"/>
        <v>WTW</v>
      </c>
      <c r="CG84" s="98" t="str">
        <f t="shared" si="25"/>
        <v xml:space="preserve">60 dias </v>
      </c>
      <c r="CH84" s="1">
        <f t="shared" si="26"/>
        <v>564402.17599999998</v>
      </c>
    </row>
    <row r="85" spans="1:86" ht="43.2">
      <c r="A85" s="48">
        <f t="shared" si="27"/>
        <v>77</v>
      </c>
      <c r="B85" s="10" t="s">
        <v>1787</v>
      </c>
      <c r="C85" s="10" t="s">
        <v>410</v>
      </c>
      <c r="D85" s="1" t="s">
        <v>410</v>
      </c>
      <c r="E85" s="1">
        <v>564402.17599999998</v>
      </c>
      <c r="F85" s="1" t="s">
        <v>2288</v>
      </c>
      <c r="G85" s="1"/>
      <c r="H85" s="1"/>
      <c r="I85" s="1"/>
      <c r="J85" s="1"/>
      <c r="K85" s="1"/>
      <c r="L85" s="1"/>
      <c r="M85" s="1"/>
      <c r="N85" s="1"/>
      <c r="O85" s="1"/>
      <c r="P85" s="1"/>
      <c r="Q85" s="1"/>
      <c r="R85" s="1"/>
      <c r="S85" s="1"/>
      <c r="T85" s="1"/>
      <c r="U85" s="1"/>
      <c r="V85" s="1"/>
      <c r="W85" s="1"/>
      <c r="X85" s="1"/>
      <c r="Y85" s="82">
        <f t="shared" si="18"/>
        <v>564402.17599999998</v>
      </c>
      <c r="Z85" s="82" t="str">
        <f t="shared" si="19"/>
        <v>AVÁNTIKA COLOMBIA S.A.</v>
      </c>
      <c r="AA85" s="82" t="str">
        <f t="shared" si="20"/>
        <v>WTW</v>
      </c>
      <c r="AB85" s="82" t="str">
        <f t="shared" si="21"/>
        <v xml:space="preserve">60 dias </v>
      </c>
      <c r="AC85" s="1"/>
      <c r="AD85" s="1"/>
      <c r="AE85" s="1"/>
      <c r="AF85" s="1"/>
      <c r="AG85" s="1"/>
      <c r="AH85" s="1"/>
      <c r="AI85" s="1"/>
      <c r="AJ85" s="1"/>
      <c r="AK85" s="1"/>
      <c r="AL85" s="1"/>
      <c r="AM85" s="1"/>
      <c r="AN85" s="1"/>
      <c r="AO85" s="1"/>
      <c r="AP85" s="1"/>
      <c r="AQ85" s="1"/>
      <c r="AR85" s="1"/>
      <c r="AS85" s="1"/>
      <c r="AT85" s="1"/>
      <c r="AU85" s="1"/>
      <c r="AV85" s="1"/>
      <c r="AW85" s="1"/>
      <c r="AX85" s="82"/>
      <c r="AY85" s="82"/>
      <c r="AZ85" s="82"/>
      <c r="BA85" s="82"/>
      <c r="BB85" s="1"/>
      <c r="BC85" s="1"/>
      <c r="BD85" s="1"/>
      <c r="BE85" s="1"/>
      <c r="BF85" s="1"/>
      <c r="BG85" s="1"/>
      <c r="BH85" s="1"/>
      <c r="BI85" s="1"/>
      <c r="BJ85" s="1"/>
      <c r="BK85" s="1"/>
      <c r="BL85" s="1"/>
      <c r="BM85" s="1"/>
      <c r="BN85" s="1"/>
      <c r="BO85" s="1"/>
      <c r="BP85" s="1"/>
      <c r="BQ85" s="1"/>
      <c r="BR85" s="1"/>
      <c r="BS85" s="1"/>
      <c r="BT85" s="1"/>
      <c r="BU85" s="1"/>
      <c r="BV85" s="1"/>
      <c r="BW85" s="82"/>
      <c r="BX85" s="82"/>
      <c r="BY85" s="82"/>
      <c r="BZ85" s="82"/>
      <c r="CA85" s="1"/>
      <c r="CB85" s="1"/>
      <c r="CC85" s="1"/>
      <c r="CD85" s="98">
        <f t="shared" si="22"/>
        <v>564402.17599999998</v>
      </c>
      <c r="CE85" s="98" t="str">
        <f t="shared" si="23"/>
        <v>AVÁNTIKA COLOMBIA S.A.</v>
      </c>
      <c r="CF85" s="98" t="str">
        <f t="shared" si="24"/>
        <v>WTW</v>
      </c>
      <c r="CG85" s="98" t="str">
        <f t="shared" si="25"/>
        <v xml:space="preserve">60 dias </v>
      </c>
      <c r="CH85" s="1">
        <f t="shared" si="26"/>
        <v>564402.17599999998</v>
      </c>
    </row>
    <row r="86" spans="1:86" ht="57.6">
      <c r="A86" s="48">
        <f t="shared" si="27"/>
        <v>78</v>
      </c>
      <c r="B86" s="10" t="s">
        <v>1341</v>
      </c>
      <c r="C86" s="10" t="s">
        <v>1336</v>
      </c>
      <c r="D86" s="1"/>
      <c r="E86" s="1"/>
      <c r="F86" s="1"/>
      <c r="G86" s="1"/>
      <c r="H86" s="1"/>
      <c r="I86" s="1"/>
      <c r="J86" s="1"/>
      <c r="K86" s="1"/>
      <c r="L86" s="1"/>
      <c r="M86" s="1" t="s">
        <v>1336</v>
      </c>
      <c r="N86" s="1">
        <v>1060000</v>
      </c>
      <c r="O86" s="1" t="s">
        <v>2402</v>
      </c>
      <c r="P86" s="1"/>
      <c r="Q86" s="1"/>
      <c r="R86" s="1"/>
      <c r="S86" s="1"/>
      <c r="T86" s="1"/>
      <c r="U86" s="1"/>
      <c r="V86" s="1"/>
      <c r="W86" s="1"/>
      <c r="X86" s="1"/>
      <c r="Y86" s="82">
        <f t="shared" si="18"/>
        <v>1060000</v>
      </c>
      <c r="Z86" s="82" t="str">
        <f t="shared" si="19"/>
        <v>BLAMIS DOTACIONES LABORATORIO S.A.S</v>
      </c>
      <c r="AA86" s="82" t="str">
        <f t="shared" si="20"/>
        <v>HANNA</v>
      </c>
      <c r="AB86" s="82" t="str">
        <f t="shared" si="21"/>
        <v>45 DIAS</v>
      </c>
      <c r="AC86" s="1"/>
      <c r="AD86" s="1"/>
      <c r="AE86" s="1"/>
      <c r="AF86" s="1"/>
      <c r="AG86" s="1"/>
      <c r="AH86" s="1"/>
      <c r="AI86" s="1"/>
      <c r="AJ86" s="1"/>
      <c r="AK86" s="1"/>
      <c r="AL86" s="1" t="s">
        <v>1336</v>
      </c>
      <c r="AM86" s="1">
        <v>908800</v>
      </c>
      <c r="AN86" s="1" t="s">
        <v>2475</v>
      </c>
      <c r="AO86" s="1"/>
      <c r="AP86" s="1"/>
      <c r="AQ86" s="1"/>
      <c r="AR86" s="1"/>
      <c r="AS86" s="1"/>
      <c r="AT86" s="1"/>
      <c r="AU86" s="1" t="s">
        <v>1336</v>
      </c>
      <c r="AV86" s="1">
        <v>550225.19999999995</v>
      </c>
      <c r="AW86" s="1">
        <v>45</v>
      </c>
      <c r="AX86" s="82">
        <f t="shared" si="28"/>
        <v>550225.19999999995</v>
      </c>
      <c r="AY86" s="82" t="str">
        <f t="shared" si="29"/>
        <v xml:space="preserve">PURIFICACION Y ANALISIS DE FLUIDOS LTDA. </v>
      </c>
      <c r="AZ86" s="82" t="str">
        <f t="shared" si="30"/>
        <v>HANNA</v>
      </c>
      <c r="BA86" s="82">
        <f t="shared" si="31"/>
        <v>45</v>
      </c>
      <c r="BB86" s="1"/>
      <c r="BC86" s="1"/>
      <c r="BD86" s="1"/>
      <c r="BE86" s="1" t="s">
        <v>2540</v>
      </c>
      <c r="BF86" s="1">
        <v>744936.92</v>
      </c>
      <c r="BG86" s="1" t="s">
        <v>2526</v>
      </c>
      <c r="BH86" s="1" t="s">
        <v>1336</v>
      </c>
      <c r="BI86" s="1">
        <v>1301520</v>
      </c>
      <c r="BJ86" s="1" t="s">
        <v>2375</v>
      </c>
      <c r="BK86" s="1"/>
      <c r="BL86" s="1"/>
      <c r="BM86" s="1"/>
      <c r="BN86" s="1"/>
      <c r="BO86" s="1"/>
      <c r="BP86" s="1"/>
      <c r="BQ86" s="1"/>
      <c r="BR86" s="1"/>
      <c r="BS86" s="1"/>
      <c r="BT86" s="1"/>
      <c r="BU86" s="1"/>
      <c r="BV86" s="1"/>
      <c r="BW86" s="82">
        <f t="shared" si="32"/>
        <v>744936.92</v>
      </c>
      <c r="BX86" s="82" t="str">
        <f t="shared" si="33"/>
        <v>PROFINAS SAS</v>
      </c>
      <c r="BY86" s="82" t="str">
        <f t="shared" si="34"/>
        <v xml:space="preserve">HANNA </v>
      </c>
      <c r="BZ86" s="82" t="str">
        <f t="shared" si="35"/>
        <v>15-60 DIAS</v>
      </c>
      <c r="CA86" s="1"/>
      <c r="CB86" s="1"/>
      <c r="CC86" s="1"/>
      <c r="CD86" s="98">
        <f t="shared" si="22"/>
        <v>550225.19999999995</v>
      </c>
      <c r="CE86" s="98" t="str">
        <f t="shared" si="23"/>
        <v xml:space="preserve">PURIFICACION Y ANALISIS DE FLUIDOS LTDA. </v>
      </c>
      <c r="CF86" s="98" t="str">
        <f t="shared" si="24"/>
        <v>HANNA</v>
      </c>
      <c r="CG86" s="98">
        <f t="shared" si="25"/>
        <v>45</v>
      </c>
      <c r="CH86" s="1">
        <f t="shared" si="26"/>
        <v>1301520</v>
      </c>
    </row>
    <row r="87" spans="1:86" ht="43.2">
      <c r="A87" s="48">
        <f t="shared" si="27"/>
        <v>79</v>
      </c>
      <c r="B87" s="10" t="s">
        <v>1342</v>
      </c>
      <c r="C87" s="10" t="s">
        <v>1336</v>
      </c>
      <c r="D87" s="1"/>
      <c r="E87" s="1"/>
      <c r="F87" s="1"/>
      <c r="G87" s="1"/>
      <c r="H87" s="1"/>
      <c r="I87" s="1"/>
      <c r="J87" s="1"/>
      <c r="K87" s="1"/>
      <c r="L87" s="1"/>
      <c r="M87" s="1"/>
      <c r="N87" s="1"/>
      <c r="O87" s="1"/>
      <c r="P87" s="1"/>
      <c r="Q87" s="1"/>
      <c r="R87" s="1"/>
      <c r="S87" s="1"/>
      <c r="T87" s="1"/>
      <c r="U87" s="1"/>
      <c r="V87" s="1"/>
      <c r="W87" s="1"/>
      <c r="X87" s="1"/>
      <c r="Y87" s="82"/>
      <c r="Z87" s="82"/>
      <c r="AA87" s="82"/>
      <c r="AB87" s="82"/>
      <c r="AC87" s="1"/>
      <c r="AD87" s="1"/>
      <c r="AE87" s="1"/>
      <c r="AF87" s="1"/>
      <c r="AG87" s="1"/>
      <c r="AH87" s="1"/>
      <c r="AI87" s="1"/>
      <c r="AJ87" s="1"/>
      <c r="AK87" s="1"/>
      <c r="AL87" s="1"/>
      <c r="AM87" s="1"/>
      <c r="AN87" s="1"/>
      <c r="AO87" s="1"/>
      <c r="AP87" s="1"/>
      <c r="AQ87" s="1"/>
      <c r="AR87" s="1"/>
      <c r="AS87" s="1"/>
      <c r="AT87" s="1"/>
      <c r="AU87" s="1" t="s">
        <v>1336</v>
      </c>
      <c r="AV87" s="1">
        <v>229680</v>
      </c>
      <c r="AW87" s="1">
        <v>45</v>
      </c>
      <c r="AX87" s="82">
        <f t="shared" si="28"/>
        <v>229680</v>
      </c>
      <c r="AY87" s="82" t="str">
        <f t="shared" si="29"/>
        <v xml:space="preserve">PURIFICACION Y ANALISIS DE FLUIDOS LTDA. </v>
      </c>
      <c r="AZ87" s="82" t="str">
        <f t="shared" si="30"/>
        <v>HANNA</v>
      </c>
      <c r="BA87" s="82">
        <f t="shared" si="31"/>
        <v>45</v>
      </c>
      <c r="BB87" s="1"/>
      <c r="BC87" s="1"/>
      <c r="BD87" s="1"/>
      <c r="BE87" s="1" t="s">
        <v>2540</v>
      </c>
      <c r="BF87" s="1">
        <v>328728.92</v>
      </c>
      <c r="BG87" s="1" t="s">
        <v>2526</v>
      </c>
      <c r="BH87" s="1"/>
      <c r="BI87" s="1"/>
      <c r="BJ87" s="1"/>
      <c r="BK87" s="1"/>
      <c r="BL87" s="1"/>
      <c r="BM87" s="1"/>
      <c r="BN87" s="1"/>
      <c r="BO87" s="1"/>
      <c r="BP87" s="1"/>
      <c r="BQ87" s="1"/>
      <c r="BR87" s="1"/>
      <c r="BS87" s="1"/>
      <c r="BT87" s="1"/>
      <c r="BU87" s="1"/>
      <c r="BV87" s="1"/>
      <c r="BW87" s="82">
        <f t="shared" si="32"/>
        <v>328728.92</v>
      </c>
      <c r="BX87" s="82" t="str">
        <f t="shared" si="33"/>
        <v>PROFINAS SAS</v>
      </c>
      <c r="BY87" s="82" t="str">
        <f t="shared" si="34"/>
        <v xml:space="preserve">HANNA </v>
      </c>
      <c r="BZ87" s="82" t="str">
        <f t="shared" si="35"/>
        <v>15-60 DIAS</v>
      </c>
      <c r="CA87" s="1"/>
      <c r="CB87" s="1"/>
      <c r="CC87" s="1"/>
      <c r="CD87" s="98">
        <f t="shared" si="22"/>
        <v>229680</v>
      </c>
      <c r="CE87" s="98" t="str">
        <f t="shared" si="23"/>
        <v xml:space="preserve">PURIFICACION Y ANALISIS DE FLUIDOS LTDA. </v>
      </c>
      <c r="CF87" s="98" t="str">
        <f t="shared" si="24"/>
        <v>HANNA</v>
      </c>
      <c r="CG87" s="98">
        <f t="shared" si="25"/>
        <v>45</v>
      </c>
      <c r="CH87" s="1">
        <f t="shared" si="26"/>
        <v>229680</v>
      </c>
    </row>
    <row r="88" spans="1:86" ht="28.8">
      <c r="A88" s="48">
        <f t="shared" si="27"/>
        <v>80</v>
      </c>
      <c r="B88" s="10" t="s">
        <v>1343</v>
      </c>
      <c r="C88" s="10" t="s">
        <v>1345</v>
      </c>
      <c r="D88" s="1"/>
      <c r="E88" s="1"/>
      <c r="F88" s="1"/>
      <c r="G88" s="1"/>
      <c r="H88" s="1"/>
      <c r="I88" s="1"/>
      <c r="J88" s="1"/>
      <c r="K88" s="1"/>
      <c r="L88" s="1"/>
      <c r="M88" s="1"/>
      <c r="N88" s="1"/>
      <c r="O88" s="1"/>
      <c r="P88" s="1"/>
      <c r="Q88" s="1"/>
      <c r="R88" s="1"/>
      <c r="S88" s="1"/>
      <c r="T88" s="1"/>
      <c r="U88" s="1"/>
      <c r="V88" s="1"/>
      <c r="W88" s="1"/>
      <c r="X88" s="1"/>
      <c r="Y88" s="82"/>
      <c r="Z88" s="82"/>
      <c r="AA88" s="82"/>
      <c r="AB88" s="82"/>
      <c r="AC88" s="1"/>
      <c r="AD88" s="1"/>
      <c r="AE88" s="1"/>
      <c r="AF88" s="1"/>
      <c r="AG88" s="1"/>
      <c r="AH88" s="1"/>
      <c r="AI88" s="1"/>
      <c r="AJ88" s="1"/>
      <c r="AK88" s="1"/>
      <c r="AL88" s="1"/>
      <c r="AM88" s="1"/>
      <c r="AN88" s="1"/>
      <c r="AO88" s="1"/>
      <c r="AP88" s="1"/>
      <c r="AQ88" s="1"/>
      <c r="AR88" s="1"/>
      <c r="AS88" s="1"/>
      <c r="AT88" s="1"/>
      <c r="AU88" s="1"/>
      <c r="AV88" s="1"/>
      <c r="AW88" s="1"/>
      <c r="AX88" s="82"/>
      <c r="AY88" s="82"/>
      <c r="AZ88" s="82"/>
      <c r="BA88" s="82"/>
      <c r="BB88" s="1" t="s">
        <v>1345</v>
      </c>
      <c r="BC88" s="1">
        <v>996150</v>
      </c>
      <c r="BD88" s="1">
        <v>15</v>
      </c>
      <c r="BE88" s="1"/>
      <c r="BF88" s="1"/>
      <c r="BG88" s="1"/>
      <c r="BH88" s="1"/>
      <c r="BI88" s="1"/>
      <c r="BJ88" s="1"/>
      <c r="BK88" s="1"/>
      <c r="BL88" s="1"/>
      <c r="BM88" s="1"/>
      <c r="BN88" s="1"/>
      <c r="BO88" s="1"/>
      <c r="BP88" s="1"/>
      <c r="BQ88" s="1"/>
      <c r="BR88" s="1"/>
      <c r="BS88" s="1"/>
      <c r="BT88" s="1"/>
      <c r="BU88" s="1"/>
      <c r="BV88" s="1"/>
      <c r="BW88" s="82">
        <f t="shared" si="32"/>
        <v>996150</v>
      </c>
      <c r="BX88" s="82" t="str">
        <f t="shared" si="33"/>
        <v>PRODUQUIMICA DE COLOMBIA S A</v>
      </c>
      <c r="BY88" s="82" t="str">
        <f t="shared" si="34"/>
        <v>SCHOTT</v>
      </c>
      <c r="BZ88" s="82">
        <f t="shared" si="35"/>
        <v>15</v>
      </c>
      <c r="CA88" s="1"/>
      <c r="CB88" s="1"/>
      <c r="CC88" s="1"/>
      <c r="CD88" s="98">
        <f t="shared" si="22"/>
        <v>996150</v>
      </c>
      <c r="CE88" s="98" t="str">
        <f t="shared" si="23"/>
        <v>PRODUQUIMICA DE COLOMBIA S A</v>
      </c>
      <c r="CF88" s="98" t="str">
        <f t="shared" si="24"/>
        <v>SCHOTT</v>
      </c>
      <c r="CG88" s="98">
        <f t="shared" si="25"/>
        <v>15</v>
      </c>
      <c r="CH88" s="1">
        <f t="shared" si="26"/>
        <v>996150</v>
      </c>
    </row>
    <row r="89" spans="1:86" ht="28.8">
      <c r="A89" s="48">
        <f t="shared" si="27"/>
        <v>81</v>
      </c>
      <c r="B89" s="10" t="s">
        <v>1344</v>
      </c>
      <c r="C89" s="10" t="s">
        <v>1345</v>
      </c>
      <c r="D89" s="1"/>
      <c r="E89" s="1"/>
      <c r="F89" s="1"/>
      <c r="G89" s="1"/>
      <c r="H89" s="1"/>
      <c r="I89" s="1"/>
      <c r="J89" s="1"/>
      <c r="K89" s="1"/>
      <c r="L89" s="1"/>
      <c r="M89" s="1"/>
      <c r="N89" s="1"/>
      <c r="O89" s="1"/>
      <c r="P89" s="1"/>
      <c r="Q89" s="1"/>
      <c r="R89" s="1"/>
      <c r="S89" s="1"/>
      <c r="T89" s="1"/>
      <c r="U89" s="1"/>
      <c r="V89" s="1"/>
      <c r="W89" s="1"/>
      <c r="X89" s="1"/>
      <c r="Y89" s="82"/>
      <c r="Z89" s="82"/>
      <c r="AA89" s="82"/>
      <c r="AB89" s="82"/>
      <c r="AC89" s="1"/>
      <c r="AD89" s="1"/>
      <c r="AE89" s="1"/>
      <c r="AF89" s="1"/>
      <c r="AG89" s="1"/>
      <c r="AH89" s="1"/>
      <c r="AI89" s="1"/>
      <c r="AJ89" s="1"/>
      <c r="AK89" s="1"/>
      <c r="AL89" s="1"/>
      <c r="AM89" s="1"/>
      <c r="AN89" s="1"/>
      <c r="AO89" s="1"/>
      <c r="AP89" s="1"/>
      <c r="AQ89" s="1"/>
      <c r="AR89" s="1"/>
      <c r="AS89" s="1"/>
      <c r="AT89" s="1"/>
      <c r="AU89" s="1"/>
      <c r="AV89" s="1"/>
      <c r="AW89" s="1"/>
      <c r="AX89" s="82"/>
      <c r="AY89" s="82"/>
      <c r="AZ89" s="82"/>
      <c r="BA89" s="82"/>
      <c r="BB89" s="1" t="s">
        <v>1345</v>
      </c>
      <c r="BC89" s="1">
        <v>996150</v>
      </c>
      <c r="BD89" s="1">
        <v>15</v>
      </c>
      <c r="BE89" s="1"/>
      <c r="BF89" s="1"/>
      <c r="BG89" s="1"/>
      <c r="BH89" s="1"/>
      <c r="BI89" s="1"/>
      <c r="BJ89" s="1"/>
      <c r="BK89" s="1"/>
      <c r="BL89" s="1"/>
      <c r="BM89" s="1"/>
      <c r="BN89" s="1"/>
      <c r="BO89" s="1"/>
      <c r="BP89" s="1"/>
      <c r="BQ89" s="1"/>
      <c r="BR89" s="1"/>
      <c r="BS89" s="1"/>
      <c r="BT89" s="1"/>
      <c r="BU89" s="1"/>
      <c r="BV89" s="1"/>
      <c r="BW89" s="82">
        <f t="shared" si="32"/>
        <v>996150</v>
      </c>
      <c r="BX89" s="82" t="str">
        <f t="shared" si="33"/>
        <v>PRODUQUIMICA DE COLOMBIA S A</v>
      </c>
      <c r="BY89" s="82" t="str">
        <f t="shared" si="34"/>
        <v>SCHOTT</v>
      </c>
      <c r="BZ89" s="82">
        <f t="shared" si="35"/>
        <v>15</v>
      </c>
      <c r="CA89" s="1"/>
      <c r="CB89" s="1"/>
      <c r="CC89" s="1"/>
      <c r="CD89" s="98">
        <f t="shared" si="22"/>
        <v>996150</v>
      </c>
      <c r="CE89" s="98" t="str">
        <f t="shared" si="23"/>
        <v>PRODUQUIMICA DE COLOMBIA S A</v>
      </c>
      <c r="CF89" s="98" t="str">
        <f t="shared" si="24"/>
        <v>SCHOTT</v>
      </c>
      <c r="CG89" s="98">
        <f t="shared" si="25"/>
        <v>15</v>
      </c>
      <c r="CH89" s="1">
        <f t="shared" si="26"/>
        <v>996150</v>
      </c>
    </row>
    <row r="90" spans="1:86" ht="43.2">
      <c r="A90" s="48">
        <f t="shared" si="27"/>
        <v>82</v>
      </c>
      <c r="B90" s="10" t="s">
        <v>1788</v>
      </c>
      <c r="C90" s="10" t="s">
        <v>1789</v>
      </c>
      <c r="D90" s="1"/>
      <c r="E90" s="1"/>
      <c r="F90" s="1"/>
      <c r="G90" s="1"/>
      <c r="H90" s="1"/>
      <c r="I90" s="1"/>
      <c r="J90" s="1"/>
      <c r="K90" s="1"/>
      <c r="L90" s="1"/>
      <c r="M90" s="1" t="s">
        <v>2401</v>
      </c>
      <c r="N90" s="1">
        <v>816640</v>
      </c>
      <c r="O90" s="1" t="s">
        <v>2375</v>
      </c>
      <c r="P90" s="1"/>
      <c r="Q90" s="1"/>
      <c r="R90" s="1"/>
      <c r="S90" s="1"/>
      <c r="T90" s="1"/>
      <c r="U90" s="1"/>
      <c r="V90" s="1" t="s">
        <v>2435</v>
      </c>
      <c r="W90" s="1">
        <v>690085</v>
      </c>
      <c r="X90" s="1" t="s">
        <v>2375</v>
      </c>
      <c r="Y90" s="82">
        <f t="shared" si="18"/>
        <v>690085</v>
      </c>
      <c r="Z90" s="82" t="str">
        <f t="shared" si="19"/>
        <v>IMECTECH SOLUTIONS S.A.S.</v>
      </c>
      <c r="AA90" s="82" t="str">
        <f t="shared" si="20"/>
        <v>THERMO ORION</v>
      </c>
      <c r="AB90" s="82" t="str">
        <f t="shared" si="21"/>
        <v>60 DIAS</v>
      </c>
      <c r="AC90" s="1"/>
      <c r="AD90" s="1"/>
      <c r="AE90" s="1"/>
      <c r="AF90" s="1"/>
      <c r="AG90" s="1"/>
      <c r="AH90" s="1"/>
      <c r="AI90" s="1"/>
      <c r="AJ90" s="1"/>
      <c r="AK90" s="1"/>
      <c r="AL90" s="1" t="s">
        <v>2435</v>
      </c>
      <c r="AM90" s="1">
        <v>1099500</v>
      </c>
      <c r="AN90" s="1" t="s">
        <v>2475</v>
      </c>
      <c r="AO90" s="1"/>
      <c r="AP90" s="1"/>
      <c r="AQ90" s="1"/>
      <c r="AR90" s="1"/>
      <c r="AS90" s="1"/>
      <c r="AT90" s="1"/>
      <c r="AU90" s="1"/>
      <c r="AV90" s="1"/>
      <c r="AW90" s="1"/>
      <c r="AX90" s="82">
        <f t="shared" si="28"/>
        <v>1099500</v>
      </c>
      <c r="AY90" s="82" t="str">
        <f t="shared" si="29"/>
        <v>LESNIAK E. U.</v>
      </c>
      <c r="AZ90" s="82" t="str">
        <f t="shared" si="30"/>
        <v>THERMO ORION</v>
      </c>
      <c r="BA90" s="82" t="str">
        <f t="shared" si="31"/>
        <v>30 días</v>
      </c>
      <c r="BB90" s="1" t="s">
        <v>2435</v>
      </c>
      <c r="BC90" s="1">
        <v>1389042</v>
      </c>
      <c r="BD90" s="1">
        <v>60</v>
      </c>
      <c r="BE90" s="1" t="s">
        <v>2435</v>
      </c>
      <c r="BF90" s="1">
        <v>796224</v>
      </c>
      <c r="BG90" s="1" t="s">
        <v>2526</v>
      </c>
      <c r="BH90" s="1" t="s">
        <v>2435</v>
      </c>
      <c r="BI90" s="1">
        <v>741240</v>
      </c>
      <c r="BJ90" s="1" t="s">
        <v>2375</v>
      </c>
      <c r="BK90" s="1"/>
      <c r="BL90" s="1"/>
      <c r="BM90" s="1"/>
      <c r="BN90" s="1"/>
      <c r="BO90" s="1"/>
      <c r="BP90" s="1"/>
      <c r="BQ90" s="1"/>
      <c r="BR90" s="1"/>
      <c r="BS90" s="1"/>
      <c r="BT90" s="1"/>
      <c r="BU90" s="1"/>
      <c r="BV90" s="1"/>
      <c r="BW90" s="82">
        <f t="shared" si="32"/>
        <v>741240</v>
      </c>
      <c r="BX90" s="82" t="str">
        <f t="shared" si="33"/>
        <v xml:space="preserve">QUIMICA  M.G.  S.A.S.   </v>
      </c>
      <c r="BY90" s="82" t="str">
        <f t="shared" si="34"/>
        <v>THERMO ORION</v>
      </c>
      <c r="BZ90" s="82" t="str">
        <f t="shared" si="35"/>
        <v>60 DIAS</v>
      </c>
      <c r="CA90" s="1" t="s">
        <v>2435</v>
      </c>
      <c r="CB90" s="1">
        <v>707600</v>
      </c>
      <c r="CC90" s="1">
        <v>60</v>
      </c>
      <c r="CD90" s="98">
        <f t="shared" si="22"/>
        <v>690085</v>
      </c>
      <c r="CE90" s="98" t="str">
        <f t="shared" si="23"/>
        <v>IMECTECH SOLUTIONS S.A.S.</v>
      </c>
      <c r="CF90" s="98" t="str">
        <f t="shared" si="24"/>
        <v>THERMO ORION</v>
      </c>
      <c r="CG90" s="98" t="str">
        <f t="shared" si="25"/>
        <v>60 DIAS</v>
      </c>
      <c r="CH90" s="1">
        <f t="shared" si="26"/>
        <v>1389042</v>
      </c>
    </row>
    <row r="91" spans="1:86" ht="43.2">
      <c r="A91" s="48">
        <f t="shared" si="27"/>
        <v>83</v>
      </c>
      <c r="B91" s="10" t="s">
        <v>2193</v>
      </c>
      <c r="C91" s="10" t="s">
        <v>2194</v>
      </c>
      <c r="D91" s="1"/>
      <c r="E91" s="1"/>
      <c r="F91" s="1"/>
      <c r="G91" s="1"/>
      <c r="H91" s="1"/>
      <c r="I91" s="1"/>
      <c r="J91" s="1"/>
      <c r="K91" s="1"/>
      <c r="L91" s="1"/>
      <c r="M91" s="1"/>
      <c r="N91" s="1"/>
      <c r="O91" s="1"/>
      <c r="P91" s="1"/>
      <c r="Q91" s="1"/>
      <c r="R91" s="1"/>
      <c r="S91" s="1"/>
      <c r="T91" s="1"/>
      <c r="U91" s="1"/>
      <c r="V91" s="1" t="s">
        <v>888</v>
      </c>
      <c r="W91" s="1">
        <v>384029</v>
      </c>
      <c r="X91" s="1" t="s">
        <v>2375</v>
      </c>
      <c r="Y91" s="82">
        <f t="shared" si="18"/>
        <v>384029</v>
      </c>
      <c r="Z91" s="82" t="str">
        <f t="shared" si="19"/>
        <v>IMECTECH SOLUTIONS S.A.S.</v>
      </c>
      <c r="AA91" s="82" t="str">
        <f t="shared" si="20"/>
        <v>FISHER</v>
      </c>
      <c r="AB91" s="82" t="str">
        <f t="shared" si="21"/>
        <v>60 DIAS</v>
      </c>
      <c r="AC91" s="1" t="s">
        <v>896</v>
      </c>
      <c r="AD91" s="1">
        <v>2564760</v>
      </c>
      <c r="AE91" s="1">
        <v>60</v>
      </c>
      <c r="AF91" s="1"/>
      <c r="AG91" s="1"/>
      <c r="AH91" s="1"/>
      <c r="AI91" s="1"/>
      <c r="AJ91" s="1"/>
      <c r="AK91" s="1"/>
      <c r="AL91" s="1" t="s">
        <v>888</v>
      </c>
      <c r="AM91" s="1">
        <v>504400</v>
      </c>
      <c r="AN91" s="1" t="s">
        <v>2475</v>
      </c>
      <c r="AO91" s="1"/>
      <c r="AP91" s="1"/>
      <c r="AQ91" s="1"/>
      <c r="AR91" s="1"/>
      <c r="AS91" s="1"/>
      <c r="AT91" s="1"/>
      <c r="AU91" s="1"/>
      <c r="AV91" s="1"/>
      <c r="AW91" s="1"/>
      <c r="AX91" s="82">
        <f t="shared" si="28"/>
        <v>504400</v>
      </c>
      <c r="AY91" s="82" t="str">
        <f t="shared" si="29"/>
        <v>LESNIAK E. U.</v>
      </c>
      <c r="AZ91" s="82" t="str">
        <f t="shared" si="30"/>
        <v>FISHER</v>
      </c>
      <c r="BA91" s="82" t="str">
        <f t="shared" si="31"/>
        <v>30 días</v>
      </c>
      <c r="BB91" s="1" t="s">
        <v>888</v>
      </c>
      <c r="BC91" s="1">
        <v>623268</v>
      </c>
      <c r="BD91" s="1">
        <v>60</v>
      </c>
      <c r="BE91" s="1"/>
      <c r="BF91" s="1"/>
      <c r="BG91" s="1"/>
      <c r="BH91" s="1" t="s">
        <v>888</v>
      </c>
      <c r="BI91" s="1">
        <v>341040</v>
      </c>
      <c r="BJ91" s="1" t="s">
        <v>2375</v>
      </c>
      <c r="BK91" s="1"/>
      <c r="BL91" s="1"/>
      <c r="BM91" s="1"/>
      <c r="BN91" s="1"/>
      <c r="BO91" s="1"/>
      <c r="BP91" s="1"/>
      <c r="BQ91" s="1"/>
      <c r="BR91" s="1"/>
      <c r="BS91" s="1"/>
      <c r="BT91" s="1"/>
      <c r="BU91" s="1"/>
      <c r="BV91" s="1"/>
      <c r="BW91" s="82">
        <f t="shared" si="32"/>
        <v>341040</v>
      </c>
      <c r="BX91" s="82" t="str">
        <f t="shared" si="33"/>
        <v xml:space="preserve">QUIMICA  M.G.  S.A.S.   </v>
      </c>
      <c r="BY91" s="82" t="str">
        <f t="shared" si="34"/>
        <v>FISHER</v>
      </c>
      <c r="BZ91" s="82" t="str">
        <f t="shared" si="35"/>
        <v>60 DIAS</v>
      </c>
      <c r="CA91" s="1" t="s">
        <v>888</v>
      </c>
      <c r="CB91" s="1">
        <v>324800</v>
      </c>
      <c r="CC91" s="1">
        <v>60</v>
      </c>
      <c r="CD91" s="98">
        <f t="shared" si="22"/>
        <v>324800</v>
      </c>
      <c r="CE91" s="98" t="str">
        <f t="shared" si="23"/>
        <v>SCIENTIFIC PRODUCTS LTDA.</v>
      </c>
      <c r="CF91" s="98" t="str">
        <f t="shared" si="24"/>
        <v>FISHER</v>
      </c>
      <c r="CG91" s="98">
        <f t="shared" si="25"/>
        <v>60</v>
      </c>
      <c r="CH91" s="1">
        <f t="shared" si="26"/>
        <v>2564760</v>
      </c>
    </row>
    <row r="92" spans="1:86">
      <c r="A92" s="48">
        <f t="shared" si="27"/>
        <v>84</v>
      </c>
      <c r="B92" s="10" t="s">
        <v>1107</v>
      </c>
      <c r="C92" s="10" t="s">
        <v>877</v>
      </c>
      <c r="D92" s="1"/>
      <c r="E92" s="1"/>
      <c r="F92" s="1"/>
      <c r="G92" s="1"/>
      <c r="H92" s="1"/>
      <c r="I92" s="1"/>
      <c r="J92" s="1"/>
      <c r="K92" s="1"/>
      <c r="L92" s="1"/>
      <c r="M92" s="1"/>
      <c r="N92" s="1"/>
      <c r="O92" s="1"/>
      <c r="P92" s="1"/>
      <c r="Q92" s="1"/>
      <c r="R92" s="1"/>
      <c r="S92" s="1"/>
      <c r="T92" s="1"/>
      <c r="U92" s="1"/>
      <c r="V92" s="1"/>
      <c r="W92" s="1"/>
      <c r="X92" s="1"/>
      <c r="Y92" s="82"/>
      <c r="Z92" s="82"/>
      <c r="AA92" s="82"/>
      <c r="AB92" s="82"/>
      <c r="AC92" s="1"/>
      <c r="AD92" s="1"/>
      <c r="AE92" s="1"/>
      <c r="AF92" s="1"/>
      <c r="AG92" s="1"/>
      <c r="AH92" s="1"/>
      <c r="AI92" s="1"/>
      <c r="AJ92" s="1"/>
      <c r="AK92" s="1"/>
      <c r="AL92" s="1"/>
      <c r="AM92" s="1"/>
      <c r="AN92" s="1"/>
      <c r="AO92" s="1"/>
      <c r="AP92" s="1"/>
      <c r="AQ92" s="1"/>
      <c r="AR92" s="1"/>
      <c r="AS92" s="1"/>
      <c r="AT92" s="1"/>
      <c r="AU92" s="1"/>
      <c r="AV92" s="1"/>
      <c r="AW92" s="1"/>
      <c r="AX92" s="82"/>
      <c r="AY92" s="82"/>
      <c r="AZ92" s="82"/>
      <c r="BA92" s="82"/>
      <c r="BB92" s="1"/>
      <c r="BC92" s="1"/>
      <c r="BD92" s="1"/>
      <c r="BE92" s="1"/>
      <c r="BF92" s="1"/>
      <c r="BG92" s="1"/>
      <c r="BH92" s="1"/>
      <c r="BI92" s="1"/>
      <c r="BJ92" s="1"/>
      <c r="BK92" s="1"/>
      <c r="BL92" s="1"/>
      <c r="BM92" s="1"/>
      <c r="BN92" s="1"/>
      <c r="BO92" s="1"/>
      <c r="BP92" s="1"/>
      <c r="BQ92" s="1"/>
      <c r="BR92" s="1"/>
      <c r="BS92" s="1"/>
      <c r="BT92" s="1"/>
      <c r="BU92" s="1"/>
      <c r="BV92" s="1"/>
      <c r="BW92" s="82"/>
      <c r="BX92" s="82"/>
      <c r="BY92" s="82"/>
      <c r="BZ92" s="82"/>
      <c r="CA92" s="1"/>
      <c r="CB92" s="1"/>
      <c r="CC92" s="1"/>
      <c r="CD92" s="98"/>
      <c r="CE92" s="98"/>
      <c r="CF92" s="98"/>
      <c r="CG92" s="98"/>
      <c r="CH92" s="1">
        <f t="shared" si="26"/>
        <v>0</v>
      </c>
    </row>
    <row r="93" spans="1:86" ht="43.2">
      <c r="A93" s="48">
        <f t="shared" si="27"/>
        <v>85</v>
      </c>
      <c r="B93" s="10" t="s">
        <v>1108</v>
      </c>
      <c r="C93" s="10" t="s">
        <v>1213</v>
      </c>
      <c r="D93" s="1"/>
      <c r="E93" s="1"/>
      <c r="F93" s="1"/>
      <c r="G93" s="1"/>
      <c r="H93" s="1"/>
      <c r="I93" s="1"/>
      <c r="J93" s="1"/>
      <c r="K93" s="1"/>
      <c r="L93" s="1"/>
      <c r="M93" s="1"/>
      <c r="N93" s="1"/>
      <c r="O93" s="1"/>
      <c r="P93" s="1"/>
      <c r="Q93" s="1"/>
      <c r="R93" s="1"/>
      <c r="S93" s="1"/>
      <c r="T93" s="1"/>
      <c r="U93" s="1"/>
      <c r="V93" s="1" t="s">
        <v>888</v>
      </c>
      <c r="W93" s="1">
        <v>1088659</v>
      </c>
      <c r="X93" s="1" t="s">
        <v>2375</v>
      </c>
      <c r="Y93" s="82">
        <f t="shared" si="18"/>
        <v>1088659</v>
      </c>
      <c r="Z93" s="82" t="str">
        <f t="shared" si="19"/>
        <v>IMECTECH SOLUTIONS S.A.S.</v>
      </c>
      <c r="AA93" s="82" t="str">
        <f t="shared" si="20"/>
        <v>FISHER</v>
      </c>
      <c r="AB93" s="82" t="str">
        <f t="shared" si="21"/>
        <v>60 DIAS</v>
      </c>
      <c r="AC93" s="1" t="s">
        <v>896</v>
      </c>
      <c r="AD93" s="1">
        <v>1156520</v>
      </c>
      <c r="AE93" s="1">
        <v>60</v>
      </c>
      <c r="AF93" s="1"/>
      <c r="AG93" s="1"/>
      <c r="AH93" s="1"/>
      <c r="AI93" s="1"/>
      <c r="AJ93" s="1"/>
      <c r="AK93" s="1"/>
      <c r="AL93" s="1" t="s">
        <v>888</v>
      </c>
      <c r="AM93" s="1">
        <v>1334600</v>
      </c>
      <c r="AN93" s="1" t="s">
        <v>2475</v>
      </c>
      <c r="AO93" s="1"/>
      <c r="AP93" s="1"/>
      <c r="AQ93" s="1"/>
      <c r="AR93" s="1"/>
      <c r="AS93" s="1"/>
      <c r="AT93" s="1"/>
      <c r="AU93" s="1"/>
      <c r="AV93" s="1"/>
      <c r="AW93" s="1"/>
      <c r="AX93" s="82">
        <f t="shared" si="28"/>
        <v>1156520</v>
      </c>
      <c r="AY93" s="82" t="str">
        <f t="shared" si="29"/>
        <v>IMPORTECNICAL S.A.S</v>
      </c>
      <c r="AZ93" s="82" t="str">
        <f t="shared" si="30"/>
        <v>Fisher</v>
      </c>
      <c r="BA93" s="82">
        <f t="shared" si="31"/>
        <v>60</v>
      </c>
      <c r="BB93" s="1" t="s">
        <v>888</v>
      </c>
      <c r="BC93" s="1">
        <v>1628640</v>
      </c>
      <c r="BD93" s="1">
        <v>60</v>
      </c>
      <c r="BE93" s="1"/>
      <c r="BF93" s="1"/>
      <c r="BG93" s="1"/>
      <c r="BH93" s="1" t="s">
        <v>888</v>
      </c>
      <c r="BI93" s="1">
        <v>951200</v>
      </c>
      <c r="BJ93" s="1" t="s">
        <v>2375</v>
      </c>
      <c r="BK93" s="1"/>
      <c r="BL93" s="1"/>
      <c r="BM93" s="1"/>
      <c r="BN93" s="1"/>
      <c r="BO93" s="1"/>
      <c r="BP93" s="1"/>
      <c r="BQ93" s="1"/>
      <c r="BR93" s="1"/>
      <c r="BS93" s="1"/>
      <c r="BT93" s="1"/>
      <c r="BU93" s="1"/>
      <c r="BV93" s="1"/>
      <c r="BW93" s="82">
        <f t="shared" si="32"/>
        <v>951200</v>
      </c>
      <c r="BX93" s="82" t="str">
        <f t="shared" si="33"/>
        <v xml:space="preserve">QUIMICA  M.G.  S.A.S.   </v>
      </c>
      <c r="BY93" s="82" t="str">
        <f t="shared" si="34"/>
        <v>FISHER</v>
      </c>
      <c r="BZ93" s="82" t="str">
        <f t="shared" si="35"/>
        <v>60 DIAS</v>
      </c>
      <c r="CA93" s="1" t="s">
        <v>2634</v>
      </c>
      <c r="CB93" s="1">
        <v>928000</v>
      </c>
      <c r="CC93" s="1">
        <v>60</v>
      </c>
      <c r="CD93" s="98">
        <f t="shared" si="22"/>
        <v>928000</v>
      </c>
      <c r="CE93" s="98" t="str">
        <f t="shared" si="23"/>
        <v>SCIENTIFIC PRODUCTS LTDA.</v>
      </c>
      <c r="CF93" s="98" t="str">
        <f t="shared" si="24"/>
        <v>METLER TOLEDO</v>
      </c>
      <c r="CG93" s="98">
        <f t="shared" si="25"/>
        <v>60</v>
      </c>
      <c r="CH93" s="1">
        <f t="shared" si="26"/>
        <v>1628640</v>
      </c>
    </row>
    <row r="94" spans="1:86" ht="57.6">
      <c r="A94" s="48">
        <f t="shared" si="27"/>
        <v>86</v>
      </c>
      <c r="B94" s="10" t="s">
        <v>1109</v>
      </c>
      <c r="C94" s="10" t="s">
        <v>1214</v>
      </c>
      <c r="D94" s="1"/>
      <c r="E94" s="1"/>
      <c r="F94" s="1"/>
      <c r="G94" s="1"/>
      <c r="H94" s="1"/>
      <c r="I94" s="1"/>
      <c r="J94" s="1"/>
      <c r="K94" s="1"/>
      <c r="L94" s="1"/>
      <c r="M94" s="1" t="s">
        <v>2401</v>
      </c>
      <c r="N94" s="1">
        <v>816640</v>
      </c>
      <c r="O94" s="1" t="s">
        <v>2375</v>
      </c>
      <c r="P94" s="1"/>
      <c r="Q94" s="1"/>
      <c r="R94" s="1"/>
      <c r="S94" s="1"/>
      <c r="T94" s="1"/>
      <c r="U94" s="1"/>
      <c r="V94" s="1"/>
      <c r="W94" s="1"/>
      <c r="X94" s="1"/>
      <c r="Y94" s="82">
        <f t="shared" si="18"/>
        <v>816640</v>
      </c>
      <c r="Z94" s="82" t="str">
        <f t="shared" si="19"/>
        <v>BLAMIS DOTACIONES LABORATORIO S.A.S</v>
      </c>
      <c r="AA94" s="82" t="str">
        <f t="shared" si="20"/>
        <v>THERMO</v>
      </c>
      <c r="AB94" s="82" t="str">
        <f t="shared" si="21"/>
        <v>60 DIAS</v>
      </c>
      <c r="AC94" s="1"/>
      <c r="AD94" s="1"/>
      <c r="AE94" s="1"/>
      <c r="AF94" s="1"/>
      <c r="AG94" s="1"/>
      <c r="AH94" s="1"/>
      <c r="AI94" s="1"/>
      <c r="AJ94" s="1"/>
      <c r="AK94" s="1"/>
      <c r="AL94" s="1"/>
      <c r="AM94" s="1"/>
      <c r="AN94" s="1"/>
      <c r="AO94" s="1"/>
      <c r="AP94" s="1"/>
      <c r="AQ94" s="1"/>
      <c r="AR94" s="1"/>
      <c r="AS94" s="1"/>
      <c r="AT94" s="1"/>
      <c r="AU94" s="1"/>
      <c r="AV94" s="1"/>
      <c r="AW94" s="1"/>
      <c r="AX94" s="82"/>
      <c r="AY94" s="82"/>
      <c r="AZ94" s="82"/>
      <c r="BA94" s="82"/>
      <c r="BB94" s="1"/>
      <c r="BC94" s="1"/>
      <c r="BD94" s="1"/>
      <c r="BE94" s="1" t="s">
        <v>2435</v>
      </c>
      <c r="BF94" s="1">
        <v>1110642</v>
      </c>
      <c r="BG94" s="1" t="s">
        <v>2526</v>
      </c>
      <c r="BH94" s="1"/>
      <c r="BI94" s="1"/>
      <c r="BJ94" s="1"/>
      <c r="BK94" s="1"/>
      <c r="BL94" s="1"/>
      <c r="BM94" s="1"/>
      <c r="BN94" s="1"/>
      <c r="BO94" s="1"/>
      <c r="BP94" s="1"/>
      <c r="BQ94" s="1"/>
      <c r="BR94" s="1"/>
      <c r="BS94" s="1"/>
      <c r="BT94" s="1"/>
      <c r="BU94" s="1"/>
      <c r="BV94" s="1"/>
      <c r="BW94" s="82">
        <f t="shared" si="32"/>
        <v>1110642</v>
      </c>
      <c r="BX94" s="82" t="str">
        <f t="shared" si="33"/>
        <v>PROFINAS SAS</v>
      </c>
      <c r="BY94" s="82" t="str">
        <f t="shared" si="34"/>
        <v>THERMO ORION</v>
      </c>
      <c r="BZ94" s="82" t="str">
        <f t="shared" si="35"/>
        <v>15-60 DIAS</v>
      </c>
      <c r="CA94" s="1" t="s">
        <v>2435</v>
      </c>
      <c r="CB94" s="1">
        <v>707600</v>
      </c>
      <c r="CC94" s="1">
        <v>60</v>
      </c>
      <c r="CD94" s="98">
        <f t="shared" si="22"/>
        <v>707600</v>
      </c>
      <c r="CE94" s="98" t="str">
        <f t="shared" si="23"/>
        <v>SCIENTIFIC PRODUCTS LTDA.</v>
      </c>
      <c r="CF94" s="98" t="str">
        <f t="shared" si="24"/>
        <v>THERMO ORION</v>
      </c>
      <c r="CG94" s="98">
        <f t="shared" si="25"/>
        <v>60</v>
      </c>
      <c r="CH94" s="1">
        <f t="shared" si="26"/>
        <v>816640</v>
      </c>
    </row>
    <row r="95" spans="1:86" ht="43.2">
      <c r="A95" s="48">
        <f t="shared" si="27"/>
        <v>87</v>
      </c>
      <c r="B95" s="10" t="s">
        <v>1392</v>
      </c>
      <c r="C95" s="10" t="s">
        <v>1393</v>
      </c>
      <c r="D95" s="1"/>
      <c r="E95" s="1"/>
      <c r="F95" s="1"/>
      <c r="G95" s="1"/>
      <c r="H95" s="1"/>
      <c r="I95" s="1"/>
      <c r="J95" s="1"/>
      <c r="K95" s="1"/>
      <c r="L95" s="1"/>
      <c r="M95" s="1"/>
      <c r="N95" s="1"/>
      <c r="O95" s="1"/>
      <c r="P95" s="1"/>
      <c r="Q95" s="1"/>
      <c r="R95" s="1"/>
      <c r="S95" s="1"/>
      <c r="T95" s="1"/>
      <c r="U95" s="1"/>
      <c r="V95" s="1" t="s">
        <v>888</v>
      </c>
      <c r="W95" s="1">
        <v>681469</v>
      </c>
      <c r="X95" s="1" t="s">
        <v>2375</v>
      </c>
      <c r="Y95" s="82">
        <f t="shared" si="18"/>
        <v>681469</v>
      </c>
      <c r="Z95" s="82" t="str">
        <f t="shared" si="19"/>
        <v>IMECTECH SOLUTIONS S.A.S.</v>
      </c>
      <c r="AA95" s="82" t="str">
        <f t="shared" si="20"/>
        <v>FISHER</v>
      </c>
      <c r="AB95" s="82" t="str">
        <f t="shared" si="21"/>
        <v>60 DIAS</v>
      </c>
      <c r="AC95" s="1" t="s">
        <v>896</v>
      </c>
      <c r="AD95" s="1">
        <v>854920</v>
      </c>
      <c r="AE95" s="1">
        <v>60</v>
      </c>
      <c r="AF95" s="1"/>
      <c r="AG95" s="1"/>
      <c r="AH95" s="1"/>
      <c r="AI95" s="1"/>
      <c r="AJ95" s="1"/>
      <c r="AK95" s="1"/>
      <c r="AL95" s="1" t="s">
        <v>888</v>
      </c>
      <c r="AM95" s="1">
        <v>1089900</v>
      </c>
      <c r="AN95" s="1" t="s">
        <v>2475</v>
      </c>
      <c r="AO95" s="1"/>
      <c r="AP95" s="1"/>
      <c r="AQ95" s="1"/>
      <c r="AR95" s="1"/>
      <c r="AS95" s="1"/>
      <c r="AT95" s="1"/>
      <c r="AU95" s="1"/>
      <c r="AV95" s="1"/>
      <c r="AW95" s="1"/>
      <c r="AX95" s="82">
        <f t="shared" si="28"/>
        <v>854920</v>
      </c>
      <c r="AY95" s="82" t="str">
        <f t="shared" si="29"/>
        <v>IMPORTECNICAL S.A.S</v>
      </c>
      <c r="AZ95" s="82" t="str">
        <f t="shared" si="30"/>
        <v>Fisher</v>
      </c>
      <c r="BA95" s="82">
        <f t="shared" si="31"/>
        <v>60</v>
      </c>
      <c r="BB95" s="1" t="s">
        <v>888</v>
      </c>
      <c r="BC95" s="1">
        <v>1331100</v>
      </c>
      <c r="BD95" s="1">
        <v>60</v>
      </c>
      <c r="BE95" s="1"/>
      <c r="BF95" s="1"/>
      <c r="BG95" s="1"/>
      <c r="BH95" s="1" t="s">
        <v>888</v>
      </c>
      <c r="BI95" s="1">
        <v>631040</v>
      </c>
      <c r="BJ95" s="1" t="s">
        <v>2375</v>
      </c>
      <c r="BK95" s="1"/>
      <c r="BL95" s="1"/>
      <c r="BM95" s="1"/>
      <c r="BN95" s="1"/>
      <c r="BO95" s="1"/>
      <c r="BP95" s="1"/>
      <c r="BQ95" s="1"/>
      <c r="BR95" s="1"/>
      <c r="BS95" s="1"/>
      <c r="BT95" s="1"/>
      <c r="BU95" s="1"/>
      <c r="BV95" s="1"/>
      <c r="BW95" s="82">
        <f t="shared" si="32"/>
        <v>631040</v>
      </c>
      <c r="BX95" s="82" t="str">
        <f t="shared" si="33"/>
        <v xml:space="preserve">QUIMICA  M.G.  S.A.S.   </v>
      </c>
      <c r="BY95" s="82" t="str">
        <f t="shared" si="34"/>
        <v>FISHER</v>
      </c>
      <c r="BZ95" s="82" t="str">
        <f t="shared" si="35"/>
        <v>60 DIAS</v>
      </c>
      <c r="CA95" s="1" t="s">
        <v>888</v>
      </c>
      <c r="CB95" s="1">
        <v>556800</v>
      </c>
      <c r="CC95" s="1">
        <v>60</v>
      </c>
      <c r="CD95" s="98">
        <f t="shared" si="22"/>
        <v>556800</v>
      </c>
      <c r="CE95" s="98" t="str">
        <f t="shared" si="23"/>
        <v>SCIENTIFIC PRODUCTS LTDA.</v>
      </c>
      <c r="CF95" s="98" t="str">
        <f t="shared" si="24"/>
        <v>FISHER</v>
      </c>
      <c r="CG95" s="98">
        <f t="shared" si="25"/>
        <v>60</v>
      </c>
      <c r="CH95" s="1">
        <f t="shared" si="26"/>
        <v>1331100</v>
      </c>
    </row>
    <row r="96" spans="1:86">
      <c r="A96" s="48">
        <f t="shared" si="27"/>
        <v>88</v>
      </c>
      <c r="B96" s="10" t="s">
        <v>1339</v>
      </c>
      <c r="C96" s="10" t="s">
        <v>1224</v>
      </c>
      <c r="D96" s="1"/>
      <c r="E96" s="1"/>
      <c r="F96" s="1"/>
      <c r="G96" s="1"/>
      <c r="H96" s="1"/>
      <c r="I96" s="1"/>
      <c r="J96" s="1"/>
      <c r="K96" s="1"/>
      <c r="L96" s="1"/>
      <c r="M96" s="1"/>
      <c r="N96" s="1"/>
      <c r="O96" s="1"/>
      <c r="P96" s="1"/>
      <c r="Q96" s="1"/>
      <c r="R96" s="1"/>
      <c r="S96" s="1"/>
      <c r="T96" s="1"/>
      <c r="U96" s="1"/>
      <c r="V96" s="1"/>
      <c r="W96" s="1"/>
      <c r="X96" s="1"/>
      <c r="Y96" s="82"/>
      <c r="Z96" s="82"/>
      <c r="AA96" s="82"/>
      <c r="AB96" s="82"/>
      <c r="AC96" s="1"/>
      <c r="AD96" s="1"/>
      <c r="AE96" s="1"/>
      <c r="AF96" s="1"/>
      <c r="AG96" s="1"/>
      <c r="AH96" s="1"/>
      <c r="AI96" s="1"/>
      <c r="AJ96" s="1"/>
      <c r="AK96" s="1"/>
      <c r="AL96" s="1"/>
      <c r="AM96" s="1"/>
      <c r="AN96" s="1"/>
      <c r="AO96" s="1"/>
      <c r="AP96" s="1"/>
      <c r="AQ96" s="1"/>
      <c r="AR96" s="1"/>
      <c r="AS96" s="1"/>
      <c r="AT96" s="1"/>
      <c r="AU96" s="1"/>
      <c r="AV96" s="1"/>
      <c r="AW96" s="1"/>
      <c r="AX96" s="82"/>
      <c r="AY96" s="82"/>
      <c r="AZ96" s="82"/>
      <c r="BA96" s="82"/>
      <c r="BB96" s="1"/>
      <c r="BC96" s="1"/>
      <c r="BD96" s="1"/>
      <c r="BE96" s="1" t="s">
        <v>2537</v>
      </c>
      <c r="BF96" s="1">
        <v>2853286.8</v>
      </c>
      <c r="BG96" s="1" t="s">
        <v>2538</v>
      </c>
      <c r="BH96" s="1"/>
      <c r="BI96" s="1"/>
      <c r="BJ96" s="1"/>
      <c r="BK96" s="1"/>
      <c r="BL96" s="1"/>
      <c r="BM96" s="1"/>
      <c r="BN96" s="1"/>
      <c r="BO96" s="1"/>
      <c r="BP96" s="1"/>
      <c r="BQ96" s="1"/>
      <c r="BR96" s="1"/>
      <c r="BS96" s="1"/>
      <c r="BT96" s="1"/>
      <c r="BU96" s="1"/>
      <c r="BV96" s="1"/>
      <c r="BW96" s="82">
        <f t="shared" si="32"/>
        <v>2853286.8</v>
      </c>
      <c r="BX96" s="82" t="str">
        <f t="shared" si="33"/>
        <v>PROFINAS SAS</v>
      </c>
      <c r="BY96" s="82" t="str">
        <f t="shared" si="34"/>
        <v>METROHN</v>
      </c>
      <c r="BZ96" s="82" t="str">
        <f t="shared" si="35"/>
        <v>60-90 DIAS</v>
      </c>
      <c r="CA96" s="1" t="s">
        <v>2500</v>
      </c>
      <c r="CB96" s="1">
        <v>3843200</v>
      </c>
      <c r="CC96" s="1">
        <v>60</v>
      </c>
      <c r="CD96" s="98">
        <f t="shared" si="22"/>
        <v>2853286.8</v>
      </c>
      <c r="CE96" s="98" t="str">
        <f t="shared" si="23"/>
        <v>PROFINAS SAS</v>
      </c>
      <c r="CF96" s="98" t="str">
        <f t="shared" si="24"/>
        <v>METROHN</v>
      </c>
      <c r="CG96" s="98" t="str">
        <f t="shared" si="25"/>
        <v>60-90 DIAS</v>
      </c>
      <c r="CH96" s="1">
        <f t="shared" si="26"/>
        <v>3843200</v>
      </c>
    </row>
    <row r="97" spans="1:86" ht="28.8">
      <c r="A97" s="48">
        <f t="shared" si="27"/>
        <v>89</v>
      </c>
      <c r="B97" s="10" t="s">
        <v>2195</v>
      </c>
      <c r="C97" s="10" t="s">
        <v>1224</v>
      </c>
      <c r="D97" s="1"/>
      <c r="E97" s="1"/>
      <c r="F97" s="1"/>
      <c r="G97" s="1"/>
      <c r="H97" s="1"/>
      <c r="I97" s="1"/>
      <c r="J97" s="1"/>
      <c r="K97" s="1"/>
      <c r="L97" s="1"/>
      <c r="M97" s="1"/>
      <c r="N97" s="1"/>
      <c r="O97" s="1"/>
      <c r="P97" s="1"/>
      <c r="Q97" s="1"/>
      <c r="R97" s="1"/>
      <c r="S97" s="1"/>
      <c r="T97" s="1"/>
      <c r="U97" s="1"/>
      <c r="V97" s="1"/>
      <c r="W97" s="1"/>
      <c r="X97" s="1"/>
      <c r="Y97" s="82"/>
      <c r="Z97" s="82"/>
      <c r="AA97" s="82"/>
      <c r="AB97" s="82"/>
      <c r="AC97" s="1" t="s">
        <v>1263</v>
      </c>
      <c r="AD97" s="1">
        <v>2137880</v>
      </c>
      <c r="AE97" s="1">
        <v>60</v>
      </c>
      <c r="AF97" s="1"/>
      <c r="AG97" s="1"/>
      <c r="AH97" s="1"/>
      <c r="AI97" s="1"/>
      <c r="AJ97" s="1"/>
      <c r="AK97" s="1"/>
      <c r="AL97" s="1" t="s">
        <v>2500</v>
      </c>
      <c r="AM97" s="1">
        <v>3100900</v>
      </c>
      <c r="AN97" s="1" t="s">
        <v>2475</v>
      </c>
      <c r="AO97" s="1"/>
      <c r="AP97" s="1"/>
      <c r="AQ97" s="1"/>
      <c r="AR97" s="1"/>
      <c r="AS97" s="1"/>
      <c r="AT97" s="1"/>
      <c r="AU97" s="1"/>
      <c r="AV97" s="1"/>
      <c r="AW97" s="1"/>
      <c r="AX97" s="82">
        <f t="shared" si="28"/>
        <v>2137880</v>
      </c>
      <c r="AY97" s="82" t="str">
        <f t="shared" si="29"/>
        <v>IMPORTECNICAL S.A.S</v>
      </c>
      <c r="AZ97" s="82" t="str">
        <f t="shared" si="30"/>
        <v>Metrohm</v>
      </c>
      <c r="BA97" s="82">
        <f t="shared" si="31"/>
        <v>60</v>
      </c>
      <c r="BB97" s="1" t="s">
        <v>2500</v>
      </c>
      <c r="BC97" s="1">
        <v>3511900</v>
      </c>
      <c r="BD97" s="1">
        <v>60</v>
      </c>
      <c r="BE97" s="1" t="s">
        <v>2537</v>
      </c>
      <c r="BF97" s="1">
        <v>1554898.8</v>
      </c>
      <c r="BG97" s="1" t="s">
        <v>2538</v>
      </c>
      <c r="BH97" s="1"/>
      <c r="BI97" s="1"/>
      <c r="BJ97" s="1"/>
      <c r="BK97" s="1"/>
      <c r="BL97" s="1"/>
      <c r="BM97" s="1"/>
      <c r="BN97" s="1"/>
      <c r="BO97" s="1"/>
      <c r="BP97" s="1"/>
      <c r="BQ97" s="1"/>
      <c r="BR97" s="1"/>
      <c r="BS97" s="1"/>
      <c r="BT97" s="1"/>
      <c r="BU97" s="1"/>
      <c r="BV97" s="1"/>
      <c r="BW97" s="82">
        <f t="shared" si="32"/>
        <v>1554898.8</v>
      </c>
      <c r="BX97" s="82" t="str">
        <f t="shared" si="33"/>
        <v>PROFINAS SAS</v>
      </c>
      <c r="BY97" s="82" t="str">
        <f t="shared" si="34"/>
        <v>METROHN</v>
      </c>
      <c r="BZ97" s="82" t="str">
        <f t="shared" si="35"/>
        <v>60-90 DIAS</v>
      </c>
      <c r="CA97" s="1" t="s">
        <v>2500</v>
      </c>
      <c r="CB97" s="1">
        <v>3843200</v>
      </c>
      <c r="CC97" s="1">
        <v>60</v>
      </c>
      <c r="CD97" s="98">
        <f t="shared" si="22"/>
        <v>1554898.8</v>
      </c>
      <c r="CE97" s="98" t="str">
        <f t="shared" si="23"/>
        <v>PROFINAS SAS</v>
      </c>
      <c r="CF97" s="98" t="str">
        <f t="shared" si="24"/>
        <v>METROHN</v>
      </c>
      <c r="CG97" s="98" t="str">
        <f t="shared" si="25"/>
        <v>60-90 DIAS</v>
      </c>
      <c r="CH97" s="1">
        <f t="shared" si="26"/>
        <v>3843200</v>
      </c>
    </row>
    <row r="98" spans="1:86" ht="28.8">
      <c r="A98" s="48">
        <f t="shared" si="27"/>
        <v>90</v>
      </c>
      <c r="B98" s="10" t="s">
        <v>1340</v>
      </c>
      <c r="C98" s="10" t="s">
        <v>1224</v>
      </c>
      <c r="D98" s="1"/>
      <c r="E98" s="1"/>
      <c r="F98" s="1"/>
      <c r="G98" s="1"/>
      <c r="H98" s="1"/>
      <c r="I98" s="1"/>
      <c r="J98" s="1"/>
      <c r="K98" s="1"/>
      <c r="L98" s="1"/>
      <c r="M98" s="1"/>
      <c r="N98" s="1"/>
      <c r="O98" s="1"/>
      <c r="P98" s="1"/>
      <c r="Q98" s="1"/>
      <c r="R98" s="1"/>
      <c r="S98" s="1"/>
      <c r="T98" s="1"/>
      <c r="U98" s="1"/>
      <c r="V98" s="1"/>
      <c r="W98" s="1"/>
      <c r="X98" s="1"/>
      <c r="Y98" s="82"/>
      <c r="Z98" s="82"/>
      <c r="AA98" s="82"/>
      <c r="AB98" s="82"/>
      <c r="AC98" s="1"/>
      <c r="AD98" s="1"/>
      <c r="AE98" s="1"/>
      <c r="AF98" s="1"/>
      <c r="AG98" s="1"/>
      <c r="AH98" s="1"/>
      <c r="AI98" s="1"/>
      <c r="AJ98" s="1"/>
      <c r="AK98" s="1"/>
      <c r="AL98" s="1"/>
      <c r="AM98" s="1"/>
      <c r="AN98" s="1"/>
      <c r="AO98" s="1"/>
      <c r="AP98" s="1"/>
      <c r="AQ98" s="1"/>
      <c r="AR98" s="1"/>
      <c r="AS98" s="1"/>
      <c r="AT98" s="1"/>
      <c r="AU98" s="1"/>
      <c r="AV98" s="1"/>
      <c r="AW98" s="1"/>
      <c r="AX98" s="82"/>
      <c r="AY98" s="82"/>
      <c r="AZ98" s="82"/>
      <c r="BA98" s="82"/>
      <c r="BB98" s="1" t="s">
        <v>2500</v>
      </c>
      <c r="BC98" s="1">
        <v>3511900</v>
      </c>
      <c r="BD98" s="1">
        <v>60</v>
      </c>
      <c r="BE98" s="1"/>
      <c r="BF98" s="1"/>
      <c r="BG98" s="1"/>
      <c r="BH98" s="1"/>
      <c r="BI98" s="1"/>
      <c r="BJ98" s="1"/>
      <c r="BK98" s="1"/>
      <c r="BL98" s="1"/>
      <c r="BM98" s="1"/>
      <c r="BN98" s="1"/>
      <c r="BO98" s="1"/>
      <c r="BP98" s="1"/>
      <c r="BQ98" s="1"/>
      <c r="BR98" s="1"/>
      <c r="BS98" s="1"/>
      <c r="BT98" s="1"/>
      <c r="BU98" s="1"/>
      <c r="BV98" s="1"/>
      <c r="BW98" s="82">
        <f t="shared" si="32"/>
        <v>3511900</v>
      </c>
      <c r="BX98" s="82" t="str">
        <f t="shared" si="33"/>
        <v>PRODUQUIMICA DE COLOMBIA S A</v>
      </c>
      <c r="BY98" s="82" t="str">
        <f t="shared" si="34"/>
        <v>METROHM</v>
      </c>
      <c r="BZ98" s="82">
        <f t="shared" si="35"/>
        <v>60</v>
      </c>
      <c r="CA98" s="1"/>
      <c r="CB98" s="1"/>
      <c r="CC98" s="1"/>
      <c r="CD98" s="98">
        <f t="shared" si="22"/>
        <v>3511900</v>
      </c>
      <c r="CE98" s="98" t="str">
        <f t="shared" si="23"/>
        <v>PRODUQUIMICA DE COLOMBIA S A</v>
      </c>
      <c r="CF98" s="98" t="str">
        <f t="shared" si="24"/>
        <v>METROHM</v>
      </c>
      <c r="CG98" s="98">
        <f t="shared" si="25"/>
        <v>60</v>
      </c>
      <c r="CH98" s="1">
        <f t="shared" si="26"/>
        <v>3511900</v>
      </c>
    </row>
    <row r="99" spans="1:86" ht="31.8">
      <c r="A99" s="48">
        <f t="shared" si="27"/>
        <v>91</v>
      </c>
      <c r="B99" s="10" t="s">
        <v>1412</v>
      </c>
      <c r="C99" s="10" t="s">
        <v>1413</v>
      </c>
      <c r="D99" s="1"/>
      <c r="E99" s="1"/>
      <c r="F99" s="1"/>
      <c r="G99" s="1"/>
      <c r="H99" s="1"/>
      <c r="I99" s="1"/>
      <c r="J99" s="1"/>
      <c r="K99" s="1"/>
      <c r="L99" s="1"/>
      <c r="M99" s="1"/>
      <c r="N99" s="1"/>
      <c r="O99" s="1"/>
      <c r="P99" s="1"/>
      <c r="Q99" s="1"/>
      <c r="R99" s="1"/>
      <c r="S99" s="1"/>
      <c r="T99" s="1"/>
      <c r="U99" s="1"/>
      <c r="V99" s="1"/>
      <c r="W99" s="1"/>
      <c r="X99" s="1"/>
      <c r="Y99" s="82"/>
      <c r="Z99" s="82"/>
      <c r="AA99" s="82"/>
      <c r="AB99" s="82"/>
      <c r="AC99" s="1"/>
      <c r="AD99" s="1"/>
      <c r="AE99" s="1"/>
      <c r="AF99" s="1"/>
      <c r="AG99" s="1"/>
      <c r="AH99" s="1"/>
      <c r="AI99" s="1"/>
      <c r="AJ99" s="1"/>
      <c r="AK99" s="1"/>
      <c r="AL99" s="1" t="s">
        <v>2500</v>
      </c>
      <c r="AM99" s="1">
        <v>3100900</v>
      </c>
      <c r="AN99" s="1" t="s">
        <v>2475</v>
      </c>
      <c r="AO99" s="1"/>
      <c r="AP99" s="1"/>
      <c r="AQ99" s="1"/>
      <c r="AR99" s="1"/>
      <c r="AS99" s="1"/>
      <c r="AT99" s="1"/>
      <c r="AU99" s="1"/>
      <c r="AV99" s="1"/>
      <c r="AW99" s="1"/>
      <c r="AX99" s="82">
        <f t="shared" si="28"/>
        <v>3100900</v>
      </c>
      <c r="AY99" s="82" t="str">
        <f t="shared" si="29"/>
        <v>LESNIAK E. U.</v>
      </c>
      <c r="AZ99" s="82" t="str">
        <f t="shared" si="30"/>
        <v>METROHM</v>
      </c>
      <c r="BA99" s="82" t="str">
        <f t="shared" si="31"/>
        <v>30 días</v>
      </c>
      <c r="BB99" s="1"/>
      <c r="BC99" s="1"/>
      <c r="BD99" s="1"/>
      <c r="BE99" s="1" t="s">
        <v>2537</v>
      </c>
      <c r="BF99" s="1">
        <v>1554898.8</v>
      </c>
      <c r="BG99" s="1" t="s">
        <v>2538</v>
      </c>
      <c r="BH99" s="1"/>
      <c r="BI99" s="1"/>
      <c r="BJ99" s="1"/>
      <c r="BK99" s="1"/>
      <c r="BL99" s="1"/>
      <c r="BM99" s="1"/>
      <c r="BN99" s="1"/>
      <c r="BO99" s="1"/>
      <c r="BP99" s="1"/>
      <c r="BQ99" s="1"/>
      <c r="BR99" s="1"/>
      <c r="BS99" s="1"/>
      <c r="BT99" s="1"/>
      <c r="BU99" s="1"/>
      <c r="BV99" s="1"/>
      <c r="BW99" s="82">
        <f t="shared" si="32"/>
        <v>1554898.8</v>
      </c>
      <c r="BX99" s="82" t="str">
        <f t="shared" si="33"/>
        <v>PROFINAS SAS</v>
      </c>
      <c r="BY99" s="82" t="str">
        <f t="shared" si="34"/>
        <v>METROHN</v>
      </c>
      <c r="BZ99" s="82" t="str">
        <f t="shared" si="35"/>
        <v>60-90 DIAS</v>
      </c>
      <c r="CA99" s="1" t="s">
        <v>2500</v>
      </c>
      <c r="CB99" s="1">
        <v>3843200</v>
      </c>
      <c r="CC99" s="1">
        <v>60</v>
      </c>
      <c r="CD99" s="98">
        <f t="shared" si="22"/>
        <v>1554898.8</v>
      </c>
      <c r="CE99" s="98" t="str">
        <f t="shared" si="23"/>
        <v>PROFINAS SAS</v>
      </c>
      <c r="CF99" s="98" t="str">
        <f t="shared" si="24"/>
        <v>METROHN</v>
      </c>
      <c r="CG99" s="98" t="str">
        <f t="shared" si="25"/>
        <v>60-90 DIAS</v>
      </c>
      <c r="CH99" s="1">
        <f t="shared" si="26"/>
        <v>3843200</v>
      </c>
    </row>
    <row r="100" spans="1:86">
      <c r="A100" s="48">
        <f t="shared" si="27"/>
        <v>92</v>
      </c>
      <c r="B100" s="10" t="s">
        <v>1169</v>
      </c>
      <c r="C100" s="10" t="s">
        <v>1247</v>
      </c>
      <c r="D100" s="1"/>
      <c r="E100" s="1"/>
      <c r="F100" s="1"/>
      <c r="G100" s="1"/>
      <c r="H100" s="1"/>
      <c r="I100" s="1"/>
      <c r="J100" s="1"/>
      <c r="K100" s="1"/>
      <c r="L100" s="1"/>
      <c r="M100" s="1"/>
      <c r="N100" s="1"/>
      <c r="O100" s="1"/>
      <c r="P100" s="1"/>
      <c r="Q100" s="1"/>
      <c r="R100" s="1"/>
      <c r="S100" s="1"/>
      <c r="T100" s="1"/>
      <c r="U100" s="1"/>
      <c r="V100" s="1"/>
      <c r="W100" s="1"/>
      <c r="X100" s="1"/>
      <c r="Y100" s="82"/>
      <c r="Z100" s="82"/>
      <c r="AA100" s="82"/>
      <c r="AB100" s="82"/>
      <c r="AC100" s="1"/>
      <c r="AD100" s="1"/>
      <c r="AE100" s="1"/>
      <c r="AF100" s="1"/>
      <c r="AG100" s="1"/>
      <c r="AH100" s="1"/>
      <c r="AI100" s="1"/>
      <c r="AJ100" s="1"/>
      <c r="AK100" s="1"/>
      <c r="AL100" s="1"/>
      <c r="AM100" s="1"/>
      <c r="AN100" s="1"/>
      <c r="AO100" s="1" t="s">
        <v>2283</v>
      </c>
      <c r="AP100" s="1">
        <v>40600</v>
      </c>
      <c r="AQ100" s="1">
        <v>45</v>
      </c>
      <c r="AR100" s="1"/>
      <c r="AS100" s="1"/>
      <c r="AT100" s="1"/>
      <c r="AU100" s="1"/>
      <c r="AV100" s="1"/>
      <c r="AW100" s="1"/>
      <c r="AX100" s="82">
        <f t="shared" si="28"/>
        <v>40600</v>
      </c>
      <c r="AY100" s="82" t="str">
        <f t="shared" si="29"/>
        <v>MERCK S.A.</v>
      </c>
      <c r="AZ100" s="82" t="str">
        <f t="shared" si="30"/>
        <v>VWR</v>
      </c>
      <c r="BA100" s="82">
        <f t="shared" si="31"/>
        <v>45</v>
      </c>
      <c r="BB100" s="1"/>
      <c r="BC100" s="1"/>
      <c r="BD100" s="1"/>
      <c r="BE100" s="1"/>
      <c r="BF100" s="1"/>
      <c r="BG100" s="1"/>
      <c r="BH100" s="1"/>
      <c r="BI100" s="1"/>
      <c r="BJ100" s="1"/>
      <c r="BK100" s="1"/>
      <c r="BL100" s="1"/>
      <c r="BM100" s="1"/>
      <c r="BN100" s="1"/>
      <c r="BO100" s="1"/>
      <c r="BP100" s="1"/>
      <c r="BQ100" s="1"/>
      <c r="BR100" s="1"/>
      <c r="BS100" s="1"/>
      <c r="BT100" s="1"/>
      <c r="BU100" s="1"/>
      <c r="BV100" s="1"/>
      <c r="BW100" s="82"/>
      <c r="BX100" s="82"/>
      <c r="BY100" s="82"/>
      <c r="BZ100" s="82"/>
      <c r="CA100" s="1"/>
      <c r="CB100" s="1"/>
      <c r="CC100" s="1"/>
      <c r="CD100" s="98">
        <f t="shared" si="22"/>
        <v>40600</v>
      </c>
      <c r="CE100" s="98" t="str">
        <f t="shared" si="23"/>
        <v>MERCK S.A.</v>
      </c>
      <c r="CF100" s="98" t="str">
        <f t="shared" si="24"/>
        <v>VWR</v>
      </c>
      <c r="CG100" s="98">
        <f t="shared" si="25"/>
        <v>45</v>
      </c>
      <c r="CH100" s="1">
        <f t="shared" si="26"/>
        <v>40600</v>
      </c>
    </row>
    <row r="101" spans="1:86">
      <c r="A101" s="48">
        <f t="shared" si="27"/>
        <v>93</v>
      </c>
      <c r="B101" s="10" t="s">
        <v>1171</v>
      </c>
      <c r="C101" s="10" t="s">
        <v>1249</v>
      </c>
      <c r="D101" s="1"/>
      <c r="E101" s="1"/>
      <c r="F101" s="1"/>
      <c r="G101" s="1"/>
      <c r="H101" s="1"/>
      <c r="I101" s="1"/>
      <c r="J101" s="1"/>
      <c r="K101" s="1"/>
      <c r="L101" s="1"/>
      <c r="M101" s="1"/>
      <c r="N101" s="1"/>
      <c r="O101" s="1"/>
      <c r="P101" s="1"/>
      <c r="Q101" s="1"/>
      <c r="R101" s="1"/>
      <c r="S101" s="1"/>
      <c r="T101" s="1"/>
      <c r="U101" s="1"/>
      <c r="V101" s="1"/>
      <c r="W101" s="1"/>
      <c r="X101" s="1"/>
      <c r="Y101" s="82"/>
      <c r="Z101" s="82"/>
      <c r="AA101" s="82"/>
      <c r="AB101" s="82"/>
      <c r="AC101" s="1"/>
      <c r="AD101" s="1"/>
      <c r="AE101" s="1"/>
      <c r="AF101" s="1"/>
      <c r="AG101" s="1"/>
      <c r="AH101" s="1"/>
      <c r="AI101" s="1"/>
      <c r="AJ101" s="1"/>
      <c r="AK101" s="1"/>
      <c r="AL101" s="1"/>
      <c r="AM101" s="1"/>
      <c r="AN101" s="1"/>
      <c r="AO101" s="1" t="s">
        <v>2283</v>
      </c>
      <c r="AP101" s="1">
        <v>35960</v>
      </c>
      <c r="AQ101" s="1">
        <v>45</v>
      </c>
      <c r="AR101" s="1"/>
      <c r="AS101" s="1"/>
      <c r="AT101" s="1"/>
      <c r="AU101" s="1"/>
      <c r="AV101" s="1"/>
      <c r="AW101" s="1"/>
      <c r="AX101" s="82">
        <f t="shared" si="28"/>
        <v>35960</v>
      </c>
      <c r="AY101" s="82" t="str">
        <f t="shared" si="29"/>
        <v>MERCK S.A.</v>
      </c>
      <c r="AZ101" s="82" t="str">
        <f t="shared" si="30"/>
        <v>VWR</v>
      </c>
      <c r="BA101" s="82">
        <f t="shared" si="31"/>
        <v>45</v>
      </c>
      <c r="BB101" s="1"/>
      <c r="BC101" s="1"/>
      <c r="BD101" s="1"/>
      <c r="BE101" s="1"/>
      <c r="BF101" s="1"/>
      <c r="BG101" s="1"/>
      <c r="BH101" s="1"/>
      <c r="BI101" s="1"/>
      <c r="BJ101" s="1"/>
      <c r="BK101" s="1"/>
      <c r="BL101" s="1"/>
      <c r="BM101" s="1"/>
      <c r="BN101" s="1"/>
      <c r="BO101" s="1"/>
      <c r="BP101" s="1"/>
      <c r="BQ101" s="1"/>
      <c r="BR101" s="1"/>
      <c r="BS101" s="1"/>
      <c r="BT101" s="1"/>
      <c r="BU101" s="1"/>
      <c r="BV101" s="1"/>
      <c r="BW101" s="82"/>
      <c r="BX101" s="82"/>
      <c r="BY101" s="82"/>
      <c r="BZ101" s="82"/>
      <c r="CA101" s="1"/>
      <c r="CB101" s="1"/>
      <c r="CC101" s="1"/>
      <c r="CD101" s="98">
        <f t="shared" si="22"/>
        <v>35960</v>
      </c>
      <c r="CE101" s="98" t="str">
        <f t="shared" si="23"/>
        <v>MERCK S.A.</v>
      </c>
      <c r="CF101" s="98" t="str">
        <f t="shared" si="24"/>
        <v>VWR</v>
      </c>
      <c r="CG101" s="98">
        <f t="shared" si="25"/>
        <v>45</v>
      </c>
      <c r="CH101" s="1">
        <f t="shared" si="26"/>
        <v>35960</v>
      </c>
    </row>
    <row r="102" spans="1:86">
      <c r="A102" s="48">
        <f t="shared" si="27"/>
        <v>94</v>
      </c>
      <c r="B102" s="10" t="s">
        <v>1170</v>
      </c>
      <c r="C102" s="10" t="s">
        <v>1248</v>
      </c>
      <c r="D102" s="1"/>
      <c r="E102" s="1"/>
      <c r="F102" s="1"/>
      <c r="G102" s="1"/>
      <c r="H102" s="1"/>
      <c r="I102" s="1"/>
      <c r="J102" s="1"/>
      <c r="K102" s="1"/>
      <c r="L102" s="1"/>
      <c r="M102" s="1"/>
      <c r="N102" s="1"/>
      <c r="O102" s="1"/>
      <c r="P102" s="1"/>
      <c r="Q102" s="1"/>
      <c r="R102" s="1"/>
      <c r="S102" s="1"/>
      <c r="T102" s="1"/>
      <c r="U102" s="1"/>
      <c r="V102" s="1"/>
      <c r="W102" s="1"/>
      <c r="X102" s="1"/>
      <c r="Y102" s="82"/>
      <c r="Z102" s="82"/>
      <c r="AA102" s="82"/>
      <c r="AB102" s="82"/>
      <c r="AC102" s="1"/>
      <c r="AD102" s="1"/>
      <c r="AE102" s="1"/>
      <c r="AF102" s="1"/>
      <c r="AG102" s="1"/>
      <c r="AH102" s="1"/>
      <c r="AI102" s="1"/>
      <c r="AJ102" s="1"/>
      <c r="AK102" s="1"/>
      <c r="AL102" s="1"/>
      <c r="AM102" s="1"/>
      <c r="AN102" s="1"/>
      <c r="AO102" s="1" t="s">
        <v>2283</v>
      </c>
      <c r="AP102" s="1">
        <v>22040</v>
      </c>
      <c r="AQ102" s="1">
        <v>45</v>
      </c>
      <c r="AR102" s="1"/>
      <c r="AS102" s="1"/>
      <c r="AT102" s="1"/>
      <c r="AU102" s="1"/>
      <c r="AV102" s="1"/>
      <c r="AW102" s="1"/>
      <c r="AX102" s="82">
        <f t="shared" si="28"/>
        <v>22040</v>
      </c>
      <c r="AY102" s="82" t="str">
        <f t="shared" si="29"/>
        <v>MERCK S.A.</v>
      </c>
      <c r="AZ102" s="82" t="str">
        <f t="shared" si="30"/>
        <v>VWR</v>
      </c>
      <c r="BA102" s="82">
        <f t="shared" si="31"/>
        <v>45</v>
      </c>
      <c r="BB102" s="1"/>
      <c r="BC102" s="1"/>
      <c r="BD102" s="1"/>
      <c r="BE102" s="1"/>
      <c r="BF102" s="1"/>
      <c r="BG102" s="1"/>
      <c r="BH102" s="1"/>
      <c r="BI102" s="1"/>
      <c r="BJ102" s="1"/>
      <c r="BK102" s="1"/>
      <c r="BL102" s="1"/>
      <c r="BM102" s="1"/>
      <c r="BN102" s="1"/>
      <c r="BO102" s="1"/>
      <c r="BP102" s="1"/>
      <c r="BQ102" s="1"/>
      <c r="BR102" s="1"/>
      <c r="BS102" s="1"/>
      <c r="BT102" s="1"/>
      <c r="BU102" s="1"/>
      <c r="BV102" s="1"/>
      <c r="BW102" s="82"/>
      <c r="BX102" s="82"/>
      <c r="BY102" s="82"/>
      <c r="BZ102" s="82"/>
      <c r="CA102" s="1"/>
      <c r="CB102" s="1"/>
      <c r="CC102" s="1"/>
      <c r="CD102" s="98">
        <f t="shared" si="22"/>
        <v>22040</v>
      </c>
      <c r="CE102" s="98" t="str">
        <f t="shared" si="23"/>
        <v>MERCK S.A.</v>
      </c>
      <c r="CF102" s="98" t="str">
        <f t="shared" si="24"/>
        <v>VWR</v>
      </c>
      <c r="CG102" s="98">
        <f t="shared" si="25"/>
        <v>45</v>
      </c>
      <c r="CH102" s="1">
        <f t="shared" si="26"/>
        <v>22040</v>
      </c>
    </row>
    <row r="103" spans="1:86" ht="57.6">
      <c r="A103" s="48">
        <f t="shared" si="27"/>
        <v>95</v>
      </c>
      <c r="B103" s="10" t="s">
        <v>2196</v>
      </c>
      <c r="C103" s="10" t="s">
        <v>2197</v>
      </c>
      <c r="D103" s="1"/>
      <c r="E103" s="1"/>
      <c r="F103" s="1"/>
      <c r="G103" s="1"/>
      <c r="H103" s="1"/>
      <c r="I103" s="1"/>
      <c r="J103" s="1"/>
      <c r="K103" s="1"/>
      <c r="L103" s="1"/>
      <c r="M103" s="1"/>
      <c r="N103" s="1"/>
      <c r="O103" s="1"/>
      <c r="P103" s="1"/>
      <c r="Q103" s="1"/>
      <c r="R103" s="1"/>
      <c r="S103" s="1"/>
      <c r="T103" s="1"/>
      <c r="U103" s="1"/>
      <c r="V103" s="1"/>
      <c r="W103" s="1"/>
      <c r="X103" s="1"/>
      <c r="Y103" s="82"/>
      <c r="Z103" s="82"/>
      <c r="AA103" s="82"/>
      <c r="AB103" s="82"/>
      <c r="AC103" s="1"/>
      <c r="AD103" s="1"/>
      <c r="AE103" s="1"/>
      <c r="AF103" s="1" t="s">
        <v>2457</v>
      </c>
      <c r="AG103" s="1">
        <v>191400</v>
      </c>
      <c r="AH103" s="1" t="s">
        <v>2454</v>
      </c>
      <c r="AI103" s="1"/>
      <c r="AJ103" s="1"/>
      <c r="AK103" s="1"/>
      <c r="AL103" s="1" t="s">
        <v>2457</v>
      </c>
      <c r="AM103" s="1">
        <v>487300</v>
      </c>
      <c r="AN103" s="1" t="s">
        <v>2475</v>
      </c>
      <c r="AO103" s="1"/>
      <c r="AP103" s="1"/>
      <c r="AQ103" s="1"/>
      <c r="AR103" s="1"/>
      <c r="AS103" s="1"/>
      <c r="AT103" s="1"/>
      <c r="AU103" s="1"/>
      <c r="AV103" s="1"/>
      <c r="AW103" s="1"/>
      <c r="AX103" s="82">
        <f t="shared" si="28"/>
        <v>191400</v>
      </c>
      <c r="AY103" s="82" t="str">
        <f t="shared" si="29"/>
        <v>INNOVACION TECNOLOGICA LTDA - INNOVATEK LTDA.</v>
      </c>
      <c r="AZ103" s="82" t="str">
        <f t="shared" si="30"/>
        <v>NATIONAL SCIENTIFIC</v>
      </c>
      <c r="BA103" s="82" t="str">
        <f t="shared" si="31"/>
        <v>30 dias</v>
      </c>
      <c r="BB103" s="1"/>
      <c r="BC103" s="1"/>
      <c r="BD103" s="1"/>
      <c r="BE103" s="1"/>
      <c r="BF103" s="1"/>
      <c r="BG103" s="1"/>
      <c r="BH103" s="1"/>
      <c r="BI103" s="1"/>
      <c r="BJ103" s="1"/>
      <c r="BK103" s="1"/>
      <c r="BL103" s="1"/>
      <c r="BM103" s="1"/>
      <c r="BN103" s="1"/>
      <c r="BO103" s="1"/>
      <c r="BP103" s="1"/>
      <c r="BQ103" s="1"/>
      <c r="BR103" s="1"/>
      <c r="BS103" s="1"/>
      <c r="BT103" s="1"/>
      <c r="BU103" s="1"/>
      <c r="BV103" s="1"/>
      <c r="BW103" s="82"/>
      <c r="BX103" s="82"/>
      <c r="BY103" s="82"/>
      <c r="BZ103" s="82"/>
      <c r="CA103" s="1" t="s">
        <v>2197</v>
      </c>
      <c r="CB103" s="1">
        <v>301600</v>
      </c>
      <c r="CC103" s="1">
        <v>60</v>
      </c>
      <c r="CD103" s="98">
        <f t="shared" si="22"/>
        <v>191400</v>
      </c>
      <c r="CE103" s="98" t="str">
        <f t="shared" si="23"/>
        <v>INNOVACION TECNOLOGICA LTDA - INNOVATEK LTDA.</v>
      </c>
      <c r="CF103" s="98" t="str">
        <f t="shared" si="24"/>
        <v>NATIONAL SCIENTIFIC</v>
      </c>
      <c r="CG103" s="98" t="str">
        <f t="shared" si="25"/>
        <v>30 dias</v>
      </c>
      <c r="CH103" s="1">
        <f t="shared" si="26"/>
        <v>301600</v>
      </c>
    </row>
    <row r="104" spans="1:86" ht="28.8">
      <c r="A104" s="48">
        <f t="shared" si="27"/>
        <v>96</v>
      </c>
      <c r="B104" s="10" t="s">
        <v>2198</v>
      </c>
      <c r="C104" s="10" t="s">
        <v>2199</v>
      </c>
      <c r="D104" s="1"/>
      <c r="E104" s="1"/>
      <c r="F104" s="1"/>
      <c r="G104" s="1"/>
      <c r="H104" s="1"/>
      <c r="I104" s="1"/>
      <c r="J104" s="1"/>
      <c r="K104" s="1"/>
      <c r="L104" s="1"/>
      <c r="M104" s="1"/>
      <c r="N104" s="1"/>
      <c r="O104" s="1"/>
      <c r="P104" s="1"/>
      <c r="Q104" s="1"/>
      <c r="R104" s="1"/>
      <c r="S104" s="1"/>
      <c r="T104" s="1"/>
      <c r="U104" s="1"/>
      <c r="V104" s="1"/>
      <c r="W104" s="1"/>
      <c r="X104" s="1"/>
      <c r="Y104" s="82"/>
      <c r="Z104" s="82"/>
      <c r="AA104" s="82"/>
      <c r="AB104" s="82"/>
      <c r="AC104" s="1"/>
      <c r="AD104" s="1"/>
      <c r="AE104" s="1"/>
      <c r="AF104" s="1"/>
      <c r="AG104" s="1"/>
      <c r="AH104" s="1"/>
      <c r="AI104" s="1"/>
      <c r="AJ104" s="1"/>
      <c r="AK104" s="1"/>
      <c r="AL104" s="1" t="s">
        <v>1796</v>
      </c>
      <c r="AM104" s="1">
        <v>404700</v>
      </c>
      <c r="AN104" s="1" t="s">
        <v>2475</v>
      </c>
      <c r="AO104" s="1"/>
      <c r="AP104" s="1"/>
      <c r="AQ104" s="1"/>
      <c r="AR104" s="1"/>
      <c r="AS104" s="1"/>
      <c r="AT104" s="1"/>
      <c r="AU104" s="1"/>
      <c r="AV104" s="1"/>
      <c r="AW104" s="1"/>
      <c r="AX104" s="82">
        <f t="shared" si="28"/>
        <v>404700</v>
      </c>
      <c r="AY104" s="82" t="str">
        <f t="shared" si="29"/>
        <v>LESNIAK E. U.</v>
      </c>
      <c r="AZ104" s="82" t="str">
        <f t="shared" si="30"/>
        <v>SUPELCO</v>
      </c>
      <c r="BA104" s="82" t="str">
        <f t="shared" si="31"/>
        <v>30 días</v>
      </c>
      <c r="BB104" s="1"/>
      <c r="BC104" s="1"/>
      <c r="BD104" s="1"/>
      <c r="BE104" s="1"/>
      <c r="BF104" s="1"/>
      <c r="BG104" s="1"/>
      <c r="BH104" s="1" t="s">
        <v>1796</v>
      </c>
      <c r="BI104" s="1">
        <v>335240</v>
      </c>
      <c r="BJ104" s="1" t="s">
        <v>2375</v>
      </c>
      <c r="BK104" s="1"/>
      <c r="BL104" s="1"/>
      <c r="BM104" s="1"/>
      <c r="BN104" s="1"/>
      <c r="BO104" s="1"/>
      <c r="BP104" s="1"/>
      <c r="BQ104" s="1"/>
      <c r="BR104" s="1"/>
      <c r="BS104" s="1"/>
      <c r="BT104" s="1"/>
      <c r="BU104" s="1"/>
      <c r="BV104" s="1"/>
      <c r="BW104" s="82">
        <f t="shared" si="32"/>
        <v>335240</v>
      </c>
      <c r="BX104" s="82" t="str">
        <f t="shared" si="33"/>
        <v xml:space="preserve">QUIMICA  M.G.  S.A.S.   </v>
      </c>
      <c r="BY104" s="82" t="str">
        <f t="shared" si="34"/>
        <v>SUPELCO</v>
      </c>
      <c r="BZ104" s="82" t="str">
        <f t="shared" si="35"/>
        <v>60 DIAS</v>
      </c>
      <c r="CA104" s="1" t="s">
        <v>1796</v>
      </c>
      <c r="CB104" s="1">
        <v>336400</v>
      </c>
      <c r="CC104" s="1">
        <v>60</v>
      </c>
      <c r="CD104" s="98">
        <f t="shared" si="22"/>
        <v>335240</v>
      </c>
      <c r="CE104" s="98" t="str">
        <f t="shared" si="23"/>
        <v xml:space="preserve">QUIMICA  M.G.  S.A.S.   </v>
      </c>
      <c r="CF104" s="98" t="str">
        <f t="shared" si="24"/>
        <v>SUPELCO</v>
      </c>
      <c r="CG104" s="98" t="str">
        <f t="shared" si="25"/>
        <v>60 DIAS</v>
      </c>
      <c r="CH104" s="1">
        <f t="shared" si="26"/>
        <v>336400</v>
      </c>
    </row>
    <row r="105" spans="1:86" ht="43.2">
      <c r="A105" s="48">
        <f t="shared" si="27"/>
        <v>97</v>
      </c>
      <c r="B105" s="10" t="s">
        <v>1704</v>
      </c>
      <c r="C105" s="10" t="s">
        <v>2200</v>
      </c>
      <c r="D105" s="1"/>
      <c r="E105" s="1"/>
      <c r="F105" s="1"/>
      <c r="G105" s="1" t="s">
        <v>1239</v>
      </c>
      <c r="H105" s="1">
        <v>1211388</v>
      </c>
      <c r="I105" s="1">
        <v>30</v>
      </c>
      <c r="J105" s="1" t="s">
        <v>2359</v>
      </c>
      <c r="K105" s="1">
        <v>2889026</v>
      </c>
      <c r="L105" s="1" t="s">
        <v>2328</v>
      </c>
      <c r="M105" s="1" t="s">
        <v>2359</v>
      </c>
      <c r="N105" s="1">
        <v>2705120</v>
      </c>
      <c r="O105" s="1" t="s">
        <v>2375</v>
      </c>
      <c r="P105" s="1"/>
      <c r="Q105" s="1"/>
      <c r="R105" s="1"/>
      <c r="S105" s="1"/>
      <c r="T105" s="1"/>
      <c r="U105" s="1"/>
      <c r="V105" s="1"/>
      <c r="W105" s="1"/>
      <c r="X105" s="1"/>
      <c r="Y105" s="82">
        <f t="shared" si="18"/>
        <v>1211388</v>
      </c>
      <c r="Z105" s="82" t="str">
        <f t="shared" si="19"/>
        <v>BIO-INSTRUMENTAL</v>
      </c>
      <c r="AA105" s="82" t="str">
        <f t="shared" si="20"/>
        <v xml:space="preserve">Eppendorf </v>
      </c>
      <c r="AB105" s="82">
        <f t="shared" si="21"/>
        <v>30</v>
      </c>
      <c r="AC105" s="1"/>
      <c r="AD105" s="1"/>
      <c r="AE105" s="1"/>
      <c r="AF105" s="1"/>
      <c r="AG105" s="1"/>
      <c r="AH105" s="1"/>
      <c r="AI105" s="1"/>
      <c r="AJ105" s="1"/>
      <c r="AK105" s="1"/>
      <c r="AL105" s="1" t="s">
        <v>2359</v>
      </c>
      <c r="AM105" s="1">
        <v>1528300</v>
      </c>
      <c r="AN105" s="1" t="s">
        <v>2475</v>
      </c>
      <c r="AO105" s="1" t="s">
        <v>2359</v>
      </c>
      <c r="AP105" s="1">
        <v>853759.99999999988</v>
      </c>
      <c r="AQ105" s="1">
        <v>90</v>
      </c>
      <c r="AR105" s="1"/>
      <c r="AS105" s="1"/>
      <c r="AT105" s="1"/>
      <c r="AU105" s="1"/>
      <c r="AV105" s="1"/>
      <c r="AW105" s="1"/>
      <c r="AX105" s="82">
        <f t="shared" si="28"/>
        <v>853759.99999999988</v>
      </c>
      <c r="AY105" s="82" t="str">
        <f t="shared" si="29"/>
        <v>MERCK S.A.</v>
      </c>
      <c r="AZ105" s="82" t="str">
        <f t="shared" si="30"/>
        <v>EPPENDORF</v>
      </c>
      <c r="BA105" s="82">
        <f t="shared" si="31"/>
        <v>90</v>
      </c>
      <c r="BB105" s="1"/>
      <c r="BC105" s="1"/>
      <c r="BD105" s="1"/>
      <c r="BE105" s="1"/>
      <c r="BF105" s="1"/>
      <c r="BG105" s="1"/>
      <c r="BH105" s="1"/>
      <c r="BI105" s="1"/>
      <c r="BJ105" s="1"/>
      <c r="BK105" s="1"/>
      <c r="BL105" s="1"/>
      <c r="BM105" s="1"/>
      <c r="BN105" s="1"/>
      <c r="BO105" s="1"/>
      <c r="BP105" s="1"/>
      <c r="BQ105" s="1"/>
      <c r="BR105" s="1"/>
      <c r="BS105" s="1"/>
      <c r="BT105" s="1" t="s">
        <v>2359</v>
      </c>
      <c r="BU105" s="1">
        <v>2204000</v>
      </c>
      <c r="BV105" s="1" t="s">
        <v>2615</v>
      </c>
      <c r="BW105" s="82">
        <f t="shared" si="32"/>
        <v>2204000</v>
      </c>
      <c r="BX105" s="82" t="str">
        <f t="shared" si="33"/>
        <v>RTL REPRESENTACIONES TÉCNICAS LTDA</v>
      </c>
      <c r="BY105" s="82" t="str">
        <f t="shared" si="34"/>
        <v>EPPENDORF</v>
      </c>
      <c r="BZ105" s="82" t="str">
        <f t="shared" si="35"/>
        <v>30 - 45</v>
      </c>
      <c r="CA105" s="1" t="s">
        <v>2359</v>
      </c>
      <c r="CB105" s="1">
        <v>2436000</v>
      </c>
      <c r="CC105" s="1">
        <v>60</v>
      </c>
      <c r="CD105" s="98">
        <f t="shared" si="22"/>
        <v>853759.99999999988</v>
      </c>
      <c r="CE105" s="98" t="str">
        <f t="shared" si="23"/>
        <v>MERCK S.A.</v>
      </c>
      <c r="CF105" s="98" t="str">
        <f t="shared" si="24"/>
        <v>EPPENDORF</v>
      </c>
      <c r="CG105" s="98">
        <f t="shared" si="25"/>
        <v>90</v>
      </c>
      <c r="CH105" s="1">
        <f t="shared" si="26"/>
        <v>2889026</v>
      </c>
    </row>
    <row r="106" spans="1:86" ht="57.6">
      <c r="A106" s="48">
        <f t="shared" si="27"/>
        <v>98</v>
      </c>
      <c r="B106" s="10" t="s">
        <v>1703</v>
      </c>
      <c r="C106" s="10" t="s">
        <v>2201</v>
      </c>
      <c r="D106" s="1"/>
      <c r="E106" s="1"/>
      <c r="F106" s="1"/>
      <c r="G106" s="1"/>
      <c r="H106" s="1"/>
      <c r="I106" s="1"/>
      <c r="J106" s="1"/>
      <c r="K106" s="1"/>
      <c r="L106" s="1"/>
      <c r="M106" s="1" t="s">
        <v>2359</v>
      </c>
      <c r="N106" s="1">
        <v>1067200</v>
      </c>
      <c r="O106" s="1" t="s">
        <v>2375</v>
      </c>
      <c r="P106" s="1"/>
      <c r="Q106" s="1"/>
      <c r="R106" s="1"/>
      <c r="S106" s="1"/>
      <c r="T106" s="1"/>
      <c r="U106" s="1"/>
      <c r="V106" s="1"/>
      <c r="W106" s="1"/>
      <c r="X106" s="1"/>
      <c r="Y106" s="82">
        <f t="shared" si="18"/>
        <v>1067200</v>
      </c>
      <c r="Z106" s="82" t="str">
        <f t="shared" si="19"/>
        <v>BLAMIS DOTACIONES LABORATORIO S.A.S</v>
      </c>
      <c r="AA106" s="82" t="str">
        <f t="shared" si="20"/>
        <v>EPPENDORF</v>
      </c>
      <c r="AB106" s="82" t="str">
        <f t="shared" si="21"/>
        <v>60 DIAS</v>
      </c>
      <c r="AC106" s="1"/>
      <c r="AD106" s="1"/>
      <c r="AE106" s="1"/>
      <c r="AF106" s="1"/>
      <c r="AG106" s="1"/>
      <c r="AH106" s="1"/>
      <c r="AI106" s="1"/>
      <c r="AJ106" s="1"/>
      <c r="AK106" s="1"/>
      <c r="AL106" s="1" t="s">
        <v>2359</v>
      </c>
      <c r="AM106" s="1">
        <v>1528300</v>
      </c>
      <c r="AN106" s="1" t="s">
        <v>2475</v>
      </c>
      <c r="AO106" s="1" t="s">
        <v>2359</v>
      </c>
      <c r="AP106" s="1">
        <v>853759.99999999988</v>
      </c>
      <c r="AQ106" s="1">
        <v>90</v>
      </c>
      <c r="AR106" s="1"/>
      <c r="AS106" s="1"/>
      <c r="AT106" s="1"/>
      <c r="AU106" s="1"/>
      <c r="AV106" s="1"/>
      <c r="AW106" s="1"/>
      <c r="AX106" s="82">
        <f t="shared" si="28"/>
        <v>853759.99999999988</v>
      </c>
      <c r="AY106" s="82" t="str">
        <f t="shared" si="29"/>
        <v>MERCK S.A.</v>
      </c>
      <c r="AZ106" s="82" t="str">
        <f t="shared" si="30"/>
        <v>EPPENDORF</v>
      </c>
      <c r="BA106" s="82">
        <f t="shared" si="31"/>
        <v>90</v>
      </c>
      <c r="BB106" s="1"/>
      <c r="BC106" s="1"/>
      <c r="BD106" s="1"/>
      <c r="BE106" s="1"/>
      <c r="BF106" s="1"/>
      <c r="BG106" s="1"/>
      <c r="BH106" s="1"/>
      <c r="BI106" s="1"/>
      <c r="BJ106" s="1"/>
      <c r="BK106" s="1"/>
      <c r="BL106" s="1"/>
      <c r="BM106" s="1"/>
      <c r="BN106" s="1"/>
      <c r="BO106" s="1"/>
      <c r="BP106" s="1"/>
      <c r="BQ106" s="1"/>
      <c r="BR106" s="1"/>
      <c r="BS106" s="1"/>
      <c r="BT106" s="1" t="s">
        <v>2359</v>
      </c>
      <c r="BU106" s="1">
        <v>745300</v>
      </c>
      <c r="BV106" s="1" t="s">
        <v>2615</v>
      </c>
      <c r="BW106" s="82">
        <f t="shared" si="32"/>
        <v>745300</v>
      </c>
      <c r="BX106" s="82" t="str">
        <f t="shared" si="33"/>
        <v>RTL REPRESENTACIONES TÉCNICAS LTDA</v>
      </c>
      <c r="BY106" s="82" t="str">
        <f t="shared" si="34"/>
        <v>EPPENDORF</v>
      </c>
      <c r="BZ106" s="82" t="str">
        <f t="shared" si="35"/>
        <v>30 - 45</v>
      </c>
      <c r="CA106" s="1" t="s">
        <v>2359</v>
      </c>
      <c r="CB106" s="1">
        <v>1032400</v>
      </c>
      <c r="CC106" s="1">
        <v>60</v>
      </c>
      <c r="CD106" s="98">
        <f t="shared" si="22"/>
        <v>745300</v>
      </c>
      <c r="CE106" s="98" t="str">
        <f t="shared" si="23"/>
        <v>RTL REPRESENTACIONES TÉCNICAS LTDA</v>
      </c>
      <c r="CF106" s="98" t="str">
        <f t="shared" si="24"/>
        <v>EPPENDORF</v>
      </c>
      <c r="CG106" s="98" t="str">
        <f t="shared" si="25"/>
        <v>30 - 45</v>
      </c>
      <c r="CH106" s="1">
        <f t="shared" si="26"/>
        <v>1067200</v>
      </c>
    </row>
    <row r="107" spans="1:86">
      <c r="A107" s="48">
        <f t="shared" si="27"/>
        <v>99</v>
      </c>
      <c r="B107" s="10" t="s">
        <v>1173</v>
      </c>
      <c r="C107" s="10" t="s">
        <v>1251</v>
      </c>
      <c r="D107" s="1"/>
      <c r="E107" s="1"/>
      <c r="F107" s="1"/>
      <c r="G107" s="1"/>
      <c r="H107" s="1"/>
      <c r="I107" s="1"/>
      <c r="J107" s="1"/>
      <c r="K107" s="1"/>
      <c r="L107" s="1"/>
      <c r="M107" s="1"/>
      <c r="N107" s="1"/>
      <c r="O107" s="1"/>
      <c r="P107" s="1"/>
      <c r="Q107" s="1"/>
      <c r="R107" s="1"/>
      <c r="S107" s="1"/>
      <c r="T107" s="1"/>
      <c r="U107" s="1"/>
      <c r="V107" s="1"/>
      <c r="W107" s="1"/>
      <c r="X107" s="1"/>
      <c r="Y107" s="82"/>
      <c r="Z107" s="82"/>
      <c r="AA107" s="82"/>
      <c r="AB107" s="82"/>
      <c r="AC107" s="1"/>
      <c r="AD107" s="1"/>
      <c r="AE107" s="1"/>
      <c r="AF107" s="1"/>
      <c r="AG107" s="1"/>
      <c r="AH107" s="1"/>
      <c r="AI107" s="1"/>
      <c r="AJ107" s="1"/>
      <c r="AK107" s="1"/>
      <c r="AL107" s="1"/>
      <c r="AM107" s="1"/>
      <c r="AN107" s="1"/>
      <c r="AO107" s="1" t="s">
        <v>2283</v>
      </c>
      <c r="AP107" s="1">
        <v>46400</v>
      </c>
      <c r="AQ107" s="1">
        <v>45</v>
      </c>
      <c r="AR107" s="1"/>
      <c r="AS107" s="1"/>
      <c r="AT107" s="1"/>
      <c r="AU107" s="1"/>
      <c r="AV107" s="1"/>
      <c r="AW107" s="1"/>
      <c r="AX107" s="82">
        <f t="shared" si="28"/>
        <v>46400</v>
      </c>
      <c r="AY107" s="82" t="str">
        <f t="shared" si="29"/>
        <v>MERCK S.A.</v>
      </c>
      <c r="AZ107" s="82" t="str">
        <f t="shared" si="30"/>
        <v>VWR</v>
      </c>
      <c r="BA107" s="82">
        <f t="shared" si="31"/>
        <v>45</v>
      </c>
      <c r="BB107" s="1"/>
      <c r="BC107" s="1"/>
      <c r="BD107" s="1"/>
      <c r="BE107" s="1"/>
      <c r="BF107" s="1"/>
      <c r="BG107" s="1"/>
      <c r="BH107" s="1"/>
      <c r="BI107" s="1"/>
      <c r="BJ107" s="1"/>
      <c r="BK107" s="1"/>
      <c r="BL107" s="1"/>
      <c r="BM107" s="1"/>
      <c r="BN107" s="1"/>
      <c r="BO107" s="1"/>
      <c r="BP107" s="1"/>
      <c r="BQ107" s="1"/>
      <c r="BR107" s="1"/>
      <c r="BS107" s="1"/>
      <c r="BT107" s="1"/>
      <c r="BU107" s="1"/>
      <c r="BV107" s="1"/>
      <c r="BW107" s="82"/>
      <c r="BX107" s="82"/>
      <c r="BY107" s="82"/>
      <c r="BZ107" s="82"/>
      <c r="CA107" s="1"/>
      <c r="CB107" s="1"/>
      <c r="CC107" s="1"/>
      <c r="CD107" s="98">
        <f t="shared" si="22"/>
        <v>46400</v>
      </c>
      <c r="CE107" s="98" t="str">
        <f t="shared" si="23"/>
        <v>MERCK S.A.</v>
      </c>
      <c r="CF107" s="98" t="str">
        <f t="shared" si="24"/>
        <v>VWR</v>
      </c>
      <c r="CG107" s="98">
        <f t="shared" si="25"/>
        <v>45</v>
      </c>
      <c r="CH107" s="1">
        <f t="shared" si="26"/>
        <v>46400</v>
      </c>
    </row>
    <row r="108" spans="1:86">
      <c r="A108" s="48">
        <f t="shared" si="27"/>
        <v>100</v>
      </c>
      <c r="B108" s="10" t="s">
        <v>1174</v>
      </c>
      <c r="C108" s="10" t="s">
        <v>1252</v>
      </c>
      <c r="D108" s="1"/>
      <c r="E108" s="1"/>
      <c r="F108" s="1"/>
      <c r="G108" s="1"/>
      <c r="H108" s="1"/>
      <c r="I108" s="1"/>
      <c r="J108" s="1"/>
      <c r="K108" s="1"/>
      <c r="L108" s="1"/>
      <c r="M108" s="1"/>
      <c r="N108" s="1"/>
      <c r="O108" s="1"/>
      <c r="P108" s="1"/>
      <c r="Q108" s="1"/>
      <c r="R108" s="1"/>
      <c r="S108" s="1"/>
      <c r="T108" s="1"/>
      <c r="U108" s="1"/>
      <c r="V108" s="1"/>
      <c r="W108" s="1"/>
      <c r="X108" s="1"/>
      <c r="Y108" s="82"/>
      <c r="Z108" s="82"/>
      <c r="AA108" s="82"/>
      <c r="AB108" s="82"/>
      <c r="AC108" s="1"/>
      <c r="AD108" s="1"/>
      <c r="AE108" s="1"/>
      <c r="AF108" s="1"/>
      <c r="AG108" s="1"/>
      <c r="AH108" s="1"/>
      <c r="AI108" s="1"/>
      <c r="AJ108" s="1"/>
      <c r="AK108" s="1"/>
      <c r="AL108" s="1"/>
      <c r="AM108" s="1"/>
      <c r="AN108" s="1"/>
      <c r="AO108" s="1" t="s">
        <v>2283</v>
      </c>
      <c r="AP108" s="1">
        <v>32479.999999999996</v>
      </c>
      <c r="AQ108" s="1">
        <v>45</v>
      </c>
      <c r="AR108" s="1"/>
      <c r="AS108" s="1"/>
      <c r="AT108" s="1"/>
      <c r="AU108" s="1"/>
      <c r="AV108" s="1"/>
      <c r="AW108" s="1"/>
      <c r="AX108" s="82">
        <f t="shared" si="28"/>
        <v>32479.999999999996</v>
      </c>
      <c r="AY108" s="82" t="str">
        <f t="shared" si="29"/>
        <v>MERCK S.A.</v>
      </c>
      <c r="AZ108" s="82" t="str">
        <f t="shared" si="30"/>
        <v>VWR</v>
      </c>
      <c r="BA108" s="82">
        <f t="shared" si="31"/>
        <v>45</v>
      </c>
      <c r="BB108" s="1"/>
      <c r="BC108" s="1"/>
      <c r="BD108" s="1"/>
      <c r="BE108" s="1"/>
      <c r="BF108" s="1"/>
      <c r="BG108" s="1"/>
      <c r="BH108" s="1"/>
      <c r="BI108" s="1"/>
      <c r="BJ108" s="1"/>
      <c r="BK108" s="1"/>
      <c r="BL108" s="1"/>
      <c r="BM108" s="1"/>
      <c r="BN108" s="1"/>
      <c r="BO108" s="1"/>
      <c r="BP108" s="1"/>
      <c r="BQ108" s="1"/>
      <c r="BR108" s="1"/>
      <c r="BS108" s="1"/>
      <c r="BT108" s="1"/>
      <c r="BU108" s="1"/>
      <c r="BV108" s="1"/>
      <c r="BW108" s="82"/>
      <c r="BX108" s="82"/>
      <c r="BY108" s="82"/>
      <c r="BZ108" s="82"/>
      <c r="CA108" s="1"/>
      <c r="CB108" s="1"/>
      <c r="CC108" s="1"/>
      <c r="CD108" s="98">
        <f t="shared" si="22"/>
        <v>32479.999999999996</v>
      </c>
      <c r="CE108" s="98" t="str">
        <f t="shared" si="23"/>
        <v>MERCK S.A.</v>
      </c>
      <c r="CF108" s="98" t="str">
        <f t="shared" si="24"/>
        <v>VWR</v>
      </c>
      <c r="CG108" s="98">
        <f t="shared" si="25"/>
        <v>45</v>
      </c>
      <c r="CH108" s="1">
        <f t="shared" si="26"/>
        <v>32479.999999999996</v>
      </c>
    </row>
    <row r="109" spans="1:86" ht="43.2">
      <c r="A109" s="48">
        <f t="shared" si="27"/>
        <v>101</v>
      </c>
      <c r="B109" s="10" t="s">
        <v>1203</v>
      </c>
      <c r="C109" s="10" t="s">
        <v>1267</v>
      </c>
      <c r="D109" s="1"/>
      <c r="E109" s="1"/>
      <c r="F109" s="1"/>
      <c r="G109" s="1"/>
      <c r="H109" s="1"/>
      <c r="I109" s="1"/>
      <c r="J109" s="1"/>
      <c r="K109" s="1"/>
      <c r="L109" s="1"/>
      <c r="M109" s="1"/>
      <c r="N109" s="1"/>
      <c r="O109" s="1"/>
      <c r="P109" s="1"/>
      <c r="Q109" s="1"/>
      <c r="R109" s="1"/>
      <c r="S109" s="1"/>
      <c r="T109" s="1"/>
      <c r="U109" s="1"/>
      <c r="V109" s="1"/>
      <c r="W109" s="1"/>
      <c r="X109" s="1"/>
      <c r="Y109" s="82"/>
      <c r="Z109" s="82"/>
      <c r="AA109" s="82"/>
      <c r="AB109" s="82"/>
      <c r="AC109" s="1"/>
      <c r="AD109" s="1"/>
      <c r="AE109" s="1"/>
      <c r="AF109" s="1"/>
      <c r="AG109" s="1"/>
      <c r="AH109" s="1"/>
      <c r="AI109" s="1"/>
      <c r="AJ109" s="1"/>
      <c r="AK109" s="1"/>
      <c r="AL109" s="1"/>
      <c r="AM109" s="1"/>
      <c r="AN109" s="1"/>
      <c r="AO109" s="1"/>
      <c r="AP109" s="1"/>
      <c r="AQ109" s="1"/>
      <c r="AR109" s="1"/>
      <c r="AS109" s="1"/>
      <c r="AT109" s="1"/>
      <c r="AU109" s="1" t="s">
        <v>1267</v>
      </c>
      <c r="AV109" s="1">
        <v>461427.12</v>
      </c>
      <c r="AW109" s="1">
        <v>45</v>
      </c>
      <c r="AX109" s="82">
        <f t="shared" si="28"/>
        <v>461427.12</v>
      </c>
      <c r="AY109" s="82" t="str">
        <f t="shared" si="29"/>
        <v xml:space="preserve">PURIFICACION Y ANALISIS DE FLUIDOS LTDA. </v>
      </c>
      <c r="AZ109" s="82" t="str">
        <f t="shared" si="30"/>
        <v>SHIMADZU</v>
      </c>
      <c r="BA109" s="82">
        <f t="shared" si="31"/>
        <v>45</v>
      </c>
      <c r="BB109" s="1"/>
      <c r="BC109" s="1"/>
      <c r="BD109" s="1"/>
      <c r="BE109" s="1"/>
      <c r="BF109" s="1"/>
      <c r="BG109" s="1"/>
      <c r="BH109" s="1"/>
      <c r="BI109" s="1"/>
      <c r="BJ109" s="1"/>
      <c r="BK109" s="1"/>
      <c r="BL109" s="1"/>
      <c r="BM109" s="1"/>
      <c r="BN109" s="1"/>
      <c r="BO109" s="1"/>
      <c r="BP109" s="1"/>
      <c r="BQ109" s="1"/>
      <c r="BR109" s="1"/>
      <c r="BS109" s="1"/>
      <c r="BT109" s="1"/>
      <c r="BU109" s="1"/>
      <c r="BV109" s="1"/>
      <c r="BW109" s="82"/>
      <c r="BX109" s="82"/>
      <c r="BY109" s="82"/>
      <c r="BZ109" s="82"/>
      <c r="CA109" s="1"/>
      <c r="CB109" s="1"/>
      <c r="CC109" s="1"/>
      <c r="CD109" s="98">
        <f t="shared" si="22"/>
        <v>461427.12</v>
      </c>
      <c r="CE109" s="98" t="str">
        <f t="shared" si="23"/>
        <v xml:space="preserve">PURIFICACION Y ANALISIS DE FLUIDOS LTDA. </v>
      </c>
      <c r="CF109" s="98" t="str">
        <f t="shared" si="24"/>
        <v>SHIMADZU</v>
      </c>
      <c r="CG109" s="98">
        <f t="shared" si="25"/>
        <v>45</v>
      </c>
      <c r="CH109" s="1">
        <f t="shared" si="26"/>
        <v>461427.12</v>
      </c>
    </row>
    <row r="110" spans="1:86" ht="43.2">
      <c r="A110" s="48">
        <f t="shared" si="27"/>
        <v>102</v>
      </c>
      <c r="B110" s="10" t="s">
        <v>1153</v>
      </c>
      <c r="C110" s="10" t="s">
        <v>1267</v>
      </c>
      <c r="D110" s="1"/>
      <c r="E110" s="1"/>
      <c r="F110" s="1"/>
      <c r="G110" s="1"/>
      <c r="H110" s="1"/>
      <c r="I110" s="1"/>
      <c r="J110" s="1"/>
      <c r="K110" s="1"/>
      <c r="L110" s="1"/>
      <c r="M110" s="1"/>
      <c r="N110" s="1"/>
      <c r="O110" s="1"/>
      <c r="P110" s="1"/>
      <c r="Q110" s="1"/>
      <c r="R110" s="1"/>
      <c r="S110" s="1"/>
      <c r="T110" s="1"/>
      <c r="U110" s="1"/>
      <c r="V110" s="1"/>
      <c r="W110" s="1"/>
      <c r="X110" s="1"/>
      <c r="Y110" s="82"/>
      <c r="Z110" s="82"/>
      <c r="AA110" s="82"/>
      <c r="AB110" s="82"/>
      <c r="AC110" s="1"/>
      <c r="AD110" s="1"/>
      <c r="AE110" s="1"/>
      <c r="AF110" s="1"/>
      <c r="AG110" s="1"/>
      <c r="AH110" s="1"/>
      <c r="AI110" s="1"/>
      <c r="AJ110" s="1"/>
      <c r="AK110" s="1"/>
      <c r="AL110" s="1"/>
      <c r="AM110" s="1"/>
      <c r="AN110" s="1"/>
      <c r="AO110" s="1"/>
      <c r="AP110" s="1"/>
      <c r="AQ110" s="1"/>
      <c r="AR110" s="1"/>
      <c r="AS110" s="1"/>
      <c r="AT110" s="1"/>
      <c r="AU110" s="1" t="s">
        <v>1267</v>
      </c>
      <c r="AV110" s="1">
        <v>915862.92</v>
      </c>
      <c r="AW110" s="1">
        <v>45</v>
      </c>
      <c r="AX110" s="82">
        <f t="shared" si="28"/>
        <v>915862.92</v>
      </c>
      <c r="AY110" s="82" t="str">
        <f t="shared" si="29"/>
        <v xml:space="preserve">PURIFICACION Y ANALISIS DE FLUIDOS LTDA. </v>
      </c>
      <c r="AZ110" s="82" t="str">
        <f t="shared" si="30"/>
        <v>SHIMADZU</v>
      </c>
      <c r="BA110" s="82">
        <f t="shared" si="31"/>
        <v>45</v>
      </c>
      <c r="BB110" s="1"/>
      <c r="BC110" s="1"/>
      <c r="BD110" s="1"/>
      <c r="BE110" s="1"/>
      <c r="BF110" s="1"/>
      <c r="BG110" s="1"/>
      <c r="BH110" s="1"/>
      <c r="BI110" s="1"/>
      <c r="BJ110" s="1"/>
      <c r="BK110" s="1"/>
      <c r="BL110" s="1"/>
      <c r="BM110" s="1"/>
      <c r="BN110" s="1"/>
      <c r="BO110" s="1"/>
      <c r="BP110" s="1"/>
      <c r="BQ110" s="1"/>
      <c r="BR110" s="1"/>
      <c r="BS110" s="1"/>
      <c r="BT110" s="1"/>
      <c r="BU110" s="1"/>
      <c r="BV110" s="1"/>
      <c r="BW110" s="82"/>
      <c r="BX110" s="82"/>
      <c r="BY110" s="82"/>
      <c r="BZ110" s="82"/>
      <c r="CA110" s="1"/>
      <c r="CB110" s="1"/>
      <c r="CC110" s="1"/>
      <c r="CD110" s="98">
        <f t="shared" si="22"/>
        <v>915862.92</v>
      </c>
      <c r="CE110" s="98" t="str">
        <f t="shared" si="23"/>
        <v xml:space="preserve">PURIFICACION Y ANALISIS DE FLUIDOS LTDA. </v>
      </c>
      <c r="CF110" s="98" t="str">
        <f t="shared" si="24"/>
        <v>SHIMADZU</v>
      </c>
      <c r="CG110" s="98">
        <f t="shared" si="25"/>
        <v>45</v>
      </c>
      <c r="CH110" s="1">
        <f t="shared" si="26"/>
        <v>915862.92</v>
      </c>
    </row>
    <row r="111" spans="1:86" ht="43.2">
      <c r="A111" s="48">
        <f t="shared" si="27"/>
        <v>103</v>
      </c>
      <c r="B111" s="10" t="s">
        <v>1281</v>
      </c>
      <c r="C111" s="10" t="s">
        <v>1288</v>
      </c>
      <c r="D111" s="1"/>
      <c r="E111" s="1"/>
      <c r="F111" s="1"/>
      <c r="G111" s="1"/>
      <c r="H111" s="1"/>
      <c r="I111" s="1"/>
      <c r="J111" s="1"/>
      <c r="K111" s="1"/>
      <c r="L111" s="1"/>
      <c r="M111" s="1"/>
      <c r="N111" s="1"/>
      <c r="O111" s="1"/>
      <c r="P111" s="1"/>
      <c r="Q111" s="1"/>
      <c r="R111" s="1"/>
      <c r="S111" s="1"/>
      <c r="T111" s="1"/>
      <c r="U111" s="1"/>
      <c r="V111" s="1"/>
      <c r="W111" s="1"/>
      <c r="X111" s="1"/>
      <c r="Y111" s="82"/>
      <c r="Z111" s="82"/>
      <c r="AA111" s="82"/>
      <c r="AB111" s="82"/>
      <c r="AC111" s="1"/>
      <c r="AD111" s="1"/>
      <c r="AE111" s="1"/>
      <c r="AF111" s="1"/>
      <c r="AG111" s="1"/>
      <c r="AH111" s="1"/>
      <c r="AI111" s="1"/>
      <c r="AJ111" s="1"/>
      <c r="AK111" s="1"/>
      <c r="AL111" s="1"/>
      <c r="AM111" s="1"/>
      <c r="AN111" s="1"/>
      <c r="AO111" s="1"/>
      <c r="AP111" s="1"/>
      <c r="AQ111" s="1"/>
      <c r="AR111" s="1"/>
      <c r="AS111" s="1"/>
      <c r="AT111" s="1"/>
      <c r="AU111" s="1" t="s">
        <v>1267</v>
      </c>
      <c r="AV111" s="1">
        <v>129340</v>
      </c>
      <c r="AW111" s="1">
        <v>45</v>
      </c>
      <c r="AX111" s="82">
        <f t="shared" si="28"/>
        <v>129340</v>
      </c>
      <c r="AY111" s="82" t="str">
        <f t="shared" si="29"/>
        <v xml:space="preserve">PURIFICACION Y ANALISIS DE FLUIDOS LTDA. </v>
      </c>
      <c r="AZ111" s="82" t="str">
        <f t="shared" si="30"/>
        <v>SHIMADZU</v>
      </c>
      <c r="BA111" s="82">
        <f t="shared" si="31"/>
        <v>45</v>
      </c>
      <c r="BB111" s="1"/>
      <c r="BC111" s="1"/>
      <c r="BD111" s="1"/>
      <c r="BE111" s="1"/>
      <c r="BF111" s="1"/>
      <c r="BG111" s="1"/>
      <c r="BH111" s="1"/>
      <c r="BI111" s="1"/>
      <c r="BJ111" s="1"/>
      <c r="BK111" s="1"/>
      <c r="BL111" s="1"/>
      <c r="BM111" s="1"/>
      <c r="BN111" s="1"/>
      <c r="BO111" s="1"/>
      <c r="BP111" s="1"/>
      <c r="BQ111" s="1"/>
      <c r="BR111" s="1"/>
      <c r="BS111" s="1"/>
      <c r="BT111" s="1"/>
      <c r="BU111" s="1"/>
      <c r="BV111" s="1"/>
      <c r="BW111" s="82"/>
      <c r="BX111" s="82"/>
      <c r="BY111" s="82"/>
      <c r="BZ111" s="82"/>
      <c r="CA111" s="1"/>
      <c r="CB111" s="1"/>
      <c r="CC111" s="1"/>
      <c r="CD111" s="98">
        <f t="shared" si="22"/>
        <v>129340</v>
      </c>
      <c r="CE111" s="98" t="str">
        <f t="shared" si="23"/>
        <v xml:space="preserve">PURIFICACION Y ANALISIS DE FLUIDOS LTDA. </v>
      </c>
      <c r="CF111" s="98" t="str">
        <f t="shared" si="24"/>
        <v>SHIMADZU</v>
      </c>
      <c r="CG111" s="98">
        <f t="shared" si="25"/>
        <v>45</v>
      </c>
      <c r="CH111" s="1">
        <f t="shared" si="26"/>
        <v>129340</v>
      </c>
    </row>
    <row r="112" spans="1:86" ht="43.2">
      <c r="A112" s="48">
        <f t="shared" si="27"/>
        <v>104</v>
      </c>
      <c r="B112" s="10" t="s">
        <v>2202</v>
      </c>
      <c r="C112" s="10" t="s">
        <v>2203</v>
      </c>
      <c r="D112" s="1"/>
      <c r="E112" s="1"/>
      <c r="F112" s="1"/>
      <c r="G112" s="1"/>
      <c r="H112" s="1"/>
      <c r="I112" s="1"/>
      <c r="J112" s="1"/>
      <c r="K112" s="1"/>
      <c r="L112" s="1"/>
      <c r="M112" s="1"/>
      <c r="N112" s="1"/>
      <c r="O112" s="1"/>
      <c r="P112" s="1"/>
      <c r="Q112" s="1"/>
      <c r="R112" s="1"/>
      <c r="S112" s="1"/>
      <c r="T112" s="1"/>
      <c r="U112" s="1"/>
      <c r="V112" s="1"/>
      <c r="W112" s="1"/>
      <c r="X112" s="1"/>
      <c r="Y112" s="82"/>
      <c r="Z112" s="82"/>
      <c r="AA112" s="82"/>
      <c r="AB112" s="82"/>
      <c r="AC112" s="1"/>
      <c r="AD112" s="1"/>
      <c r="AE112" s="1"/>
      <c r="AF112" s="1"/>
      <c r="AG112" s="1"/>
      <c r="AH112" s="1"/>
      <c r="AI112" s="1"/>
      <c r="AJ112" s="1"/>
      <c r="AK112" s="1"/>
      <c r="AL112" s="1" t="s">
        <v>307</v>
      </c>
      <c r="AM112" s="1">
        <v>607000</v>
      </c>
      <c r="AN112" s="1" t="s">
        <v>2475</v>
      </c>
      <c r="AO112" s="1"/>
      <c r="AP112" s="1"/>
      <c r="AQ112" s="1"/>
      <c r="AR112" s="1"/>
      <c r="AS112" s="1"/>
      <c r="AT112" s="1"/>
      <c r="AU112" s="1" t="s">
        <v>307</v>
      </c>
      <c r="AV112" s="1">
        <v>174828</v>
      </c>
      <c r="AW112" s="1">
        <v>45</v>
      </c>
      <c r="AX112" s="82">
        <f t="shared" si="28"/>
        <v>174828</v>
      </c>
      <c r="AY112" s="82" t="str">
        <f t="shared" si="29"/>
        <v xml:space="preserve">PURIFICACION Y ANALISIS DE FLUIDOS LTDA. </v>
      </c>
      <c r="AZ112" s="82" t="str">
        <f t="shared" si="30"/>
        <v>MILLIPORE</v>
      </c>
      <c r="BA112" s="82">
        <f t="shared" si="31"/>
        <v>45</v>
      </c>
      <c r="BB112" s="1"/>
      <c r="BC112" s="1"/>
      <c r="BD112" s="1"/>
      <c r="BE112" s="1"/>
      <c r="BF112" s="1"/>
      <c r="BG112" s="1"/>
      <c r="BH112" s="1"/>
      <c r="BI112" s="1"/>
      <c r="BJ112" s="1"/>
      <c r="BK112" s="1"/>
      <c r="BL112" s="1"/>
      <c r="BM112" s="1"/>
      <c r="BN112" s="1"/>
      <c r="BO112" s="1"/>
      <c r="BP112" s="1"/>
      <c r="BQ112" s="1"/>
      <c r="BR112" s="1"/>
      <c r="BS112" s="1"/>
      <c r="BT112" s="1"/>
      <c r="BU112" s="1"/>
      <c r="BV112" s="1"/>
      <c r="BW112" s="82"/>
      <c r="BX112" s="82"/>
      <c r="BY112" s="82"/>
      <c r="BZ112" s="82"/>
      <c r="CA112" s="1" t="s">
        <v>307</v>
      </c>
      <c r="CB112" s="1">
        <v>538200</v>
      </c>
      <c r="CC112" s="1">
        <v>60</v>
      </c>
      <c r="CD112" s="98">
        <f t="shared" si="22"/>
        <v>174828</v>
      </c>
      <c r="CE112" s="98" t="str">
        <f t="shared" si="23"/>
        <v xml:space="preserve">PURIFICACION Y ANALISIS DE FLUIDOS LTDA. </v>
      </c>
      <c r="CF112" s="98" t="str">
        <f t="shared" si="24"/>
        <v>MILLIPORE</v>
      </c>
      <c r="CG112" s="98">
        <f t="shared" si="25"/>
        <v>45</v>
      </c>
      <c r="CH112" s="1">
        <f t="shared" si="26"/>
        <v>538200</v>
      </c>
    </row>
    <row r="113" spans="1:86" ht="43.2">
      <c r="A113" s="48">
        <f t="shared" si="27"/>
        <v>105</v>
      </c>
      <c r="B113" s="10" t="s">
        <v>1110</v>
      </c>
      <c r="C113" s="10" t="s">
        <v>1215</v>
      </c>
      <c r="D113" s="1"/>
      <c r="E113" s="1"/>
      <c r="F113" s="1"/>
      <c r="G113" s="1"/>
      <c r="H113" s="1"/>
      <c r="I113" s="1"/>
      <c r="J113" s="1"/>
      <c r="K113" s="1"/>
      <c r="L113" s="1"/>
      <c r="M113" s="1"/>
      <c r="N113" s="1"/>
      <c r="O113" s="1"/>
      <c r="P113" s="1"/>
      <c r="Q113" s="1"/>
      <c r="R113" s="1"/>
      <c r="S113" s="1"/>
      <c r="T113" s="1"/>
      <c r="U113" s="1"/>
      <c r="V113" s="1"/>
      <c r="W113" s="1"/>
      <c r="X113" s="1"/>
      <c r="Y113" s="82"/>
      <c r="Z113" s="82"/>
      <c r="AA113" s="82"/>
      <c r="AB113" s="82"/>
      <c r="AC113" s="1"/>
      <c r="AD113" s="1"/>
      <c r="AE113" s="1"/>
      <c r="AF113" s="1"/>
      <c r="AG113" s="1"/>
      <c r="AH113" s="1"/>
      <c r="AI113" s="1"/>
      <c r="AJ113" s="1"/>
      <c r="AK113" s="1"/>
      <c r="AL113" s="1" t="s">
        <v>307</v>
      </c>
      <c r="AM113" s="1">
        <v>1253300</v>
      </c>
      <c r="AN113" s="1" t="s">
        <v>2475</v>
      </c>
      <c r="AO113" s="1"/>
      <c r="AP113" s="1"/>
      <c r="AQ113" s="1"/>
      <c r="AR113" s="1"/>
      <c r="AS113" s="1"/>
      <c r="AT113" s="1"/>
      <c r="AU113" s="1" t="s">
        <v>307</v>
      </c>
      <c r="AV113" s="1">
        <v>980000</v>
      </c>
      <c r="AW113" s="1">
        <v>45</v>
      </c>
      <c r="AX113" s="82">
        <f t="shared" si="28"/>
        <v>980000</v>
      </c>
      <c r="AY113" s="82" t="str">
        <f t="shared" si="29"/>
        <v xml:space="preserve">PURIFICACION Y ANALISIS DE FLUIDOS LTDA. </v>
      </c>
      <c r="AZ113" s="82" t="str">
        <f t="shared" si="30"/>
        <v>MILLIPORE</v>
      </c>
      <c r="BA113" s="82">
        <f t="shared" si="31"/>
        <v>45</v>
      </c>
      <c r="BB113" s="1"/>
      <c r="BC113" s="1"/>
      <c r="BD113" s="1"/>
      <c r="BE113" s="1"/>
      <c r="BF113" s="1"/>
      <c r="BG113" s="1"/>
      <c r="BH113" s="1"/>
      <c r="BI113" s="1"/>
      <c r="BJ113" s="1"/>
      <c r="BK113" s="1"/>
      <c r="BL113" s="1"/>
      <c r="BM113" s="1"/>
      <c r="BN113" s="1"/>
      <c r="BO113" s="1"/>
      <c r="BP113" s="1"/>
      <c r="BQ113" s="1"/>
      <c r="BR113" s="1"/>
      <c r="BS113" s="1"/>
      <c r="BT113" s="1"/>
      <c r="BU113" s="1"/>
      <c r="BV113" s="1"/>
      <c r="BW113" s="82"/>
      <c r="BX113" s="82"/>
      <c r="BY113" s="82"/>
      <c r="BZ113" s="82"/>
      <c r="CA113" s="1"/>
      <c r="CB113" s="1"/>
      <c r="CC113" s="1"/>
      <c r="CD113" s="98">
        <f t="shared" si="22"/>
        <v>980000</v>
      </c>
      <c r="CE113" s="98" t="str">
        <f t="shared" si="23"/>
        <v xml:space="preserve">PURIFICACION Y ANALISIS DE FLUIDOS LTDA. </v>
      </c>
      <c r="CF113" s="98" t="str">
        <f t="shared" si="24"/>
        <v>MILLIPORE</v>
      </c>
      <c r="CG113" s="98">
        <f t="shared" si="25"/>
        <v>45</v>
      </c>
      <c r="CH113" s="1">
        <f t="shared" si="26"/>
        <v>980000</v>
      </c>
    </row>
    <row r="114" spans="1:86" ht="43.2">
      <c r="A114" s="48">
        <f t="shared" si="27"/>
        <v>106</v>
      </c>
      <c r="B114" s="10" t="s">
        <v>1545</v>
      </c>
      <c r="C114" s="10" t="s">
        <v>1546</v>
      </c>
      <c r="D114" s="1"/>
      <c r="E114" s="1"/>
      <c r="F114" s="1"/>
      <c r="G114" s="1"/>
      <c r="H114" s="1"/>
      <c r="I114" s="1"/>
      <c r="J114" s="1"/>
      <c r="K114" s="1"/>
      <c r="L114" s="1"/>
      <c r="M114" s="1"/>
      <c r="N114" s="1"/>
      <c r="O114" s="1"/>
      <c r="P114" s="1"/>
      <c r="Q114" s="1"/>
      <c r="R114" s="1"/>
      <c r="S114" s="1"/>
      <c r="T114" s="1"/>
      <c r="U114" s="1"/>
      <c r="V114" s="1" t="s">
        <v>888</v>
      </c>
      <c r="W114" s="1">
        <v>182895</v>
      </c>
      <c r="X114" s="1" t="s">
        <v>2375</v>
      </c>
      <c r="Y114" s="82">
        <f t="shared" si="18"/>
        <v>182895</v>
      </c>
      <c r="Z114" s="82" t="str">
        <f t="shared" si="19"/>
        <v>IMECTECH SOLUTIONS S.A.S.</v>
      </c>
      <c r="AA114" s="82" t="str">
        <f t="shared" si="20"/>
        <v>FISHER</v>
      </c>
      <c r="AB114" s="82" t="str">
        <f t="shared" si="21"/>
        <v>60 DIAS</v>
      </c>
      <c r="AC114" s="1" t="s">
        <v>896</v>
      </c>
      <c r="AD114" s="1">
        <v>481400</v>
      </c>
      <c r="AE114" s="1">
        <v>60</v>
      </c>
      <c r="AF114" s="1"/>
      <c r="AG114" s="1"/>
      <c r="AH114" s="1"/>
      <c r="AI114" s="1"/>
      <c r="AJ114" s="1"/>
      <c r="AK114" s="1"/>
      <c r="AL114" s="1" t="s">
        <v>888</v>
      </c>
      <c r="AM114" s="1">
        <v>312800</v>
      </c>
      <c r="AN114" s="1" t="s">
        <v>2475</v>
      </c>
      <c r="AO114" s="1"/>
      <c r="AP114" s="1"/>
      <c r="AQ114" s="1"/>
      <c r="AR114" s="1"/>
      <c r="AS114" s="1"/>
      <c r="AT114" s="1"/>
      <c r="AU114" s="1"/>
      <c r="AV114" s="1"/>
      <c r="AW114" s="1"/>
      <c r="AX114" s="82">
        <f t="shared" si="28"/>
        <v>312800</v>
      </c>
      <c r="AY114" s="82" t="str">
        <f t="shared" si="29"/>
        <v>LESNIAK E. U.</v>
      </c>
      <c r="AZ114" s="82" t="str">
        <f t="shared" si="30"/>
        <v>FISHER</v>
      </c>
      <c r="BA114" s="82" t="str">
        <f t="shared" si="31"/>
        <v>30 días</v>
      </c>
      <c r="BB114" s="1" t="s">
        <v>888</v>
      </c>
      <c r="BC114" s="1">
        <v>344520</v>
      </c>
      <c r="BD114" s="1">
        <v>60</v>
      </c>
      <c r="BE114" s="1"/>
      <c r="BF114" s="1"/>
      <c r="BG114" s="1"/>
      <c r="BH114" s="1" t="s">
        <v>888</v>
      </c>
      <c r="BI114" s="1">
        <v>207640</v>
      </c>
      <c r="BJ114" s="1" t="s">
        <v>2375</v>
      </c>
      <c r="BK114" s="1"/>
      <c r="BL114" s="1"/>
      <c r="BM114" s="1"/>
      <c r="BN114" s="1"/>
      <c r="BO114" s="1"/>
      <c r="BP114" s="1"/>
      <c r="BQ114" s="1"/>
      <c r="BR114" s="1"/>
      <c r="BS114" s="1"/>
      <c r="BT114" s="1"/>
      <c r="BU114" s="1"/>
      <c r="BV114" s="1"/>
      <c r="BW114" s="82">
        <f t="shared" si="32"/>
        <v>207640</v>
      </c>
      <c r="BX114" s="82" t="str">
        <f t="shared" si="33"/>
        <v xml:space="preserve">QUIMICA  M.G.  S.A.S.   </v>
      </c>
      <c r="BY114" s="82" t="str">
        <f t="shared" si="34"/>
        <v>FISHER</v>
      </c>
      <c r="BZ114" s="82" t="str">
        <f t="shared" si="35"/>
        <v>60 DIAS</v>
      </c>
      <c r="CA114" s="1" t="s">
        <v>888</v>
      </c>
      <c r="CB114" s="1">
        <v>303900</v>
      </c>
      <c r="CC114" s="1">
        <v>60</v>
      </c>
      <c r="CD114" s="98">
        <f t="shared" si="22"/>
        <v>182895</v>
      </c>
      <c r="CE114" s="98" t="str">
        <f t="shared" si="23"/>
        <v>IMECTECH SOLUTIONS S.A.S.</v>
      </c>
      <c r="CF114" s="98" t="str">
        <f t="shared" si="24"/>
        <v>FISHER</v>
      </c>
      <c r="CG114" s="98" t="str">
        <f t="shared" si="25"/>
        <v>60 DIAS</v>
      </c>
      <c r="CH114" s="1">
        <f t="shared" si="26"/>
        <v>481400</v>
      </c>
    </row>
    <row r="115" spans="1:86" ht="43.2">
      <c r="A115" s="48">
        <f t="shared" si="27"/>
        <v>107</v>
      </c>
      <c r="B115" s="10" t="s">
        <v>1112</v>
      </c>
      <c r="C115" s="10" t="s">
        <v>1216</v>
      </c>
      <c r="D115" s="1"/>
      <c r="E115" s="1"/>
      <c r="F115" s="1"/>
      <c r="G115" s="1"/>
      <c r="H115" s="1"/>
      <c r="I115" s="1"/>
      <c r="J115" s="1"/>
      <c r="K115" s="1"/>
      <c r="L115" s="1"/>
      <c r="M115" s="1"/>
      <c r="N115" s="1"/>
      <c r="O115" s="1"/>
      <c r="P115" s="1"/>
      <c r="Q115" s="1"/>
      <c r="R115" s="1"/>
      <c r="S115" s="1"/>
      <c r="T115" s="1"/>
      <c r="U115" s="1"/>
      <c r="V115" s="1" t="s">
        <v>2436</v>
      </c>
      <c r="W115" s="1">
        <v>340135</v>
      </c>
      <c r="X115" s="1" t="s">
        <v>2375</v>
      </c>
      <c r="Y115" s="82">
        <f t="shared" si="18"/>
        <v>340135</v>
      </c>
      <c r="Z115" s="82" t="str">
        <f t="shared" si="19"/>
        <v>IMECTECH SOLUTIONS S.A.S.</v>
      </c>
      <c r="AA115" s="82" t="str">
        <f t="shared" si="20"/>
        <v>BARNSTEAD</v>
      </c>
      <c r="AB115" s="82" t="str">
        <f t="shared" si="21"/>
        <v>60 DIAS</v>
      </c>
      <c r="AC115" s="1"/>
      <c r="AD115" s="1"/>
      <c r="AE115" s="1"/>
      <c r="AF115" s="1"/>
      <c r="AG115" s="1"/>
      <c r="AH115" s="1"/>
      <c r="AI115" s="1"/>
      <c r="AJ115" s="1"/>
      <c r="AK115" s="1"/>
      <c r="AL115" s="1" t="s">
        <v>2436</v>
      </c>
      <c r="AM115" s="1">
        <v>559700</v>
      </c>
      <c r="AN115" s="1" t="s">
        <v>2475</v>
      </c>
      <c r="AO115" s="1"/>
      <c r="AP115" s="1"/>
      <c r="AQ115" s="1"/>
      <c r="AR115" s="1"/>
      <c r="AS115" s="1"/>
      <c r="AT115" s="1"/>
      <c r="AU115" s="1"/>
      <c r="AV115" s="1"/>
      <c r="AW115" s="1"/>
      <c r="AX115" s="82">
        <f t="shared" si="28"/>
        <v>559700</v>
      </c>
      <c r="AY115" s="82" t="str">
        <f t="shared" si="29"/>
        <v>LESNIAK E. U.</v>
      </c>
      <c r="AZ115" s="82" t="str">
        <f t="shared" si="30"/>
        <v>BARNSTEAD</v>
      </c>
      <c r="BA115" s="82" t="str">
        <f t="shared" si="31"/>
        <v>30 días</v>
      </c>
      <c r="BB115" s="1"/>
      <c r="BC115" s="1"/>
      <c r="BD115" s="1"/>
      <c r="BE115" s="1"/>
      <c r="BF115" s="1"/>
      <c r="BG115" s="1"/>
      <c r="BH115" s="1" t="s">
        <v>2436</v>
      </c>
      <c r="BI115" s="1">
        <v>359600</v>
      </c>
      <c r="BJ115" s="1" t="s">
        <v>2375</v>
      </c>
      <c r="BK115" s="1"/>
      <c r="BL115" s="1"/>
      <c r="BM115" s="1"/>
      <c r="BN115" s="1"/>
      <c r="BO115" s="1"/>
      <c r="BP115" s="1"/>
      <c r="BQ115" s="1"/>
      <c r="BR115" s="1"/>
      <c r="BS115" s="1"/>
      <c r="BT115" s="1"/>
      <c r="BU115" s="1"/>
      <c r="BV115" s="1"/>
      <c r="BW115" s="82">
        <f t="shared" si="32"/>
        <v>359600</v>
      </c>
      <c r="BX115" s="82" t="str">
        <f t="shared" si="33"/>
        <v xml:space="preserve">QUIMICA  M.G.  S.A.S.   </v>
      </c>
      <c r="BY115" s="82" t="str">
        <f t="shared" si="34"/>
        <v>BARNSTEAD</v>
      </c>
      <c r="BZ115" s="82" t="str">
        <f t="shared" si="35"/>
        <v>60 DIAS</v>
      </c>
      <c r="CA115" s="1" t="s">
        <v>2635</v>
      </c>
      <c r="CB115" s="1">
        <v>382800</v>
      </c>
      <c r="CC115" s="1">
        <v>60</v>
      </c>
      <c r="CD115" s="98">
        <f t="shared" si="22"/>
        <v>340135</v>
      </c>
      <c r="CE115" s="98" t="str">
        <f t="shared" si="23"/>
        <v>IMECTECH SOLUTIONS S.A.S.</v>
      </c>
      <c r="CF115" s="98" t="str">
        <f t="shared" si="24"/>
        <v>BARNSTEAD</v>
      </c>
      <c r="CG115" s="98" t="str">
        <f t="shared" si="25"/>
        <v>60 DIAS</v>
      </c>
      <c r="CH115" s="1">
        <f t="shared" si="26"/>
        <v>382800</v>
      </c>
    </row>
    <row r="116" spans="1:86" ht="21.6">
      <c r="A116" s="48">
        <f t="shared" si="27"/>
        <v>108</v>
      </c>
      <c r="B116" s="10" t="s">
        <v>1197</v>
      </c>
      <c r="C116" s="10" t="s">
        <v>954</v>
      </c>
      <c r="D116" s="1"/>
      <c r="E116" s="1"/>
      <c r="F116" s="1"/>
      <c r="G116" s="1"/>
      <c r="H116" s="1"/>
      <c r="I116" s="1"/>
      <c r="J116" s="1"/>
      <c r="K116" s="1"/>
      <c r="L116" s="1"/>
      <c r="M116" s="1"/>
      <c r="N116" s="1"/>
      <c r="O116" s="1"/>
      <c r="P116" s="1"/>
      <c r="Q116" s="1"/>
      <c r="R116" s="1"/>
      <c r="S116" s="1"/>
      <c r="T116" s="1"/>
      <c r="U116" s="1"/>
      <c r="V116" s="1"/>
      <c r="W116" s="1"/>
      <c r="X116" s="1"/>
      <c r="Y116" s="82"/>
      <c r="Z116" s="82"/>
      <c r="AA116" s="82"/>
      <c r="AB116" s="82"/>
      <c r="AC116" s="1"/>
      <c r="AD116" s="1"/>
      <c r="AE116" s="1"/>
      <c r="AF116" s="1"/>
      <c r="AG116" s="1"/>
      <c r="AH116" s="1"/>
      <c r="AI116" s="1"/>
      <c r="AJ116" s="1"/>
      <c r="AK116" s="1"/>
      <c r="AL116" s="1" t="s">
        <v>920</v>
      </c>
      <c r="AM116" s="1">
        <v>294500</v>
      </c>
      <c r="AN116" s="1" t="s">
        <v>2475</v>
      </c>
      <c r="AO116" s="1"/>
      <c r="AP116" s="1"/>
      <c r="AQ116" s="1"/>
      <c r="AR116" s="1"/>
      <c r="AS116" s="1"/>
      <c r="AT116" s="1"/>
      <c r="AU116" s="1"/>
      <c r="AV116" s="1"/>
      <c r="AW116" s="1"/>
      <c r="AX116" s="82">
        <f t="shared" si="28"/>
        <v>294500</v>
      </c>
      <c r="AY116" s="82" t="str">
        <f t="shared" si="29"/>
        <v>LESNIAK E. U.</v>
      </c>
      <c r="AZ116" s="82" t="str">
        <f t="shared" si="30"/>
        <v>BRAND</v>
      </c>
      <c r="BA116" s="82" t="str">
        <f t="shared" si="31"/>
        <v>30 días</v>
      </c>
      <c r="BB116" s="1"/>
      <c r="BC116" s="1"/>
      <c r="BD116" s="1"/>
      <c r="BE116" s="1" t="s">
        <v>920</v>
      </c>
      <c r="BF116" s="1">
        <v>26917.8</v>
      </c>
      <c r="BG116" s="1" t="s">
        <v>2527</v>
      </c>
      <c r="BH116" s="1"/>
      <c r="BI116" s="1"/>
      <c r="BJ116" s="1"/>
      <c r="BK116" s="1"/>
      <c r="BL116" s="1"/>
      <c r="BM116" s="1"/>
      <c r="BN116" s="1"/>
      <c r="BO116" s="1"/>
      <c r="BP116" s="1"/>
      <c r="BQ116" s="1" t="s">
        <v>920</v>
      </c>
      <c r="BR116" s="1">
        <v>129456</v>
      </c>
      <c r="BS116" s="1" t="s">
        <v>2545</v>
      </c>
      <c r="BT116" s="1"/>
      <c r="BU116" s="1"/>
      <c r="BV116" s="1"/>
      <c r="BW116" s="82">
        <f t="shared" si="32"/>
        <v>26917.8</v>
      </c>
      <c r="BX116" s="82" t="str">
        <f t="shared" si="33"/>
        <v>PROFINAS SAS</v>
      </c>
      <c r="BY116" s="82" t="str">
        <f t="shared" si="34"/>
        <v>BRAND</v>
      </c>
      <c r="BZ116" s="82" t="str">
        <f t="shared" si="35"/>
        <v>15-30 DIAS</v>
      </c>
      <c r="CA116" s="1" t="s">
        <v>2302</v>
      </c>
      <c r="CB116" s="1">
        <v>146200</v>
      </c>
      <c r="CC116" s="1">
        <v>60</v>
      </c>
      <c r="CD116" s="98">
        <f t="shared" si="22"/>
        <v>26917.8</v>
      </c>
      <c r="CE116" s="98" t="str">
        <f t="shared" si="23"/>
        <v>PROFINAS SAS</v>
      </c>
      <c r="CF116" s="98" t="str">
        <f t="shared" si="24"/>
        <v>BRAND</v>
      </c>
      <c r="CG116" s="98" t="str">
        <f t="shared" si="25"/>
        <v>15-30 DIAS</v>
      </c>
      <c r="CH116" s="1">
        <f t="shared" si="26"/>
        <v>146200</v>
      </c>
    </row>
    <row r="117" spans="1:86" ht="43.2">
      <c r="A117" s="48">
        <f t="shared" si="27"/>
        <v>109</v>
      </c>
      <c r="B117" s="10" t="s">
        <v>1111</v>
      </c>
      <c r="C117" s="10" t="s">
        <v>2204</v>
      </c>
      <c r="D117" s="1"/>
      <c r="E117" s="1"/>
      <c r="F117" s="1"/>
      <c r="G117" s="1"/>
      <c r="H117" s="1"/>
      <c r="I117" s="1"/>
      <c r="J117" s="1"/>
      <c r="K117" s="1"/>
      <c r="L117" s="1"/>
      <c r="M117" s="1"/>
      <c r="N117" s="1"/>
      <c r="O117" s="1"/>
      <c r="P117" s="1"/>
      <c r="Q117" s="1"/>
      <c r="R117" s="1"/>
      <c r="S117" s="1"/>
      <c r="T117" s="1"/>
      <c r="U117" s="1"/>
      <c r="V117" s="1" t="s">
        <v>888</v>
      </c>
      <c r="W117" s="1">
        <v>416682</v>
      </c>
      <c r="X117" s="1" t="s">
        <v>2375</v>
      </c>
      <c r="Y117" s="82">
        <f t="shared" si="18"/>
        <v>416682</v>
      </c>
      <c r="Z117" s="82" t="str">
        <f t="shared" si="19"/>
        <v>IMECTECH SOLUTIONS S.A.S.</v>
      </c>
      <c r="AA117" s="82" t="str">
        <f t="shared" si="20"/>
        <v>FISHER</v>
      </c>
      <c r="AB117" s="82" t="str">
        <f t="shared" si="21"/>
        <v>60 DIAS</v>
      </c>
      <c r="AC117" s="1"/>
      <c r="AD117" s="1"/>
      <c r="AE117" s="1"/>
      <c r="AF117" s="1" t="s">
        <v>1222</v>
      </c>
      <c r="AG117" s="1">
        <v>336400</v>
      </c>
      <c r="AH117" s="1" t="s">
        <v>2454</v>
      </c>
      <c r="AI117" s="1"/>
      <c r="AJ117" s="1"/>
      <c r="AK117" s="1"/>
      <c r="AL117" s="1"/>
      <c r="AM117" s="1"/>
      <c r="AN117" s="1"/>
      <c r="AO117" s="1"/>
      <c r="AP117" s="1"/>
      <c r="AQ117" s="1"/>
      <c r="AR117" s="1"/>
      <c r="AS117" s="1"/>
      <c r="AT117" s="1"/>
      <c r="AU117" s="1" t="s">
        <v>1222</v>
      </c>
      <c r="AV117" s="1">
        <v>306597.28000000003</v>
      </c>
      <c r="AW117" s="1">
        <v>45</v>
      </c>
      <c r="AX117" s="82">
        <f t="shared" si="28"/>
        <v>306597.28000000003</v>
      </c>
      <c r="AY117" s="82" t="str">
        <f t="shared" si="29"/>
        <v xml:space="preserve">PURIFICACION Y ANALISIS DE FLUIDOS LTDA. </v>
      </c>
      <c r="AZ117" s="82" t="str">
        <f t="shared" si="30"/>
        <v>RESTEK</v>
      </c>
      <c r="BA117" s="82">
        <f t="shared" si="31"/>
        <v>45</v>
      </c>
      <c r="BB117" s="1"/>
      <c r="BC117" s="1"/>
      <c r="BD117" s="1"/>
      <c r="BE117" s="1"/>
      <c r="BF117" s="1"/>
      <c r="BG117" s="1"/>
      <c r="BH117" s="1"/>
      <c r="BI117" s="1"/>
      <c r="BJ117" s="1"/>
      <c r="BK117" s="1"/>
      <c r="BL117" s="1"/>
      <c r="BM117" s="1"/>
      <c r="BN117" s="1"/>
      <c r="BO117" s="1"/>
      <c r="BP117" s="1"/>
      <c r="BQ117" s="1"/>
      <c r="BR117" s="1"/>
      <c r="BS117" s="1"/>
      <c r="BT117" s="1"/>
      <c r="BU117" s="1"/>
      <c r="BV117" s="1"/>
      <c r="BW117" s="82"/>
      <c r="BX117" s="82" t="str">
        <f t="shared" si="33"/>
        <v>RTL REPRESENTACIONES TÉCNICAS LTDA</v>
      </c>
      <c r="BY117" s="82">
        <f t="shared" si="34"/>
        <v>0</v>
      </c>
      <c r="BZ117" s="82">
        <f t="shared" si="35"/>
        <v>0</v>
      </c>
      <c r="CA117" s="1" t="s">
        <v>1799</v>
      </c>
      <c r="CB117" s="1">
        <v>353100</v>
      </c>
      <c r="CC117" s="1">
        <v>60</v>
      </c>
      <c r="CD117" s="98">
        <f t="shared" si="22"/>
        <v>306597.28000000003</v>
      </c>
      <c r="CE117" s="98" t="str">
        <f t="shared" si="23"/>
        <v xml:space="preserve">PURIFICACION Y ANALISIS DE FLUIDOS LTDA. </v>
      </c>
      <c r="CF117" s="98" t="str">
        <f t="shared" si="24"/>
        <v>RESTEK</v>
      </c>
      <c r="CG117" s="98">
        <f t="shared" si="25"/>
        <v>45</v>
      </c>
      <c r="CH117" s="1">
        <f t="shared" si="26"/>
        <v>416682</v>
      </c>
    </row>
    <row r="118" spans="1:86" ht="52.2">
      <c r="A118" s="48">
        <f t="shared" si="27"/>
        <v>110</v>
      </c>
      <c r="B118" s="10" t="s">
        <v>1139</v>
      </c>
      <c r="C118" s="10" t="s">
        <v>2205</v>
      </c>
      <c r="D118" s="1"/>
      <c r="E118" s="1"/>
      <c r="F118" s="1"/>
      <c r="G118" s="1"/>
      <c r="H118" s="1"/>
      <c r="I118" s="1"/>
      <c r="J118" s="1"/>
      <c r="K118" s="1"/>
      <c r="L118" s="1"/>
      <c r="M118" s="1"/>
      <c r="N118" s="1"/>
      <c r="O118" s="1"/>
      <c r="P118" s="1"/>
      <c r="Q118" s="1"/>
      <c r="R118" s="1"/>
      <c r="S118" s="1"/>
      <c r="T118" s="1"/>
      <c r="U118" s="1"/>
      <c r="V118" s="1"/>
      <c r="W118" s="1"/>
      <c r="X118" s="1"/>
      <c r="Y118" s="82"/>
      <c r="Z118" s="82"/>
      <c r="AA118" s="82"/>
      <c r="AB118" s="82"/>
      <c r="AC118" s="1"/>
      <c r="AD118" s="1"/>
      <c r="AE118" s="1"/>
      <c r="AF118" s="1"/>
      <c r="AG118" s="1"/>
      <c r="AH118" s="1"/>
      <c r="AI118" s="1"/>
      <c r="AJ118" s="1"/>
      <c r="AK118" s="1"/>
      <c r="AL118" s="1"/>
      <c r="AM118" s="1"/>
      <c r="AN118" s="1"/>
      <c r="AO118" s="1"/>
      <c r="AP118" s="1"/>
      <c r="AQ118" s="1"/>
      <c r="AR118" s="1"/>
      <c r="AS118" s="1"/>
      <c r="AT118" s="1"/>
      <c r="AU118" s="1" t="s">
        <v>307</v>
      </c>
      <c r="AV118" s="1">
        <v>103000</v>
      </c>
      <c r="AW118" s="1">
        <v>15</v>
      </c>
      <c r="AX118" s="82">
        <f t="shared" si="28"/>
        <v>103000</v>
      </c>
      <c r="AY118" s="82" t="str">
        <f t="shared" si="29"/>
        <v xml:space="preserve">PURIFICACION Y ANALISIS DE FLUIDOS LTDA. </v>
      </c>
      <c r="AZ118" s="82" t="str">
        <f t="shared" si="30"/>
        <v>MILLIPORE</v>
      </c>
      <c r="BA118" s="82">
        <f t="shared" si="31"/>
        <v>15</v>
      </c>
      <c r="BB118" s="1" t="s">
        <v>1799</v>
      </c>
      <c r="BC118" s="1">
        <v>501120</v>
      </c>
      <c r="BD118" s="1">
        <v>60</v>
      </c>
      <c r="BE118" s="1"/>
      <c r="BF118" s="1"/>
      <c r="BG118" s="1"/>
      <c r="BH118" s="1"/>
      <c r="BI118" s="1"/>
      <c r="BJ118" s="1"/>
      <c r="BK118" s="1"/>
      <c r="BL118" s="1"/>
      <c r="BM118" s="1"/>
      <c r="BN118" s="1"/>
      <c r="BO118" s="1"/>
      <c r="BP118" s="1"/>
      <c r="BQ118" s="1"/>
      <c r="BR118" s="1"/>
      <c r="BS118" s="1"/>
      <c r="BT118" s="1"/>
      <c r="BU118" s="1"/>
      <c r="BV118" s="1"/>
      <c r="BW118" s="82">
        <f t="shared" si="32"/>
        <v>501120</v>
      </c>
      <c r="BX118" s="82" t="str">
        <f t="shared" si="33"/>
        <v>PRODUQUIMICA DE COLOMBIA S A</v>
      </c>
      <c r="BY118" s="82" t="str">
        <f t="shared" si="34"/>
        <v>FISHERBRAND</v>
      </c>
      <c r="BZ118" s="82">
        <f t="shared" si="35"/>
        <v>60</v>
      </c>
      <c r="CA118" s="1" t="s">
        <v>1799</v>
      </c>
      <c r="CB118" s="1">
        <v>408500</v>
      </c>
      <c r="CC118" s="1">
        <v>60</v>
      </c>
      <c r="CD118" s="98">
        <f t="shared" si="22"/>
        <v>103000</v>
      </c>
      <c r="CE118" s="98" t="str">
        <f t="shared" si="23"/>
        <v xml:space="preserve">PURIFICACION Y ANALISIS DE FLUIDOS LTDA. </v>
      </c>
      <c r="CF118" s="98" t="str">
        <f t="shared" si="24"/>
        <v>MILLIPORE</v>
      </c>
      <c r="CG118" s="98">
        <f t="shared" si="25"/>
        <v>15</v>
      </c>
      <c r="CH118" s="1">
        <f t="shared" si="26"/>
        <v>501120</v>
      </c>
    </row>
    <row r="119" spans="1:86" ht="43.2">
      <c r="A119" s="48">
        <f t="shared" si="27"/>
        <v>111</v>
      </c>
      <c r="B119" s="10" t="s">
        <v>2206</v>
      </c>
      <c r="C119" s="10" t="s">
        <v>2207</v>
      </c>
      <c r="D119" s="1"/>
      <c r="E119" s="1"/>
      <c r="F119" s="1"/>
      <c r="G119" s="1"/>
      <c r="H119" s="1"/>
      <c r="I119" s="1"/>
      <c r="J119" s="1"/>
      <c r="K119" s="1"/>
      <c r="L119" s="1"/>
      <c r="M119" s="1"/>
      <c r="N119" s="1"/>
      <c r="O119" s="1"/>
      <c r="P119" s="1"/>
      <c r="Q119" s="1"/>
      <c r="R119" s="1"/>
      <c r="S119" s="1"/>
      <c r="T119" s="1"/>
      <c r="U119" s="1"/>
      <c r="V119" s="1" t="s">
        <v>888</v>
      </c>
      <c r="W119" s="1">
        <v>222902</v>
      </c>
      <c r="X119" s="1" t="s">
        <v>2375</v>
      </c>
      <c r="Y119" s="82">
        <f t="shared" si="18"/>
        <v>222902</v>
      </c>
      <c r="Z119" s="82" t="str">
        <f t="shared" si="19"/>
        <v>IMECTECH SOLUTIONS S.A.S.</v>
      </c>
      <c r="AA119" s="82" t="str">
        <f t="shared" si="20"/>
        <v>FISHER</v>
      </c>
      <c r="AB119" s="82" t="str">
        <f t="shared" si="21"/>
        <v>60 DIAS</v>
      </c>
      <c r="AC119" s="1"/>
      <c r="AD119" s="1"/>
      <c r="AE119" s="1"/>
      <c r="AF119" s="1"/>
      <c r="AG119" s="1"/>
      <c r="AH119" s="1"/>
      <c r="AI119" s="1"/>
      <c r="AJ119" s="1"/>
      <c r="AK119" s="1"/>
      <c r="AL119" s="1" t="s">
        <v>1799</v>
      </c>
      <c r="AM119" s="1">
        <v>845900</v>
      </c>
      <c r="AN119" s="1" t="s">
        <v>2475</v>
      </c>
      <c r="AO119" s="1"/>
      <c r="AP119" s="1"/>
      <c r="AQ119" s="1"/>
      <c r="AR119" s="1"/>
      <c r="AS119" s="1"/>
      <c r="AT119" s="1"/>
      <c r="AU119" s="1"/>
      <c r="AV119" s="1"/>
      <c r="AW119" s="1"/>
      <c r="AX119" s="82">
        <f t="shared" si="28"/>
        <v>845900</v>
      </c>
      <c r="AY119" s="82" t="str">
        <f t="shared" si="29"/>
        <v>LESNIAK E. U.</v>
      </c>
      <c r="AZ119" s="82" t="str">
        <f t="shared" si="30"/>
        <v>FISHERBRAND</v>
      </c>
      <c r="BA119" s="82" t="str">
        <f t="shared" si="31"/>
        <v>30 días</v>
      </c>
      <c r="BB119" s="1" t="s">
        <v>1799</v>
      </c>
      <c r="BC119" s="1">
        <v>461970</v>
      </c>
      <c r="BD119" s="1">
        <v>60</v>
      </c>
      <c r="BE119" s="1"/>
      <c r="BF119" s="1"/>
      <c r="BG119" s="1"/>
      <c r="BH119" s="1" t="s">
        <v>888</v>
      </c>
      <c r="BI119" s="1">
        <v>631040</v>
      </c>
      <c r="BJ119" s="1" t="s">
        <v>2375</v>
      </c>
      <c r="BK119" s="1"/>
      <c r="BL119" s="1"/>
      <c r="BM119" s="1"/>
      <c r="BN119" s="1"/>
      <c r="BO119" s="1"/>
      <c r="BP119" s="1"/>
      <c r="BQ119" s="1"/>
      <c r="BR119" s="1"/>
      <c r="BS119" s="1"/>
      <c r="BT119" s="1"/>
      <c r="BU119" s="1"/>
      <c r="BV119" s="1"/>
      <c r="BW119" s="82">
        <f t="shared" si="32"/>
        <v>461970</v>
      </c>
      <c r="BX119" s="82" t="str">
        <f t="shared" si="33"/>
        <v>PRODUQUIMICA DE COLOMBIA S A</v>
      </c>
      <c r="BY119" s="82" t="str">
        <f t="shared" si="34"/>
        <v>FISHERBRAND</v>
      </c>
      <c r="BZ119" s="82">
        <f t="shared" si="35"/>
        <v>60</v>
      </c>
      <c r="CA119" s="1" t="s">
        <v>1799</v>
      </c>
      <c r="CB119" s="1">
        <v>155300</v>
      </c>
      <c r="CC119" s="1">
        <v>60</v>
      </c>
      <c r="CD119" s="98">
        <f t="shared" si="22"/>
        <v>155300</v>
      </c>
      <c r="CE119" s="98" t="str">
        <f t="shared" si="23"/>
        <v>SCIENTIFIC PRODUCTS LTDA.</v>
      </c>
      <c r="CF119" s="98" t="str">
        <f t="shared" si="24"/>
        <v>FISHERBRAND</v>
      </c>
      <c r="CG119" s="98">
        <f t="shared" si="25"/>
        <v>60</v>
      </c>
      <c r="CH119" s="1">
        <f t="shared" si="26"/>
        <v>631040</v>
      </c>
    </row>
    <row r="120" spans="1:86" ht="43.2">
      <c r="A120" s="48">
        <f t="shared" si="27"/>
        <v>112</v>
      </c>
      <c r="B120" s="10" t="s">
        <v>1131</v>
      </c>
      <c r="C120" s="10" t="s">
        <v>1289</v>
      </c>
      <c r="D120" s="1"/>
      <c r="E120" s="1"/>
      <c r="F120" s="1"/>
      <c r="G120" s="1"/>
      <c r="H120" s="1"/>
      <c r="I120" s="1"/>
      <c r="J120" s="1"/>
      <c r="K120" s="1"/>
      <c r="L120" s="1"/>
      <c r="M120" s="1"/>
      <c r="N120" s="1"/>
      <c r="O120" s="1"/>
      <c r="P120" s="1"/>
      <c r="Q120" s="1"/>
      <c r="R120" s="1"/>
      <c r="S120" s="1"/>
      <c r="T120" s="1"/>
      <c r="U120" s="1"/>
      <c r="V120" s="1"/>
      <c r="W120" s="1"/>
      <c r="X120" s="1"/>
      <c r="Y120" s="82"/>
      <c r="Z120" s="82"/>
      <c r="AA120" s="82"/>
      <c r="AB120" s="82"/>
      <c r="AC120" s="1"/>
      <c r="AD120" s="1"/>
      <c r="AE120" s="1"/>
      <c r="AF120" s="1"/>
      <c r="AG120" s="1"/>
      <c r="AH120" s="1"/>
      <c r="AI120" s="1"/>
      <c r="AJ120" s="1"/>
      <c r="AK120" s="1"/>
      <c r="AL120" s="1"/>
      <c r="AM120" s="1"/>
      <c r="AN120" s="1"/>
      <c r="AO120" s="1"/>
      <c r="AP120" s="1"/>
      <c r="AQ120" s="1"/>
      <c r="AR120" s="1"/>
      <c r="AS120" s="1"/>
      <c r="AT120" s="1"/>
      <c r="AU120" s="1" t="s">
        <v>1267</v>
      </c>
      <c r="AV120" s="1">
        <v>135057.41</v>
      </c>
      <c r="AW120" s="1">
        <v>45</v>
      </c>
      <c r="AX120" s="82">
        <f t="shared" si="28"/>
        <v>135057.41</v>
      </c>
      <c r="AY120" s="82" t="str">
        <f t="shared" si="29"/>
        <v xml:space="preserve">PURIFICACION Y ANALISIS DE FLUIDOS LTDA. </v>
      </c>
      <c r="AZ120" s="82" t="str">
        <f t="shared" si="30"/>
        <v>SHIMADZU</v>
      </c>
      <c r="BA120" s="82">
        <f t="shared" si="31"/>
        <v>45</v>
      </c>
      <c r="BB120" s="1"/>
      <c r="BC120" s="1"/>
      <c r="BD120" s="1"/>
      <c r="BE120" s="1"/>
      <c r="BF120" s="1"/>
      <c r="BG120" s="1"/>
      <c r="BH120" s="1"/>
      <c r="BI120" s="1"/>
      <c r="BJ120" s="1"/>
      <c r="BK120" s="1"/>
      <c r="BL120" s="1"/>
      <c r="BM120" s="1"/>
      <c r="BN120" s="1"/>
      <c r="BO120" s="1"/>
      <c r="BP120" s="1"/>
      <c r="BQ120" s="1"/>
      <c r="BR120" s="1"/>
      <c r="BS120" s="1"/>
      <c r="BT120" s="1"/>
      <c r="BU120" s="1"/>
      <c r="BV120" s="1"/>
      <c r="BW120" s="82"/>
      <c r="BX120" s="82"/>
      <c r="BY120" s="82"/>
      <c r="BZ120" s="82"/>
      <c r="CA120" s="1"/>
      <c r="CB120" s="1"/>
      <c r="CC120" s="1"/>
      <c r="CD120" s="98">
        <f t="shared" si="22"/>
        <v>135057.41</v>
      </c>
      <c r="CE120" s="98" t="str">
        <f t="shared" si="23"/>
        <v xml:space="preserve">PURIFICACION Y ANALISIS DE FLUIDOS LTDA. </v>
      </c>
      <c r="CF120" s="98" t="str">
        <f t="shared" si="24"/>
        <v>SHIMADZU</v>
      </c>
      <c r="CG120" s="98">
        <f t="shared" si="25"/>
        <v>45</v>
      </c>
      <c r="CH120" s="1">
        <f t="shared" si="26"/>
        <v>135057.41</v>
      </c>
    </row>
    <row r="121" spans="1:86" ht="43.2">
      <c r="A121" s="48">
        <f t="shared" si="27"/>
        <v>113</v>
      </c>
      <c r="B121" s="10" t="s">
        <v>1132</v>
      </c>
      <c r="C121" s="10" t="s">
        <v>1290</v>
      </c>
      <c r="D121" s="1"/>
      <c r="E121" s="1"/>
      <c r="F121" s="1"/>
      <c r="G121" s="1"/>
      <c r="H121" s="1"/>
      <c r="I121" s="1"/>
      <c r="J121" s="1"/>
      <c r="K121" s="1"/>
      <c r="L121" s="1"/>
      <c r="M121" s="1"/>
      <c r="N121" s="1"/>
      <c r="O121" s="1"/>
      <c r="P121" s="1"/>
      <c r="Q121" s="1"/>
      <c r="R121" s="1"/>
      <c r="S121" s="1"/>
      <c r="T121" s="1"/>
      <c r="U121" s="1"/>
      <c r="V121" s="1"/>
      <c r="W121" s="1"/>
      <c r="X121" s="1"/>
      <c r="Y121" s="82"/>
      <c r="Z121" s="82"/>
      <c r="AA121" s="82"/>
      <c r="AB121" s="82"/>
      <c r="AC121" s="1"/>
      <c r="AD121" s="1"/>
      <c r="AE121" s="1"/>
      <c r="AF121" s="1"/>
      <c r="AG121" s="1"/>
      <c r="AH121" s="1"/>
      <c r="AI121" s="1"/>
      <c r="AJ121" s="1"/>
      <c r="AK121" s="1"/>
      <c r="AL121" s="1"/>
      <c r="AM121" s="1"/>
      <c r="AN121" s="1"/>
      <c r="AO121" s="1"/>
      <c r="AP121" s="1"/>
      <c r="AQ121" s="1"/>
      <c r="AR121" s="1"/>
      <c r="AS121" s="1"/>
      <c r="AT121" s="1"/>
      <c r="AU121" s="1" t="s">
        <v>1267</v>
      </c>
      <c r="AV121" s="1">
        <v>436958.08</v>
      </c>
      <c r="AW121" s="1">
        <v>45</v>
      </c>
      <c r="AX121" s="82">
        <f t="shared" si="28"/>
        <v>436958.08</v>
      </c>
      <c r="AY121" s="82" t="str">
        <f t="shared" si="29"/>
        <v xml:space="preserve">PURIFICACION Y ANALISIS DE FLUIDOS LTDA. </v>
      </c>
      <c r="AZ121" s="82" t="str">
        <f t="shared" si="30"/>
        <v>SHIMADZU</v>
      </c>
      <c r="BA121" s="82">
        <f t="shared" si="31"/>
        <v>45</v>
      </c>
      <c r="BB121" s="1"/>
      <c r="BC121" s="1"/>
      <c r="BD121" s="1"/>
      <c r="BE121" s="1"/>
      <c r="BF121" s="1"/>
      <c r="BG121" s="1"/>
      <c r="BH121" s="1"/>
      <c r="BI121" s="1"/>
      <c r="BJ121" s="1"/>
      <c r="BK121" s="1"/>
      <c r="BL121" s="1"/>
      <c r="BM121" s="1"/>
      <c r="BN121" s="1"/>
      <c r="BO121" s="1"/>
      <c r="BP121" s="1"/>
      <c r="BQ121" s="1"/>
      <c r="BR121" s="1"/>
      <c r="BS121" s="1"/>
      <c r="BT121" s="1"/>
      <c r="BU121" s="1"/>
      <c r="BV121" s="1"/>
      <c r="BW121" s="82"/>
      <c r="BX121" s="82"/>
      <c r="BY121" s="82"/>
      <c r="BZ121" s="82"/>
      <c r="CA121" s="1"/>
      <c r="CB121" s="1"/>
      <c r="CC121" s="1"/>
      <c r="CD121" s="98">
        <f t="shared" si="22"/>
        <v>436958.08</v>
      </c>
      <c r="CE121" s="98" t="str">
        <f t="shared" si="23"/>
        <v xml:space="preserve">PURIFICACION Y ANALISIS DE FLUIDOS LTDA. </v>
      </c>
      <c r="CF121" s="98" t="str">
        <f t="shared" si="24"/>
        <v>SHIMADZU</v>
      </c>
      <c r="CG121" s="98">
        <f t="shared" si="25"/>
        <v>45</v>
      </c>
      <c r="CH121" s="1">
        <f t="shared" si="26"/>
        <v>436958.08</v>
      </c>
    </row>
    <row r="122" spans="1:86" ht="43.2">
      <c r="A122" s="48">
        <f t="shared" si="27"/>
        <v>114</v>
      </c>
      <c r="B122" s="10" t="s">
        <v>1133</v>
      </c>
      <c r="C122" s="10" t="s">
        <v>1291</v>
      </c>
      <c r="D122" s="1"/>
      <c r="E122" s="1"/>
      <c r="F122" s="1"/>
      <c r="G122" s="1"/>
      <c r="H122" s="1"/>
      <c r="I122" s="1"/>
      <c r="J122" s="1"/>
      <c r="K122" s="1"/>
      <c r="L122" s="1"/>
      <c r="M122" s="1"/>
      <c r="N122" s="1"/>
      <c r="O122" s="1"/>
      <c r="P122" s="1"/>
      <c r="Q122" s="1"/>
      <c r="R122" s="1"/>
      <c r="S122" s="1"/>
      <c r="T122" s="1"/>
      <c r="U122" s="1"/>
      <c r="V122" s="1"/>
      <c r="W122" s="1"/>
      <c r="X122" s="1"/>
      <c r="Y122" s="82"/>
      <c r="Z122" s="82"/>
      <c r="AA122" s="82"/>
      <c r="AB122" s="82"/>
      <c r="AC122" s="1"/>
      <c r="AD122" s="1"/>
      <c r="AE122" s="1"/>
      <c r="AF122" s="1"/>
      <c r="AG122" s="1"/>
      <c r="AH122" s="1"/>
      <c r="AI122" s="1"/>
      <c r="AJ122" s="1"/>
      <c r="AK122" s="1"/>
      <c r="AL122" s="1"/>
      <c r="AM122" s="1"/>
      <c r="AN122" s="1"/>
      <c r="AO122" s="1"/>
      <c r="AP122" s="1"/>
      <c r="AQ122" s="1"/>
      <c r="AR122" s="1"/>
      <c r="AS122" s="1"/>
      <c r="AT122" s="1"/>
      <c r="AU122" s="1" t="s">
        <v>1267</v>
      </c>
      <c r="AV122" s="1">
        <v>436957.5</v>
      </c>
      <c r="AW122" s="1">
        <v>45</v>
      </c>
      <c r="AX122" s="82">
        <f t="shared" si="28"/>
        <v>436957.5</v>
      </c>
      <c r="AY122" s="82" t="str">
        <f t="shared" si="29"/>
        <v xml:space="preserve">PURIFICACION Y ANALISIS DE FLUIDOS LTDA. </v>
      </c>
      <c r="AZ122" s="82" t="str">
        <f t="shared" si="30"/>
        <v>SHIMADZU</v>
      </c>
      <c r="BA122" s="82">
        <f t="shared" si="31"/>
        <v>45</v>
      </c>
      <c r="BB122" s="1"/>
      <c r="BC122" s="1"/>
      <c r="BD122" s="1"/>
      <c r="BE122" s="1"/>
      <c r="BF122" s="1"/>
      <c r="BG122" s="1"/>
      <c r="BH122" s="1"/>
      <c r="BI122" s="1"/>
      <c r="BJ122" s="1"/>
      <c r="BK122" s="1"/>
      <c r="BL122" s="1"/>
      <c r="BM122" s="1"/>
      <c r="BN122" s="1"/>
      <c r="BO122" s="1"/>
      <c r="BP122" s="1"/>
      <c r="BQ122" s="1"/>
      <c r="BR122" s="1"/>
      <c r="BS122" s="1"/>
      <c r="BT122" s="1"/>
      <c r="BU122" s="1"/>
      <c r="BV122" s="1"/>
      <c r="BW122" s="82"/>
      <c r="BX122" s="82"/>
      <c r="BY122" s="82"/>
      <c r="BZ122" s="82"/>
      <c r="CA122" s="1"/>
      <c r="CB122" s="1"/>
      <c r="CC122" s="1"/>
      <c r="CD122" s="98">
        <f t="shared" si="22"/>
        <v>436957.5</v>
      </c>
      <c r="CE122" s="98" t="str">
        <f t="shared" si="23"/>
        <v xml:space="preserve">PURIFICACION Y ANALISIS DE FLUIDOS LTDA. </v>
      </c>
      <c r="CF122" s="98" t="str">
        <f t="shared" si="24"/>
        <v>SHIMADZU</v>
      </c>
      <c r="CG122" s="98">
        <f t="shared" si="25"/>
        <v>45</v>
      </c>
      <c r="CH122" s="1">
        <f t="shared" si="26"/>
        <v>436957.5</v>
      </c>
    </row>
    <row r="123" spans="1:86" ht="43.2">
      <c r="A123" s="48">
        <f t="shared" si="27"/>
        <v>115</v>
      </c>
      <c r="B123" s="10" t="s">
        <v>1134</v>
      </c>
      <c r="C123" s="10" t="s">
        <v>1292</v>
      </c>
      <c r="D123" s="1"/>
      <c r="E123" s="1"/>
      <c r="F123" s="1"/>
      <c r="G123" s="1"/>
      <c r="H123" s="1"/>
      <c r="I123" s="1"/>
      <c r="J123" s="1"/>
      <c r="K123" s="1"/>
      <c r="L123" s="1"/>
      <c r="M123" s="1"/>
      <c r="N123" s="1"/>
      <c r="O123" s="1"/>
      <c r="P123" s="1"/>
      <c r="Q123" s="1"/>
      <c r="R123" s="1"/>
      <c r="S123" s="1"/>
      <c r="T123" s="1"/>
      <c r="U123" s="1"/>
      <c r="V123" s="1"/>
      <c r="W123" s="1"/>
      <c r="X123" s="1"/>
      <c r="Y123" s="82"/>
      <c r="Z123" s="82"/>
      <c r="AA123" s="82"/>
      <c r="AB123" s="82"/>
      <c r="AC123" s="1"/>
      <c r="AD123" s="1"/>
      <c r="AE123" s="1"/>
      <c r="AF123" s="1"/>
      <c r="AG123" s="1"/>
      <c r="AH123" s="1"/>
      <c r="AI123" s="1"/>
      <c r="AJ123" s="1"/>
      <c r="AK123" s="1"/>
      <c r="AL123" s="1"/>
      <c r="AM123" s="1"/>
      <c r="AN123" s="1"/>
      <c r="AO123" s="1"/>
      <c r="AP123" s="1"/>
      <c r="AQ123" s="1"/>
      <c r="AR123" s="1"/>
      <c r="AS123" s="1"/>
      <c r="AT123" s="1"/>
      <c r="AU123" s="1" t="s">
        <v>1267</v>
      </c>
      <c r="AV123" s="1">
        <v>436958.08</v>
      </c>
      <c r="AW123" s="1">
        <v>45</v>
      </c>
      <c r="AX123" s="82">
        <f t="shared" si="28"/>
        <v>436958.08</v>
      </c>
      <c r="AY123" s="82" t="str">
        <f t="shared" si="29"/>
        <v xml:space="preserve">PURIFICACION Y ANALISIS DE FLUIDOS LTDA. </v>
      </c>
      <c r="AZ123" s="82" t="str">
        <f t="shared" si="30"/>
        <v>SHIMADZU</v>
      </c>
      <c r="BA123" s="82">
        <f t="shared" si="31"/>
        <v>45</v>
      </c>
      <c r="BB123" s="1"/>
      <c r="BC123" s="1"/>
      <c r="BD123" s="1"/>
      <c r="BE123" s="1"/>
      <c r="BF123" s="1"/>
      <c r="BG123" s="1"/>
      <c r="BH123" s="1"/>
      <c r="BI123" s="1"/>
      <c r="BJ123" s="1"/>
      <c r="BK123" s="1"/>
      <c r="BL123" s="1"/>
      <c r="BM123" s="1"/>
      <c r="BN123" s="1"/>
      <c r="BO123" s="1"/>
      <c r="BP123" s="1"/>
      <c r="BQ123" s="1"/>
      <c r="BR123" s="1"/>
      <c r="BS123" s="1"/>
      <c r="BT123" s="1"/>
      <c r="BU123" s="1"/>
      <c r="BV123" s="1"/>
      <c r="BW123" s="82"/>
      <c r="BX123" s="82"/>
      <c r="BY123" s="82"/>
      <c r="BZ123" s="82"/>
      <c r="CA123" s="1"/>
      <c r="CB123" s="1"/>
      <c r="CC123" s="1"/>
      <c r="CD123" s="98">
        <f t="shared" si="22"/>
        <v>436958.08</v>
      </c>
      <c r="CE123" s="98" t="str">
        <f t="shared" si="23"/>
        <v xml:space="preserve">PURIFICACION Y ANALISIS DE FLUIDOS LTDA. </v>
      </c>
      <c r="CF123" s="98" t="str">
        <f t="shared" si="24"/>
        <v>SHIMADZU</v>
      </c>
      <c r="CG123" s="98">
        <f t="shared" si="25"/>
        <v>45</v>
      </c>
      <c r="CH123" s="1">
        <f t="shared" si="26"/>
        <v>436958.08</v>
      </c>
    </row>
    <row r="124" spans="1:86" ht="28.8">
      <c r="A124" s="48">
        <f t="shared" si="27"/>
        <v>116</v>
      </c>
      <c r="B124" s="10" t="s">
        <v>1637</v>
      </c>
      <c r="C124" s="10" t="s">
        <v>1048</v>
      </c>
      <c r="D124" s="1"/>
      <c r="E124" s="1"/>
      <c r="F124" s="1"/>
      <c r="G124" s="1"/>
      <c r="H124" s="1"/>
      <c r="I124" s="1"/>
      <c r="J124" s="1"/>
      <c r="K124" s="1"/>
      <c r="L124" s="1"/>
      <c r="M124" s="1"/>
      <c r="N124" s="1"/>
      <c r="O124" s="1"/>
      <c r="P124" s="1"/>
      <c r="Q124" s="1"/>
      <c r="R124" s="1"/>
      <c r="S124" s="1" t="s">
        <v>1048</v>
      </c>
      <c r="T124" s="1">
        <v>992612</v>
      </c>
      <c r="U124" s="1">
        <v>30</v>
      </c>
      <c r="V124" s="1"/>
      <c r="W124" s="1"/>
      <c r="X124" s="1"/>
      <c r="Y124" s="82">
        <f t="shared" si="18"/>
        <v>992612</v>
      </c>
      <c r="Z124" s="82" t="str">
        <f t="shared" si="19"/>
        <v>EXÓGENA LTDA</v>
      </c>
      <c r="AA124" s="82" t="str">
        <f t="shared" si="20"/>
        <v>Applied Biosystem</v>
      </c>
      <c r="AB124" s="82">
        <f t="shared" si="21"/>
        <v>30</v>
      </c>
      <c r="AC124" s="1"/>
      <c r="AD124" s="1"/>
      <c r="AE124" s="1"/>
      <c r="AF124" s="1"/>
      <c r="AG124" s="1"/>
      <c r="AH124" s="1"/>
      <c r="AI124" s="1"/>
      <c r="AJ124" s="1"/>
      <c r="AK124" s="1"/>
      <c r="AL124" s="1"/>
      <c r="AM124" s="1"/>
      <c r="AN124" s="1"/>
      <c r="AO124" s="1"/>
      <c r="AP124" s="1"/>
      <c r="AQ124" s="1"/>
      <c r="AR124" s="1"/>
      <c r="AS124" s="1"/>
      <c r="AT124" s="1"/>
      <c r="AU124" s="1"/>
      <c r="AV124" s="1"/>
      <c r="AW124" s="1"/>
      <c r="AX124" s="82"/>
      <c r="AY124" s="82"/>
      <c r="AZ124" s="82"/>
      <c r="BA124" s="82"/>
      <c r="BB124" s="1"/>
      <c r="BC124" s="1"/>
      <c r="BD124" s="1"/>
      <c r="BE124" s="1"/>
      <c r="BF124" s="1"/>
      <c r="BG124" s="1"/>
      <c r="BH124" s="1"/>
      <c r="BI124" s="1"/>
      <c r="BJ124" s="1"/>
      <c r="BK124" s="1"/>
      <c r="BL124" s="1"/>
      <c r="BM124" s="1"/>
      <c r="BN124" s="1"/>
      <c r="BO124" s="1"/>
      <c r="BP124" s="1"/>
      <c r="BQ124" s="1"/>
      <c r="BR124" s="1"/>
      <c r="BS124" s="1"/>
      <c r="BT124" s="1"/>
      <c r="BU124" s="1"/>
      <c r="BV124" s="1"/>
      <c r="BW124" s="82"/>
      <c r="BX124" s="82"/>
      <c r="BY124" s="82"/>
      <c r="BZ124" s="82"/>
      <c r="CA124" s="1"/>
      <c r="CB124" s="1"/>
      <c r="CC124" s="1"/>
      <c r="CD124" s="98">
        <f t="shared" si="22"/>
        <v>992612</v>
      </c>
      <c r="CE124" s="98" t="str">
        <f t="shared" si="23"/>
        <v>EXÓGENA LTDA</v>
      </c>
      <c r="CF124" s="98" t="str">
        <f t="shared" si="24"/>
        <v>Applied Biosystem</v>
      </c>
      <c r="CG124" s="98">
        <f t="shared" si="25"/>
        <v>30</v>
      </c>
      <c r="CH124" s="1">
        <f t="shared" si="26"/>
        <v>992612</v>
      </c>
    </row>
    <row r="125" spans="1:86" ht="57.6">
      <c r="A125" s="48">
        <f t="shared" si="27"/>
        <v>117</v>
      </c>
      <c r="B125" s="10" t="s">
        <v>1607</v>
      </c>
      <c r="C125" s="10" t="s">
        <v>1610</v>
      </c>
      <c r="D125" s="1"/>
      <c r="E125" s="1"/>
      <c r="F125" s="1"/>
      <c r="G125" s="1"/>
      <c r="H125" s="1"/>
      <c r="I125" s="1"/>
      <c r="J125" s="1"/>
      <c r="K125" s="1"/>
      <c r="L125" s="1"/>
      <c r="M125" s="1"/>
      <c r="N125" s="1"/>
      <c r="O125" s="1"/>
      <c r="P125" s="1"/>
      <c r="Q125" s="1"/>
      <c r="R125" s="1"/>
      <c r="S125" s="1"/>
      <c r="T125" s="1"/>
      <c r="U125" s="1"/>
      <c r="V125" s="1"/>
      <c r="W125" s="1"/>
      <c r="X125" s="1"/>
      <c r="Y125" s="82"/>
      <c r="Z125" s="82"/>
      <c r="AA125" s="82"/>
      <c r="AB125" s="82"/>
      <c r="AC125" s="1" t="s">
        <v>2450</v>
      </c>
      <c r="AD125" s="1">
        <v>313200</v>
      </c>
      <c r="AE125" s="1">
        <v>60</v>
      </c>
      <c r="AF125" s="1" t="s">
        <v>2456</v>
      </c>
      <c r="AG125" s="1">
        <v>87000</v>
      </c>
      <c r="AH125" s="1" t="s">
        <v>2454</v>
      </c>
      <c r="AI125" s="1"/>
      <c r="AJ125" s="1"/>
      <c r="AK125" s="1"/>
      <c r="AL125" s="1" t="s">
        <v>2456</v>
      </c>
      <c r="AM125" s="1">
        <v>168400</v>
      </c>
      <c r="AN125" s="1" t="s">
        <v>2475</v>
      </c>
      <c r="AO125" s="1"/>
      <c r="AP125" s="1"/>
      <c r="AQ125" s="1"/>
      <c r="AR125" s="1"/>
      <c r="AS125" s="1"/>
      <c r="AT125" s="1"/>
      <c r="AU125" s="1"/>
      <c r="AV125" s="1"/>
      <c r="AW125" s="1"/>
      <c r="AX125" s="82">
        <f t="shared" si="28"/>
        <v>87000</v>
      </c>
      <c r="AY125" s="82" t="str">
        <f t="shared" si="29"/>
        <v>INNOVACION TECNOLOGICA LTDA - INNOVATEK LTDA.</v>
      </c>
      <c r="AZ125" s="82" t="str">
        <f t="shared" si="30"/>
        <v>THERMO SCIENTIFIC</v>
      </c>
      <c r="BA125" s="82" t="str">
        <f t="shared" si="31"/>
        <v>30 dias</v>
      </c>
      <c r="BB125" s="1"/>
      <c r="BC125" s="1"/>
      <c r="BD125" s="1"/>
      <c r="BE125" s="1"/>
      <c r="BF125" s="1"/>
      <c r="BG125" s="1"/>
      <c r="BH125" s="1"/>
      <c r="BI125" s="1"/>
      <c r="BJ125" s="1"/>
      <c r="BK125" s="1"/>
      <c r="BL125" s="1"/>
      <c r="BM125" s="1"/>
      <c r="BN125" s="1"/>
      <c r="BO125" s="1"/>
      <c r="BP125" s="1"/>
      <c r="BQ125" s="1"/>
      <c r="BR125" s="1"/>
      <c r="BS125" s="1"/>
      <c r="BT125" s="1"/>
      <c r="BU125" s="1"/>
      <c r="BV125" s="1"/>
      <c r="BW125" s="82"/>
      <c r="BX125" s="82"/>
      <c r="BY125" s="82"/>
      <c r="BZ125" s="82"/>
      <c r="CA125" s="1" t="s">
        <v>2450</v>
      </c>
      <c r="CB125" s="1">
        <v>181000</v>
      </c>
      <c r="CC125" s="1">
        <v>60</v>
      </c>
      <c r="CD125" s="98">
        <f t="shared" si="22"/>
        <v>87000</v>
      </c>
      <c r="CE125" s="98" t="str">
        <f t="shared" si="23"/>
        <v>INNOVACION TECNOLOGICA LTDA - INNOVATEK LTDA.</v>
      </c>
      <c r="CF125" s="98" t="str">
        <f t="shared" si="24"/>
        <v>THERMO SCIENTIFIC</v>
      </c>
      <c r="CG125" s="98" t="str">
        <f t="shared" si="25"/>
        <v>30 dias</v>
      </c>
      <c r="CH125" s="1">
        <f t="shared" si="26"/>
        <v>313200</v>
      </c>
    </row>
    <row r="126" spans="1:86" ht="57.6">
      <c r="A126" s="48">
        <f t="shared" si="27"/>
        <v>118</v>
      </c>
      <c r="B126" s="10" t="s">
        <v>1608</v>
      </c>
      <c r="C126" s="10" t="s">
        <v>1609</v>
      </c>
      <c r="D126" s="1"/>
      <c r="E126" s="1"/>
      <c r="F126" s="1"/>
      <c r="G126" s="1"/>
      <c r="H126" s="1"/>
      <c r="I126" s="1"/>
      <c r="J126" s="1"/>
      <c r="K126" s="1"/>
      <c r="L126" s="1"/>
      <c r="M126" s="1"/>
      <c r="N126" s="1"/>
      <c r="O126" s="1"/>
      <c r="P126" s="1"/>
      <c r="Q126" s="1"/>
      <c r="R126" s="1"/>
      <c r="S126" s="1"/>
      <c r="T126" s="1"/>
      <c r="U126" s="1"/>
      <c r="V126" s="1"/>
      <c r="W126" s="1"/>
      <c r="X126" s="1"/>
      <c r="Y126" s="82"/>
      <c r="Z126" s="82"/>
      <c r="AA126" s="82"/>
      <c r="AB126" s="82"/>
      <c r="AC126" s="1" t="s">
        <v>2450</v>
      </c>
      <c r="AD126" s="1">
        <v>313200</v>
      </c>
      <c r="AE126" s="1">
        <v>60</v>
      </c>
      <c r="AF126" s="1" t="s">
        <v>2456</v>
      </c>
      <c r="AG126" s="1">
        <v>87000</v>
      </c>
      <c r="AH126" s="1" t="s">
        <v>2454</v>
      </c>
      <c r="AI126" s="1"/>
      <c r="AJ126" s="1"/>
      <c r="AK126" s="1"/>
      <c r="AL126" s="1"/>
      <c r="AM126" s="1"/>
      <c r="AN126" s="1"/>
      <c r="AO126" s="1"/>
      <c r="AP126" s="1"/>
      <c r="AQ126" s="1"/>
      <c r="AR126" s="1"/>
      <c r="AS126" s="1"/>
      <c r="AT126" s="1"/>
      <c r="AU126" s="1"/>
      <c r="AV126" s="1"/>
      <c r="AW126" s="1"/>
      <c r="AX126" s="82">
        <f t="shared" si="28"/>
        <v>87000</v>
      </c>
      <c r="AY126" s="82" t="str">
        <f t="shared" si="29"/>
        <v>INNOVACION TECNOLOGICA LTDA - INNOVATEK LTDA.</v>
      </c>
      <c r="AZ126" s="82" t="str">
        <f t="shared" si="30"/>
        <v>THERMO SCIENTIFIC</v>
      </c>
      <c r="BA126" s="82" t="str">
        <f t="shared" si="31"/>
        <v>30 dias</v>
      </c>
      <c r="BB126" s="1"/>
      <c r="BC126" s="1"/>
      <c r="BD126" s="1"/>
      <c r="BE126" s="1"/>
      <c r="BF126" s="1"/>
      <c r="BG126" s="1"/>
      <c r="BH126" s="1"/>
      <c r="BI126" s="1"/>
      <c r="BJ126" s="1"/>
      <c r="BK126" s="1"/>
      <c r="BL126" s="1"/>
      <c r="BM126" s="1"/>
      <c r="BN126" s="1"/>
      <c r="BO126" s="1"/>
      <c r="BP126" s="1"/>
      <c r="BQ126" s="1"/>
      <c r="BR126" s="1"/>
      <c r="BS126" s="1"/>
      <c r="BT126" s="1"/>
      <c r="BU126" s="1"/>
      <c r="BV126" s="1"/>
      <c r="BW126" s="82"/>
      <c r="BX126" s="82"/>
      <c r="BY126" s="82"/>
      <c r="BZ126" s="82"/>
      <c r="CA126" s="1" t="s">
        <v>2450</v>
      </c>
      <c r="CB126" s="1">
        <v>181000</v>
      </c>
      <c r="CC126" s="1">
        <v>60</v>
      </c>
      <c r="CD126" s="98">
        <f t="shared" si="22"/>
        <v>87000</v>
      </c>
      <c r="CE126" s="98" t="str">
        <f t="shared" si="23"/>
        <v>INNOVACION TECNOLOGICA LTDA - INNOVATEK LTDA.</v>
      </c>
      <c r="CF126" s="98" t="str">
        <f t="shared" si="24"/>
        <v>THERMO SCIENTIFIC</v>
      </c>
      <c r="CG126" s="98" t="str">
        <f t="shared" si="25"/>
        <v>30 dias</v>
      </c>
      <c r="CH126" s="1">
        <f t="shared" si="26"/>
        <v>313200</v>
      </c>
    </row>
    <row r="127" spans="1:86" ht="43.2">
      <c r="A127" s="48">
        <f t="shared" si="27"/>
        <v>119</v>
      </c>
      <c r="B127" s="10" t="s">
        <v>1135</v>
      </c>
      <c r="C127" s="10" t="s">
        <v>1222</v>
      </c>
      <c r="D127" s="1"/>
      <c r="E127" s="1"/>
      <c r="F127" s="1"/>
      <c r="G127" s="1"/>
      <c r="H127" s="1"/>
      <c r="I127" s="1"/>
      <c r="J127" s="1"/>
      <c r="K127" s="1"/>
      <c r="L127" s="1"/>
      <c r="M127" s="1"/>
      <c r="N127" s="1"/>
      <c r="O127" s="1"/>
      <c r="P127" s="1"/>
      <c r="Q127" s="1"/>
      <c r="R127" s="1"/>
      <c r="S127" s="1"/>
      <c r="T127" s="1"/>
      <c r="U127" s="1"/>
      <c r="V127" s="1"/>
      <c r="W127" s="1"/>
      <c r="X127" s="1"/>
      <c r="Y127" s="82"/>
      <c r="Z127" s="82"/>
      <c r="AA127" s="82"/>
      <c r="AB127" s="82"/>
      <c r="AC127" s="1"/>
      <c r="AD127" s="1"/>
      <c r="AE127" s="1"/>
      <c r="AF127" s="1"/>
      <c r="AG127" s="1"/>
      <c r="AH127" s="1"/>
      <c r="AI127" s="1"/>
      <c r="AJ127" s="1"/>
      <c r="AK127" s="1"/>
      <c r="AL127" s="1"/>
      <c r="AM127" s="1"/>
      <c r="AN127" s="1"/>
      <c r="AO127" s="1"/>
      <c r="AP127" s="1"/>
      <c r="AQ127" s="1"/>
      <c r="AR127" s="1"/>
      <c r="AS127" s="1"/>
      <c r="AT127" s="1"/>
      <c r="AU127" s="1" t="s">
        <v>1222</v>
      </c>
      <c r="AV127" s="1">
        <v>492388.68</v>
      </c>
      <c r="AW127" s="1">
        <v>45</v>
      </c>
      <c r="AX127" s="82">
        <f t="shared" si="28"/>
        <v>492388.68</v>
      </c>
      <c r="AY127" s="82" t="str">
        <f t="shared" si="29"/>
        <v xml:space="preserve">PURIFICACION Y ANALISIS DE FLUIDOS LTDA. </v>
      </c>
      <c r="AZ127" s="82" t="str">
        <f t="shared" si="30"/>
        <v>RESTEK</v>
      </c>
      <c r="BA127" s="82">
        <f t="shared" si="31"/>
        <v>45</v>
      </c>
      <c r="BB127" s="1"/>
      <c r="BC127" s="1"/>
      <c r="BD127" s="1"/>
      <c r="BE127" s="1"/>
      <c r="BF127" s="1"/>
      <c r="BG127" s="1"/>
      <c r="BH127" s="1"/>
      <c r="BI127" s="1"/>
      <c r="BJ127" s="1"/>
      <c r="BK127" s="1"/>
      <c r="BL127" s="1"/>
      <c r="BM127" s="1"/>
      <c r="BN127" s="1"/>
      <c r="BO127" s="1"/>
      <c r="BP127" s="1"/>
      <c r="BQ127" s="1"/>
      <c r="BR127" s="1"/>
      <c r="BS127" s="1"/>
      <c r="BT127" s="1"/>
      <c r="BU127" s="1"/>
      <c r="BV127" s="1"/>
      <c r="BW127" s="82"/>
      <c r="BX127" s="82"/>
      <c r="BY127" s="82"/>
      <c r="BZ127" s="82"/>
      <c r="CA127" s="1"/>
      <c r="CB127" s="1"/>
      <c r="CC127" s="1"/>
      <c r="CD127" s="98">
        <f t="shared" si="22"/>
        <v>492388.68</v>
      </c>
      <c r="CE127" s="98" t="str">
        <f t="shared" si="23"/>
        <v xml:space="preserve">PURIFICACION Y ANALISIS DE FLUIDOS LTDA. </v>
      </c>
      <c r="CF127" s="98" t="str">
        <f t="shared" si="24"/>
        <v>RESTEK</v>
      </c>
      <c r="CG127" s="98">
        <f t="shared" si="25"/>
        <v>45</v>
      </c>
      <c r="CH127" s="1">
        <f t="shared" si="26"/>
        <v>492388.68</v>
      </c>
    </row>
    <row r="128" spans="1:86" ht="43.2">
      <c r="A128" s="48">
        <f t="shared" si="27"/>
        <v>120</v>
      </c>
      <c r="B128" s="10" t="s">
        <v>1136</v>
      </c>
      <c r="C128" s="10" t="s">
        <v>1217</v>
      </c>
      <c r="D128" s="1"/>
      <c r="E128" s="1"/>
      <c r="F128" s="1"/>
      <c r="G128" s="1"/>
      <c r="H128" s="1"/>
      <c r="I128" s="1"/>
      <c r="J128" s="1"/>
      <c r="K128" s="1"/>
      <c r="L128" s="1"/>
      <c r="M128" s="1"/>
      <c r="N128" s="1"/>
      <c r="O128" s="1"/>
      <c r="P128" s="1"/>
      <c r="Q128" s="1"/>
      <c r="R128" s="1"/>
      <c r="S128" s="1"/>
      <c r="T128" s="1"/>
      <c r="U128" s="1"/>
      <c r="V128" s="1"/>
      <c r="W128" s="1"/>
      <c r="X128" s="1"/>
      <c r="Y128" s="82"/>
      <c r="Z128" s="82"/>
      <c r="AA128" s="82"/>
      <c r="AB128" s="82"/>
      <c r="AC128" s="1"/>
      <c r="AD128" s="1"/>
      <c r="AE128" s="1"/>
      <c r="AF128" s="1"/>
      <c r="AG128" s="1"/>
      <c r="AH128" s="1"/>
      <c r="AI128" s="1"/>
      <c r="AJ128" s="1"/>
      <c r="AK128" s="1"/>
      <c r="AL128" s="1"/>
      <c r="AM128" s="1"/>
      <c r="AN128" s="1"/>
      <c r="AO128" s="1"/>
      <c r="AP128" s="1"/>
      <c r="AQ128" s="1"/>
      <c r="AR128" s="1"/>
      <c r="AS128" s="1"/>
      <c r="AT128" s="1"/>
      <c r="AU128" s="1" t="s">
        <v>1267</v>
      </c>
      <c r="AV128" s="1">
        <v>1782786.6</v>
      </c>
      <c r="AW128" s="1">
        <v>45</v>
      </c>
      <c r="AX128" s="82">
        <f t="shared" si="28"/>
        <v>1782786.6</v>
      </c>
      <c r="AY128" s="82" t="str">
        <f t="shared" si="29"/>
        <v xml:space="preserve">PURIFICACION Y ANALISIS DE FLUIDOS LTDA. </v>
      </c>
      <c r="AZ128" s="82" t="str">
        <f t="shared" si="30"/>
        <v>SHIMADZU</v>
      </c>
      <c r="BA128" s="82">
        <f t="shared" si="31"/>
        <v>45</v>
      </c>
      <c r="BB128" s="1"/>
      <c r="BC128" s="1"/>
      <c r="BD128" s="1"/>
      <c r="BE128" s="1"/>
      <c r="BF128" s="1"/>
      <c r="BG128" s="1"/>
      <c r="BH128" s="1"/>
      <c r="BI128" s="1"/>
      <c r="BJ128" s="1"/>
      <c r="BK128" s="1"/>
      <c r="BL128" s="1"/>
      <c r="BM128" s="1"/>
      <c r="BN128" s="1"/>
      <c r="BO128" s="1"/>
      <c r="BP128" s="1"/>
      <c r="BQ128" s="1"/>
      <c r="BR128" s="1"/>
      <c r="BS128" s="1"/>
      <c r="BT128" s="1"/>
      <c r="BU128" s="1"/>
      <c r="BV128" s="1"/>
      <c r="BW128" s="82"/>
      <c r="BX128" s="82"/>
      <c r="BY128" s="82"/>
      <c r="BZ128" s="82"/>
      <c r="CA128" s="1"/>
      <c r="CB128" s="1"/>
      <c r="CC128" s="1"/>
      <c r="CD128" s="98">
        <f t="shared" si="22"/>
        <v>1782786.6</v>
      </c>
      <c r="CE128" s="98" t="str">
        <f t="shared" si="23"/>
        <v xml:space="preserve">PURIFICACION Y ANALISIS DE FLUIDOS LTDA. </v>
      </c>
      <c r="CF128" s="98" t="str">
        <f t="shared" si="24"/>
        <v>SHIMADZU</v>
      </c>
      <c r="CG128" s="98">
        <f t="shared" si="25"/>
        <v>45</v>
      </c>
      <c r="CH128" s="1">
        <f t="shared" si="26"/>
        <v>1782786.6</v>
      </c>
    </row>
    <row r="129" spans="1:86" ht="43.2">
      <c r="A129" s="48">
        <f t="shared" si="27"/>
        <v>121</v>
      </c>
      <c r="B129" s="10" t="s">
        <v>1284</v>
      </c>
      <c r="C129" s="10" t="s">
        <v>1293</v>
      </c>
      <c r="D129" s="1"/>
      <c r="E129" s="1"/>
      <c r="F129" s="1"/>
      <c r="G129" s="1"/>
      <c r="H129" s="1"/>
      <c r="I129" s="1"/>
      <c r="J129" s="1"/>
      <c r="K129" s="1"/>
      <c r="L129" s="1"/>
      <c r="M129" s="1"/>
      <c r="N129" s="1"/>
      <c r="O129" s="1"/>
      <c r="P129" s="1"/>
      <c r="Q129" s="1"/>
      <c r="R129" s="1"/>
      <c r="S129" s="1"/>
      <c r="T129" s="1"/>
      <c r="U129" s="1"/>
      <c r="V129" s="1"/>
      <c r="W129" s="1"/>
      <c r="X129" s="1"/>
      <c r="Y129" s="82"/>
      <c r="Z129" s="82"/>
      <c r="AA129" s="82"/>
      <c r="AB129" s="82"/>
      <c r="AC129" s="1"/>
      <c r="AD129" s="1"/>
      <c r="AE129" s="1"/>
      <c r="AF129" s="1"/>
      <c r="AG129" s="1"/>
      <c r="AH129" s="1"/>
      <c r="AI129" s="1"/>
      <c r="AJ129" s="1"/>
      <c r="AK129" s="1"/>
      <c r="AL129" s="1"/>
      <c r="AM129" s="1"/>
      <c r="AN129" s="1"/>
      <c r="AO129" s="1"/>
      <c r="AP129" s="1"/>
      <c r="AQ129" s="1"/>
      <c r="AR129" s="1"/>
      <c r="AS129" s="1"/>
      <c r="AT129" s="1"/>
      <c r="AU129" s="1" t="s">
        <v>1267</v>
      </c>
      <c r="AV129" s="1">
        <v>7534255.6799999997</v>
      </c>
      <c r="AW129" s="1">
        <v>45</v>
      </c>
      <c r="AX129" s="82">
        <f t="shared" si="28"/>
        <v>7534255.6799999997</v>
      </c>
      <c r="AY129" s="82" t="str">
        <f t="shared" si="29"/>
        <v xml:space="preserve">PURIFICACION Y ANALISIS DE FLUIDOS LTDA. </v>
      </c>
      <c r="AZ129" s="82" t="str">
        <f t="shared" si="30"/>
        <v>SHIMADZU</v>
      </c>
      <c r="BA129" s="82">
        <f t="shared" si="31"/>
        <v>45</v>
      </c>
      <c r="BB129" s="1"/>
      <c r="BC129" s="1"/>
      <c r="BD129" s="1"/>
      <c r="BE129" s="1"/>
      <c r="BF129" s="1"/>
      <c r="BG129" s="1"/>
      <c r="BH129" s="1"/>
      <c r="BI129" s="1"/>
      <c r="BJ129" s="1"/>
      <c r="BK129" s="1"/>
      <c r="BL129" s="1"/>
      <c r="BM129" s="1"/>
      <c r="BN129" s="1"/>
      <c r="BO129" s="1"/>
      <c r="BP129" s="1"/>
      <c r="BQ129" s="1"/>
      <c r="BR129" s="1"/>
      <c r="BS129" s="1"/>
      <c r="BT129" s="1"/>
      <c r="BU129" s="1"/>
      <c r="BV129" s="1"/>
      <c r="BW129" s="82"/>
      <c r="BX129" s="82"/>
      <c r="BY129" s="82"/>
      <c r="BZ129" s="82"/>
      <c r="CA129" s="1"/>
      <c r="CB129" s="1"/>
      <c r="CC129" s="1"/>
      <c r="CD129" s="98">
        <f t="shared" si="22"/>
        <v>7534255.6799999997</v>
      </c>
      <c r="CE129" s="98" t="str">
        <f t="shared" si="23"/>
        <v xml:space="preserve">PURIFICACION Y ANALISIS DE FLUIDOS LTDA. </v>
      </c>
      <c r="CF129" s="98" t="str">
        <f t="shared" si="24"/>
        <v>SHIMADZU</v>
      </c>
      <c r="CG129" s="98">
        <f t="shared" si="25"/>
        <v>45</v>
      </c>
      <c r="CH129" s="1">
        <f t="shared" si="26"/>
        <v>7534255.6799999997</v>
      </c>
    </row>
    <row r="130" spans="1:86" ht="28.8">
      <c r="A130" s="48">
        <f t="shared" si="27"/>
        <v>122</v>
      </c>
      <c r="B130" s="10" t="s">
        <v>2208</v>
      </c>
      <c r="C130" s="10" t="s">
        <v>2209</v>
      </c>
      <c r="D130" s="1"/>
      <c r="E130" s="1"/>
      <c r="F130" s="1"/>
      <c r="G130" s="1"/>
      <c r="H130" s="1"/>
      <c r="I130" s="1"/>
      <c r="J130" s="1"/>
      <c r="K130" s="1"/>
      <c r="L130" s="1"/>
      <c r="M130" s="1"/>
      <c r="N130" s="1"/>
      <c r="O130" s="1"/>
      <c r="P130" s="1"/>
      <c r="Q130" s="1"/>
      <c r="R130" s="1"/>
      <c r="S130" s="1"/>
      <c r="T130" s="1"/>
      <c r="U130" s="1"/>
      <c r="V130" s="1"/>
      <c r="W130" s="1"/>
      <c r="X130" s="1"/>
      <c r="Y130" s="82"/>
      <c r="Z130" s="82"/>
      <c r="AA130" s="82"/>
      <c r="AB130" s="82"/>
      <c r="AC130" s="1"/>
      <c r="AD130" s="1"/>
      <c r="AE130" s="1"/>
      <c r="AF130" s="1"/>
      <c r="AG130" s="1"/>
      <c r="AH130" s="1"/>
      <c r="AI130" s="1"/>
      <c r="AJ130" s="1"/>
      <c r="AK130" s="1"/>
      <c r="AL130" s="1"/>
      <c r="AM130" s="1"/>
      <c r="AN130" s="1"/>
      <c r="AO130" s="1"/>
      <c r="AP130" s="1"/>
      <c r="AQ130" s="1"/>
      <c r="AR130" s="1"/>
      <c r="AS130" s="1"/>
      <c r="AT130" s="1"/>
      <c r="AU130" s="1"/>
      <c r="AV130" s="1"/>
      <c r="AW130" s="1"/>
      <c r="AX130" s="82"/>
      <c r="AY130" s="82"/>
      <c r="AZ130" s="82"/>
      <c r="BA130" s="82"/>
      <c r="BB130" s="1"/>
      <c r="BC130" s="1"/>
      <c r="BD130" s="1"/>
      <c r="BE130" s="1"/>
      <c r="BF130" s="1"/>
      <c r="BG130" s="1"/>
      <c r="BH130" s="1" t="s">
        <v>1095</v>
      </c>
      <c r="BI130" s="1">
        <v>451240</v>
      </c>
      <c r="BJ130" s="1" t="s">
        <v>2545</v>
      </c>
      <c r="BK130" s="1"/>
      <c r="BL130" s="1"/>
      <c r="BM130" s="1"/>
      <c r="BN130" s="1"/>
      <c r="BO130" s="1"/>
      <c r="BP130" s="1"/>
      <c r="BQ130" s="1"/>
      <c r="BR130" s="1"/>
      <c r="BS130" s="1"/>
      <c r="BT130" s="1"/>
      <c r="BU130" s="1"/>
      <c r="BV130" s="1"/>
      <c r="BW130" s="82">
        <f t="shared" si="32"/>
        <v>451240</v>
      </c>
      <c r="BX130" s="82" t="str">
        <f t="shared" si="33"/>
        <v xml:space="preserve">QUIMICA  M.G.  S.A.S.   </v>
      </c>
      <c r="BY130" s="82" t="str">
        <f t="shared" si="34"/>
        <v>SIGMA</v>
      </c>
      <c r="BZ130" s="82" t="str">
        <f t="shared" si="35"/>
        <v>120 DIAS</v>
      </c>
      <c r="CA130" s="1" t="s">
        <v>1095</v>
      </c>
      <c r="CB130" s="1">
        <v>1160000</v>
      </c>
      <c r="CC130" s="1">
        <v>150</v>
      </c>
      <c r="CD130" s="98">
        <f t="shared" si="22"/>
        <v>451240</v>
      </c>
      <c r="CE130" s="98" t="str">
        <f t="shared" si="23"/>
        <v xml:space="preserve">QUIMICA  M.G.  S.A.S.   </v>
      </c>
      <c r="CF130" s="98" t="str">
        <f t="shared" si="24"/>
        <v>SIGMA</v>
      </c>
      <c r="CG130" s="98" t="str">
        <f t="shared" si="25"/>
        <v>120 DIAS</v>
      </c>
      <c r="CH130" s="1">
        <f t="shared" si="26"/>
        <v>1160000</v>
      </c>
    </row>
    <row r="131" spans="1:86" ht="43.2">
      <c r="A131" s="48">
        <f t="shared" si="27"/>
        <v>123</v>
      </c>
      <c r="B131" s="10" t="s">
        <v>1390</v>
      </c>
      <c r="C131" s="10" t="s">
        <v>1391</v>
      </c>
      <c r="D131" s="1"/>
      <c r="E131" s="1"/>
      <c r="F131" s="1"/>
      <c r="G131" s="1"/>
      <c r="H131" s="1"/>
      <c r="I131" s="1"/>
      <c r="J131" s="1"/>
      <c r="K131" s="1"/>
      <c r="L131" s="1"/>
      <c r="M131" s="1"/>
      <c r="N131" s="1"/>
      <c r="O131" s="1"/>
      <c r="P131" s="1"/>
      <c r="Q131" s="1"/>
      <c r="R131" s="1"/>
      <c r="S131" s="1"/>
      <c r="T131" s="1"/>
      <c r="U131" s="1"/>
      <c r="V131" s="1"/>
      <c r="W131" s="1"/>
      <c r="X131" s="1"/>
      <c r="Y131" s="82"/>
      <c r="Z131" s="82"/>
      <c r="AA131" s="82"/>
      <c r="AB131" s="82"/>
      <c r="AC131" s="1"/>
      <c r="AD131" s="1"/>
      <c r="AE131" s="1"/>
      <c r="AF131" s="1"/>
      <c r="AG131" s="1"/>
      <c r="AH131" s="1"/>
      <c r="AI131" s="1"/>
      <c r="AJ131" s="1"/>
      <c r="AK131" s="1"/>
      <c r="AL131" s="1"/>
      <c r="AM131" s="1"/>
      <c r="AN131" s="1"/>
      <c r="AO131" s="1"/>
      <c r="AP131" s="1"/>
      <c r="AQ131" s="1"/>
      <c r="AR131" s="1"/>
      <c r="AS131" s="1"/>
      <c r="AT131" s="1"/>
      <c r="AU131" s="1" t="s">
        <v>1267</v>
      </c>
      <c r="AV131" s="1">
        <v>347860.8</v>
      </c>
      <c r="AW131" s="1">
        <v>45</v>
      </c>
      <c r="AX131" s="82">
        <f t="shared" si="28"/>
        <v>347860.8</v>
      </c>
      <c r="AY131" s="82" t="str">
        <f t="shared" si="29"/>
        <v xml:space="preserve">PURIFICACION Y ANALISIS DE FLUIDOS LTDA. </v>
      </c>
      <c r="AZ131" s="82" t="str">
        <f t="shared" si="30"/>
        <v>SHIMADZU</v>
      </c>
      <c r="BA131" s="82">
        <f t="shared" si="31"/>
        <v>45</v>
      </c>
      <c r="BB131" s="1" t="s">
        <v>1616</v>
      </c>
      <c r="BC131" s="1">
        <v>278748</v>
      </c>
      <c r="BD131" s="1">
        <v>60</v>
      </c>
      <c r="BE131" s="1"/>
      <c r="BF131" s="1"/>
      <c r="BG131" s="1"/>
      <c r="BH131" s="1"/>
      <c r="BI131" s="1"/>
      <c r="BJ131" s="1"/>
      <c r="BK131" s="1"/>
      <c r="BL131" s="1"/>
      <c r="BM131" s="1"/>
      <c r="BN131" s="1"/>
      <c r="BO131" s="1"/>
      <c r="BP131" s="1"/>
      <c r="BQ131" s="1"/>
      <c r="BR131" s="1"/>
      <c r="BS131" s="1"/>
      <c r="BT131" s="1"/>
      <c r="BU131" s="1"/>
      <c r="BV131" s="1"/>
      <c r="BW131" s="82">
        <f t="shared" si="32"/>
        <v>278748</v>
      </c>
      <c r="BX131" s="82" t="str">
        <f t="shared" si="33"/>
        <v>PRODUQUIMICA DE COLOMBIA S A</v>
      </c>
      <c r="BY131" s="82" t="str">
        <f t="shared" si="34"/>
        <v>HAMILTON</v>
      </c>
      <c r="BZ131" s="82">
        <f t="shared" si="35"/>
        <v>60</v>
      </c>
      <c r="CA131" s="1"/>
      <c r="CB131" s="1"/>
      <c r="CC131" s="1"/>
      <c r="CD131" s="98">
        <f t="shared" si="22"/>
        <v>278748</v>
      </c>
      <c r="CE131" s="98" t="str">
        <f t="shared" si="23"/>
        <v>PRODUQUIMICA DE COLOMBIA S A</v>
      </c>
      <c r="CF131" s="98" t="str">
        <f t="shared" si="24"/>
        <v>HAMILTON</v>
      </c>
      <c r="CG131" s="98">
        <f t="shared" si="25"/>
        <v>60</v>
      </c>
      <c r="CH131" s="1">
        <f t="shared" si="26"/>
        <v>347860.8</v>
      </c>
    </row>
    <row r="132" spans="1:86" ht="57.6">
      <c r="A132" s="48">
        <f t="shared" si="27"/>
        <v>124</v>
      </c>
      <c r="B132" s="10" t="s">
        <v>1586</v>
      </c>
      <c r="C132" s="10" t="s">
        <v>1587</v>
      </c>
      <c r="D132" s="1"/>
      <c r="E132" s="1"/>
      <c r="F132" s="1"/>
      <c r="G132" s="1"/>
      <c r="H132" s="1"/>
      <c r="I132" s="1"/>
      <c r="J132" s="1"/>
      <c r="K132" s="1"/>
      <c r="L132" s="1"/>
      <c r="M132" s="1"/>
      <c r="N132" s="1"/>
      <c r="O132" s="1"/>
      <c r="P132" s="1"/>
      <c r="Q132" s="1"/>
      <c r="R132" s="1"/>
      <c r="S132" s="1"/>
      <c r="T132" s="1"/>
      <c r="U132" s="1"/>
      <c r="V132" s="1"/>
      <c r="W132" s="1"/>
      <c r="X132" s="1"/>
      <c r="Y132" s="82"/>
      <c r="Z132" s="82"/>
      <c r="AA132" s="82"/>
      <c r="AB132" s="82"/>
      <c r="AC132" s="1"/>
      <c r="AD132" s="1"/>
      <c r="AE132" s="1"/>
      <c r="AF132" s="1" t="s">
        <v>2453</v>
      </c>
      <c r="AG132" s="1">
        <v>151960</v>
      </c>
      <c r="AH132" s="1" t="s">
        <v>2454</v>
      </c>
      <c r="AI132" s="1"/>
      <c r="AJ132" s="1"/>
      <c r="AK132" s="1"/>
      <c r="AL132" s="1" t="s">
        <v>1222</v>
      </c>
      <c r="AM132" s="1">
        <v>228600</v>
      </c>
      <c r="AN132" s="1" t="s">
        <v>2475</v>
      </c>
      <c r="AO132" s="1"/>
      <c r="AP132" s="1"/>
      <c r="AQ132" s="1"/>
      <c r="AR132" s="1"/>
      <c r="AS132" s="1"/>
      <c r="AT132" s="1"/>
      <c r="AU132" s="1" t="s">
        <v>1222</v>
      </c>
      <c r="AV132" s="1">
        <v>186857.44</v>
      </c>
      <c r="AW132" s="1">
        <v>45</v>
      </c>
      <c r="AX132" s="82">
        <f t="shared" si="28"/>
        <v>151960</v>
      </c>
      <c r="AY132" s="82" t="str">
        <f t="shared" si="29"/>
        <v>INNOVACION TECNOLOGICA LTDA - INNOVATEK LTDA.</v>
      </c>
      <c r="AZ132" s="82" t="str">
        <f t="shared" si="30"/>
        <v xml:space="preserve">RESTEK </v>
      </c>
      <c r="BA132" s="82" t="str">
        <f t="shared" si="31"/>
        <v>30 dias</v>
      </c>
      <c r="BB132" s="1" t="s">
        <v>1222</v>
      </c>
      <c r="BC132" s="1">
        <v>297540</v>
      </c>
      <c r="BD132" s="1">
        <v>60</v>
      </c>
      <c r="BE132" s="1"/>
      <c r="BF132" s="1"/>
      <c r="BG132" s="1"/>
      <c r="BH132" s="1"/>
      <c r="BI132" s="1"/>
      <c r="BJ132" s="1"/>
      <c r="BK132" s="1"/>
      <c r="BL132" s="1"/>
      <c r="BM132" s="1"/>
      <c r="BN132" s="1"/>
      <c r="BO132" s="1"/>
      <c r="BP132" s="1"/>
      <c r="BQ132" s="1"/>
      <c r="BR132" s="1"/>
      <c r="BS132" s="1"/>
      <c r="BT132" s="1"/>
      <c r="BU132" s="1"/>
      <c r="BV132" s="1"/>
      <c r="BW132" s="82">
        <f t="shared" si="32"/>
        <v>297540</v>
      </c>
      <c r="BX132" s="82" t="str">
        <f t="shared" si="33"/>
        <v>PRODUQUIMICA DE COLOMBIA S A</v>
      </c>
      <c r="BY132" s="82" t="str">
        <f t="shared" si="34"/>
        <v>RESTEK</v>
      </c>
      <c r="BZ132" s="82">
        <f t="shared" si="35"/>
        <v>60</v>
      </c>
      <c r="CA132" s="1"/>
      <c r="CB132" s="1"/>
      <c r="CC132" s="1"/>
      <c r="CD132" s="98">
        <f t="shared" si="22"/>
        <v>151960</v>
      </c>
      <c r="CE132" s="98" t="str">
        <f t="shared" si="23"/>
        <v>INNOVACION TECNOLOGICA LTDA - INNOVATEK LTDA.</v>
      </c>
      <c r="CF132" s="98" t="str">
        <f t="shared" si="24"/>
        <v xml:space="preserve">RESTEK </v>
      </c>
      <c r="CG132" s="98" t="str">
        <f t="shared" si="25"/>
        <v>30 dias</v>
      </c>
      <c r="CH132" s="1">
        <f t="shared" si="26"/>
        <v>297540</v>
      </c>
    </row>
    <row r="133" spans="1:86" ht="57.6">
      <c r="A133" s="48">
        <f t="shared" si="27"/>
        <v>125</v>
      </c>
      <c r="B133" s="10" t="s">
        <v>1588</v>
      </c>
      <c r="C133" s="10" t="s">
        <v>1589</v>
      </c>
      <c r="D133" s="1"/>
      <c r="E133" s="1"/>
      <c r="F133" s="1"/>
      <c r="G133" s="1"/>
      <c r="H133" s="1"/>
      <c r="I133" s="1"/>
      <c r="J133" s="1"/>
      <c r="K133" s="1"/>
      <c r="L133" s="1"/>
      <c r="M133" s="1"/>
      <c r="N133" s="1"/>
      <c r="O133" s="1"/>
      <c r="P133" s="1"/>
      <c r="Q133" s="1"/>
      <c r="R133" s="1"/>
      <c r="S133" s="1"/>
      <c r="T133" s="1"/>
      <c r="U133" s="1"/>
      <c r="V133" s="1"/>
      <c r="W133" s="1"/>
      <c r="X133" s="1"/>
      <c r="Y133" s="82"/>
      <c r="Z133" s="82"/>
      <c r="AA133" s="82"/>
      <c r="AB133" s="82"/>
      <c r="AC133" s="1"/>
      <c r="AD133" s="1"/>
      <c r="AE133" s="1"/>
      <c r="AF133" s="1" t="s">
        <v>2456</v>
      </c>
      <c r="AG133" s="1">
        <v>134560</v>
      </c>
      <c r="AH133" s="1" t="s">
        <v>2454</v>
      </c>
      <c r="AI133" s="1"/>
      <c r="AJ133" s="1"/>
      <c r="AK133" s="1"/>
      <c r="AL133" s="1" t="s">
        <v>2456</v>
      </c>
      <c r="AM133" s="1">
        <v>168400</v>
      </c>
      <c r="AN133" s="1" t="s">
        <v>2475</v>
      </c>
      <c r="AO133" s="1"/>
      <c r="AP133" s="1"/>
      <c r="AQ133" s="1"/>
      <c r="AR133" s="1"/>
      <c r="AS133" s="1"/>
      <c r="AT133" s="1"/>
      <c r="AU133" s="1"/>
      <c r="AV133" s="1"/>
      <c r="AW133" s="1"/>
      <c r="AX133" s="82">
        <f t="shared" si="28"/>
        <v>134560</v>
      </c>
      <c r="AY133" s="82" t="str">
        <f t="shared" si="29"/>
        <v>INNOVACION TECNOLOGICA LTDA - INNOVATEK LTDA.</v>
      </c>
      <c r="AZ133" s="82" t="str">
        <f t="shared" si="30"/>
        <v>THERMO SCIENTIFIC</v>
      </c>
      <c r="BA133" s="82" t="str">
        <f t="shared" si="31"/>
        <v>30 dias</v>
      </c>
      <c r="BB133" s="1" t="s">
        <v>2524</v>
      </c>
      <c r="BC133" s="1">
        <v>319464</v>
      </c>
      <c r="BD133" s="1">
        <v>60</v>
      </c>
      <c r="BE133" s="1"/>
      <c r="BF133" s="1"/>
      <c r="BG133" s="1"/>
      <c r="BH133" s="1"/>
      <c r="BI133" s="1"/>
      <c r="BJ133" s="1"/>
      <c r="BK133" s="1"/>
      <c r="BL133" s="1"/>
      <c r="BM133" s="1"/>
      <c r="BN133" s="1"/>
      <c r="BO133" s="1"/>
      <c r="BP133" s="1"/>
      <c r="BQ133" s="1"/>
      <c r="BR133" s="1"/>
      <c r="BS133" s="1"/>
      <c r="BT133" s="1"/>
      <c r="BU133" s="1"/>
      <c r="BV133" s="1"/>
      <c r="BW133" s="82">
        <f t="shared" si="32"/>
        <v>319464</v>
      </c>
      <c r="BX133" s="82" t="str">
        <f t="shared" si="33"/>
        <v>PRODUQUIMICA DE COLOMBIA S A</v>
      </c>
      <c r="BY133" s="82" t="str">
        <f t="shared" si="34"/>
        <v xml:space="preserve"> Thermoscientific</v>
      </c>
      <c r="BZ133" s="82">
        <f t="shared" si="35"/>
        <v>60</v>
      </c>
      <c r="CA133" s="1"/>
      <c r="CB133" s="1"/>
      <c r="CC133" s="1"/>
      <c r="CD133" s="98">
        <f t="shared" si="22"/>
        <v>134560</v>
      </c>
      <c r="CE133" s="98" t="str">
        <f t="shared" si="23"/>
        <v>INNOVACION TECNOLOGICA LTDA - INNOVATEK LTDA.</v>
      </c>
      <c r="CF133" s="98" t="str">
        <f t="shared" si="24"/>
        <v>THERMO SCIENTIFIC</v>
      </c>
      <c r="CG133" s="98" t="str">
        <f t="shared" si="25"/>
        <v>30 dias</v>
      </c>
      <c r="CH133" s="1">
        <f t="shared" si="26"/>
        <v>319464</v>
      </c>
    </row>
    <row r="134" spans="1:86" ht="57.6">
      <c r="A134" s="48">
        <f t="shared" si="27"/>
        <v>126</v>
      </c>
      <c r="B134" s="10" t="s">
        <v>1584</v>
      </c>
      <c r="C134" s="10" t="s">
        <v>1585</v>
      </c>
      <c r="D134" s="1"/>
      <c r="E134" s="1"/>
      <c r="F134" s="1"/>
      <c r="G134" s="1"/>
      <c r="H134" s="1"/>
      <c r="I134" s="1"/>
      <c r="J134" s="1"/>
      <c r="K134" s="1"/>
      <c r="L134" s="1"/>
      <c r="M134" s="1"/>
      <c r="N134" s="1"/>
      <c r="O134" s="1"/>
      <c r="P134" s="1"/>
      <c r="Q134" s="1"/>
      <c r="R134" s="1"/>
      <c r="S134" s="1"/>
      <c r="T134" s="1"/>
      <c r="U134" s="1"/>
      <c r="V134" s="1"/>
      <c r="W134" s="1"/>
      <c r="X134" s="1"/>
      <c r="Y134" s="82"/>
      <c r="Z134" s="82"/>
      <c r="AA134" s="82"/>
      <c r="AB134" s="82"/>
      <c r="AC134" s="1"/>
      <c r="AD134" s="1"/>
      <c r="AE134" s="1"/>
      <c r="AF134" s="1" t="s">
        <v>2453</v>
      </c>
      <c r="AG134" s="1">
        <v>106720</v>
      </c>
      <c r="AH134" s="1" t="s">
        <v>2454</v>
      </c>
      <c r="AI134" s="1"/>
      <c r="AJ134" s="1"/>
      <c r="AK134" s="1"/>
      <c r="AL134" s="1" t="s">
        <v>1222</v>
      </c>
      <c r="AM134" s="1">
        <v>155700</v>
      </c>
      <c r="AN134" s="1" t="s">
        <v>2475</v>
      </c>
      <c r="AO134" s="1"/>
      <c r="AP134" s="1"/>
      <c r="AQ134" s="1"/>
      <c r="AR134" s="1"/>
      <c r="AS134" s="1"/>
      <c r="AT134" s="1"/>
      <c r="AU134" s="1" t="s">
        <v>1222</v>
      </c>
      <c r="AV134" s="1">
        <v>131402.48000000001</v>
      </c>
      <c r="AW134" s="1">
        <v>45</v>
      </c>
      <c r="AX134" s="82">
        <f t="shared" si="28"/>
        <v>106720</v>
      </c>
      <c r="AY134" s="82" t="str">
        <f t="shared" si="29"/>
        <v>INNOVACION TECNOLOGICA LTDA - INNOVATEK LTDA.</v>
      </c>
      <c r="AZ134" s="82" t="str">
        <f t="shared" si="30"/>
        <v xml:space="preserve">RESTEK </v>
      </c>
      <c r="BA134" s="82" t="str">
        <f t="shared" si="31"/>
        <v>30 dias</v>
      </c>
      <c r="BB134" s="1" t="s">
        <v>1222</v>
      </c>
      <c r="BC134" s="1">
        <v>164430</v>
      </c>
      <c r="BD134" s="1">
        <v>60</v>
      </c>
      <c r="BE134" s="1"/>
      <c r="BF134" s="1"/>
      <c r="BG134" s="1"/>
      <c r="BH134" s="1"/>
      <c r="BI134" s="1"/>
      <c r="BJ134" s="1"/>
      <c r="BK134" s="1"/>
      <c r="BL134" s="1"/>
      <c r="BM134" s="1"/>
      <c r="BN134" s="1"/>
      <c r="BO134" s="1"/>
      <c r="BP134" s="1"/>
      <c r="BQ134" s="1"/>
      <c r="BR134" s="1"/>
      <c r="BS134" s="1"/>
      <c r="BT134" s="1"/>
      <c r="BU134" s="1"/>
      <c r="BV134" s="1"/>
      <c r="BW134" s="82">
        <f t="shared" si="32"/>
        <v>164430</v>
      </c>
      <c r="BX134" s="82" t="str">
        <f t="shared" si="33"/>
        <v>PRODUQUIMICA DE COLOMBIA S A</v>
      </c>
      <c r="BY134" s="82" t="str">
        <f t="shared" si="34"/>
        <v>RESTEK</v>
      </c>
      <c r="BZ134" s="82">
        <f t="shared" si="35"/>
        <v>60</v>
      </c>
      <c r="CA134" s="1" t="s">
        <v>1222</v>
      </c>
      <c r="CB134" s="1">
        <v>229700</v>
      </c>
      <c r="CC134" s="1">
        <v>60</v>
      </c>
      <c r="CD134" s="98">
        <f t="shared" si="22"/>
        <v>106720</v>
      </c>
      <c r="CE134" s="98" t="str">
        <f t="shared" si="23"/>
        <v>INNOVACION TECNOLOGICA LTDA - INNOVATEK LTDA.</v>
      </c>
      <c r="CF134" s="98" t="str">
        <f t="shared" si="24"/>
        <v xml:space="preserve">RESTEK </v>
      </c>
      <c r="CG134" s="98" t="str">
        <f t="shared" si="25"/>
        <v>30 dias</v>
      </c>
      <c r="CH134" s="1">
        <f t="shared" si="26"/>
        <v>229700</v>
      </c>
    </row>
    <row r="135" spans="1:86" ht="43.2">
      <c r="A135" s="48">
        <f t="shared" si="27"/>
        <v>127</v>
      </c>
      <c r="B135" s="10" t="s">
        <v>2210</v>
      </c>
      <c r="C135" s="10" t="s">
        <v>2211</v>
      </c>
      <c r="D135" s="1"/>
      <c r="E135" s="1"/>
      <c r="F135" s="1"/>
      <c r="G135" s="1"/>
      <c r="H135" s="1"/>
      <c r="I135" s="1"/>
      <c r="J135" s="1"/>
      <c r="K135" s="1"/>
      <c r="L135" s="1"/>
      <c r="M135" s="1"/>
      <c r="N135" s="1"/>
      <c r="O135" s="1"/>
      <c r="P135" s="1"/>
      <c r="Q135" s="1"/>
      <c r="R135" s="1"/>
      <c r="S135" s="1"/>
      <c r="T135" s="1"/>
      <c r="U135" s="1"/>
      <c r="V135" s="1"/>
      <c r="W135" s="1"/>
      <c r="X135" s="1"/>
      <c r="Y135" s="82"/>
      <c r="Z135" s="82"/>
      <c r="AA135" s="82"/>
      <c r="AB135" s="82"/>
      <c r="AC135" s="1"/>
      <c r="AD135" s="1"/>
      <c r="AE135" s="1"/>
      <c r="AF135" s="1"/>
      <c r="AG135" s="1"/>
      <c r="AH135" s="1"/>
      <c r="AI135" s="1"/>
      <c r="AJ135" s="1"/>
      <c r="AK135" s="1"/>
      <c r="AL135" s="1"/>
      <c r="AM135" s="1"/>
      <c r="AN135" s="1"/>
      <c r="AO135" s="1"/>
      <c r="AP135" s="1"/>
      <c r="AQ135" s="1"/>
      <c r="AR135" s="1"/>
      <c r="AS135" s="1"/>
      <c r="AT135" s="1"/>
      <c r="AU135" s="1"/>
      <c r="AV135" s="1"/>
      <c r="AW135" s="1"/>
      <c r="AX135" s="82"/>
      <c r="AY135" s="82"/>
      <c r="AZ135" s="82"/>
      <c r="BA135" s="82"/>
      <c r="BB135" s="1"/>
      <c r="BC135" s="1"/>
      <c r="BD135" s="1"/>
      <c r="BE135" s="1"/>
      <c r="BF135" s="1"/>
      <c r="BG135" s="1"/>
      <c r="BH135" s="1"/>
      <c r="BI135" s="1"/>
      <c r="BJ135" s="1"/>
      <c r="BK135" s="1"/>
      <c r="BL135" s="1"/>
      <c r="BM135" s="1"/>
      <c r="BN135" s="1"/>
      <c r="BO135" s="1"/>
      <c r="BP135" s="1"/>
      <c r="BQ135" s="1" t="s">
        <v>2377</v>
      </c>
      <c r="BR135" s="1">
        <v>103820</v>
      </c>
      <c r="BS135" s="1" t="s">
        <v>2545</v>
      </c>
      <c r="BT135" s="1"/>
      <c r="BU135" s="1"/>
      <c r="BV135" s="1"/>
      <c r="BW135" s="82">
        <f t="shared" si="32"/>
        <v>103820</v>
      </c>
      <c r="BX135" s="82" t="str">
        <f t="shared" si="33"/>
        <v>REACTIVOS EQUIPOS Y QUIMICOS LIMITADA</v>
      </c>
      <c r="BY135" s="82" t="str">
        <f t="shared" si="34"/>
        <v>DURAN</v>
      </c>
      <c r="BZ135" s="82" t="str">
        <f t="shared" si="35"/>
        <v>120 DIAS</v>
      </c>
      <c r="CA135" s="1"/>
      <c r="CB135" s="1"/>
      <c r="CC135" s="1"/>
      <c r="CD135" s="98">
        <f t="shared" si="22"/>
        <v>103820</v>
      </c>
      <c r="CE135" s="98" t="str">
        <f t="shared" si="23"/>
        <v>REACTIVOS EQUIPOS Y QUIMICOS LIMITADA</v>
      </c>
      <c r="CF135" s="98" t="str">
        <f t="shared" si="24"/>
        <v>DURAN</v>
      </c>
      <c r="CG135" s="98" t="str">
        <f t="shared" si="25"/>
        <v>120 DIAS</v>
      </c>
      <c r="CH135" s="1">
        <f t="shared" si="26"/>
        <v>103820</v>
      </c>
    </row>
    <row r="136" spans="1:86">
      <c r="A136" s="48">
        <f t="shared" si="27"/>
        <v>128</v>
      </c>
      <c r="B136" s="10" t="s">
        <v>1129</v>
      </c>
      <c r="C136" s="10"/>
      <c r="D136" s="1"/>
      <c r="E136" s="1"/>
      <c r="F136" s="1"/>
      <c r="G136" s="1"/>
      <c r="H136" s="1"/>
      <c r="I136" s="1"/>
      <c r="J136" s="1"/>
      <c r="K136" s="1"/>
      <c r="L136" s="1"/>
      <c r="M136" s="1"/>
      <c r="N136" s="1"/>
      <c r="O136" s="1"/>
      <c r="P136" s="1"/>
      <c r="Q136" s="1"/>
      <c r="R136" s="1"/>
      <c r="S136" s="1"/>
      <c r="T136" s="1"/>
      <c r="U136" s="1"/>
      <c r="V136" s="1"/>
      <c r="W136" s="1"/>
      <c r="X136" s="1"/>
      <c r="Y136" s="82"/>
      <c r="Z136" s="82"/>
      <c r="AA136" s="82"/>
      <c r="AB136" s="82"/>
      <c r="AC136" s="1"/>
      <c r="AD136" s="1"/>
      <c r="AE136" s="1"/>
      <c r="AF136" s="1"/>
      <c r="AG136" s="1"/>
      <c r="AH136" s="1"/>
      <c r="AI136" s="1"/>
      <c r="AJ136" s="1"/>
      <c r="AK136" s="1"/>
      <c r="AL136" s="1"/>
      <c r="AM136" s="1"/>
      <c r="AN136" s="1"/>
      <c r="AO136" s="1"/>
      <c r="AP136" s="1"/>
      <c r="AQ136" s="1"/>
      <c r="AR136" s="1"/>
      <c r="AS136" s="1"/>
      <c r="AT136" s="1"/>
      <c r="AU136" s="1"/>
      <c r="AV136" s="1"/>
      <c r="AW136" s="1"/>
      <c r="AX136" s="82"/>
      <c r="AY136" s="82"/>
      <c r="AZ136" s="82"/>
      <c r="BA136" s="82"/>
      <c r="BB136" s="1"/>
      <c r="BC136" s="1"/>
      <c r="BD136" s="1"/>
      <c r="BE136" s="1"/>
      <c r="BF136" s="1"/>
      <c r="BG136" s="1"/>
      <c r="BH136" s="1"/>
      <c r="BI136" s="1"/>
      <c r="BJ136" s="1"/>
      <c r="BK136" s="1"/>
      <c r="BL136" s="1"/>
      <c r="BM136" s="1"/>
      <c r="BN136" s="1"/>
      <c r="BO136" s="1"/>
      <c r="BP136" s="1"/>
      <c r="BQ136" s="1"/>
      <c r="BR136" s="1"/>
      <c r="BS136" s="1"/>
      <c r="BT136" s="1"/>
      <c r="BU136" s="1"/>
      <c r="BV136" s="1"/>
      <c r="BW136" s="82"/>
      <c r="BX136" s="82"/>
      <c r="BY136" s="82"/>
      <c r="BZ136" s="82"/>
      <c r="CA136" s="1"/>
      <c r="CB136" s="1"/>
      <c r="CC136" s="1"/>
      <c r="CD136" s="98"/>
      <c r="CE136" s="98"/>
      <c r="CF136" s="98"/>
      <c r="CG136" s="98"/>
      <c r="CH136" s="1">
        <f t="shared" si="26"/>
        <v>0</v>
      </c>
    </row>
    <row r="137" spans="1:86" ht="43.2">
      <c r="A137" s="48">
        <f t="shared" si="27"/>
        <v>129</v>
      </c>
      <c r="B137" s="10" t="s">
        <v>1160</v>
      </c>
      <c r="C137" s="10" t="s">
        <v>1239</v>
      </c>
      <c r="D137" s="1"/>
      <c r="E137" s="1"/>
      <c r="F137" s="1"/>
      <c r="G137" s="1" t="s">
        <v>1239</v>
      </c>
      <c r="H137" s="1">
        <v>2797804</v>
      </c>
      <c r="I137" s="1">
        <v>30</v>
      </c>
      <c r="J137" s="1"/>
      <c r="K137" s="1"/>
      <c r="L137" s="1"/>
      <c r="M137" s="1"/>
      <c r="N137" s="1"/>
      <c r="O137" s="1"/>
      <c r="P137" s="1"/>
      <c r="Q137" s="1"/>
      <c r="R137" s="1"/>
      <c r="S137" s="1"/>
      <c r="T137" s="1"/>
      <c r="U137" s="1"/>
      <c r="V137" s="1"/>
      <c r="W137" s="1"/>
      <c r="X137" s="1"/>
      <c r="Y137" s="82">
        <f t="shared" si="18"/>
        <v>2797804</v>
      </c>
      <c r="Z137" s="82" t="str">
        <f t="shared" si="19"/>
        <v>BIO-INSTRUMENTAL</v>
      </c>
      <c r="AA137" s="82" t="str">
        <f t="shared" si="20"/>
        <v xml:space="preserve">Eppendorf </v>
      </c>
      <c r="AB137" s="82">
        <f t="shared" si="21"/>
        <v>30</v>
      </c>
      <c r="AC137" s="1"/>
      <c r="AD137" s="1"/>
      <c r="AE137" s="1"/>
      <c r="AF137" s="1"/>
      <c r="AG137" s="1"/>
      <c r="AH137" s="1"/>
      <c r="AI137" s="1"/>
      <c r="AJ137" s="1"/>
      <c r="AK137" s="1"/>
      <c r="AL137" s="1" t="s">
        <v>2359</v>
      </c>
      <c r="AM137" s="1">
        <v>4016600</v>
      </c>
      <c r="AN137" s="1" t="s">
        <v>2475</v>
      </c>
      <c r="AO137" s="1" t="s">
        <v>2359</v>
      </c>
      <c r="AP137" s="1">
        <v>2097280</v>
      </c>
      <c r="AQ137" s="1">
        <v>90</v>
      </c>
      <c r="AR137" s="1"/>
      <c r="AS137" s="1"/>
      <c r="AT137" s="1"/>
      <c r="AU137" s="1"/>
      <c r="AV137" s="1"/>
      <c r="AW137" s="1"/>
      <c r="AX137" s="82">
        <f t="shared" si="28"/>
        <v>2097280</v>
      </c>
      <c r="AY137" s="82" t="str">
        <f t="shared" si="29"/>
        <v>MERCK S.A.</v>
      </c>
      <c r="AZ137" s="82" t="str">
        <f t="shared" si="30"/>
        <v>EPPENDORF</v>
      </c>
      <c r="BA137" s="82">
        <f t="shared" si="31"/>
        <v>90</v>
      </c>
      <c r="BB137" s="1"/>
      <c r="BC137" s="1"/>
      <c r="BD137" s="1"/>
      <c r="BE137" s="1"/>
      <c r="BF137" s="1"/>
      <c r="BG137" s="1"/>
      <c r="BH137" s="1"/>
      <c r="BI137" s="1"/>
      <c r="BJ137" s="1"/>
      <c r="BK137" s="1"/>
      <c r="BL137" s="1"/>
      <c r="BM137" s="1"/>
      <c r="BN137" s="1"/>
      <c r="BO137" s="1"/>
      <c r="BP137" s="1"/>
      <c r="BQ137" s="1"/>
      <c r="BR137" s="1"/>
      <c r="BS137" s="1"/>
      <c r="BT137" s="1" t="s">
        <v>2359</v>
      </c>
      <c r="BU137" s="1">
        <v>1835699.9999999998</v>
      </c>
      <c r="BV137" s="1" t="s">
        <v>2615</v>
      </c>
      <c r="BW137" s="82">
        <f t="shared" si="32"/>
        <v>1835699.9999999998</v>
      </c>
      <c r="BX137" s="82" t="str">
        <f t="shared" si="33"/>
        <v>RTL REPRESENTACIONES TÉCNICAS LTDA</v>
      </c>
      <c r="BY137" s="82" t="str">
        <f t="shared" si="34"/>
        <v>EPPENDORF</v>
      </c>
      <c r="BZ137" s="82" t="str">
        <f t="shared" si="35"/>
        <v>30 - 45</v>
      </c>
      <c r="CA137" s="1" t="s">
        <v>2359</v>
      </c>
      <c r="CB137" s="1">
        <v>3364000</v>
      </c>
      <c r="CC137" s="1">
        <v>60</v>
      </c>
      <c r="CD137" s="98">
        <f t="shared" si="22"/>
        <v>1835699.9999999998</v>
      </c>
      <c r="CE137" s="98" t="str">
        <f t="shared" si="23"/>
        <v>RTL REPRESENTACIONES TÉCNICAS LTDA</v>
      </c>
      <c r="CF137" s="98" t="str">
        <f t="shared" si="24"/>
        <v>EPPENDORF</v>
      </c>
      <c r="CG137" s="98" t="str">
        <f t="shared" si="25"/>
        <v>30 - 45</v>
      </c>
      <c r="CH137" s="1">
        <f t="shared" si="26"/>
        <v>3364000</v>
      </c>
    </row>
    <row r="138" spans="1:86" ht="57.6">
      <c r="A138" s="48">
        <f t="shared" si="27"/>
        <v>130</v>
      </c>
      <c r="B138" s="10" t="s">
        <v>1705</v>
      </c>
      <c r="C138" s="10" t="s">
        <v>2212</v>
      </c>
      <c r="D138" s="1"/>
      <c r="E138" s="1"/>
      <c r="F138" s="1"/>
      <c r="G138" s="1" t="s">
        <v>1239</v>
      </c>
      <c r="H138" s="1">
        <v>2797804</v>
      </c>
      <c r="I138" s="1">
        <v>30</v>
      </c>
      <c r="J138" s="1"/>
      <c r="K138" s="1"/>
      <c r="L138" s="1"/>
      <c r="M138" s="1" t="s">
        <v>2359</v>
      </c>
      <c r="N138" s="1">
        <v>2621600</v>
      </c>
      <c r="O138" s="1" t="s">
        <v>2375</v>
      </c>
      <c r="P138" s="1"/>
      <c r="Q138" s="1"/>
      <c r="R138" s="1"/>
      <c r="S138" s="1"/>
      <c r="T138" s="1"/>
      <c r="U138" s="1"/>
      <c r="V138" s="1"/>
      <c r="W138" s="1"/>
      <c r="X138" s="1"/>
      <c r="Y138" s="82">
        <f t="shared" ref="Y138:Y200" si="36">MIN(W138,T138,Q138,N138,K138,H138,E138)</f>
        <v>2621600</v>
      </c>
      <c r="Z138" s="82" t="str">
        <f t="shared" ref="Z138:Z200" si="37">IF(Y138=W138,$V$7,IF(Y138=T138,$S$7,IF(Y138=Q138,$P$7,IF(Y138=N138,$M$7,IF(Y138=K138,$J$7,IF(Y138=H138,$G$7,IF(Y138=E138,$D$7,"")))))))</f>
        <v>BLAMIS DOTACIONES LABORATORIO S.A.S</v>
      </c>
      <c r="AA138" s="82" t="str">
        <f t="shared" ref="AA138:AA200" si="38">IF(Y138=W138,V138,IF(Y138=T138,S138,IF(Y138=Q138,P138,IF(Y138=N138,M138,IF(Y138=K138,J138,IF(Y138=H138,G138,IF(Y138=E138,D138,"")))))))</f>
        <v>EPPENDORF</v>
      </c>
      <c r="AB138" s="82" t="str">
        <f t="shared" ref="AB138:AB200" si="39">IF(Y138=W138,X138,IF(Y138=T138,U138,IF(Y138=Q138,R138,IF(Y138=N138,O138,IF(Y138=K138,L138,IF(Y138=H138,I138,IF(Y138=E138,F138,"")))))))</f>
        <v>60 DIAS</v>
      </c>
      <c r="AC138" s="1"/>
      <c r="AD138" s="1"/>
      <c r="AE138" s="1"/>
      <c r="AF138" s="1"/>
      <c r="AG138" s="1"/>
      <c r="AH138" s="1"/>
      <c r="AI138" s="1"/>
      <c r="AJ138" s="1"/>
      <c r="AK138" s="1"/>
      <c r="AL138" s="1" t="s">
        <v>2359</v>
      </c>
      <c r="AM138" s="1">
        <v>4016600</v>
      </c>
      <c r="AN138" s="1" t="s">
        <v>2475</v>
      </c>
      <c r="AO138" s="1" t="s">
        <v>2359</v>
      </c>
      <c r="AP138" s="1">
        <v>2097280</v>
      </c>
      <c r="AQ138" s="1">
        <v>90</v>
      </c>
      <c r="AR138" s="1"/>
      <c r="AS138" s="1"/>
      <c r="AT138" s="1"/>
      <c r="AU138" s="1"/>
      <c r="AV138" s="1"/>
      <c r="AW138" s="1"/>
      <c r="AX138" s="82">
        <f t="shared" ref="AX138:AX200" si="40">MIN(AV138,AS138,AP138,AM138,AJ138,AG138,AD138)</f>
        <v>2097280</v>
      </c>
      <c r="AY138" s="82" t="str">
        <f t="shared" ref="AY138:AY200" si="41">IF(AX138=AV138,$AU$7,IF(AX138=AS138,$AR$7,IF(AX138=AP138,$AO$7,IF(AX138=AM138,$AL$7,IF(AX138=AJ138,$AI$7,IF(AX138=AG138,$AF$7,IF(AX138=AD138,$AC$7,"")))))))</f>
        <v>MERCK S.A.</v>
      </c>
      <c r="AZ138" s="82" t="str">
        <f t="shared" ref="AZ138:AZ200" si="42">IF(AX138=AV138,AU138,IF(AX138=AS138,AR138,IF(AX138=AP138,AO138,IF(AX138=AM138,AL138,IF(AX138=AJ138,AI138,IF(AX138=AG138,AF138,IF(AX138=AD138,AC138,"")))))))</f>
        <v>EPPENDORF</v>
      </c>
      <c r="BA138" s="82">
        <f t="shared" ref="BA138:BA200" si="43">IF(AX138=AV138,AW138,IF(AX138=AS138,AT138,IF(AX138=AP138,AQ138,IF(AX138=AM138,AN138,IF(AX138=AJ138,AK138,IF(AX138=AG138,AH138,IF(AX138=AD138,AE138,"")))))))</f>
        <v>90</v>
      </c>
      <c r="BB138" s="1"/>
      <c r="BC138" s="1"/>
      <c r="BD138" s="1"/>
      <c r="BE138" s="1"/>
      <c r="BF138" s="1"/>
      <c r="BG138" s="1"/>
      <c r="BH138" s="1"/>
      <c r="BI138" s="1"/>
      <c r="BJ138" s="1"/>
      <c r="BK138" s="1"/>
      <c r="BL138" s="1"/>
      <c r="BM138" s="1"/>
      <c r="BN138" s="1"/>
      <c r="BO138" s="1"/>
      <c r="BP138" s="1"/>
      <c r="BQ138" s="1"/>
      <c r="BR138" s="1"/>
      <c r="BS138" s="1"/>
      <c r="BT138" s="1" t="s">
        <v>2359</v>
      </c>
      <c r="BU138" s="1">
        <v>1835699.9999999998</v>
      </c>
      <c r="BV138" s="1" t="s">
        <v>2615</v>
      </c>
      <c r="BW138" s="82">
        <f t="shared" ref="BW138:BW201" si="44">MIN(BU138,BR138,BO138,BL138,BI138,BF138,BC138)</f>
        <v>1835699.9999999998</v>
      </c>
      <c r="BX138" s="82" t="str">
        <f t="shared" ref="BX138:BX201" si="45">IF(BW138=BU138,$BT$7,IF(BW138=BR138,$BQ$7,IF(BW138=BO138,$BN$7,IF(BW138=BL138,$BK$7,IF(BW138=BI138,$BH$7,IF(BW138=BF138,$BE$7,IF(BW138=BC138,$BB$7,"")))))))</f>
        <v>RTL REPRESENTACIONES TÉCNICAS LTDA</v>
      </c>
      <c r="BY138" s="82" t="str">
        <f t="shared" ref="BY138:BY201" si="46">IF(BW138=BU138,BT138,IF(BW138=BR138,BQ138,IF(BW138=BO138,BN138,IF(BW138=BL138,BK138,IF(BW138=BI138,BH138,IF(BW138=BF138,BE138,IF(BW138=BC138,BB138,"")))))))</f>
        <v>EPPENDORF</v>
      </c>
      <c r="BZ138" s="82" t="str">
        <f t="shared" ref="BZ138:BZ201" si="47">IF(BW138=BU138,BV138,IF(BW138=BR138,BS138,IF(BW138=BO138,BP138,IF(BW138=BL138,BM138,IF(BW138=BI138,BJ138,IF(BW138=BF138,BG138,IF(BW138=BC138,BD138,"")))))))</f>
        <v>30 - 45</v>
      </c>
      <c r="CA138" s="1" t="s">
        <v>2359</v>
      </c>
      <c r="CB138" s="1">
        <v>3364000</v>
      </c>
      <c r="CC138" s="1">
        <v>60</v>
      </c>
      <c r="CD138" s="98">
        <f t="shared" ref="CD138:CD201" si="48">MIN(CB138,BW138,AX138,Y138)</f>
        <v>1835699.9999999998</v>
      </c>
      <c r="CE138" s="98" t="str">
        <f t="shared" ref="CE138:CE201" si="49">IF(CD138=CB138,$CA$7,IF(CD138=BW138,BX138,IF(CD138=AX138,AY138,IF(CD138=Y138,Z138,""))))</f>
        <v>RTL REPRESENTACIONES TÉCNICAS LTDA</v>
      </c>
      <c r="CF138" s="98" t="str">
        <f t="shared" ref="CF138:CF201" si="50">IF(CD138=CB138,CA138,IF(CD138=BW138,BY138,IF(CD138=AX138,AZ138,IF(CD138=Y138,AA138,""))))</f>
        <v>EPPENDORF</v>
      </c>
      <c r="CG138" s="98" t="str">
        <f t="shared" ref="CG138:CG201" si="51">IF(CD138=CB138,CC138,IF(CD138=BW138,BZ138,IF(CD138=AX138,BA138,IF(CD138=Y138,AB138,""))))</f>
        <v>30 - 45</v>
      </c>
      <c r="CH138" s="1">
        <f t="shared" ref="CH138:CH201" si="52">MAX(CB138,BI138,BC138,AD138,AG138,AJ138,AP138,AS138,AV138,W138,T138,Q138,N138,K138,H138,E138,BL138,BO138,BR138,BU138)</f>
        <v>3364000</v>
      </c>
    </row>
    <row r="139" spans="1:86" ht="21.6">
      <c r="A139" s="48">
        <f t="shared" ref="A139:A202" si="53">A138+1</f>
        <v>131</v>
      </c>
      <c r="B139" s="10" t="s">
        <v>1130</v>
      </c>
      <c r="C139" s="10" t="s">
        <v>877</v>
      </c>
      <c r="D139" s="1"/>
      <c r="E139" s="1"/>
      <c r="F139" s="1"/>
      <c r="G139" s="1"/>
      <c r="H139" s="1"/>
      <c r="I139" s="1"/>
      <c r="J139" s="1"/>
      <c r="K139" s="1"/>
      <c r="L139" s="1"/>
      <c r="M139" s="1"/>
      <c r="N139" s="1"/>
      <c r="O139" s="1"/>
      <c r="P139" s="1"/>
      <c r="Q139" s="1"/>
      <c r="R139" s="1"/>
      <c r="S139" s="1"/>
      <c r="T139" s="1"/>
      <c r="U139" s="1"/>
      <c r="V139" s="1"/>
      <c r="W139" s="1"/>
      <c r="X139" s="1"/>
      <c r="Y139" s="82"/>
      <c r="Z139" s="82"/>
      <c r="AA139" s="82"/>
      <c r="AB139" s="82"/>
      <c r="AC139" s="1"/>
      <c r="AD139" s="1"/>
      <c r="AE139" s="1"/>
      <c r="AF139" s="1"/>
      <c r="AG139" s="1"/>
      <c r="AH139" s="1"/>
      <c r="AI139" s="1"/>
      <c r="AJ139" s="1"/>
      <c r="AK139" s="1"/>
      <c r="AL139" s="1"/>
      <c r="AM139" s="1"/>
      <c r="AN139" s="1"/>
      <c r="AO139" s="1"/>
      <c r="AP139" s="1"/>
      <c r="AQ139" s="1"/>
      <c r="AR139" s="1"/>
      <c r="AS139" s="1"/>
      <c r="AT139" s="1"/>
      <c r="AU139" s="1"/>
      <c r="AV139" s="1"/>
      <c r="AW139" s="1"/>
      <c r="AX139" s="82"/>
      <c r="AY139" s="82"/>
      <c r="AZ139" s="82"/>
      <c r="BA139" s="82"/>
      <c r="BB139" s="1"/>
      <c r="BC139" s="1"/>
      <c r="BD139" s="1"/>
      <c r="BE139" s="1"/>
      <c r="BF139" s="1"/>
      <c r="BG139" s="1"/>
      <c r="BH139" s="1"/>
      <c r="BI139" s="1"/>
      <c r="BJ139" s="1"/>
      <c r="BK139" s="1"/>
      <c r="BL139" s="1"/>
      <c r="BM139" s="1"/>
      <c r="BN139" s="1"/>
      <c r="BO139" s="1"/>
      <c r="BP139" s="1"/>
      <c r="BQ139" s="1" t="s">
        <v>2293</v>
      </c>
      <c r="BR139" s="1" t="s">
        <v>2293</v>
      </c>
      <c r="BS139" s="1" t="s">
        <v>2293</v>
      </c>
      <c r="BT139" s="1"/>
      <c r="BU139" s="1"/>
      <c r="BV139" s="1"/>
      <c r="BW139" s="82"/>
      <c r="BX139" s="82"/>
      <c r="BY139" s="82"/>
      <c r="BZ139" s="82"/>
      <c r="CA139" s="1"/>
      <c r="CB139" s="1"/>
      <c r="CC139" s="1"/>
      <c r="CD139" s="98"/>
      <c r="CE139" s="98"/>
      <c r="CF139" s="98"/>
      <c r="CG139" s="98"/>
      <c r="CH139" s="1">
        <f t="shared" si="52"/>
        <v>0</v>
      </c>
    </row>
    <row r="140" spans="1:86" ht="43.2">
      <c r="A140" s="48">
        <f t="shared" si="53"/>
        <v>132</v>
      </c>
      <c r="B140" s="10" t="s">
        <v>1186</v>
      </c>
      <c r="C140" s="10" t="s">
        <v>1259</v>
      </c>
      <c r="D140" s="1"/>
      <c r="E140" s="1"/>
      <c r="F140" s="1"/>
      <c r="G140" s="1"/>
      <c r="H140" s="1"/>
      <c r="I140" s="1"/>
      <c r="J140" s="1"/>
      <c r="K140" s="1"/>
      <c r="L140" s="1"/>
      <c r="M140" s="1"/>
      <c r="N140" s="1"/>
      <c r="O140" s="1"/>
      <c r="P140" s="1"/>
      <c r="Q140" s="1"/>
      <c r="R140" s="1"/>
      <c r="S140" s="1"/>
      <c r="T140" s="1"/>
      <c r="U140" s="1"/>
      <c r="V140" s="1"/>
      <c r="W140" s="1"/>
      <c r="X140" s="1"/>
      <c r="Y140" s="82"/>
      <c r="Z140" s="82"/>
      <c r="AA140" s="82"/>
      <c r="AB140" s="82"/>
      <c r="AC140" s="1"/>
      <c r="AD140" s="1"/>
      <c r="AE140" s="1"/>
      <c r="AF140" s="1"/>
      <c r="AG140" s="1"/>
      <c r="AH140" s="1"/>
      <c r="AI140" s="1"/>
      <c r="AJ140" s="1"/>
      <c r="AK140" s="1"/>
      <c r="AL140" s="1"/>
      <c r="AM140" s="1"/>
      <c r="AN140" s="1"/>
      <c r="AO140" s="1"/>
      <c r="AP140" s="1"/>
      <c r="AQ140" s="1"/>
      <c r="AR140" s="1"/>
      <c r="AS140" s="1"/>
      <c r="AT140" s="1"/>
      <c r="AU140" s="1"/>
      <c r="AV140" s="1"/>
      <c r="AW140" s="1"/>
      <c r="AX140" s="82"/>
      <c r="AY140" s="82"/>
      <c r="AZ140" s="82"/>
      <c r="BA140" s="82"/>
      <c r="BB140" s="1"/>
      <c r="BC140" s="1"/>
      <c r="BD140" s="1"/>
      <c r="BE140" s="1"/>
      <c r="BF140" s="1"/>
      <c r="BG140" s="1"/>
      <c r="BH140" s="1"/>
      <c r="BI140" s="1"/>
      <c r="BJ140" s="1"/>
      <c r="BK140" s="1"/>
      <c r="BL140" s="1"/>
      <c r="BM140" s="1"/>
      <c r="BN140" s="1"/>
      <c r="BO140" s="1"/>
      <c r="BP140" s="1"/>
      <c r="BQ140" s="1" t="s">
        <v>2609</v>
      </c>
      <c r="BR140" s="1">
        <v>1197236</v>
      </c>
      <c r="BS140" s="1" t="s">
        <v>2545</v>
      </c>
      <c r="BT140" s="1"/>
      <c r="BU140" s="1"/>
      <c r="BV140" s="1"/>
      <c r="BW140" s="82">
        <f t="shared" si="44"/>
        <v>1197236</v>
      </c>
      <c r="BX140" s="82" t="str">
        <f t="shared" si="45"/>
        <v>REACTIVOS EQUIPOS Y QUIMICOS LIMITADA</v>
      </c>
      <c r="BY140" s="82" t="str">
        <f t="shared" si="46"/>
        <v>SCHOTT HANDILAB OX1</v>
      </c>
      <c r="BZ140" s="82" t="str">
        <f t="shared" si="47"/>
        <v>120 DIAS</v>
      </c>
      <c r="CA140" s="1"/>
      <c r="CB140" s="1"/>
      <c r="CC140" s="1"/>
      <c r="CD140" s="98">
        <f t="shared" si="48"/>
        <v>1197236</v>
      </c>
      <c r="CE140" s="98" t="str">
        <f t="shared" si="49"/>
        <v>REACTIVOS EQUIPOS Y QUIMICOS LIMITADA</v>
      </c>
      <c r="CF140" s="98" t="str">
        <f t="shared" si="50"/>
        <v>SCHOTT HANDILAB OX1</v>
      </c>
      <c r="CG140" s="98" t="str">
        <f t="shared" si="51"/>
        <v>120 DIAS</v>
      </c>
      <c r="CH140" s="1">
        <f t="shared" si="52"/>
        <v>1197236</v>
      </c>
    </row>
    <row r="141" spans="1:86" ht="43.2">
      <c r="A141" s="48">
        <f t="shared" si="53"/>
        <v>133</v>
      </c>
      <c r="B141" s="10" t="s">
        <v>1634</v>
      </c>
      <c r="C141" s="10" t="s">
        <v>2213</v>
      </c>
      <c r="D141" s="1"/>
      <c r="E141" s="1"/>
      <c r="F141" s="1"/>
      <c r="G141" s="1"/>
      <c r="H141" s="1"/>
      <c r="I141" s="1"/>
      <c r="J141" s="1"/>
      <c r="K141" s="1"/>
      <c r="L141" s="1"/>
      <c r="M141" s="1"/>
      <c r="N141" s="1"/>
      <c r="O141" s="1"/>
      <c r="P141" s="1"/>
      <c r="Q141" s="1"/>
      <c r="R141" s="1"/>
      <c r="S141" s="1"/>
      <c r="T141" s="1"/>
      <c r="U141" s="1"/>
      <c r="V141" s="1"/>
      <c r="W141" s="1"/>
      <c r="X141" s="1"/>
      <c r="Y141" s="82"/>
      <c r="Z141" s="82"/>
      <c r="AA141" s="82"/>
      <c r="AB141" s="82"/>
      <c r="AC141" s="1"/>
      <c r="AD141" s="1"/>
      <c r="AE141" s="1"/>
      <c r="AF141" s="1" t="s">
        <v>2456</v>
      </c>
      <c r="AG141" s="1">
        <v>945400</v>
      </c>
      <c r="AH141" s="1" t="s">
        <v>2458</v>
      </c>
      <c r="AI141" s="1"/>
      <c r="AJ141" s="1"/>
      <c r="AK141" s="1"/>
      <c r="AL141" s="1"/>
      <c r="AM141" s="1"/>
      <c r="AN141" s="1"/>
      <c r="AO141" s="1"/>
      <c r="AP141" s="1"/>
      <c r="AQ141" s="1"/>
      <c r="AR141" s="1"/>
      <c r="AS141" s="1"/>
      <c r="AT141" s="1"/>
      <c r="AU141" s="1" t="s">
        <v>2516</v>
      </c>
      <c r="AV141" s="1">
        <v>882903.84</v>
      </c>
      <c r="AW141" s="1">
        <v>45</v>
      </c>
      <c r="AX141" s="82">
        <f t="shared" si="40"/>
        <v>882903.84</v>
      </c>
      <c r="AY141" s="82" t="str">
        <f t="shared" si="41"/>
        <v xml:space="preserve">PURIFICACION Y ANALISIS DE FLUIDOS LTDA. </v>
      </c>
      <c r="AZ141" s="82" t="str">
        <f t="shared" si="42"/>
        <v>PHOTRON PARA SHIMADZU</v>
      </c>
      <c r="BA141" s="82">
        <f t="shared" si="43"/>
        <v>45</v>
      </c>
      <c r="BB141" s="1"/>
      <c r="BC141" s="1"/>
      <c r="BD141" s="1"/>
      <c r="BE141" s="1"/>
      <c r="BF141" s="1"/>
      <c r="BG141" s="1"/>
      <c r="BH141" s="1"/>
      <c r="BI141" s="1"/>
      <c r="BJ141" s="1"/>
      <c r="BK141" s="1"/>
      <c r="BL141" s="1"/>
      <c r="BM141" s="1"/>
      <c r="BN141" s="1"/>
      <c r="BO141" s="1"/>
      <c r="BP141" s="1"/>
      <c r="BQ141" s="1"/>
      <c r="BR141" s="1"/>
      <c r="BS141" s="1"/>
      <c r="BT141" s="1"/>
      <c r="BU141" s="1"/>
      <c r="BV141" s="1"/>
      <c r="BW141" s="82"/>
      <c r="BX141" s="82"/>
      <c r="BY141" s="82"/>
      <c r="BZ141" s="82"/>
      <c r="CA141" s="1"/>
      <c r="CB141" s="1"/>
      <c r="CC141" s="1"/>
      <c r="CD141" s="98">
        <f t="shared" si="48"/>
        <v>882903.84</v>
      </c>
      <c r="CE141" s="98" t="str">
        <f t="shared" si="49"/>
        <v xml:space="preserve">PURIFICACION Y ANALISIS DE FLUIDOS LTDA. </v>
      </c>
      <c r="CF141" s="98" t="str">
        <f t="shared" si="50"/>
        <v>PHOTRON PARA SHIMADZU</v>
      </c>
      <c r="CG141" s="98">
        <f t="shared" si="51"/>
        <v>45</v>
      </c>
      <c r="CH141" s="1">
        <f t="shared" si="52"/>
        <v>945400</v>
      </c>
    </row>
    <row r="142" spans="1:86" ht="57.6">
      <c r="A142" s="48">
        <f t="shared" si="53"/>
        <v>134</v>
      </c>
      <c r="B142" s="10" t="s">
        <v>1114</v>
      </c>
      <c r="C142" s="10" t="s">
        <v>2213</v>
      </c>
      <c r="D142" s="1"/>
      <c r="E142" s="1"/>
      <c r="F142" s="1"/>
      <c r="G142" s="1"/>
      <c r="H142" s="1"/>
      <c r="I142" s="1"/>
      <c r="J142" s="1"/>
      <c r="K142" s="1"/>
      <c r="L142" s="1"/>
      <c r="M142" s="1"/>
      <c r="N142" s="1"/>
      <c r="O142" s="1"/>
      <c r="P142" s="1"/>
      <c r="Q142" s="1"/>
      <c r="R142" s="1"/>
      <c r="S142" s="1"/>
      <c r="T142" s="1"/>
      <c r="U142" s="1"/>
      <c r="V142" s="1"/>
      <c r="W142" s="1"/>
      <c r="X142" s="1"/>
      <c r="Y142" s="82"/>
      <c r="Z142" s="82"/>
      <c r="AA142" s="82"/>
      <c r="AB142" s="82"/>
      <c r="AC142" s="1"/>
      <c r="AD142" s="1"/>
      <c r="AE142" s="1"/>
      <c r="AF142" s="1" t="s">
        <v>2456</v>
      </c>
      <c r="AG142" s="1">
        <v>945400</v>
      </c>
      <c r="AH142" s="1" t="s">
        <v>2458</v>
      </c>
      <c r="AI142" s="1"/>
      <c r="AJ142" s="1"/>
      <c r="AK142" s="1"/>
      <c r="AL142" s="1"/>
      <c r="AM142" s="1"/>
      <c r="AN142" s="1"/>
      <c r="AO142" s="1"/>
      <c r="AP142" s="1"/>
      <c r="AQ142" s="1"/>
      <c r="AR142" s="1"/>
      <c r="AS142" s="1"/>
      <c r="AT142" s="1"/>
      <c r="AU142" s="1" t="s">
        <v>2517</v>
      </c>
      <c r="AV142" s="1">
        <v>1032218.46</v>
      </c>
      <c r="AW142" s="1">
        <v>45</v>
      </c>
      <c r="AX142" s="82">
        <f t="shared" si="40"/>
        <v>945400</v>
      </c>
      <c r="AY142" s="82" t="str">
        <f t="shared" si="41"/>
        <v>INNOVACION TECNOLOGICA LTDA - INNOVATEK LTDA.</v>
      </c>
      <c r="AZ142" s="82" t="str">
        <f t="shared" si="42"/>
        <v>THERMO SCIENTIFIC</v>
      </c>
      <c r="BA142" s="82" t="str">
        <f t="shared" si="43"/>
        <v>45 dias</v>
      </c>
      <c r="BB142" s="1"/>
      <c r="BC142" s="1"/>
      <c r="BD142" s="1"/>
      <c r="BE142" s="1"/>
      <c r="BF142" s="1"/>
      <c r="BG142" s="1"/>
      <c r="BH142" s="1"/>
      <c r="BI142" s="1"/>
      <c r="BJ142" s="1"/>
      <c r="BK142" s="1"/>
      <c r="BL142" s="1"/>
      <c r="BM142" s="1"/>
      <c r="BN142" s="1"/>
      <c r="BO142" s="1"/>
      <c r="BP142" s="1"/>
      <c r="BQ142" s="1"/>
      <c r="BR142" s="1"/>
      <c r="BS142" s="1"/>
      <c r="BT142" s="1"/>
      <c r="BU142" s="1"/>
      <c r="BV142" s="1"/>
      <c r="BW142" s="82"/>
      <c r="BX142" s="82"/>
      <c r="BY142" s="82"/>
      <c r="BZ142" s="82"/>
      <c r="CA142" s="1"/>
      <c r="CB142" s="1"/>
      <c r="CC142" s="1"/>
      <c r="CD142" s="98">
        <f t="shared" si="48"/>
        <v>945400</v>
      </c>
      <c r="CE142" s="98" t="str">
        <f t="shared" si="49"/>
        <v>INNOVACION TECNOLOGICA LTDA - INNOVATEK LTDA.</v>
      </c>
      <c r="CF142" s="98" t="str">
        <f t="shared" si="50"/>
        <v>THERMO SCIENTIFIC</v>
      </c>
      <c r="CG142" s="98" t="str">
        <f t="shared" si="51"/>
        <v>45 dias</v>
      </c>
      <c r="CH142" s="1">
        <f t="shared" si="52"/>
        <v>1032218.46</v>
      </c>
    </row>
    <row r="143" spans="1:86" ht="57.6">
      <c r="A143" s="48">
        <f t="shared" si="53"/>
        <v>135</v>
      </c>
      <c r="B143" s="10" t="s">
        <v>1113</v>
      </c>
      <c r="C143" s="10" t="s">
        <v>2213</v>
      </c>
      <c r="D143" s="1"/>
      <c r="E143" s="1"/>
      <c r="F143" s="1"/>
      <c r="G143" s="1"/>
      <c r="H143" s="1"/>
      <c r="I143" s="1"/>
      <c r="J143" s="1"/>
      <c r="K143" s="1"/>
      <c r="L143" s="1"/>
      <c r="M143" s="1"/>
      <c r="N143" s="1"/>
      <c r="O143" s="1"/>
      <c r="P143" s="1"/>
      <c r="Q143" s="1"/>
      <c r="R143" s="1"/>
      <c r="S143" s="1"/>
      <c r="T143" s="1"/>
      <c r="U143" s="1"/>
      <c r="V143" s="1"/>
      <c r="W143" s="1"/>
      <c r="X143" s="1"/>
      <c r="Y143" s="82"/>
      <c r="Z143" s="82"/>
      <c r="AA143" s="82"/>
      <c r="AB143" s="82"/>
      <c r="AC143" s="1"/>
      <c r="AD143" s="1"/>
      <c r="AE143" s="1"/>
      <c r="AF143" s="1" t="s">
        <v>2456</v>
      </c>
      <c r="AG143" s="1">
        <v>865360</v>
      </c>
      <c r="AH143" s="1" t="s">
        <v>2458</v>
      </c>
      <c r="AI143" s="1"/>
      <c r="AJ143" s="1"/>
      <c r="AK143" s="1"/>
      <c r="AL143" s="1"/>
      <c r="AM143" s="1"/>
      <c r="AN143" s="1"/>
      <c r="AO143" s="1"/>
      <c r="AP143" s="1"/>
      <c r="AQ143" s="1"/>
      <c r="AR143" s="1"/>
      <c r="AS143" s="1"/>
      <c r="AT143" s="1"/>
      <c r="AU143" s="1" t="s">
        <v>2517</v>
      </c>
      <c r="AV143" s="1">
        <v>882903.84</v>
      </c>
      <c r="AW143" s="1">
        <v>45</v>
      </c>
      <c r="AX143" s="82">
        <f t="shared" si="40"/>
        <v>865360</v>
      </c>
      <c r="AY143" s="82" t="str">
        <f t="shared" si="41"/>
        <v>INNOVACION TECNOLOGICA LTDA - INNOVATEK LTDA.</v>
      </c>
      <c r="AZ143" s="82" t="str">
        <f t="shared" si="42"/>
        <v>THERMO SCIENTIFIC</v>
      </c>
      <c r="BA143" s="82" t="str">
        <f t="shared" si="43"/>
        <v>45 dias</v>
      </c>
      <c r="BB143" s="1"/>
      <c r="BC143" s="1"/>
      <c r="BD143" s="1"/>
      <c r="BE143" s="1"/>
      <c r="BF143" s="1"/>
      <c r="BG143" s="1"/>
      <c r="BH143" s="1"/>
      <c r="BI143" s="1"/>
      <c r="BJ143" s="1"/>
      <c r="BK143" s="1"/>
      <c r="BL143" s="1"/>
      <c r="BM143" s="1"/>
      <c r="BN143" s="1"/>
      <c r="BO143" s="1"/>
      <c r="BP143" s="1"/>
      <c r="BQ143" s="1"/>
      <c r="BR143" s="1"/>
      <c r="BS143" s="1"/>
      <c r="BT143" s="1"/>
      <c r="BU143" s="1"/>
      <c r="BV143" s="1"/>
      <c r="BW143" s="82"/>
      <c r="BX143" s="82"/>
      <c r="BY143" s="82"/>
      <c r="BZ143" s="82"/>
      <c r="CA143" s="1"/>
      <c r="CB143" s="1"/>
      <c r="CC143" s="1"/>
      <c r="CD143" s="98">
        <f t="shared" si="48"/>
        <v>865360</v>
      </c>
      <c r="CE143" s="98" t="str">
        <f t="shared" si="49"/>
        <v>INNOVACION TECNOLOGICA LTDA - INNOVATEK LTDA.</v>
      </c>
      <c r="CF143" s="98" t="str">
        <f t="shared" si="50"/>
        <v>THERMO SCIENTIFIC</v>
      </c>
      <c r="CG143" s="98" t="str">
        <f t="shared" si="51"/>
        <v>45 dias</v>
      </c>
      <c r="CH143" s="1">
        <f t="shared" si="52"/>
        <v>882903.84</v>
      </c>
    </row>
    <row r="144" spans="1:86" ht="57.6">
      <c r="A144" s="48">
        <f t="shared" si="53"/>
        <v>136</v>
      </c>
      <c r="B144" s="10" t="s">
        <v>1426</v>
      </c>
      <c r="C144" s="10" t="s">
        <v>2213</v>
      </c>
      <c r="D144" s="1"/>
      <c r="E144" s="1"/>
      <c r="F144" s="1"/>
      <c r="G144" s="1"/>
      <c r="H144" s="1"/>
      <c r="I144" s="1"/>
      <c r="J144" s="1"/>
      <c r="K144" s="1"/>
      <c r="L144" s="1"/>
      <c r="M144" s="1"/>
      <c r="N144" s="1"/>
      <c r="O144" s="1"/>
      <c r="P144" s="1"/>
      <c r="Q144" s="1"/>
      <c r="R144" s="1"/>
      <c r="S144" s="1"/>
      <c r="T144" s="1"/>
      <c r="U144" s="1"/>
      <c r="V144" s="1"/>
      <c r="W144" s="1"/>
      <c r="X144" s="1"/>
      <c r="Y144" s="82"/>
      <c r="Z144" s="82"/>
      <c r="AA144" s="82"/>
      <c r="AB144" s="82"/>
      <c r="AC144" s="1"/>
      <c r="AD144" s="1"/>
      <c r="AE144" s="1"/>
      <c r="AF144" s="1" t="s">
        <v>2456</v>
      </c>
      <c r="AG144" s="1">
        <v>737760</v>
      </c>
      <c r="AH144" s="1" t="s">
        <v>2458</v>
      </c>
      <c r="AI144" s="1"/>
      <c r="AJ144" s="1"/>
      <c r="AK144" s="1"/>
      <c r="AL144" s="1"/>
      <c r="AM144" s="1"/>
      <c r="AN144" s="1"/>
      <c r="AO144" s="1"/>
      <c r="AP144" s="1"/>
      <c r="AQ144" s="1"/>
      <c r="AR144" s="1"/>
      <c r="AS144" s="1"/>
      <c r="AT144" s="1"/>
      <c r="AU144" s="1" t="s">
        <v>2517</v>
      </c>
      <c r="AV144" s="1">
        <v>785524.74</v>
      </c>
      <c r="AW144" s="1">
        <v>45</v>
      </c>
      <c r="AX144" s="82">
        <f t="shared" si="40"/>
        <v>737760</v>
      </c>
      <c r="AY144" s="82" t="str">
        <f t="shared" si="41"/>
        <v>INNOVACION TECNOLOGICA LTDA - INNOVATEK LTDA.</v>
      </c>
      <c r="AZ144" s="82" t="str">
        <f t="shared" si="42"/>
        <v>THERMO SCIENTIFIC</v>
      </c>
      <c r="BA144" s="82" t="str">
        <f t="shared" si="43"/>
        <v>45 dias</v>
      </c>
      <c r="BB144" s="1"/>
      <c r="BC144" s="1"/>
      <c r="BD144" s="1"/>
      <c r="BE144" s="1"/>
      <c r="BF144" s="1"/>
      <c r="BG144" s="1"/>
      <c r="BH144" s="1"/>
      <c r="BI144" s="1"/>
      <c r="BJ144" s="1"/>
      <c r="BK144" s="1"/>
      <c r="BL144" s="1"/>
      <c r="BM144" s="1"/>
      <c r="BN144" s="1"/>
      <c r="BO144" s="1"/>
      <c r="BP144" s="1"/>
      <c r="BQ144" s="1"/>
      <c r="BR144" s="1"/>
      <c r="BS144" s="1"/>
      <c r="BT144" s="1"/>
      <c r="BU144" s="1"/>
      <c r="BV144" s="1"/>
      <c r="BW144" s="82"/>
      <c r="BX144" s="82"/>
      <c r="BY144" s="82"/>
      <c r="BZ144" s="82"/>
      <c r="CA144" s="1"/>
      <c r="CB144" s="1"/>
      <c r="CC144" s="1"/>
      <c r="CD144" s="98">
        <f t="shared" si="48"/>
        <v>737760</v>
      </c>
      <c r="CE144" s="98" t="str">
        <f t="shared" si="49"/>
        <v>INNOVACION TECNOLOGICA LTDA - INNOVATEK LTDA.</v>
      </c>
      <c r="CF144" s="98" t="str">
        <f t="shared" si="50"/>
        <v>THERMO SCIENTIFIC</v>
      </c>
      <c r="CG144" s="98" t="str">
        <f t="shared" si="51"/>
        <v>45 dias</v>
      </c>
      <c r="CH144" s="1">
        <f t="shared" si="52"/>
        <v>785524.74</v>
      </c>
    </row>
    <row r="145" spans="1:86" ht="57.6">
      <c r="A145" s="48">
        <f t="shared" si="53"/>
        <v>137</v>
      </c>
      <c r="B145" s="10" t="s">
        <v>2214</v>
      </c>
      <c r="C145" s="10" t="s">
        <v>2213</v>
      </c>
      <c r="D145" s="1"/>
      <c r="E145" s="1"/>
      <c r="F145" s="1"/>
      <c r="G145" s="1"/>
      <c r="H145" s="1"/>
      <c r="I145" s="1"/>
      <c r="J145" s="1"/>
      <c r="K145" s="1"/>
      <c r="L145" s="1"/>
      <c r="M145" s="1"/>
      <c r="N145" s="1"/>
      <c r="O145" s="1"/>
      <c r="P145" s="1"/>
      <c r="Q145" s="1"/>
      <c r="R145" s="1"/>
      <c r="S145" s="1"/>
      <c r="T145" s="1"/>
      <c r="U145" s="1"/>
      <c r="V145" s="1"/>
      <c r="W145" s="1"/>
      <c r="X145" s="1"/>
      <c r="Y145" s="82"/>
      <c r="Z145" s="82"/>
      <c r="AA145" s="82"/>
      <c r="AB145" s="82"/>
      <c r="AC145" s="1"/>
      <c r="AD145" s="1"/>
      <c r="AE145" s="1"/>
      <c r="AF145" s="1" t="s">
        <v>2456</v>
      </c>
      <c r="AG145" s="1">
        <v>865360</v>
      </c>
      <c r="AH145" s="1" t="s">
        <v>2458</v>
      </c>
      <c r="AI145" s="1"/>
      <c r="AJ145" s="1"/>
      <c r="AK145" s="1"/>
      <c r="AL145" s="1"/>
      <c r="AM145" s="1"/>
      <c r="AN145" s="1"/>
      <c r="AO145" s="1"/>
      <c r="AP145" s="1"/>
      <c r="AQ145" s="1"/>
      <c r="AR145" s="1"/>
      <c r="AS145" s="1"/>
      <c r="AT145" s="1"/>
      <c r="AU145" s="1" t="s">
        <v>2516</v>
      </c>
      <c r="AV145" s="1">
        <v>882903.84</v>
      </c>
      <c r="AW145" s="1">
        <v>45</v>
      </c>
      <c r="AX145" s="82">
        <f t="shared" si="40"/>
        <v>865360</v>
      </c>
      <c r="AY145" s="82" t="str">
        <f t="shared" si="41"/>
        <v>INNOVACION TECNOLOGICA LTDA - INNOVATEK LTDA.</v>
      </c>
      <c r="AZ145" s="82" t="str">
        <f t="shared" si="42"/>
        <v>THERMO SCIENTIFIC</v>
      </c>
      <c r="BA145" s="82" t="str">
        <f t="shared" si="43"/>
        <v>45 dias</v>
      </c>
      <c r="BB145" s="1"/>
      <c r="BC145" s="1"/>
      <c r="BD145" s="1"/>
      <c r="BE145" s="1"/>
      <c r="BF145" s="1"/>
      <c r="BG145" s="1"/>
      <c r="BH145" s="1"/>
      <c r="BI145" s="1"/>
      <c r="BJ145" s="1"/>
      <c r="BK145" s="1"/>
      <c r="BL145" s="1"/>
      <c r="BM145" s="1"/>
      <c r="BN145" s="1"/>
      <c r="BO145" s="1"/>
      <c r="BP145" s="1"/>
      <c r="BQ145" s="1"/>
      <c r="BR145" s="1"/>
      <c r="BS145" s="1"/>
      <c r="BT145" s="1"/>
      <c r="BU145" s="1"/>
      <c r="BV145" s="1"/>
      <c r="BW145" s="82"/>
      <c r="BX145" s="82"/>
      <c r="BY145" s="82"/>
      <c r="BZ145" s="82"/>
      <c r="CA145" s="1"/>
      <c r="CB145" s="1"/>
      <c r="CC145" s="1"/>
      <c r="CD145" s="98">
        <f t="shared" si="48"/>
        <v>865360</v>
      </c>
      <c r="CE145" s="98" t="str">
        <f t="shared" si="49"/>
        <v>INNOVACION TECNOLOGICA LTDA - INNOVATEK LTDA.</v>
      </c>
      <c r="CF145" s="98" t="str">
        <f t="shared" si="50"/>
        <v>THERMO SCIENTIFIC</v>
      </c>
      <c r="CG145" s="98" t="str">
        <f t="shared" si="51"/>
        <v>45 dias</v>
      </c>
      <c r="CH145" s="1">
        <f t="shared" si="52"/>
        <v>882903.84</v>
      </c>
    </row>
    <row r="146" spans="1:86" ht="43.2">
      <c r="A146" s="48">
        <f t="shared" si="53"/>
        <v>138</v>
      </c>
      <c r="B146" s="10" t="s">
        <v>1117</v>
      </c>
      <c r="C146" s="10" t="s">
        <v>2213</v>
      </c>
      <c r="D146" s="1"/>
      <c r="E146" s="1"/>
      <c r="F146" s="1"/>
      <c r="G146" s="1"/>
      <c r="H146" s="1"/>
      <c r="I146" s="1"/>
      <c r="J146" s="1"/>
      <c r="K146" s="1"/>
      <c r="L146" s="1"/>
      <c r="M146" s="1"/>
      <c r="N146" s="1"/>
      <c r="O146" s="1"/>
      <c r="P146" s="1"/>
      <c r="Q146" s="1"/>
      <c r="R146" s="1"/>
      <c r="S146" s="1"/>
      <c r="T146" s="1"/>
      <c r="U146" s="1"/>
      <c r="V146" s="1"/>
      <c r="W146" s="1"/>
      <c r="X146" s="1"/>
      <c r="Y146" s="82"/>
      <c r="Z146" s="82"/>
      <c r="AA146" s="82"/>
      <c r="AB146" s="82"/>
      <c r="AC146" s="1"/>
      <c r="AD146" s="1"/>
      <c r="AE146" s="1"/>
      <c r="AF146" s="1" t="s">
        <v>2456</v>
      </c>
      <c r="AG146" s="1">
        <v>974400</v>
      </c>
      <c r="AH146" s="1" t="s">
        <v>2458</v>
      </c>
      <c r="AI146" s="1"/>
      <c r="AJ146" s="1"/>
      <c r="AK146" s="1"/>
      <c r="AL146" s="1"/>
      <c r="AM146" s="1"/>
      <c r="AN146" s="1"/>
      <c r="AO146" s="1"/>
      <c r="AP146" s="1"/>
      <c r="AQ146" s="1"/>
      <c r="AR146" s="1"/>
      <c r="AS146" s="1"/>
      <c r="AT146" s="1"/>
      <c r="AU146" s="1" t="s">
        <v>2516</v>
      </c>
      <c r="AV146" s="1">
        <v>908871.6</v>
      </c>
      <c r="AW146" s="1">
        <v>45</v>
      </c>
      <c r="AX146" s="82">
        <f t="shared" si="40"/>
        <v>908871.6</v>
      </c>
      <c r="AY146" s="82" t="str">
        <f t="shared" si="41"/>
        <v xml:space="preserve">PURIFICACION Y ANALISIS DE FLUIDOS LTDA. </v>
      </c>
      <c r="AZ146" s="82" t="str">
        <f t="shared" si="42"/>
        <v>PHOTRON PARA SHIMADZU</v>
      </c>
      <c r="BA146" s="82">
        <f t="shared" si="43"/>
        <v>45</v>
      </c>
      <c r="BB146" s="1"/>
      <c r="BC146" s="1"/>
      <c r="BD146" s="1"/>
      <c r="BE146" s="1"/>
      <c r="BF146" s="1"/>
      <c r="BG146" s="1"/>
      <c r="BH146" s="1"/>
      <c r="BI146" s="1"/>
      <c r="BJ146" s="1"/>
      <c r="BK146" s="1"/>
      <c r="BL146" s="1"/>
      <c r="BM146" s="1"/>
      <c r="BN146" s="1"/>
      <c r="BO146" s="1"/>
      <c r="BP146" s="1"/>
      <c r="BQ146" s="1"/>
      <c r="BR146" s="1"/>
      <c r="BS146" s="1"/>
      <c r="BT146" s="1"/>
      <c r="BU146" s="1"/>
      <c r="BV146" s="1"/>
      <c r="BW146" s="82"/>
      <c r="BX146" s="82"/>
      <c r="BY146" s="82"/>
      <c r="BZ146" s="82"/>
      <c r="CA146" s="1"/>
      <c r="CB146" s="1"/>
      <c r="CC146" s="1"/>
      <c r="CD146" s="98">
        <f t="shared" si="48"/>
        <v>908871.6</v>
      </c>
      <c r="CE146" s="98" t="str">
        <f t="shared" si="49"/>
        <v xml:space="preserve">PURIFICACION Y ANALISIS DE FLUIDOS LTDA. </v>
      </c>
      <c r="CF146" s="98" t="str">
        <f t="shared" si="50"/>
        <v>PHOTRON PARA SHIMADZU</v>
      </c>
      <c r="CG146" s="98">
        <f t="shared" si="51"/>
        <v>45</v>
      </c>
      <c r="CH146" s="1">
        <f t="shared" si="52"/>
        <v>974400</v>
      </c>
    </row>
    <row r="147" spans="1:86" ht="57.6">
      <c r="A147" s="48">
        <f t="shared" si="53"/>
        <v>139</v>
      </c>
      <c r="B147" s="10" t="s">
        <v>1115</v>
      </c>
      <c r="C147" s="10" t="s">
        <v>2213</v>
      </c>
      <c r="D147" s="1"/>
      <c r="E147" s="1"/>
      <c r="F147" s="1"/>
      <c r="G147" s="1"/>
      <c r="H147" s="1"/>
      <c r="I147" s="1"/>
      <c r="J147" s="1"/>
      <c r="K147" s="1"/>
      <c r="L147" s="1"/>
      <c r="M147" s="1"/>
      <c r="N147" s="1"/>
      <c r="O147" s="1"/>
      <c r="P147" s="1"/>
      <c r="Q147" s="1"/>
      <c r="R147" s="1"/>
      <c r="S147" s="1"/>
      <c r="T147" s="1"/>
      <c r="U147" s="1"/>
      <c r="V147" s="1"/>
      <c r="W147" s="1"/>
      <c r="X147" s="1"/>
      <c r="Y147" s="82"/>
      <c r="Z147" s="82"/>
      <c r="AA147" s="82"/>
      <c r="AB147" s="82"/>
      <c r="AC147" s="1"/>
      <c r="AD147" s="1"/>
      <c r="AE147" s="1"/>
      <c r="AF147" s="1" t="s">
        <v>2456</v>
      </c>
      <c r="AG147" s="1">
        <v>865360</v>
      </c>
      <c r="AH147" s="1" t="s">
        <v>2458</v>
      </c>
      <c r="AI147" s="1"/>
      <c r="AJ147" s="1"/>
      <c r="AK147" s="1"/>
      <c r="AL147" s="1"/>
      <c r="AM147" s="1"/>
      <c r="AN147" s="1"/>
      <c r="AO147" s="1"/>
      <c r="AP147" s="1"/>
      <c r="AQ147" s="1"/>
      <c r="AR147" s="1"/>
      <c r="AS147" s="1"/>
      <c r="AT147" s="1"/>
      <c r="AU147" s="1" t="s">
        <v>2517</v>
      </c>
      <c r="AV147" s="1">
        <v>983540.8</v>
      </c>
      <c r="AW147" s="1">
        <v>45</v>
      </c>
      <c r="AX147" s="82">
        <f t="shared" si="40"/>
        <v>865360</v>
      </c>
      <c r="AY147" s="82" t="str">
        <f t="shared" si="41"/>
        <v>INNOVACION TECNOLOGICA LTDA - INNOVATEK LTDA.</v>
      </c>
      <c r="AZ147" s="82" t="str">
        <f t="shared" si="42"/>
        <v>THERMO SCIENTIFIC</v>
      </c>
      <c r="BA147" s="82" t="str">
        <f t="shared" si="43"/>
        <v>45 dias</v>
      </c>
      <c r="BB147" s="1"/>
      <c r="BC147" s="1"/>
      <c r="BD147" s="1"/>
      <c r="BE147" s="1"/>
      <c r="BF147" s="1"/>
      <c r="BG147" s="1"/>
      <c r="BH147" s="1"/>
      <c r="BI147" s="1"/>
      <c r="BJ147" s="1"/>
      <c r="BK147" s="1"/>
      <c r="BL147" s="1"/>
      <c r="BM147" s="1"/>
      <c r="BN147" s="1"/>
      <c r="BO147" s="1"/>
      <c r="BP147" s="1"/>
      <c r="BQ147" s="1"/>
      <c r="BR147" s="1"/>
      <c r="BS147" s="1"/>
      <c r="BT147" s="1"/>
      <c r="BU147" s="1"/>
      <c r="BV147" s="1"/>
      <c r="BW147" s="82"/>
      <c r="BX147" s="82"/>
      <c r="BY147" s="82"/>
      <c r="BZ147" s="82"/>
      <c r="CA147" s="1"/>
      <c r="CB147" s="1"/>
      <c r="CC147" s="1"/>
      <c r="CD147" s="98">
        <f t="shared" si="48"/>
        <v>865360</v>
      </c>
      <c r="CE147" s="98" t="str">
        <f t="shared" si="49"/>
        <v>INNOVACION TECNOLOGICA LTDA - INNOVATEK LTDA.</v>
      </c>
      <c r="CF147" s="98" t="str">
        <f t="shared" si="50"/>
        <v>THERMO SCIENTIFIC</v>
      </c>
      <c r="CG147" s="98" t="str">
        <f t="shared" si="51"/>
        <v>45 dias</v>
      </c>
      <c r="CH147" s="1">
        <f t="shared" si="52"/>
        <v>983540.8</v>
      </c>
    </row>
    <row r="148" spans="1:86" ht="57.6">
      <c r="A148" s="48">
        <f t="shared" si="53"/>
        <v>140</v>
      </c>
      <c r="B148" s="10" t="s">
        <v>1312</v>
      </c>
      <c r="C148" s="10" t="s">
        <v>2213</v>
      </c>
      <c r="D148" s="1"/>
      <c r="E148" s="1"/>
      <c r="F148" s="1"/>
      <c r="G148" s="1"/>
      <c r="H148" s="1"/>
      <c r="I148" s="1"/>
      <c r="J148" s="1"/>
      <c r="K148" s="1"/>
      <c r="L148" s="1"/>
      <c r="M148" s="1"/>
      <c r="N148" s="1"/>
      <c r="O148" s="1"/>
      <c r="P148" s="1"/>
      <c r="Q148" s="1"/>
      <c r="R148" s="1"/>
      <c r="S148" s="1"/>
      <c r="T148" s="1"/>
      <c r="U148" s="1"/>
      <c r="V148" s="1"/>
      <c r="W148" s="1"/>
      <c r="X148" s="1"/>
      <c r="Y148" s="82"/>
      <c r="Z148" s="82"/>
      <c r="AA148" s="82"/>
      <c r="AB148" s="82"/>
      <c r="AC148" s="1"/>
      <c r="AD148" s="1"/>
      <c r="AE148" s="1"/>
      <c r="AF148" s="1" t="s">
        <v>2456</v>
      </c>
      <c r="AG148" s="1">
        <v>974400</v>
      </c>
      <c r="AH148" s="1" t="s">
        <v>2458</v>
      </c>
      <c r="AI148" s="1"/>
      <c r="AJ148" s="1"/>
      <c r="AK148" s="1"/>
      <c r="AL148" s="1"/>
      <c r="AM148" s="1"/>
      <c r="AN148" s="1"/>
      <c r="AO148" s="1"/>
      <c r="AP148" s="1"/>
      <c r="AQ148" s="1"/>
      <c r="AR148" s="1"/>
      <c r="AS148" s="1"/>
      <c r="AT148" s="1"/>
      <c r="AU148" s="1" t="s">
        <v>2516</v>
      </c>
      <c r="AV148" s="1">
        <v>1113379.6000000001</v>
      </c>
      <c r="AW148" s="1">
        <v>45</v>
      </c>
      <c r="AX148" s="82">
        <f t="shared" si="40"/>
        <v>974400</v>
      </c>
      <c r="AY148" s="82" t="str">
        <f t="shared" si="41"/>
        <v>INNOVACION TECNOLOGICA LTDA - INNOVATEK LTDA.</v>
      </c>
      <c r="AZ148" s="82" t="str">
        <f t="shared" si="42"/>
        <v>THERMO SCIENTIFIC</v>
      </c>
      <c r="BA148" s="82" t="str">
        <f t="shared" si="43"/>
        <v>45 dias</v>
      </c>
      <c r="BB148" s="1"/>
      <c r="BC148" s="1"/>
      <c r="BD148" s="1"/>
      <c r="BE148" s="1"/>
      <c r="BF148" s="1"/>
      <c r="BG148" s="1"/>
      <c r="BH148" s="1"/>
      <c r="BI148" s="1"/>
      <c r="BJ148" s="1"/>
      <c r="BK148" s="1"/>
      <c r="BL148" s="1"/>
      <c r="BM148" s="1"/>
      <c r="BN148" s="1"/>
      <c r="BO148" s="1"/>
      <c r="BP148" s="1"/>
      <c r="BQ148" s="1"/>
      <c r="BR148" s="1"/>
      <c r="BS148" s="1"/>
      <c r="BT148" s="1"/>
      <c r="BU148" s="1"/>
      <c r="BV148" s="1"/>
      <c r="BW148" s="82"/>
      <c r="BX148" s="82"/>
      <c r="BY148" s="82"/>
      <c r="BZ148" s="82"/>
      <c r="CA148" s="1"/>
      <c r="CB148" s="1"/>
      <c r="CC148" s="1"/>
      <c r="CD148" s="98">
        <f t="shared" si="48"/>
        <v>974400</v>
      </c>
      <c r="CE148" s="98" t="str">
        <f t="shared" si="49"/>
        <v>INNOVACION TECNOLOGICA LTDA - INNOVATEK LTDA.</v>
      </c>
      <c r="CF148" s="98" t="str">
        <f t="shared" si="50"/>
        <v>THERMO SCIENTIFIC</v>
      </c>
      <c r="CG148" s="98" t="str">
        <f t="shared" si="51"/>
        <v>45 dias</v>
      </c>
      <c r="CH148" s="1">
        <f t="shared" si="52"/>
        <v>1113379.6000000001</v>
      </c>
    </row>
    <row r="149" spans="1:86" ht="43.2">
      <c r="A149" s="48">
        <f t="shared" si="53"/>
        <v>141</v>
      </c>
      <c r="B149" s="10" t="s">
        <v>2215</v>
      </c>
      <c r="C149" s="10" t="s">
        <v>2213</v>
      </c>
      <c r="D149" s="1"/>
      <c r="E149" s="1"/>
      <c r="F149" s="1"/>
      <c r="G149" s="1"/>
      <c r="H149" s="1"/>
      <c r="I149" s="1"/>
      <c r="J149" s="1"/>
      <c r="K149" s="1"/>
      <c r="L149" s="1"/>
      <c r="M149" s="1"/>
      <c r="N149" s="1"/>
      <c r="O149" s="1"/>
      <c r="P149" s="1"/>
      <c r="Q149" s="1"/>
      <c r="R149" s="1"/>
      <c r="S149" s="1"/>
      <c r="T149" s="1"/>
      <c r="U149" s="1"/>
      <c r="V149" s="1"/>
      <c r="W149" s="1"/>
      <c r="X149" s="1"/>
      <c r="Y149" s="82"/>
      <c r="Z149" s="82"/>
      <c r="AA149" s="82"/>
      <c r="AB149" s="82"/>
      <c r="AC149" s="1"/>
      <c r="AD149" s="1"/>
      <c r="AE149" s="1"/>
      <c r="AF149" s="1" t="s">
        <v>2456</v>
      </c>
      <c r="AG149" s="1">
        <v>1264400</v>
      </c>
      <c r="AH149" s="1" t="s">
        <v>2458</v>
      </c>
      <c r="AI149" s="1"/>
      <c r="AJ149" s="1"/>
      <c r="AK149" s="1"/>
      <c r="AL149" s="1"/>
      <c r="AM149" s="1"/>
      <c r="AN149" s="1"/>
      <c r="AO149" s="1"/>
      <c r="AP149" s="1"/>
      <c r="AQ149" s="1"/>
      <c r="AR149" s="1"/>
      <c r="AS149" s="1"/>
      <c r="AT149" s="1"/>
      <c r="AU149" s="1" t="s">
        <v>2516</v>
      </c>
      <c r="AV149" s="1">
        <v>1213992.78</v>
      </c>
      <c r="AW149" s="1">
        <v>45</v>
      </c>
      <c r="AX149" s="82">
        <f t="shared" si="40"/>
        <v>1213992.78</v>
      </c>
      <c r="AY149" s="82" t="str">
        <f t="shared" si="41"/>
        <v xml:space="preserve">PURIFICACION Y ANALISIS DE FLUIDOS LTDA. </v>
      </c>
      <c r="AZ149" s="82" t="str">
        <f t="shared" si="42"/>
        <v>PHOTRON PARA SHIMADZU</v>
      </c>
      <c r="BA149" s="82">
        <f t="shared" si="43"/>
        <v>45</v>
      </c>
      <c r="BB149" s="1"/>
      <c r="BC149" s="1"/>
      <c r="BD149" s="1"/>
      <c r="BE149" s="1"/>
      <c r="BF149" s="1"/>
      <c r="BG149" s="1"/>
      <c r="BH149" s="1"/>
      <c r="BI149" s="1"/>
      <c r="BJ149" s="1"/>
      <c r="BK149" s="1"/>
      <c r="BL149" s="1"/>
      <c r="BM149" s="1"/>
      <c r="BN149" s="1"/>
      <c r="BO149" s="1"/>
      <c r="BP149" s="1"/>
      <c r="BQ149" s="1"/>
      <c r="BR149" s="1"/>
      <c r="BS149" s="1"/>
      <c r="BT149" s="1"/>
      <c r="BU149" s="1"/>
      <c r="BV149" s="1"/>
      <c r="BW149" s="82"/>
      <c r="BX149" s="82"/>
      <c r="BY149" s="82"/>
      <c r="BZ149" s="82"/>
      <c r="CA149" s="1"/>
      <c r="CB149" s="1"/>
      <c r="CC149" s="1"/>
      <c r="CD149" s="98">
        <f t="shared" si="48"/>
        <v>1213992.78</v>
      </c>
      <c r="CE149" s="98" t="str">
        <f t="shared" si="49"/>
        <v xml:space="preserve">PURIFICACION Y ANALISIS DE FLUIDOS LTDA. </v>
      </c>
      <c r="CF149" s="98" t="str">
        <f t="shared" si="50"/>
        <v>PHOTRON PARA SHIMADZU</v>
      </c>
      <c r="CG149" s="98">
        <f t="shared" si="51"/>
        <v>45</v>
      </c>
      <c r="CH149" s="1">
        <f t="shared" si="52"/>
        <v>1264400</v>
      </c>
    </row>
    <row r="150" spans="1:86" ht="43.2">
      <c r="A150" s="48">
        <f t="shared" si="53"/>
        <v>142</v>
      </c>
      <c r="B150" s="10" t="s">
        <v>1596</v>
      </c>
      <c r="C150" s="10" t="s">
        <v>2213</v>
      </c>
      <c r="D150" s="1"/>
      <c r="E150" s="1"/>
      <c r="F150" s="1"/>
      <c r="G150" s="1"/>
      <c r="H150" s="1"/>
      <c r="I150" s="1"/>
      <c r="J150" s="1"/>
      <c r="K150" s="1"/>
      <c r="L150" s="1"/>
      <c r="M150" s="1"/>
      <c r="N150" s="1"/>
      <c r="O150" s="1"/>
      <c r="P150" s="1"/>
      <c r="Q150" s="1"/>
      <c r="R150" s="1"/>
      <c r="S150" s="1"/>
      <c r="T150" s="1"/>
      <c r="U150" s="1"/>
      <c r="V150" s="1"/>
      <c r="W150" s="1"/>
      <c r="X150" s="1"/>
      <c r="Y150" s="82"/>
      <c r="Z150" s="82"/>
      <c r="AA150" s="82"/>
      <c r="AB150" s="82"/>
      <c r="AC150" s="1"/>
      <c r="AD150" s="1"/>
      <c r="AE150" s="1"/>
      <c r="AF150" s="1" t="s">
        <v>2456</v>
      </c>
      <c r="AG150" s="1">
        <v>865360</v>
      </c>
      <c r="AH150" s="1" t="s">
        <v>2458</v>
      </c>
      <c r="AI150" s="1"/>
      <c r="AJ150" s="1"/>
      <c r="AK150" s="1"/>
      <c r="AL150" s="1"/>
      <c r="AM150" s="1"/>
      <c r="AN150" s="1"/>
      <c r="AO150" s="1"/>
      <c r="AP150" s="1"/>
      <c r="AQ150" s="1"/>
      <c r="AR150" s="1"/>
      <c r="AS150" s="1"/>
      <c r="AT150" s="1"/>
      <c r="AU150" s="1" t="s">
        <v>2516</v>
      </c>
      <c r="AV150" s="1">
        <v>817984.44</v>
      </c>
      <c r="AW150" s="1">
        <v>45</v>
      </c>
      <c r="AX150" s="82">
        <f t="shared" si="40"/>
        <v>817984.44</v>
      </c>
      <c r="AY150" s="82" t="str">
        <f t="shared" si="41"/>
        <v xml:space="preserve">PURIFICACION Y ANALISIS DE FLUIDOS LTDA. </v>
      </c>
      <c r="AZ150" s="82" t="str">
        <f t="shared" si="42"/>
        <v>PHOTRON PARA SHIMADZU</v>
      </c>
      <c r="BA150" s="82">
        <f t="shared" si="43"/>
        <v>45</v>
      </c>
      <c r="BB150" s="1"/>
      <c r="BC150" s="1"/>
      <c r="BD150" s="1"/>
      <c r="BE150" s="1"/>
      <c r="BF150" s="1"/>
      <c r="BG150" s="1"/>
      <c r="BH150" s="1"/>
      <c r="BI150" s="1"/>
      <c r="BJ150" s="1"/>
      <c r="BK150" s="1"/>
      <c r="BL150" s="1"/>
      <c r="BM150" s="1"/>
      <c r="BN150" s="1"/>
      <c r="BO150" s="1"/>
      <c r="BP150" s="1"/>
      <c r="BQ150" s="1"/>
      <c r="BR150" s="1"/>
      <c r="BS150" s="1"/>
      <c r="BT150" s="1"/>
      <c r="BU150" s="1"/>
      <c r="BV150" s="1"/>
      <c r="BW150" s="82"/>
      <c r="BX150" s="82"/>
      <c r="BY150" s="82"/>
      <c r="BZ150" s="82"/>
      <c r="CA150" s="1"/>
      <c r="CB150" s="1"/>
      <c r="CC150" s="1"/>
      <c r="CD150" s="98">
        <f t="shared" si="48"/>
        <v>817984.44</v>
      </c>
      <c r="CE150" s="98" t="str">
        <f t="shared" si="49"/>
        <v xml:space="preserve">PURIFICACION Y ANALISIS DE FLUIDOS LTDA. </v>
      </c>
      <c r="CF150" s="98" t="str">
        <f t="shared" si="50"/>
        <v>PHOTRON PARA SHIMADZU</v>
      </c>
      <c r="CG150" s="98">
        <f t="shared" si="51"/>
        <v>45</v>
      </c>
      <c r="CH150" s="1">
        <f t="shared" si="52"/>
        <v>865360</v>
      </c>
    </row>
    <row r="151" spans="1:86" ht="43.2">
      <c r="A151" s="48">
        <f t="shared" si="53"/>
        <v>143</v>
      </c>
      <c r="B151" s="10" t="s">
        <v>1116</v>
      </c>
      <c r="C151" s="10" t="s">
        <v>2213</v>
      </c>
      <c r="D151" s="1"/>
      <c r="E151" s="1"/>
      <c r="F151" s="1"/>
      <c r="G151" s="1"/>
      <c r="H151" s="1"/>
      <c r="I151" s="1"/>
      <c r="J151" s="1"/>
      <c r="K151" s="1"/>
      <c r="L151" s="1"/>
      <c r="M151" s="1"/>
      <c r="N151" s="1"/>
      <c r="O151" s="1"/>
      <c r="P151" s="1"/>
      <c r="Q151" s="1"/>
      <c r="R151" s="1"/>
      <c r="S151" s="1"/>
      <c r="T151" s="1"/>
      <c r="U151" s="1"/>
      <c r="V151" s="1"/>
      <c r="W151" s="1"/>
      <c r="X151" s="1"/>
      <c r="Y151" s="82"/>
      <c r="Z151" s="82"/>
      <c r="AA151" s="82"/>
      <c r="AB151" s="82"/>
      <c r="AC151" s="1"/>
      <c r="AD151" s="1"/>
      <c r="AE151" s="1"/>
      <c r="AF151" s="1" t="s">
        <v>2456</v>
      </c>
      <c r="AG151" s="1">
        <v>943080</v>
      </c>
      <c r="AH151" s="1" t="s">
        <v>2458</v>
      </c>
      <c r="AI151" s="1"/>
      <c r="AJ151" s="1"/>
      <c r="AK151" s="1"/>
      <c r="AL151" s="1"/>
      <c r="AM151" s="1"/>
      <c r="AN151" s="1"/>
      <c r="AO151" s="1"/>
      <c r="AP151" s="1"/>
      <c r="AQ151" s="1"/>
      <c r="AR151" s="1"/>
      <c r="AS151" s="1"/>
      <c r="AT151" s="1"/>
      <c r="AU151" s="1" t="s">
        <v>2517</v>
      </c>
      <c r="AV151" s="1">
        <v>882903.84</v>
      </c>
      <c r="AW151" s="1">
        <v>45</v>
      </c>
      <c r="AX151" s="82">
        <f t="shared" si="40"/>
        <v>882903.84</v>
      </c>
      <c r="AY151" s="82" t="str">
        <f t="shared" si="41"/>
        <v xml:space="preserve">PURIFICACION Y ANALISIS DE FLUIDOS LTDA. </v>
      </c>
      <c r="AZ151" s="82" t="str">
        <f t="shared" si="42"/>
        <v>PHOTRON PARA THERMO</v>
      </c>
      <c r="BA151" s="82">
        <f t="shared" si="43"/>
        <v>45</v>
      </c>
      <c r="BB151" s="1"/>
      <c r="BC151" s="1"/>
      <c r="BD151" s="1"/>
      <c r="BE151" s="1"/>
      <c r="BF151" s="1"/>
      <c r="BG151" s="1"/>
      <c r="BH151" s="1"/>
      <c r="BI151" s="1"/>
      <c r="BJ151" s="1"/>
      <c r="BK151" s="1"/>
      <c r="BL151" s="1"/>
      <c r="BM151" s="1"/>
      <c r="BN151" s="1"/>
      <c r="BO151" s="1"/>
      <c r="BP151" s="1"/>
      <c r="BQ151" s="1"/>
      <c r="BR151" s="1"/>
      <c r="BS151" s="1"/>
      <c r="BT151" s="1"/>
      <c r="BU151" s="1"/>
      <c r="BV151" s="1"/>
      <c r="BW151" s="82"/>
      <c r="BX151" s="82"/>
      <c r="BY151" s="82"/>
      <c r="BZ151" s="82"/>
      <c r="CA151" s="1"/>
      <c r="CB151" s="1"/>
      <c r="CC151" s="1"/>
      <c r="CD151" s="98">
        <f t="shared" si="48"/>
        <v>882903.84</v>
      </c>
      <c r="CE151" s="98" t="str">
        <f t="shared" si="49"/>
        <v xml:space="preserve">PURIFICACION Y ANALISIS DE FLUIDOS LTDA. </v>
      </c>
      <c r="CF151" s="98" t="str">
        <f t="shared" si="50"/>
        <v>PHOTRON PARA THERMO</v>
      </c>
      <c r="CG151" s="98">
        <f t="shared" si="51"/>
        <v>45</v>
      </c>
      <c r="CH151" s="1">
        <f t="shared" si="52"/>
        <v>943080</v>
      </c>
    </row>
    <row r="152" spans="1:86" ht="43.2">
      <c r="A152" s="48">
        <f t="shared" si="53"/>
        <v>144</v>
      </c>
      <c r="B152" s="10" t="s">
        <v>1597</v>
      </c>
      <c r="C152" s="10" t="s">
        <v>2213</v>
      </c>
      <c r="D152" s="1"/>
      <c r="E152" s="1"/>
      <c r="F152" s="1"/>
      <c r="G152" s="1"/>
      <c r="H152" s="1"/>
      <c r="I152" s="1"/>
      <c r="J152" s="1"/>
      <c r="K152" s="1"/>
      <c r="L152" s="1"/>
      <c r="M152" s="1"/>
      <c r="N152" s="1"/>
      <c r="O152" s="1"/>
      <c r="P152" s="1"/>
      <c r="Q152" s="1"/>
      <c r="R152" s="1"/>
      <c r="S152" s="1"/>
      <c r="T152" s="1"/>
      <c r="U152" s="1"/>
      <c r="V152" s="1"/>
      <c r="W152" s="1"/>
      <c r="X152" s="1"/>
      <c r="Y152" s="82"/>
      <c r="Z152" s="82"/>
      <c r="AA152" s="82"/>
      <c r="AB152" s="82"/>
      <c r="AC152" s="1"/>
      <c r="AD152" s="1"/>
      <c r="AE152" s="1"/>
      <c r="AF152" s="1" t="s">
        <v>2456</v>
      </c>
      <c r="AG152" s="1">
        <v>1264400</v>
      </c>
      <c r="AH152" s="1" t="s">
        <v>2458</v>
      </c>
      <c r="AI152" s="1"/>
      <c r="AJ152" s="1"/>
      <c r="AK152" s="1"/>
      <c r="AL152" s="1"/>
      <c r="AM152" s="1"/>
      <c r="AN152" s="1"/>
      <c r="AO152" s="1"/>
      <c r="AP152" s="1"/>
      <c r="AQ152" s="1"/>
      <c r="AR152" s="1"/>
      <c r="AS152" s="1"/>
      <c r="AT152" s="1"/>
      <c r="AU152" s="1" t="s">
        <v>2516</v>
      </c>
      <c r="AV152" s="1">
        <v>1087411.8400000001</v>
      </c>
      <c r="AW152" s="1">
        <v>45</v>
      </c>
      <c r="AX152" s="82">
        <f t="shared" si="40"/>
        <v>1087411.8400000001</v>
      </c>
      <c r="AY152" s="82" t="str">
        <f t="shared" si="41"/>
        <v xml:space="preserve">PURIFICACION Y ANALISIS DE FLUIDOS LTDA. </v>
      </c>
      <c r="AZ152" s="82" t="str">
        <f t="shared" si="42"/>
        <v>PHOTRON PARA SHIMADZU</v>
      </c>
      <c r="BA152" s="82">
        <f t="shared" si="43"/>
        <v>45</v>
      </c>
      <c r="BB152" s="1"/>
      <c r="BC152" s="1"/>
      <c r="BD152" s="1"/>
      <c r="BE152" s="1"/>
      <c r="BF152" s="1"/>
      <c r="BG152" s="1"/>
      <c r="BH152" s="1"/>
      <c r="BI152" s="1"/>
      <c r="BJ152" s="1"/>
      <c r="BK152" s="1"/>
      <c r="BL152" s="1"/>
      <c r="BM152" s="1"/>
      <c r="BN152" s="1"/>
      <c r="BO152" s="1"/>
      <c r="BP152" s="1"/>
      <c r="BQ152" s="1"/>
      <c r="BR152" s="1"/>
      <c r="BS152" s="1"/>
      <c r="BT152" s="1"/>
      <c r="BU152" s="1"/>
      <c r="BV152" s="1"/>
      <c r="BW152" s="82"/>
      <c r="BX152" s="82"/>
      <c r="BY152" s="82"/>
      <c r="BZ152" s="82"/>
      <c r="CA152" s="1"/>
      <c r="CB152" s="1"/>
      <c r="CC152" s="1"/>
      <c r="CD152" s="98">
        <f t="shared" si="48"/>
        <v>1087411.8400000001</v>
      </c>
      <c r="CE152" s="98" t="str">
        <f t="shared" si="49"/>
        <v xml:space="preserve">PURIFICACION Y ANALISIS DE FLUIDOS LTDA. </v>
      </c>
      <c r="CF152" s="98" t="str">
        <f t="shared" si="50"/>
        <v>PHOTRON PARA SHIMADZU</v>
      </c>
      <c r="CG152" s="98">
        <f t="shared" si="51"/>
        <v>45</v>
      </c>
      <c r="CH152" s="1">
        <f t="shared" si="52"/>
        <v>1264400</v>
      </c>
    </row>
    <row r="153" spans="1:86" ht="43.2">
      <c r="A153" s="48">
        <f t="shared" si="53"/>
        <v>145</v>
      </c>
      <c r="B153" s="10" t="s">
        <v>1118</v>
      </c>
      <c r="C153" s="10" t="s">
        <v>2213</v>
      </c>
      <c r="D153" s="1"/>
      <c r="E153" s="1"/>
      <c r="F153" s="1"/>
      <c r="G153" s="1"/>
      <c r="H153" s="1"/>
      <c r="I153" s="1"/>
      <c r="J153" s="1"/>
      <c r="K153" s="1"/>
      <c r="L153" s="1"/>
      <c r="M153" s="1"/>
      <c r="N153" s="1"/>
      <c r="O153" s="1"/>
      <c r="P153" s="1"/>
      <c r="Q153" s="1"/>
      <c r="R153" s="1"/>
      <c r="S153" s="1"/>
      <c r="T153" s="1"/>
      <c r="U153" s="1"/>
      <c r="V153" s="1"/>
      <c r="W153" s="1"/>
      <c r="X153" s="1"/>
      <c r="Y153" s="82"/>
      <c r="Z153" s="82"/>
      <c r="AA153" s="82"/>
      <c r="AB153" s="82"/>
      <c r="AC153" s="1"/>
      <c r="AD153" s="1"/>
      <c r="AE153" s="1"/>
      <c r="AF153" s="1" t="s">
        <v>2456</v>
      </c>
      <c r="AG153" s="1">
        <v>974400</v>
      </c>
      <c r="AH153" s="1" t="s">
        <v>2458</v>
      </c>
      <c r="AI153" s="1"/>
      <c r="AJ153" s="1"/>
      <c r="AK153" s="1"/>
      <c r="AL153" s="1"/>
      <c r="AM153" s="1"/>
      <c r="AN153" s="1"/>
      <c r="AO153" s="1"/>
      <c r="AP153" s="1"/>
      <c r="AQ153" s="1"/>
      <c r="AR153" s="1"/>
      <c r="AS153" s="1"/>
      <c r="AT153" s="1"/>
      <c r="AU153" s="1" t="s">
        <v>2517</v>
      </c>
      <c r="AV153" s="1">
        <v>947823.24</v>
      </c>
      <c r="AW153" s="1">
        <v>45</v>
      </c>
      <c r="AX153" s="82">
        <f t="shared" si="40"/>
        <v>947823.24</v>
      </c>
      <c r="AY153" s="82" t="str">
        <f t="shared" si="41"/>
        <v xml:space="preserve">PURIFICACION Y ANALISIS DE FLUIDOS LTDA. </v>
      </c>
      <c r="AZ153" s="82" t="str">
        <f t="shared" si="42"/>
        <v>PHOTRON PARA THERMO</v>
      </c>
      <c r="BA153" s="82">
        <f t="shared" si="43"/>
        <v>45</v>
      </c>
      <c r="BB153" s="1"/>
      <c r="BC153" s="1"/>
      <c r="BD153" s="1"/>
      <c r="BE153" s="1"/>
      <c r="BF153" s="1"/>
      <c r="BG153" s="1"/>
      <c r="BH153" s="1"/>
      <c r="BI153" s="1"/>
      <c r="BJ153" s="1"/>
      <c r="BK153" s="1"/>
      <c r="BL153" s="1"/>
      <c r="BM153" s="1"/>
      <c r="BN153" s="1"/>
      <c r="BO153" s="1"/>
      <c r="BP153" s="1"/>
      <c r="BQ153" s="1"/>
      <c r="BR153" s="1"/>
      <c r="BS153" s="1"/>
      <c r="BT153" s="1"/>
      <c r="BU153" s="1"/>
      <c r="BV153" s="1"/>
      <c r="BW153" s="82"/>
      <c r="BX153" s="82"/>
      <c r="BY153" s="82"/>
      <c r="BZ153" s="82"/>
      <c r="CA153" s="1"/>
      <c r="CB153" s="1"/>
      <c r="CC153" s="1"/>
      <c r="CD153" s="98">
        <f t="shared" si="48"/>
        <v>947823.24</v>
      </c>
      <c r="CE153" s="98" t="str">
        <f t="shared" si="49"/>
        <v xml:space="preserve">PURIFICACION Y ANALISIS DE FLUIDOS LTDA. </v>
      </c>
      <c r="CF153" s="98" t="str">
        <f t="shared" si="50"/>
        <v>PHOTRON PARA THERMO</v>
      </c>
      <c r="CG153" s="98">
        <f t="shared" si="51"/>
        <v>45</v>
      </c>
      <c r="CH153" s="1">
        <f t="shared" si="52"/>
        <v>974400</v>
      </c>
    </row>
    <row r="154" spans="1:86" ht="43.2">
      <c r="A154" s="48">
        <f t="shared" si="53"/>
        <v>146</v>
      </c>
      <c r="B154" s="10" t="s">
        <v>1162</v>
      </c>
      <c r="C154" s="10" t="s">
        <v>1241</v>
      </c>
      <c r="D154" s="1"/>
      <c r="E154" s="1"/>
      <c r="F154" s="1"/>
      <c r="G154" s="1"/>
      <c r="H154" s="1"/>
      <c r="I154" s="1"/>
      <c r="J154" s="1"/>
      <c r="K154" s="1"/>
      <c r="L154" s="1"/>
      <c r="M154" s="1"/>
      <c r="N154" s="1"/>
      <c r="O154" s="1"/>
      <c r="P154" s="1"/>
      <c r="Q154" s="1"/>
      <c r="R154" s="1"/>
      <c r="S154" s="1"/>
      <c r="T154" s="1"/>
      <c r="U154" s="1"/>
      <c r="V154" s="1"/>
      <c r="W154" s="1"/>
      <c r="X154" s="1"/>
      <c r="Y154" s="82"/>
      <c r="Z154" s="82"/>
      <c r="AA154" s="82"/>
      <c r="AB154" s="82"/>
      <c r="AC154" s="1"/>
      <c r="AD154" s="1"/>
      <c r="AE154" s="1"/>
      <c r="AF154" s="1"/>
      <c r="AG154" s="1"/>
      <c r="AH154" s="1"/>
      <c r="AI154" s="1"/>
      <c r="AJ154" s="1"/>
      <c r="AK154" s="1"/>
      <c r="AL154" s="1"/>
      <c r="AM154" s="1"/>
      <c r="AN154" s="1"/>
      <c r="AO154" s="1"/>
      <c r="AP154" s="1"/>
      <c r="AQ154" s="1"/>
      <c r="AR154" s="1"/>
      <c r="AS154" s="1"/>
      <c r="AT154" s="1"/>
      <c r="AU154" s="1" t="s">
        <v>1267</v>
      </c>
      <c r="AV154" s="1">
        <v>1457690.8</v>
      </c>
      <c r="AW154" s="1">
        <v>45</v>
      </c>
      <c r="AX154" s="82">
        <f t="shared" si="40"/>
        <v>1457690.8</v>
      </c>
      <c r="AY154" s="82" t="str">
        <f t="shared" si="41"/>
        <v xml:space="preserve">PURIFICACION Y ANALISIS DE FLUIDOS LTDA. </v>
      </c>
      <c r="AZ154" s="82" t="str">
        <f t="shared" si="42"/>
        <v>SHIMADZU</v>
      </c>
      <c r="BA154" s="82">
        <f t="shared" si="43"/>
        <v>45</v>
      </c>
      <c r="BB154" s="1"/>
      <c r="BC154" s="1"/>
      <c r="BD154" s="1"/>
      <c r="BE154" s="1"/>
      <c r="BF154" s="1"/>
      <c r="BG154" s="1"/>
      <c r="BH154" s="1"/>
      <c r="BI154" s="1"/>
      <c r="BJ154" s="1"/>
      <c r="BK154" s="1"/>
      <c r="BL154" s="1"/>
      <c r="BM154" s="1"/>
      <c r="BN154" s="1"/>
      <c r="BO154" s="1"/>
      <c r="BP154" s="1"/>
      <c r="BQ154" s="1"/>
      <c r="BR154" s="1"/>
      <c r="BS154" s="1"/>
      <c r="BT154" s="1"/>
      <c r="BU154" s="1"/>
      <c r="BV154" s="1"/>
      <c r="BW154" s="82"/>
      <c r="BX154" s="82"/>
      <c r="BY154" s="82"/>
      <c r="BZ154" s="82"/>
      <c r="CA154" s="1"/>
      <c r="CB154" s="1"/>
      <c r="CC154" s="1"/>
      <c r="CD154" s="98">
        <f t="shared" si="48"/>
        <v>1457690.8</v>
      </c>
      <c r="CE154" s="98" t="str">
        <f t="shared" si="49"/>
        <v xml:space="preserve">PURIFICACION Y ANALISIS DE FLUIDOS LTDA. </v>
      </c>
      <c r="CF154" s="98" t="str">
        <f t="shared" si="50"/>
        <v>SHIMADZU</v>
      </c>
      <c r="CG154" s="98">
        <f t="shared" si="51"/>
        <v>45</v>
      </c>
      <c r="CH154" s="1">
        <f t="shared" si="52"/>
        <v>1457690.8</v>
      </c>
    </row>
    <row r="155" spans="1:86">
      <c r="A155" s="48">
        <f t="shared" si="53"/>
        <v>147</v>
      </c>
      <c r="B155" s="10" t="s">
        <v>1434</v>
      </c>
      <c r="C155" s="10" t="s">
        <v>1255</v>
      </c>
      <c r="D155" s="1"/>
      <c r="E155" s="1"/>
      <c r="F155" s="1"/>
      <c r="G155" s="1"/>
      <c r="H155" s="1"/>
      <c r="I155" s="1"/>
      <c r="J155" s="1"/>
      <c r="K155" s="1"/>
      <c r="L155" s="1"/>
      <c r="M155" s="1"/>
      <c r="N155" s="1"/>
      <c r="O155" s="1"/>
      <c r="P155" s="1"/>
      <c r="Q155" s="1"/>
      <c r="R155" s="1"/>
      <c r="S155" s="1"/>
      <c r="T155" s="1"/>
      <c r="U155" s="1"/>
      <c r="V155" s="1"/>
      <c r="W155" s="1"/>
      <c r="X155" s="1"/>
      <c r="Y155" s="82"/>
      <c r="Z155" s="82"/>
      <c r="AA155" s="82"/>
      <c r="AB155" s="82"/>
      <c r="AC155" s="1"/>
      <c r="AD155" s="1"/>
      <c r="AE155" s="1"/>
      <c r="AF155" s="1"/>
      <c r="AG155" s="1"/>
      <c r="AH155" s="1"/>
      <c r="AI155" s="1"/>
      <c r="AJ155" s="1"/>
      <c r="AK155" s="1"/>
      <c r="AL155" s="1"/>
      <c r="AM155" s="1"/>
      <c r="AN155" s="1"/>
      <c r="AO155" s="1" t="s">
        <v>2283</v>
      </c>
      <c r="AP155" s="1">
        <v>3584399.9999999995</v>
      </c>
      <c r="AQ155" s="1">
        <v>45</v>
      </c>
      <c r="AR155" s="1"/>
      <c r="AS155" s="1"/>
      <c r="AT155" s="1"/>
      <c r="AU155" s="1"/>
      <c r="AV155" s="1"/>
      <c r="AW155" s="1"/>
      <c r="AX155" s="82">
        <f t="shared" si="40"/>
        <v>3584399.9999999995</v>
      </c>
      <c r="AY155" s="82" t="str">
        <f t="shared" si="41"/>
        <v>MERCK S.A.</v>
      </c>
      <c r="AZ155" s="82" t="str">
        <f t="shared" si="42"/>
        <v>VWR</v>
      </c>
      <c r="BA155" s="82">
        <f t="shared" si="43"/>
        <v>45</v>
      </c>
      <c r="BB155" s="1"/>
      <c r="BC155" s="1"/>
      <c r="BD155" s="1"/>
      <c r="BE155" s="1"/>
      <c r="BF155" s="1"/>
      <c r="BG155" s="1"/>
      <c r="BH155" s="1"/>
      <c r="BI155" s="1"/>
      <c r="BJ155" s="1"/>
      <c r="BK155" s="1"/>
      <c r="BL155" s="1"/>
      <c r="BM155" s="1"/>
      <c r="BN155" s="1"/>
      <c r="BO155" s="1"/>
      <c r="BP155" s="1"/>
      <c r="BQ155" s="1"/>
      <c r="BR155" s="1"/>
      <c r="BS155" s="1"/>
      <c r="BT155" s="1"/>
      <c r="BU155" s="1"/>
      <c r="BV155" s="1"/>
      <c r="BW155" s="82"/>
      <c r="BX155" s="82"/>
      <c r="BY155" s="82"/>
      <c r="BZ155" s="82"/>
      <c r="CA155" s="1"/>
      <c r="CB155" s="1"/>
      <c r="CC155" s="1"/>
      <c r="CD155" s="98">
        <f t="shared" si="48"/>
        <v>3584399.9999999995</v>
      </c>
      <c r="CE155" s="98" t="str">
        <f t="shared" si="49"/>
        <v>MERCK S.A.</v>
      </c>
      <c r="CF155" s="98" t="str">
        <f t="shared" si="50"/>
        <v>VWR</v>
      </c>
      <c r="CG155" s="98">
        <f t="shared" si="51"/>
        <v>45</v>
      </c>
      <c r="CH155" s="1">
        <f t="shared" si="52"/>
        <v>3584399.9999999995</v>
      </c>
    </row>
    <row r="156" spans="1:86" ht="43.2">
      <c r="A156" s="48">
        <f t="shared" si="53"/>
        <v>148</v>
      </c>
      <c r="B156" s="10" t="s">
        <v>1435</v>
      </c>
      <c r="C156" s="10" t="s">
        <v>1450</v>
      </c>
      <c r="D156" s="1"/>
      <c r="E156" s="1"/>
      <c r="F156" s="1"/>
      <c r="G156" s="1"/>
      <c r="H156" s="1"/>
      <c r="I156" s="1"/>
      <c r="J156" s="1"/>
      <c r="K156" s="1"/>
      <c r="L156" s="1"/>
      <c r="M156" s="1"/>
      <c r="N156" s="1"/>
      <c r="O156" s="1"/>
      <c r="P156" s="1"/>
      <c r="Q156" s="1"/>
      <c r="R156" s="1"/>
      <c r="S156" s="1"/>
      <c r="T156" s="1"/>
      <c r="U156" s="1"/>
      <c r="V156" s="1"/>
      <c r="W156" s="1"/>
      <c r="X156" s="1"/>
      <c r="Y156" s="82"/>
      <c r="Z156" s="82"/>
      <c r="AA156" s="82"/>
      <c r="AB156" s="82"/>
      <c r="AC156" s="1"/>
      <c r="AD156" s="1"/>
      <c r="AE156" s="1"/>
      <c r="AF156" s="1"/>
      <c r="AG156" s="1"/>
      <c r="AH156" s="1"/>
      <c r="AI156" s="1"/>
      <c r="AJ156" s="1"/>
      <c r="AK156" s="1"/>
      <c r="AL156" s="1"/>
      <c r="AM156" s="1"/>
      <c r="AN156" s="1"/>
      <c r="AO156" s="1"/>
      <c r="AP156" s="1"/>
      <c r="AQ156" s="1"/>
      <c r="AR156" s="1"/>
      <c r="AS156" s="1"/>
      <c r="AT156" s="1"/>
      <c r="AU156" s="1" t="s">
        <v>1267</v>
      </c>
      <c r="AV156" s="1">
        <v>1457690.8</v>
      </c>
      <c r="AW156" s="1">
        <v>45</v>
      </c>
      <c r="AX156" s="82">
        <f t="shared" si="40"/>
        <v>1457690.8</v>
      </c>
      <c r="AY156" s="82" t="str">
        <f t="shared" si="41"/>
        <v xml:space="preserve">PURIFICACION Y ANALISIS DE FLUIDOS LTDA. </v>
      </c>
      <c r="AZ156" s="82" t="str">
        <f t="shared" si="42"/>
        <v>SHIMADZU</v>
      </c>
      <c r="BA156" s="82">
        <f t="shared" si="43"/>
        <v>45</v>
      </c>
      <c r="BB156" s="1"/>
      <c r="BC156" s="1"/>
      <c r="BD156" s="1"/>
      <c r="BE156" s="1"/>
      <c r="BF156" s="1"/>
      <c r="BG156" s="1"/>
      <c r="BH156" s="1"/>
      <c r="BI156" s="1"/>
      <c r="BJ156" s="1"/>
      <c r="BK156" s="1"/>
      <c r="BL156" s="1"/>
      <c r="BM156" s="1"/>
      <c r="BN156" s="1"/>
      <c r="BO156" s="1"/>
      <c r="BP156" s="1"/>
      <c r="BQ156" s="1"/>
      <c r="BR156" s="1"/>
      <c r="BS156" s="1"/>
      <c r="BT156" s="1"/>
      <c r="BU156" s="1"/>
      <c r="BV156" s="1"/>
      <c r="BW156" s="82"/>
      <c r="BX156" s="82"/>
      <c r="BY156" s="82"/>
      <c r="BZ156" s="82"/>
      <c r="CA156" s="1"/>
      <c r="CB156" s="1"/>
      <c r="CC156" s="1"/>
      <c r="CD156" s="98">
        <f t="shared" si="48"/>
        <v>1457690.8</v>
      </c>
      <c r="CE156" s="98" t="str">
        <f t="shared" si="49"/>
        <v xml:space="preserve">PURIFICACION Y ANALISIS DE FLUIDOS LTDA. </v>
      </c>
      <c r="CF156" s="98" t="str">
        <f t="shared" si="50"/>
        <v>SHIMADZU</v>
      </c>
      <c r="CG156" s="98">
        <f t="shared" si="51"/>
        <v>45</v>
      </c>
      <c r="CH156" s="1">
        <f t="shared" si="52"/>
        <v>1457690.8</v>
      </c>
    </row>
    <row r="157" spans="1:86" ht="21.6">
      <c r="A157" s="48">
        <f t="shared" si="53"/>
        <v>149</v>
      </c>
      <c r="B157" s="10" t="s">
        <v>1152</v>
      </c>
      <c r="C157" s="10" t="s">
        <v>1235</v>
      </c>
      <c r="D157" s="1"/>
      <c r="E157" s="1"/>
      <c r="F157" s="1"/>
      <c r="G157" s="1"/>
      <c r="H157" s="1"/>
      <c r="I157" s="1"/>
      <c r="J157" s="1"/>
      <c r="K157" s="1"/>
      <c r="L157" s="1"/>
      <c r="M157" s="1"/>
      <c r="N157" s="1"/>
      <c r="O157" s="1"/>
      <c r="P157" s="1"/>
      <c r="Q157" s="1"/>
      <c r="R157" s="1"/>
      <c r="S157" s="1"/>
      <c r="T157" s="1"/>
      <c r="U157" s="1"/>
      <c r="V157" s="1"/>
      <c r="W157" s="1"/>
      <c r="X157" s="1"/>
      <c r="Y157" s="82"/>
      <c r="Z157" s="82"/>
      <c r="AA157" s="82"/>
      <c r="AB157" s="82"/>
      <c r="AC157" s="1"/>
      <c r="AD157" s="1"/>
      <c r="AE157" s="1"/>
      <c r="AF157" s="1"/>
      <c r="AG157" s="1"/>
      <c r="AH157" s="1"/>
      <c r="AI157" s="1"/>
      <c r="AJ157" s="1"/>
      <c r="AK157" s="1"/>
      <c r="AL157" s="1"/>
      <c r="AM157" s="1"/>
      <c r="AN157" s="1"/>
      <c r="AO157" s="1" t="s">
        <v>2283</v>
      </c>
      <c r="AP157" s="1">
        <v>3584399.9999999995</v>
      </c>
      <c r="AQ157" s="1">
        <v>45</v>
      </c>
      <c r="AR157" s="1"/>
      <c r="AS157" s="1"/>
      <c r="AT157" s="1"/>
      <c r="AU157" s="1"/>
      <c r="AV157" s="1"/>
      <c r="AW157" s="1"/>
      <c r="AX157" s="82">
        <f t="shared" si="40"/>
        <v>3584399.9999999995</v>
      </c>
      <c r="AY157" s="82" t="str">
        <f t="shared" si="41"/>
        <v>MERCK S.A.</v>
      </c>
      <c r="AZ157" s="82" t="str">
        <f t="shared" si="42"/>
        <v>VWR</v>
      </c>
      <c r="BA157" s="82">
        <f t="shared" si="43"/>
        <v>45</v>
      </c>
      <c r="BB157" s="1"/>
      <c r="BC157" s="1"/>
      <c r="BD157" s="1"/>
      <c r="BE157" s="1"/>
      <c r="BF157" s="1"/>
      <c r="BG157" s="1"/>
      <c r="BH157" s="1"/>
      <c r="BI157" s="1"/>
      <c r="BJ157" s="1"/>
      <c r="BK157" s="1"/>
      <c r="BL157" s="1"/>
      <c r="BM157" s="1"/>
      <c r="BN157" s="1"/>
      <c r="BO157" s="1"/>
      <c r="BP157" s="1"/>
      <c r="BQ157" s="1"/>
      <c r="BR157" s="1"/>
      <c r="BS157" s="1"/>
      <c r="BT157" s="1"/>
      <c r="BU157" s="1"/>
      <c r="BV157" s="1"/>
      <c r="BW157" s="82"/>
      <c r="BX157" s="82"/>
      <c r="BY157" s="82"/>
      <c r="BZ157" s="82"/>
      <c r="CA157" s="1"/>
      <c r="CB157" s="1"/>
      <c r="CC157" s="1"/>
      <c r="CD157" s="98">
        <f t="shared" si="48"/>
        <v>3584399.9999999995</v>
      </c>
      <c r="CE157" s="98" t="str">
        <f t="shared" si="49"/>
        <v>MERCK S.A.</v>
      </c>
      <c r="CF157" s="98" t="str">
        <f t="shared" si="50"/>
        <v>VWR</v>
      </c>
      <c r="CG157" s="98">
        <f t="shared" si="51"/>
        <v>45</v>
      </c>
      <c r="CH157" s="1">
        <f t="shared" si="52"/>
        <v>3584399.9999999995</v>
      </c>
    </row>
    <row r="158" spans="1:86" ht="43.2">
      <c r="A158" s="48">
        <f t="shared" si="53"/>
        <v>150</v>
      </c>
      <c r="B158" s="10" t="s">
        <v>1119</v>
      </c>
      <c r="C158" s="10" t="s">
        <v>1218</v>
      </c>
      <c r="D158" s="1"/>
      <c r="E158" s="1"/>
      <c r="F158" s="1"/>
      <c r="G158" s="1"/>
      <c r="H158" s="1"/>
      <c r="I158" s="1"/>
      <c r="J158" s="1"/>
      <c r="K158" s="1"/>
      <c r="L158" s="1"/>
      <c r="M158" s="1"/>
      <c r="N158" s="1"/>
      <c r="O158" s="1"/>
      <c r="P158" s="1"/>
      <c r="Q158" s="1"/>
      <c r="R158" s="1"/>
      <c r="S158" s="1"/>
      <c r="T158" s="1"/>
      <c r="U158" s="1"/>
      <c r="V158" s="1" t="s">
        <v>888</v>
      </c>
      <c r="W158" s="1">
        <v>550695</v>
      </c>
      <c r="X158" s="1" t="s">
        <v>2375</v>
      </c>
      <c r="Y158" s="82">
        <f t="shared" si="36"/>
        <v>550695</v>
      </c>
      <c r="Z158" s="82" t="str">
        <f t="shared" si="37"/>
        <v>IMECTECH SOLUTIONS S.A.S.</v>
      </c>
      <c r="AA158" s="82" t="str">
        <f t="shared" si="38"/>
        <v>FISHER</v>
      </c>
      <c r="AB158" s="82" t="str">
        <f t="shared" si="39"/>
        <v>60 DIAS</v>
      </c>
      <c r="AC158" s="1"/>
      <c r="AD158" s="1"/>
      <c r="AE158" s="1"/>
      <c r="AF158" s="1"/>
      <c r="AG158" s="1"/>
      <c r="AH158" s="1"/>
      <c r="AI158" s="1"/>
      <c r="AJ158" s="1"/>
      <c r="AK158" s="1"/>
      <c r="AL158" s="1" t="s">
        <v>888</v>
      </c>
      <c r="AM158" s="1">
        <v>925600</v>
      </c>
      <c r="AN158" s="1" t="s">
        <v>2475</v>
      </c>
      <c r="AO158" s="1"/>
      <c r="AP158" s="1"/>
      <c r="AQ158" s="1"/>
      <c r="AR158" s="1"/>
      <c r="AS158" s="1"/>
      <c r="AT158" s="1"/>
      <c r="AU158" s="1"/>
      <c r="AV158" s="1"/>
      <c r="AW158" s="1"/>
      <c r="AX158" s="82">
        <f t="shared" si="40"/>
        <v>925600</v>
      </c>
      <c r="AY158" s="82" t="str">
        <f t="shared" si="41"/>
        <v>LESNIAK E. U.</v>
      </c>
      <c r="AZ158" s="82" t="str">
        <f t="shared" si="42"/>
        <v>FISHER</v>
      </c>
      <c r="BA158" s="82" t="str">
        <f t="shared" si="43"/>
        <v>30 días</v>
      </c>
      <c r="BB158" s="1" t="s">
        <v>888</v>
      </c>
      <c r="BC158" s="1">
        <v>1417520</v>
      </c>
      <c r="BD158" s="1">
        <v>60</v>
      </c>
      <c r="BE158" s="1"/>
      <c r="BF158" s="1"/>
      <c r="BG158" s="1"/>
      <c r="BH158" s="1" t="s">
        <v>888</v>
      </c>
      <c r="BI158" s="1">
        <v>593920</v>
      </c>
      <c r="BJ158" s="1" t="s">
        <v>2375</v>
      </c>
      <c r="BK158" s="1"/>
      <c r="BL158" s="1"/>
      <c r="BM158" s="1"/>
      <c r="BN158" s="1"/>
      <c r="BO158" s="1"/>
      <c r="BP158" s="1"/>
      <c r="BQ158" s="1"/>
      <c r="BR158" s="1"/>
      <c r="BS158" s="1"/>
      <c r="BT158" s="1"/>
      <c r="BU158" s="1"/>
      <c r="BV158" s="1"/>
      <c r="BW158" s="82">
        <f t="shared" si="44"/>
        <v>593920</v>
      </c>
      <c r="BX158" s="82" t="str">
        <f t="shared" si="45"/>
        <v xml:space="preserve">QUIMICA  M.G.  S.A.S.   </v>
      </c>
      <c r="BY158" s="82" t="str">
        <f t="shared" si="46"/>
        <v>FISHER</v>
      </c>
      <c r="BZ158" s="82" t="str">
        <f t="shared" si="47"/>
        <v>60 DIAS</v>
      </c>
      <c r="CA158" s="1" t="s">
        <v>888</v>
      </c>
      <c r="CB158" s="1">
        <v>800400</v>
      </c>
      <c r="CC158" s="1">
        <v>60</v>
      </c>
      <c r="CD158" s="98">
        <f t="shared" si="48"/>
        <v>550695</v>
      </c>
      <c r="CE158" s="98" t="str">
        <f t="shared" si="49"/>
        <v>IMECTECH SOLUTIONS S.A.S.</v>
      </c>
      <c r="CF158" s="98" t="str">
        <f t="shared" si="50"/>
        <v>FISHER</v>
      </c>
      <c r="CG158" s="98" t="str">
        <f t="shared" si="51"/>
        <v>60 DIAS</v>
      </c>
      <c r="CH158" s="1">
        <f t="shared" si="52"/>
        <v>1417520</v>
      </c>
    </row>
    <row r="159" spans="1:86" ht="21.6">
      <c r="A159" s="48">
        <f t="shared" si="53"/>
        <v>151</v>
      </c>
      <c r="B159" s="10" t="s">
        <v>1159</v>
      </c>
      <c r="C159" s="10" t="s">
        <v>1238</v>
      </c>
      <c r="D159" s="1"/>
      <c r="E159" s="1"/>
      <c r="F159" s="1"/>
      <c r="G159" s="1"/>
      <c r="H159" s="1"/>
      <c r="I159" s="1"/>
      <c r="J159" s="1"/>
      <c r="K159" s="1"/>
      <c r="L159" s="1"/>
      <c r="M159" s="1"/>
      <c r="N159" s="1"/>
      <c r="O159" s="1"/>
      <c r="P159" s="1"/>
      <c r="Q159" s="1"/>
      <c r="R159" s="1"/>
      <c r="S159" s="1"/>
      <c r="T159" s="1"/>
      <c r="U159" s="1"/>
      <c r="V159" s="1"/>
      <c r="W159" s="1"/>
      <c r="X159" s="1"/>
      <c r="Y159" s="82"/>
      <c r="Z159" s="82"/>
      <c r="AA159" s="82"/>
      <c r="AB159" s="82"/>
      <c r="AC159" s="1"/>
      <c r="AD159" s="1"/>
      <c r="AE159" s="1"/>
      <c r="AF159" s="1"/>
      <c r="AG159" s="1"/>
      <c r="AH159" s="1"/>
      <c r="AI159" s="1"/>
      <c r="AJ159" s="1"/>
      <c r="AK159" s="1"/>
      <c r="AL159" s="1" t="s">
        <v>2502</v>
      </c>
      <c r="AM159" s="1">
        <v>83600</v>
      </c>
      <c r="AN159" s="1" t="s">
        <v>2475</v>
      </c>
      <c r="AO159" s="1"/>
      <c r="AP159" s="1"/>
      <c r="AQ159" s="1"/>
      <c r="AR159" s="1"/>
      <c r="AS159" s="1"/>
      <c r="AT159" s="1"/>
      <c r="AU159" s="1"/>
      <c r="AV159" s="1"/>
      <c r="AW159" s="1"/>
      <c r="AX159" s="82">
        <f t="shared" si="40"/>
        <v>83600</v>
      </c>
      <c r="AY159" s="82" t="str">
        <f t="shared" si="41"/>
        <v>LESNIAK E. U.</v>
      </c>
      <c r="AZ159" s="82" t="str">
        <f t="shared" si="42"/>
        <v>SYLVANIA</v>
      </c>
      <c r="BA159" s="82" t="str">
        <f t="shared" si="43"/>
        <v>30 días</v>
      </c>
      <c r="BB159" s="1"/>
      <c r="BC159" s="1"/>
      <c r="BD159" s="1"/>
      <c r="BE159" s="1"/>
      <c r="BF159" s="1"/>
      <c r="BG159" s="1"/>
      <c r="BH159" s="1"/>
      <c r="BI159" s="1"/>
      <c r="BJ159" s="1"/>
      <c r="BK159" s="1"/>
      <c r="BL159" s="1"/>
      <c r="BM159" s="1"/>
      <c r="BN159" s="1"/>
      <c r="BO159" s="1"/>
      <c r="BP159" s="1"/>
      <c r="BQ159" s="1"/>
      <c r="BR159" s="1"/>
      <c r="BS159" s="1"/>
      <c r="BT159" s="1"/>
      <c r="BU159" s="1"/>
      <c r="BV159" s="1"/>
      <c r="BW159" s="82"/>
      <c r="BX159" s="82"/>
      <c r="BY159" s="82"/>
      <c r="BZ159" s="82"/>
      <c r="CA159" s="1"/>
      <c r="CB159" s="1"/>
      <c r="CC159" s="1"/>
      <c r="CD159" s="98">
        <f t="shared" si="48"/>
        <v>83600</v>
      </c>
      <c r="CE159" s="98" t="str">
        <f t="shared" si="49"/>
        <v>LESNIAK E. U.</v>
      </c>
      <c r="CF159" s="98" t="str">
        <f t="shared" si="50"/>
        <v>SYLVANIA</v>
      </c>
      <c r="CG159" s="98" t="str">
        <f t="shared" si="51"/>
        <v>30 días</v>
      </c>
      <c r="CH159" s="1">
        <f t="shared" si="52"/>
        <v>0</v>
      </c>
    </row>
    <row r="160" spans="1:86" ht="21.6">
      <c r="A160" s="48">
        <f t="shared" si="53"/>
        <v>152</v>
      </c>
      <c r="B160" s="10" t="s">
        <v>1120</v>
      </c>
      <c r="C160" s="10" t="s">
        <v>1219</v>
      </c>
      <c r="D160" s="1"/>
      <c r="E160" s="1"/>
      <c r="F160" s="1"/>
      <c r="G160" s="1"/>
      <c r="H160" s="1"/>
      <c r="I160" s="1"/>
      <c r="J160" s="1"/>
      <c r="K160" s="1"/>
      <c r="L160" s="1"/>
      <c r="M160" s="1"/>
      <c r="N160" s="1"/>
      <c r="O160" s="1"/>
      <c r="P160" s="1"/>
      <c r="Q160" s="1"/>
      <c r="R160" s="1"/>
      <c r="S160" s="1"/>
      <c r="T160" s="1"/>
      <c r="U160" s="1"/>
      <c r="V160" s="1"/>
      <c r="W160" s="1"/>
      <c r="X160" s="1"/>
      <c r="Y160" s="82"/>
      <c r="Z160" s="82"/>
      <c r="AA160" s="82"/>
      <c r="AB160" s="82"/>
      <c r="AC160" s="1"/>
      <c r="AD160" s="1"/>
      <c r="AE160" s="1"/>
      <c r="AF160" s="1"/>
      <c r="AG160" s="1"/>
      <c r="AH160" s="1"/>
      <c r="AI160" s="1"/>
      <c r="AJ160" s="1"/>
      <c r="AK160" s="1"/>
      <c r="AL160" s="1"/>
      <c r="AM160" s="1"/>
      <c r="AN160" s="1"/>
      <c r="AO160" s="1"/>
      <c r="AP160" s="1"/>
      <c r="AQ160" s="1"/>
      <c r="AR160" s="1"/>
      <c r="AS160" s="1"/>
      <c r="AT160" s="1"/>
      <c r="AU160" s="1"/>
      <c r="AV160" s="1"/>
      <c r="AW160" s="1"/>
      <c r="AX160" s="82"/>
      <c r="AY160" s="82"/>
      <c r="AZ160" s="82"/>
      <c r="BA160" s="82"/>
      <c r="BB160" s="1"/>
      <c r="BC160" s="1"/>
      <c r="BD160" s="1"/>
      <c r="BE160" s="1"/>
      <c r="BF160" s="1"/>
      <c r="BG160" s="1"/>
      <c r="BH160" s="1"/>
      <c r="BI160" s="1"/>
      <c r="BJ160" s="1"/>
      <c r="BK160" s="1"/>
      <c r="BL160" s="1"/>
      <c r="BM160" s="1"/>
      <c r="BN160" s="1"/>
      <c r="BO160" s="1"/>
      <c r="BP160" s="1"/>
      <c r="BQ160" s="1"/>
      <c r="BR160" s="1"/>
      <c r="BS160" s="1"/>
      <c r="BT160" s="1"/>
      <c r="BU160" s="1"/>
      <c r="BV160" s="1"/>
      <c r="BW160" s="82"/>
      <c r="BX160" s="82"/>
      <c r="BY160" s="82"/>
      <c r="BZ160" s="82"/>
      <c r="CA160" s="1"/>
      <c r="CB160" s="1"/>
      <c r="CC160" s="1"/>
      <c r="CD160" s="98"/>
      <c r="CE160" s="98"/>
      <c r="CF160" s="98"/>
      <c r="CG160" s="98"/>
      <c r="CH160" s="1">
        <f t="shared" si="52"/>
        <v>0</v>
      </c>
    </row>
    <row r="161" spans="1:86" ht="43.2">
      <c r="A161" s="48">
        <f t="shared" si="53"/>
        <v>153</v>
      </c>
      <c r="B161" s="10" t="s">
        <v>1350</v>
      </c>
      <c r="C161" s="10"/>
      <c r="D161" s="1"/>
      <c r="E161" s="1"/>
      <c r="F161" s="1"/>
      <c r="G161" s="1"/>
      <c r="H161" s="1"/>
      <c r="I161" s="1"/>
      <c r="J161" s="1"/>
      <c r="K161" s="1"/>
      <c r="L161" s="1"/>
      <c r="M161" s="1"/>
      <c r="N161" s="1"/>
      <c r="O161" s="1"/>
      <c r="P161" s="1"/>
      <c r="Q161" s="1"/>
      <c r="R161" s="1"/>
      <c r="S161" s="1"/>
      <c r="T161" s="1"/>
      <c r="U161" s="1"/>
      <c r="V161" s="1"/>
      <c r="W161" s="1"/>
      <c r="X161" s="1"/>
      <c r="Y161" s="82"/>
      <c r="Z161" s="82"/>
      <c r="AA161" s="82"/>
      <c r="AB161" s="82"/>
      <c r="AC161" s="1"/>
      <c r="AD161" s="1"/>
      <c r="AE161" s="1"/>
      <c r="AF161" s="1"/>
      <c r="AG161" s="1"/>
      <c r="AH161" s="1"/>
      <c r="AI161" s="1"/>
      <c r="AJ161" s="1"/>
      <c r="AK161" s="1"/>
      <c r="AL161" s="1"/>
      <c r="AM161" s="1"/>
      <c r="AN161" s="1"/>
      <c r="AO161" s="1"/>
      <c r="AP161" s="1"/>
      <c r="AQ161" s="1"/>
      <c r="AR161" s="1"/>
      <c r="AS161" s="1"/>
      <c r="AT161" s="1"/>
      <c r="AU161" s="1" t="s">
        <v>1267</v>
      </c>
      <c r="AV161" s="1">
        <v>125843.76</v>
      </c>
      <c r="AW161" s="1">
        <v>45</v>
      </c>
      <c r="AX161" s="82">
        <f t="shared" si="40"/>
        <v>125843.76</v>
      </c>
      <c r="AY161" s="82" t="str">
        <f t="shared" si="41"/>
        <v xml:space="preserve">PURIFICACION Y ANALISIS DE FLUIDOS LTDA. </v>
      </c>
      <c r="AZ161" s="82" t="str">
        <f t="shared" si="42"/>
        <v>SHIMADZU</v>
      </c>
      <c r="BA161" s="82">
        <f t="shared" si="43"/>
        <v>45</v>
      </c>
      <c r="BB161" s="1"/>
      <c r="BC161" s="1"/>
      <c r="BD161" s="1"/>
      <c r="BE161" s="1"/>
      <c r="BF161" s="1"/>
      <c r="BG161" s="1"/>
      <c r="BH161" s="1"/>
      <c r="BI161" s="1"/>
      <c r="BJ161" s="1"/>
      <c r="BK161" s="1"/>
      <c r="BL161" s="1"/>
      <c r="BM161" s="1"/>
      <c r="BN161" s="1"/>
      <c r="BO161" s="1"/>
      <c r="BP161" s="1"/>
      <c r="BQ161" s="1"/>
      <c r="BR161" s="1"/>
      <c r="BS161" s="1"/>
      <c r="BT161" s="1"/>
      <c r="BU161" s="1"/>
      <c r="BV161" s="1"/>
      <c r="BW161" s="82"/>
      <c r="BX161" s="82"/>
      <c r="BY161" s="82"/>
      <c r="BZ161" s="82"/>
      <c r="CA161" s="1"/>
      <c r="CB161" s="1"/>
      <c r="CC161" s="1"/>
      <c r="CD161" s="98">
        <f t="shared" si="48"/>
        <v>125843.76</v>
      </c>
      <c r="CE161" s="98" t="str">
        <f t="shared" si="49"/>
        <v xml:space="preserve">PURIFICACION Y ANALISIS DE FLUIDOS LTDA. </v>
      </c>
      <c r="CF161" s="98" t="str">
        <f t="shared" si="50"/>
        <v>SHIMADZU</v>
      </c>
      <c r="CG161" s="98">
        <f t="shared" si="51"/>
        <v>45</v>
      </c>
      <c r="CH161" s="1">
        <f t="shared" si="52"/>
        <v>125843.76</v>
      </c>
    </row>
    <row r="162" spans="1:86" ht="28.8">
      <c r="A162" s="48">
        <f t="shared" si="53"/>
        <v>154</v>
      </c>
      <c r="B162" s="10" t="s">
        <v>1121</v>
      </c>
      <c r="C162" s="10" t="s">
        <v>1220</v>
      </c>
      <c r="D162" s="1"/>
      <c r="E162" s="1"/>
      <c r="F162" s="1"/>
      <c r="G162" s="1"/>
      <c r="H162" s="1"/>
      <c r="I162" s="1"/>
      <c r="J162" s="1"/>
      <c r="K162" s="1"/>
      <c r="L162" s="1"/>
      <c r="M162" s="1"/>
      <c r="N162" s="1"/>
      <c r="O162" s="1"/>
      <c r="P162" s="1"/>
      <c r="Q162" s="1"/>
      <c r="R162" s="1"/>
      <c r="S162" s="1"/>
      <c r="T162" s="1"/>
      <c r="U162" s="1"/>
      <c r="V162" s="1"/>
      <c r="W162" s="1"/>
      <c r="X162" s="1"/>
      <c r="Y162" s="82"/>
      <c r="Z162" s="82"/>
      <c r="AA162" s="82"/>
      <c r="AB162" s="82"/>
      <c r="AC162" s="1"/>
      <c r="AD162" s="1"/>
      <c r="AE162" s="1"/>
      <c r="AF162" s="1"/>
      <c r="AG162" s="1"/>
      <c r="AH162" s="1"/>
      <c r="AI162" s="1"/>
      <c r="AJ162" s="1"/>
      <c r="AK162" s="1"/>
      <c r="AL162" s="1" t="s">
        <v>2501</v>
      </c>
      <c r="AM162" s="1">
        <v>61400</v>
      </c>
      <c r="AN162" s="1" t="s">
        <v>2475</v>
      </c>
      <c r="AO162" s="1"/>
      <c r="AP162" s="1"/>
      <c r="AQ162" s="1"/>
      <c r="AR162" s="1"/>
      <c r="AS162" s="1"/>
      <c r="AT162" s="1"/>
      <c r="AU162" s="1"/>
      <c r="AV162" s="1"/>
      <c r="AW162" s="1"/>
      <c r="AX162" s="82">
        <f t="shared" si="40"/>
        <v>61400</v>
      </c>
      <c r="AY162" s="82" t="str">
        <f t="shared" si="41"/>
        <v>LESNIAK E. U.</v>
      </c>
      <c r="AZ162" s="82" t="str">
        <f t="shared" si="42"/>
        <v>ORBECO HELLIGE</v>
      </c>
      <c r="BA162" s="82" t="str">
        <f t="shared" si="43"/>
        <v>30 días</v>
      </c>
      <c r="BB162" s="1"/>
      <c r="BC162" s="1"/>
      <c r="BD162" s="1"/>
      <c r="BE162" s="1"/>
      <c r="BF162" s="1"/>
      <c r="BG162" s="1"/>
      <c r="BH162" s="1"/>
      <c r="BI162" s="1"/>
      <c r="BJ162" s="1"/>
      <c r="BK162" s="1"/>
      <c r="BL162" s="1"/>
      <c r="BM162" s="1"/>
      <c r="BN162" s="1"/>
      <c r="BO162" s="1"/>
      <c r="BP162" s="1"/>
      <c r="BQ162" s="1"/>
      <c r="BR162" s="1"/>
      <c r="BS162" s="1"/>
      <c r="BT162" s="1"/>
      <c r="BU162" s="1"/>
      <c r="BV162" s="1"/>
      <c r="BW162" s="82"/>
      <c r="BX162" s="82"/>
      <c r="BY162" s="82"/>
      <c r="BZ162" s="82"/>
      <c r="CA162" s="1" t="s">
        <v>2636</v>
      </c>
      <c r="CB162" s="1">
        <v>90600</v>
      </c>
      <c r="CC162" s="1">
        <v>60</v>
      </c>
      <c r="CD162" s="98">
        <f t="shared" si="48"/>
        <v>61400</v>
      </c>
      <c r="CE162" s="98" t="str">
        <f t="shared" si="49"/>
        <v>LESNIAK E. U.</v>
      </c>
      <c r="CF162" s="98" t="str">
        <f t="shared" si="50"/>
        <v>ORBECO HELLIGE</v>
      </c>
      <c r="CG162" s="98" t="str">
        <f t="shared" si="51"/>
        <v>30 días</v>
      </c>
      <c r="CH162" s="1">
        <f t="shared" si="52"/>
        <v>90600</v>
      </c>
    </row>
    <row r="163" spans="1:86" ht="57.6">
      <c r="A163" s="48">
        <f t="shared" si="53"/>
        <v>155</v>
      </c>
      <c r="B163" s="10" t="s">
        <v>1611</v>
      </c>
      <c r="C163" s="10" t="s">
        <v>1612</v>
      </c>
      <c r="D163" s="1"/>
      <c r="E163" s="1"/>
      <c r="F163" s="1"/>
      <c r="G163" s="1"/>
      <c r="H163" s="1"/>
      <c r="I163" s="1"/>
      <c r="J163" s="1"/>
      <c r="K163" s="1"/>
      <c r="L163" s="1"/>
      <c r="M163" s="1"/>
      <c r="N163" s="1"/>
      <c r="O163" s="1"/>
      <c r="P163" s="1"/>
      <c r="Q163" s="1"/>
      <c r="R163" s="1"/>
      <c r="S163" s="1"/>
      <c r="T163" s="1"/>
      <c r="U163" s="1"/>
      <c r="V163" s="1"/>
      <c r="W163" s="1"/>
      <c r="X163" s="1"/>
      <c r="Y163" s="82"/>
      <c r="Z163" s="82"/>
      <c r="AA163" s="82"/>
      <c r="AB163" s="82"/>
      <c r="AC163" s="1"/>
      <c r="AD163" s="1"/>
      <c r="AE163" s="1"/>
      <c r="AF163" s="1" t="s">
        <v>2456</v>
      </c>
      <c r="AG163" s="1">
        <v>34800</v>
      </c>
      <c r="AH163" s="1" t="s">
        <v>2454</v>
      </c>
      <c r="AI163" s="1"/>
      <c r="AJ163" s="1"/>
      <c r="AK163" s="1"/>
      <c r="AL163" s="1"/>
      <c r="AM163" s="1"/>
      <c r="AN163" s="1"/>
      <c r="AO163" s="1"/>
      <c r="AP163" s="1"/>
      <c r="AQ163" s="1"/>
      <c r="AR163" s="1"/>
      <c r="AS163" s="1"/>
      <c r="AT163" s="1"/>
      <c r="AU163" s="1"/>
      <c r="AV163" s="1"/>
      <c r="AW163" s="1"/>
      <c r="AX163" s="82">
        <f t="shared" si="40"/>
        <v>34800</v>
      </c>
      <c r="AY163" s="82" t="str">
        <f t="shared" si="41"/>
        <v>INNOVACION TECNOLOGICA LTDA - INNOVATEK LTDA.</v>
      </c>
      <c r="AZ163" s="82" t="str">
        <f t="shared" si="42"/>
        <v>THERMO SCIENTIFIC</v>
      </c>
      <c r="BA163" s="82" t="str">
        <f t="shared" si="43"/>
        <v>30 dias</v>
      </c>
      <c r="BB163" s="1"/>
      <c r="BC163" s="1"/>
      <c r="BD163" s="1"/>
      <c r="BE163" s="1"/>
      <c r="BF163" s="1"/>
      <c r="BG163" s="1"/>
      <c r="BH163" s="1"/>
      <c r="BI163" s="1"/>
      <c r="BJ163" s="1"/>
      <c r="BK163" s="1"/>
      <c r="BL163" s="1"/>
      <c r="BM163" s="1"/>
      <c r="BN163" s="1"/>
      <c r="BO163" s="1"/>
      <c r="BP163" s="1"/>
      <c r="BQ163" s="1"/>
      <c r="BR163" s="1"/>
      <c r="BS163" s="1"/>
      <c r="BT163" s="1"/>
      <c r="BU163" s="1"/>
      <c r="BV163" s="1"/>
      <c r="BW163" s="82"/>
      <c r="BX163" s="82"/>
      <c r="BY163" s="82"/>
      <c r="BZ163" s="82"/>
      <c r="CA163" s="1"/>
      <c r="CB163" s="1"/>
      <c r="CC163" s="1"/>
      <c r="CD163" s="98">
        <f t="shared" si="48"/>
        <v>34800</v>
      </c>
      <c r="CE163" s="98" t="str">
        <f t="shared" si="49"/>
        <v>INNOVACION TECNOLOGICA LTDA - INNOVATEK LTDA.</v>
      </c>
      <c r="CF163" s="98" t="str">
        <f t="shared" si="50"/>
        <v>THERMO SCIENTIFIC</v>
      </c>
      <c r="CG163" s="98" t="str">
        <f t="shared" si="51"/>
        <v>30 dias</v>
      </c>
      <c r="CH163" s="1">
        <f t="shared" si="52"/>
        <v>34800</v>
      </c>
    </row>
    <row r="164" spans="1:86" ht="57.6">
      <c r="A164" s="48">
        <f t="shared" si="53"/>
        <v>156</v>
      </c>
      <c r="B164" s="10" t="s">
        <v>1275</v>
      </c>
      <c r="C164" s="10" t="s">
        <v>1295</v>
      </c>
      <c r="D164" s="1"/>
      <c r="E164" s="1"/>
      <c r="F164" s="1"/>
      <c r="G164" s="1"/>
      <c r="H164" s="1"/>
      <c r="I164" s="1"/>
      <c r="J164" s="1"/>
      <c r="K164" s="1"/>
      <c r="L164" s="1"/>
      <c r="M164" s="1"/>
      <c r="N164" s="1"/>
      <c r="O164" s="1"/>
      <c r="P164" s="1"/>
      <c r="Q164" s="1"/>
      <c r="R164" s="1"/>
      <c r="S164" s="1"/>
      <c r="T164" s="1"/>
      <c r="U164" s="1"/>
      <c r="V164" s="1"/>
      <c r="W164" s="1"/>
      <c r="X164" s="1"/>
      <c r="Y164" s="82"/>
      <c r="Z164" s="82"/>
      <c r="AA164" s="82"/>
      <c r="AB164" s="82"/>
      <c r="AC164" s="1"/>
      <c r="AD164" s="1"/>
      <c r="AE164" s="1"/>
      <c r="AF164" s="1" t="s">
        <v>1222</v>
      </c>
      <c r="AG164" s="1">
        <v>291160</v>
      </c>
      <c r="AH164" s="1" t="s">
        <v>2454</v>
      </c>
      <c r="AI164" s="1"/>
      <c r="AJ164" s="1"/>
      <c r="AK164" s="1"/>
      <c r="AL164" s="1" t="s">
        <v>1222</v>
      </c>
      <c r="AM164" s="1">
        <v>478100</v>
      </c>
      <c r="AN164" s="1" t="s">
        <v>2475</v>
      </c>
      <c r="AO164" s="1"/>
      <c r="AP164" s="1"/>
      <c r="AQ164" s="1"/>
      <c r="AR164" s="1"/>
      <c r="AS164" s="1"/>
      <c r="AT164" s="1"/>
      <c r="AU164" s="1" t="s">
        <v>1222</v>
      </c>
      <c r="AV164" s="1">
        <v>358581.52</v>
      </c>
      <c r="AW164" s="1">
        <v>45</v>
      </c>
      <c r="AX164" s="82">
        <f t="shared" si="40"/>
        <v>291160</v>
      </c>
      <c r="AY164" s="82" t="str">
        <f t="shared" si="41"/>
        <v>INNOVACION TECNOLOGICA LTDA - INNOVATEK LTDA.</v>
      </c>
      <c r="AZ164" s="82" t="str">
        <f t="shared" si="42"/>
        <v>RESTEK</v>
      </c>
      <c r="BA164" s="82" t="str">
        <f t="shared" si="43"/>
        <v>30 dias</v>
      </c>
      <c r="BB164" s="1"/>
      <c r="BC164" s="1"/>
      <c r="BD164" s="1"/>
      <c r="BE164" s="1"/>
      <c r="BF164" s="1"/>
      <c r="BG164" s="1"/>
      <c r="BH164" s="1"/>
      <c r="BI164" s="1"/>
      <c r="BJ164" s="1"/>
      <c r="BK164" s="1"/>
      <c r="BL164" s="1"/>
      <c r="BM164" s="1"/>
      <c r="BN164" s="1"/>
      <c r="BO164" s="1"/>
      <c r="BP164" s="1"/>
      <c r="BQ164" s="1"/>
      <c r="BR164" s="1"/>
      <c r="BS164" s="1"/>
      <c r="BT164" s="1"/>
      <c r="BU164" s="1"/>
      <c r="BV164" s="1"/>
      <c r="BW164" s="82"/>
      <c r="BX164" s="82"/>
      <c r="BY164" s="82"/>
      <c r="BZ164" s="82"/>
      <c r="CA164" s="1" t="s">
        <v>1222</v>
      </c>
      <c r="CB164" s="1">
        <v>505300</v>
      </c>
      <c r="CC164" s="1">
        <v>60</v>
      </c>
      <c r="CD164" s="98">
        <f t="shared" si="48"/>
        <v>291160</v>
      </c>
      <c r="CE164" s="98" t="str">
        <f t="shared" si="49"/>
        <v>INNOVACION TECNOLOGICA LTDA - INNOVATEK LTDA.</v>
      </c>
      <c r="CF164" s="98" t="str">
        <f t="shared" si="50"/>
        <v>RESTEK</v>
      </c>
      <c r="CG164" s="98" t="str">
        <f t="shared" si="51"/>
        <v>30 dias</v>
      </c>
      <c r="CH164" s="1">
        <f t="shared" si="52"/>
        <v>505300</v>
      </c>
    </row>
    <row r="165" spans="1:86" ht="31.8">
      <c r="A165" s="48">
        <f t="shared" si="53"/>
        <v>157</v>
      </c>
      <c r="B165" s="10" t="s">
        <v>1187</v>
      </c>
      <c r="C165" s="10" t="s">
        <v>1260</v>
      </c>
      <c r="D165" s="1"/>
      <c r="E165" s="1"/>
      <c r="F165" s="1"/>
      <c r="G165" s="1"/>
      <c r="H165" s="1"/>
      <c r="I165" s="1"/>
      <c r="J165" s="1"/>
      <c r="K165" s="1"/>
      <c r="L165" s="1"/>
      <c r="M165" s="1"/>
      <c r="N165" s="1"/>
      <c r="O165" s="1"/>
      <c r="P165" s="1"/>
      <c r="Q165" s="1"/>
      <c r="R165" s="1"/>
      <c r="S165" s="1"/>
      <c r="T165" s="1"/>
      <c r="U165" s="1"/>
      <c r="V165" s="1"/>
      <c r="W165" s="1"/>
      <c r="X165" s="1"/>
      <c r="Y165" s="82"/>
      <c r="Z165" s="82"/>
      <c r="AA165" s="82"/>
      <c r="AB165" s="82"/>
      <c r="AC165" s="1"/>
      <c r="AD165" s="1"/>
      <c r="AE165" s="1"/>
      <c r="AF165" s="1"/>
      <c r="AG165" s="1"/>
      <c r="AH165" s="1"/>
      <c r="AI165" s="1"/>
      <c r="AJ165" s="1"/>
      <c r="AK165" s="1"/>
      <c r="AL165" s="1"/>
      <c r="AM165" s="1"/>
      <c r="AN165" s="1"/>
      <c r="AO165" s="1"/>
      <c r="AP165" s="1"/>
      <c r="AQ165" s="1"/>
      <c r="AR165" s="1"/>
      <c r="AS165" s="1"/>
      <c r="AT165" s="1"/>
      <c r="AU165" s="1"/>
      <c r="AV165" s="1"/>
      <c r="AW165" s="1"/>
      <c r="AX165" s="82"/>
      <c r="AY165" s="82"/>
      <c r="AZ165" s="82"/>
      <c r="BA165" s="82"/>
      <c r="BB165" s="1"/>
      <c r="BC165" s="1"/>
      <c r="BD165" s="1"/>
      <c r="BE165" s="1"/>
      <c r="BF165" s="1"/>
      <c r="BG165" s="1"/>
      <c r="BH165" s="1"/>
      <c r="BI165" s="1"/>
      <c r="BJ165" s="1"/>
      <c r="BK165" s="1"/>
      <c r="BL165" s="1"/>
      <c r="BM165" s="1"/>
      <c r="BN165" s="1"/>
      <c r="BO165" s="1"/>
      <c r="BP165" s="1"/>
      <c r="BQ165" s="1"/>
      <c r="BR165" s="1"/>
      <c r="BS165" s="1"/>
      <c r="BT165" s="1"/>
      <c r="BU165" s="1"/>
      <c r="BV165" s="1"/>
      <c r="BW165" s="82"/>
      <c r="BX165" s="82"/>
      <c r="BY165" s="82"/>
      <c r="BZ165" s="82"/>
      <c r="CA165" s="1"/>
      <c r="CB165" s="1"/>
      <c r="CC165" s="1"/>
      <c r="CD165" s="98"/>
      <c r="CE165" s="98"/>
      <c r="CF165" s="98"/>
      <c r="CG165" s="98"/>
      <c r="CH165" s="1">
        <f t="shared" si="52"/>
        <v>0</v>
      </c>
    </row>
    <row r="166" spans="1:86" ht="43.2">
      <c r="A166" s="48">
        <f t="shared" si="53"/>
        <v>158</v>
      </c>
      <c r="B166" s="10" t="s">
        <v>1599</v>
      </c>
      <c r="C166" s="10" t="s">
        <v>1600</v>
      </c>
      <c r="D166" s="1"/>
      <c r="E166" s="1"/>
      <c r="F166" s="1"/>
      <c r="G166" s="1"/>
      <c r="H166" s="1"/>
      <c r="I166" s="1"/>
      <c r="J166" s="1"/>
      <c r="K166" s="1"/>
      <c r="L166" s="1"/>
      <c r="M166" s="1"/>
      <c r="N166" s="1"/>
      <c r="O166" s="1"/>
      <c r="P166" s="1"/>
      <c r="Q166" s="1"/>
      <c r="R166" s="1"/>
      <c r="S166" s="1"/>
      <c r="T166" s="1"/>
      <c r="U166" s="1"/>
      <c r="V166" s="1"/>
      <c r="W166" s="1"/>
      <c r="X166" s="1"/>
      <c r="Y166" s="82"/>
      <c r="Z166" s="82"/>
      <c r="AA166" s="82"/>
      <c r="AB166" s="82"/>
      <c r="AC166" s="1"/>
      <c r="AD166" s="1"/>
      <c r="AE166" s="1"/>
      <c r="AF166" s="1"/>
      <c r="AG166" s="1"/>
      <c r="AH166" s="1"/>
      <c r="AI166" s="1"/>
      <c r="AJ166" s="1"/>
      <c r="AK166" s="1"/>
      <c r="AL166" s="1"/>
      <c r="AM166" s="1"/>
      <c r="AN166" s="1"/>
      <c r="AO166" s="1"/>
      <c r="AP166" s="1"/>
      <c r="AQ166" s="1"/>
      <c r="AR166" s="1"/>
      <c r="AS166" s="1"/>
      <c r="AT166" s="1"/>
      <c r="AU166" s="1" t="s">
        <v>1267</v>
      </c>
      <c r="AV166" s="1">
        <v>730593.52</v>
      </c>
      <c r="AW166" s="1">
        <v>45</v>
      </c>
      <c r="AX166" s="82">
        <f t="shared" si="40"/>
        <v>730593.52</v>
      </c>
      <c r="AY166" s="82" t="str">
        <f t="shared" si="41"/>
        <v xml:space="preserve">PURIFICACION Y ANALISIS DE FLUIDOS LTDA. </v>
      </c>
      <c r="AZ166" s="82" t="str">
        <f t="shared" si="42"/>
        <v>SHIMADZU</v>
      </c>
      <c r="BA166" s="82">
        <f t="shared" si="43"/>
        <v>45</v>
      </c>
      <c r="BB166" s="1"/>
      <c r="BC166" s="1"/>
      <c r="BD166" s="1"/>
      <c r="BE166" s="1"/>
      <c r="BF166" s="1"/>
      <c r="BG166" s="1"/>
      <c r="BH166" s="1"/>
      <c r="BI166" s="1"/>
      <c r="BJ166" s="1"/>
      <c r="BK166" s="1"/>
      <c r="BL166" s="1"/>
      <c r="BM166" s="1"/>
      <c r="BN166" s="1"/>
      <c r="BO166" s="1"/>
      <c r="BP166" s="1"/>
      <c r="BQ166" s="1"/>
      <c r="BR166" s="1"/>
      <c r="BS166" s="1"/>
      <c r="BT166" s="1"/>
      <c r="BU166" s="1"/>
      <c r="BV166" s="1"/>
      <c r="BW166" s="82"/>
      <c r="BX166" s="82"/>
      <c r="BY166" s="82"/>
      <c r="BZ166" s="82"/>
      <c r="CA166" s="1"/>
      <c r="CB166" s="1"/>
      <c r="CC166" s="1"/>
      <c r="CD166" s="98">
        <f t="shared" si="48"/>
        <v>730593.52</v>
      </c>
      <c r="CE166" s="98" t="str">
        <f t="shared" si="49"/>
        <v xml:space="preserve">PURIFICACION Y ANALISIS DE FLUIDOS LTDA. </v>
      </c>
      <c r="CF166" s="98" t="str">
        <f t="shared" si="50"/>
        <v>SHIMADZU</v>
      </c>
      <c r="CG166" s="98">
        <f t="shared" si="51"/>
        <v>45</v>
      </c>
      <c r="CH166" s="1">
        <f t="shared" si="52"/>
        <v>730593.52</v>
      </c>
    </row>
    <row r="167" spans="1:86" ht="43.2">
      <c r="A167" s="48">
        <f t="shared" si="53"/>
        <v>159</v>
      </c>
      <c r="B167" s="10" t="s">
        <v>1601</v>
      </c>
      <c r="C167" s="10" t="s">
        <v>1602</v>
      </c>
      <c r="D167" s="1"/>
      <c r="E167" s="1"/>
      <c r="F167" s="1"/>
      <c r="G167" s="1"/>
      <c r="H167" s="1"/>
      <c r="I167" s="1"/>
      <c r="J167" s="1"/>
      <c r="K167" s="1"/>
      <c r="L167" s="1"/>
      <c r="M167" s="1"/>
      <c r="N167" s="1"/>
      <c r="O167" s="1"/>
      <c r="P167" s="1"/>
      <c r="Q167" s="1"/>
      <c r="R167" s="1"/>
      <c r="S167" s="1"/>
      <c r="T167" s="1"/>
      <c r="U167" s="1"/>
      <c r="V167" s="1"/>
      <c r="W167" s="1"/>
      <c r="X167" s="1"/>
      <c r="Y167" s="82"/>
      <c r="Z167" s="82"/>
      <c r="AA167" s="82"/>
      <c r="AB167" s="82"/>
      <c r="AC167" s="1"/>
      <c r="AD167" s="1"/>
      <c r="AE167" s="1"/>
      <c r="AF167" s="1"/>
      <c r="AG167" s="1"/>
      <c r="AH167" s="1"/>
      <c r="AI167" s="1"/>
      <c r="AJ167" s="1"/>
      <c r="AK167" s="1"/>
      <c r="AL167" s="1"/>
      <c r="AM167" s="1"/>
      <c r="AN167" s="1"/>
      <c r="AO167" s="1"/>
      <c r="AP167" s="1"/>
      <c r="AQ167" s="1"/>
      <c r="AR167" s="1"/>
      <c r="AS167" s="1"/>
      <c r="AT167" s="1"/>
      <c r="AU167" s="1" t="s">
        <v>1267</v>
      </c>
      <c r="AV167" s="1">
        <v>730594</v>
      </c>
      <c r="AW167" s="1">
        <v>45</v>
      </c>
      <c r="AX167" s="82">
        <f t="shared" si="40"/>
        <v>730594</v>
      </c>
      <c r="AY167" s="82" t="str">
        <f t="shared" si="41"/>
        <v xml:space="preserve">PURIFICACION Y ANALISIS DE FLUIDOS LTDA. </v>
      </c>
      <c r="AZ167" s="82" t="str">
        <f t="shared" si="42"/>
        <v>SHIMADZU</v>
      </c>
      <c r="BA167" s="82">
        <f t="shared" si="43"/>
        <v>45</v>
      </c>
      <c r="BB167" s="1"/>
      <c r="BC167" s="1"/>
      <c r="BD167" s="1"/>
      <c r="BE167" s="1"/>
      <c r="BF167" s="1"/>
      <c r="BG167" s="1"/>
      <c r="BH167" s="1"/>
      <c r="BI167" s="1"/>
      <c r="BJ167" s="1"/>
      <c r="BK167" s="1"/>
      <c r="BL167" s="1"/>
      <c r="BM167" s="1"/>
      <c r="BN167" s="1"/>
      <c r="BO167" s="1"/>
      <c r="BP167" s="1"/>
      <c r="BQ167" s="1"/>
      <c r="BR167" s="1"/>
      <c r="BS167" s="1"/>
      <c r="BT167" s="1"/>
      <c r="BU167" s="1"/>
      <c r="BV167" s="1"/>
      <c r="BW167" s="82"/>
      <c r="BX167" s="82"/>
      <c r="BY167" s="82"/>
      <c r="BZ167" s="82"/>
      <c r="CA167" s="1"/>
      <c r="CB167" s="1"/>
      <c r="CC167" s="1"/>
      <c r="CD167" s="98">
        <f t="shared" si="48"/>
        <v>730594</v>
      </c>
      <c r="CE167" s="98" t="str">
        <f t="shared" si="49"/>
        <v xml:space="preserve">PURIFICACION Y ANALISIS DE FLUIDOS LTDA. </v>
      </c>
      <c r="CF167" s="98" t="str">
        <f t="shared" si="50"/>
        <v>SHIMADZU</v>
      </c>
      <c r="CG167" s="98">
        <f t="shared" si="51"/>
        <v>45</v>
      </c>
      <c r="CH167" s="1">
        <f t="shared" si="52"/>
        <v>730594</v>
      </c>
    </row>
    <row r="168" spans="1:86" ht="57.6">
      <c r="A168" s="48">
        <f t="shared" si="53"/>
        <v>160</v>
      </c>
      <c r="B168" s="10" t="s">
        <v>2216</v>
      </c>
      <c r="C168" s="10" t="s">
        <v>1222</v>
      </c>
      <c r="D168" s="1"/>
      <c r="E168" s="1"/>
      <c r="F168" s="1"/>
      <c r="G168" s="1"/>
      <c r="H168" s="1"/>
      <c r="I168" s="1"/>
      <c r="J168" s="1"/>
      <c r="K168" s="1"/>
      <c r="L168" s="1"/>
      <c r="M168" s="1"/>
      <c r="N168" s="1"/>
      <c r="O168" s="1"/>
      <c r="P168" s="1"/>
      <c r="Q168" s="1"/>
      <c r="R168" s="1"/>
      <c r="S168" s="1"/>
      <c r="T168" s="1"/>
      <c r="U168" s="1"/>
      <c r="V168" s="1"/>
      <c r="W168" s="1"/>
      <c r="X168" s="1"/>
      <c r="Y168" s="82"/>
      <c r="Z168" s="82"/>
      <c r="AA168" s="82"/>
      <c r="AB168" s="82"/>
      <c r="AC168" s="1"/>
      <c r="AD168" s="1"/>
      <c r="AE168" s="1"/>
      <c r="AF168" s="1" t="s">
        <v>1222</v>
      </c>
      <c r="AG168" s="1">
        <v>2248080</v>
      </c>
      <c r="AH168" s="1" t="s">
        <v>2454</v>
      </c>
      <c r="AI168" s="1"/>
      <c r="AJ168" s="1"/>
      <c r="AK168" s="1"/>
      <c r="AL168" s="1" t="s">
        <v>1222</v>
      </c>
      <c r="AM168" s="1">
        <v>3054700</v>
      </c>
      <c r="AN168" s="1" t="s">
        <v>2475</v>
      </c>
      <c r="AO168" s="1"/>
      <c r="AP168" s="1"/>
      <c r="AQ168" s="1"/>
      <c r="AR168" s="1"/>
      <c r="AS168" s="1"/>
      <c r="AT168" s="1"/>
      <c r="AU168" s="1" t="s">
        <v>1222</v>
      </c>
      <c r="AV168" s="1">
        <v>2635705.6</v>
      </c>
      <c r="AW168" s="1">
        <v>45</v>
      </c>
      <c r="AX168" s="82">
        <f t="shared" si="40"/>
        <v>2248080</v>
      </c>
      <c r="AY168" s="82" t="str">
        <f t="shared" si="41"/>
        <v>INNOVACION TECNOLOGICA LTDA - INNOVATEK LTDA.</v>
      </c>
      <c r="AZ168" s="82" t="str">
        <f t="shared" si="42"/>
        <v>RESTEK</v>
      </c>
      <c r="BA168" s="82" t="str">
        <f t="shared" si="43"/>
        <v>30 dias</v>
      </c>
      <c r="BB168" s="1"/>
      <c r="BC168" s="1"/>
      <c r="BD168" s="1"/>
      <c r="BE168" s="1"/>
      <c r="BF168" s="1"/>
      <c r="BG168" s="1"/>
      <c r="BH168" s="1"/>
      <c r="BI168" s="1"/>
      <c r="BJ168" s="1"/>
      <c r="BK168" s="1"/>
      <c r="BL168" s="1"/>
      <c r="BM168" s="1"/>
      <c r="BN168" s="1"/>
      <c r="BO168" s="1"/>
      <c r="BP168" s="1"/>
      <c r="BQ168" s="1"/>
      <c r="BR168" s="1"/>
      <c r="BS168" s="1"/>
      <c r="BT168" s="1"/>
      <c r="BU168" s="1"/>
      <c r="BV168" s="1"/>
      <c r="BW168" s="82"/>
      <c r="BX168" s="82"/>
      <c r="BY168" s="82"/>
      <c r="BZ168" s="82"/>
      <c r="CA168" s="1" t="s">
        <v>1222</v>
      </c>
      <c r="CB168" s="1">
        <v>2984100</v>
      </c>
      <c r="CC168" s="1">
        <v>60</v>
      </c>
      <c r="CD168" s="98">
        <f t="shared" si="48"/>
        <v>2248080</v>
      </c>
      <c r="CE168" s="98" t="str">
        <f t="shared" si="49"/>
        <v>INNOVACION TECNOLOGICA LTDA - INNOVATEK LTDA.</v>
      </c>
      <c r="CF168" s="98" t="str">
        <f t="shared" si="50"/>
        <v>RESTEK</v>
      </c>
      <c r="CG168" s="98" t="str">
        <f t="shared" si="51"/>
        <v>30 dias</v>
      </c>
      <c r="CH168" s="1">
        <f t="shared" si="52"/>
        <v>2984100</v>
      </c>
    </row>
    <row r="169" spans="1:86">
      <c r="A169" s="48">
        <f t="shared" si="53"/>
        <v>161</v>
      </c>
      <c r="B169" s="10" t="s">
        <v>1128</v>
      </c>
      <c r="C169" s="10"/>
      <c r="D169" s="1"/>
      <c r="E169" s="1"/>
      <c r="F169" s="1"/>
      <c r="G169" s="1"/>
      <c r="H169" s="1"/>
      <c r="I169" s="1"/>
      <c r="J169" s="1"/>
      <c r="K169" s="1"/>
      <c r="L169" s="1"/>
      <c r="M169" s="1"/>
      <c r="N169" s="1"/>
      <c r="O169" s="1"/>
      <c r="P169" s="1"/>
      <c r="Q169" s="1"/>
      <c r="R169" s="1"/>
      <c r="S169" s="1"/>
      <c r="T169" s="1"/>
      <c r="U169" s="1"/>
      <c r="V169" s="1"/>
      <c r="W169" s="1"/>
      <c r="X169" s="1"/>
      <c r="Y169" s="82"/>
      <c r="Z169" s="82"/>
      <c r="AA169" s="82"/>
      <c r="AB169" s="82"/>
      <c r="AC169" s="1"/>
      <c r="AD169" s="1"/>
      <c r="AE169" s="1"/>
      <c r="AF169" s="1"/>
      <c r="AG169" s="1"/>
      <c r="AH169" s="1"/>
      <c r="AI169" s="1"/>
      <c r="AJ169" s="1"/>
      <c r="AK169" s="1"/>
      <c r="AL169" s="1"/>
      <c r="AM169" s="1"/>
      <c r="AN169" s="1"/>
      <c r="AO169" s="1"/>
      <c r="AP169" s="1"/>
      <c r="AQ169" s="1"/>
      <c r="AR169" s="1"/>
      <c r="AS169" s="1"/>
      <c r="AT169" s="1"/>
      <c r="AU169" s="1"/>
      <c r="AV169" s="1"/>
      <c r="AW169" s="1"/>
      <c r="AX169" s="82"/>
      <c r="AY169" s="82"/>
      <c r="AZ169" s="82"/>
      <c r="BA169" s="82"/>
      <c r="BB169" s="1"/>
      <c r="BC169" s="1"/>
      <c r="BD169" s="1"/>
      <c r="BE169" s="1"/>
      <c r="BF169" s="1"/>
      <c r="BG169" s="1"/>
      <c r="BH169" s="1"/>
      <c r="BI169" s="1"/>
      <c r="BJ169" s="1"/>
      <c r="BK169" s="1"/>
      <c r="BL169" s="1"/>
      <c r="BM169" s="1"/>
      <c r="BN169" s="1"/>
      <c r="BO169" s="1"/>
      <c r="BP169" s="1"/>
      <c r="BQ169" s="1"/>
      <c r="BR169" s="1"/>
      <c r="BS169" s="1"/>
      <c r="BT169" s="1"/>
      <c r="BU169" s="1"/>
      <c r="BV169" s="1"/>
      <c r="BW169" s="82"/>
      <c r="BX169" s="82"/>
      <c r="BY169" s="82"/>
      <c r="BZ169" s="82"/>
      <c r="CA169" s="1"/>
      <c r="CB169" s="1"/>
      <c r="CC169" s="1"/>
      <c r="CD169" s="98"/>
      <c r="CE169" s="98"/>
      <c r="CF169" s="98"/>
      <c r="CG169" s="98"/>
      <c r="CH169" s="1">
        <f t="shared" si="52"/>
        <v>0</v>
      </c>
    </row>
    <row r="170" spans="1:86" ht="43.2">
      <c r="A170" s="48">
        <f t="shared" si="53"/>
        <v>162</v>
      </c>
      <c r="B170" s="10" t="s">
        <v>719</v>
      </c>
      <c r="C170" s="10" t="s">
        <v>905</v>
      </c>
      <c r="D170" s="1"/>
      <c r="E170" s="1"/>
      <c r="F170" s="1"/>
      <c r="G170" s="1" t="s">
        <v>888</v>
      </c>
      <c r="H170" s="1">
        <v>1134944</v>
      </c>
      <c r="I170" s="1">
        <v>30</v>
      </c>
      <c r="J170" s="1"/>
      <c r="K170" s="1"/>
      <c r="L170" s="1"/>
      <c r="M170" s="1"/>
      <c r="N170" s="1"/>
      <c r="O170" s="1"/>
      <c r="P170" s="1"/>
      <c r="Q170" s="1"/>
      <c r="R170" s="1"/>
      <c r="S170" s="1"/>
      <c r="T170" s="1"/>
      <c r="U170" s="1"/>
      <c r="V170" s="1" t="s">
        <v>888</v>
      </c>
      <c r="W170" s="1">
        <v>751763</v>
      </c>
      <c r="X170" s="1" t="s">
        <v>2375</v>
      </c>
      <c r="Y170" s="82">
        <f t="shared" si="36"/>
        <v>751763</v>
      </c>
      <c r="Z170" s="82" t="str">
        <f t="shared" si="37"/>
        <v>IMECTECH SOLUTIONS S.A.S.</v>
      </c>
      <c r="AA170" s="82" t="str">
        <f t="shared" si="38"/>
        <v>FISHER</v>
      </c>
      <c r="AB170" s="82" t="str">
        <f t="shared" si="39"/>
        <v>60 DIAS</v>
      </c>
      <c r="AC170" s="1"/>
      <c r="AD170" s="1"/>
      <c r="AE170" s="1"/>
      <c r="AF170" s="1"/>
      <c r="AG170" s="1"/>
      <c r="AH170" s="1"/>
      <c r="AI170" s="1"/>
      <c r="AJ170" s="1"/>
      <c r="AK170" s="1"/>
      <c r="AL170" s="1" t="s">
        <v>888</v>
      </c>
      <c r="AM170" s="1">
        <v>1407800</v>
      </c>
      <c r="AN170" s="1" t="s">
        <v>2475</v>
      </c>
      <c r="AO170" s="1"/>
      <c r="AP170" s="1"/>
      <c r="AQ170" s="1"/>
      <c r="AR170" s="1"/>
      <c r="AS170" s="1"/>
      <c r="AT170" s="1"/>
      <c r="AU170" s="1"/>
      <c r="AV170" s="1"/>
      <c r="AW170" s="1"/>
      <c r="AX170" s="82">
        <f t="shared" si="40"/>
        <v>1407800</v>
      </c>
      <c r="AY170" s="82" t="str">
        <f t="shared" si="41"/>
        <v>LESNIAK E. U.</v>
      </c>
      <c r="AZ170" s="82" t="str">
        <f t="shared" si="42"/>
        <v>FISHER</v>
      </c>
      <c r="BA170" s="82" t="str">
        <f t="shared" si="43"/>
        <v>30 días</v>
      </c>
      <c r="BB170" s="1"/>
      <c r="BC170" s="1"/>
      <c r="BD170" s="1"/>
      <c r="BE170" s="1"/>
      <c r="BF170" s="1"/>
      <c r="BG170" s="1"/>
      <c r="BH170" s="1" t="s">
        <v>888</v>
      </c>
      <c r="BI170" s="1">
        <v>658880</v>
      </c>
      <c r="BJ170" s="1" t="s">
        <v>2375</v>
      </c>
      <c r="BK170" s="1"/>
      <c r="BL170" s="1"/>
      <c r="BM170" s="1"/>
      <c r="BN170" s="1"/>
      <c r="BO170" s="1"/>
      <c r="BP170" s="1"/>
      <c r="BQ170" s="1"/>
      <c r="BR170" s="1"/>
      <c r="BS170" s="1"/>
      <c r="BT170" s="1"/>
      <c r="BU170" s="1"/>
      <c r="BV170" s="1"/>
      <c r="BW170" s="82">
        <f t="shared" si="44"/>
        <v>658880</v>
      </c>
      <c r="BX170" s="82" t="str">
        <f t="shared" si="45"/>
        <v xml:space="preserve">QUIMICA  M.G.  S.A.S.   </v>
      </c>
      <c r="BY170" s="82" t="str">
        <f t="shared" si="46"/>
        <v>FISHER</v>
      </c>
      <c r="BZ170" s="82" t="str">
        <f t="shared" si="47"/>
        <v>60 DIAS</v>
      </c>
      <c r="CA170" s="1" t="s">
        <v>2306</v>
      </c>
      <c r="CB170" s="1">
        <v>962800</v>
      </c>
      <c r="CC170" s="1">
        <v>60</v>
      </c>
      <c r="CD170" s="98">
        <f t="shared" si="48"/>
        <v>658880</v>
      </c>
      <c r="CE170" s="98" t="str">
        <f t="shared" si="49"/>
        <v xml:space="preserve">QUIMICA  M.G.  S.A.S.   </v>
      </c>
      <c r="CF170" s="98" t="str">
        <f t="shared" si="50"/>
        <v>FISHER</v>
      </c>
      <c r="CG170" s="98" t="str">
        <f t="shared" si="51"/>
        <v>60 DIAS</v>
      </c>
      <c r="CH170" s="1">
        <f t="shared" si="52"/>
        <v>1134944</v>
      </c>
    </row>
    <row r="171" spans="1:86" ht="21.6">
      <c r="A171" s="48">
        <f t="shared" si="53"/>
        <v>163</v>
      </c>
      <c r="B171" s="10" t="s">
        <v>1367</v>
      </c>
      <c r="C171" s="10" t="s">
        <v>924</v>
      </c>
      <c r="D171" s="1"/>
      <c r="E171" s="1"/>
      <c r="F171" s="1"/>
      <c r="G171" s="1"/>
      <c r="H171" s="1"/>
      <c r="I171" s="1"/>
      <c r="J171" s="1"/>
      <c r="K171" s="1"/>
      <c r="L171" s="1"/>
      <c r="M171" s="1"/>
      <c r="N171" s="1"/>
      <c r="O171" s="1"/>
      <c r="P171" s="1"/>
      <c r="Q171" s="1"/>
      <c r="R171" s="1"/>
      <c r="S171" s="1"/>
      <c r="T171" s="1"/>
      <c r="U171" s="1"/>
      <c r="V171" s="1"/>
      <c r="W171" s="1"/>
      <c r="X171" s="1"/>
      <c r="Y171" s="82"/>
      <c r="Z171" s="82"/>
      <c r="AA171" s="82"/>
      <c r="AB171" s="82"/>
      <c r="AC171" s="1"/>
      <c r="AD171" s="1"/>
      <c r="AE171" s="1"/>
      <c r="AF171" s="1"/>
      <c r="AG171" s="1"/>
      <c r="AH171" s="1"/>
      <c r="AI171" s="1"/>
      <c r="AJ171" s="1"/>
      <c r="AK171" s="1"/>
      <c r="AL171" s="1"/>
      <c r="AM171" s="1"/>
      <c r="AN171" s="1"/>
      <c r="AO171" s="1"/>
      <c r="AP171" s="1"/>
      <c r="AQ171" s="1"/>
      <c r="AR171" s="1"/>
      <c r="AS171" s="1"/>
      <c r="AT171" s="1"/>
      <c r="AU171" s="1"/>
      <c r="AV171" s="1"/>
      <c r="AW171" s="1"/>
      <c r="AX171" s="82"/>
      <c r="AY171" s="82"/>
      <c r="AZ171" s="82"/>
      <c r="BA171" s="82"/>
      <c r="BB171" s="1"/>
      <c r="BC171" s="1"/>
      <c r="BD171" s="1"/>
      <c r="BE171" s="1"/>
      <c r="BF171" s="1"/>
      <c r="BG171" s="1"/>
      <c r="BH171" s="1"/>
      <c r="BI171" s="1"/>
      <c r="BJ171" s="1"/>
      <c r="BK171" s="1"/>
      <c r="BL171" s="1"/>
      <c r="BM171" s="1"/>
      <c r="BN171" s="1"/>
      <c r="BO171" s="1"/>
      <c r="BP171" s="1"/>
      <c r="BQ171" s="1"/>
      <c r="BR171" s="1"/>
      <c r="BS171" s="1"/>
      <c r="BT171" s="1"/>
      <c r="BU171" s="1"/>
      <c r="BV171" s="1"/>
      <c r="BW171" s="82"/>
      <c r="BX171" s="82"/>
      <c r="BY171" s="82"/>
      <c r="BZ171" s="82"/>
      <c r="CA171" s="1"/>
      <c r="CB171" s="1"/>
      <c r="CC171" s="1"/>
      <c r="CD171" s="98"/>
      <c r="CE171" s="98"/>
      <c r="CF171" s="98"/>
      <c r="CG171" s="98"/>
      <c r="CH171" s="1">
        <f t="shared" si="52"/>
        <v>0</v>
      </c>
    </row>
    <row r="172" spans="1:86" ht="43.2">
      <c r="A172" s="48">
        <f t="shared" si="53"/>
        <v>164</v>
      </c>
      <c r="B172" s="10" t="s">
        <v>1396</v>
      </c>
      <c r="C172" s="10" t="s">
        <v>1397</v>
      </c>
      <c r="D172" s="1"/>
      <c r="E172" s="1"/>
      <c r="F172" s="1"/>
      <c r="G172" s="1"/>
      <c r="H172" s="1"/>
      <c r="I172" s="1"/>
      <c r="J172" s="1"/>
      <c r="K172" s="1"/>
      <c r="L172" s="1"/>
      <c r="M172" s="1"/>
      <c r="N172" s="1"/>
      <c r="O172" s="1"/>
      <c r="P172" s="1"/>
      <c r="Q172" s="1"/>
      <c r="R172" s="1"/>
      <c r="S172" s="1"/>
      <c r="T172" s="1"/>
      <c r="U172" s="1"/>
      <c r="V172" s="1" t="s">
        <v>888</v>
      </c>
      <c r="W172" s="1">
        <v>416682</v>
      </c>
      <c r="X172" s="1" t="s">
        <v>2375</v>
      </c>
      <c r="Y172" s="82">
        <f t="shared" si="36"/>
        <v>416682</v>
      </c>
      <c r="Z172" s="82" t="str">
        <f t="shared" si="37"/>
        <v>IMECTECH SOLUTIONS S.A.S.</v>
      </c>
      <c r="AA172" s="82" t="str">
        <f t="shared" si="38"/>
        <v>FISHER</v>
      </c>
      <c r="AB172" s="82" t="str">
        <f t="shared" si="39"/>
        <v>60 DIAS</v>
      </c>
      <c r="AC172" s="1"/>
      <c r="AD172" s="1"/>
      <c r="AE172" s="1"/>
      <c r="AF172" s="1"/>
      <c r="AG172" s="1"/>
      <c r="AH172" s="1"/>
      <c r="AI172" s="1"/>
      <c r="AJ172" s="1"/>
      <c r="AK172" s="1"/>
      <c r="AL172" s="1" t="s">
        <v>307</v>
      </c>
      <c r="AM172" s="1">
        <v>967300</v>
      </c>
      <c r="AN172" s="1" t="s">
        <v>2475</v>
      </c>
      <c r="AO172" s="1"/>
      <c r="AP172" s="1"/>
      <c r="AQ172" s="1"/>
      <c r="AR172" s="1"/>
      <c r="AS172" s="1"/>
      <c r="AT172" s="1"/>
      <c r="AU172" s="1" t="s">
        <v>307</v>
      </c>
      <c r="AV172" s="1">
        <v>345000</v>
      </c>
      <c r="AW172" s="1">
        <v>45</v>
      </c>
      <c r="AX172" s="82">
        <f t="shared" si="40"/>
        <v>345000</v>
      </c>
      <c r="AY172" s="82" t="str">
        <f t="shared" si="41"/>
        <v xml:space="preserve">PURIFICACION Y ANALISIS DE FLUIDOS LTDA. </v>
      </c>
      <c r="AZ172" s="82" t="str">
        <f t="shared" si="42"/>
        <v>MILLIPORE</v>
      </c>
      <c r="BA172" s="82">
        <f t="shared" si="43"/>
        <v>45</v>
      </c>
      <c r="BB172" s="1" t="s">
        <v>888</v>
      </c>
      <c r="BC172" s="1">
        <v>411684</v>
      </c>
      <c r="BD172" s="1">
        <v>60</v>
      </c>
      <c r="BE172" s="1"/>
      <c r="BF172" s="1"/>
      <c r="BG172" s="1"/>
      <c r="BH172" s="1"/>
      <c r="BI172" s="1"/>
      <c r="BJ172" s="1"/>
      <c r="BK172" s="1"/>
      <c r="BL172" s="1"/>
      <c r="BM172" s="1"/>
      <c r="BN172" s="1"/>
      <c r="BO172" s="1"/>
      <c r="BP172" s="1"/>
      <c r="BQ172" s="1"/>
      <c r="BR172" s="1"/>
      <c r="BS172" s="1"/>
      <c r="BT172" s="1"/>
      <c r="BU172" s="1"/>
      <c r="BV172" s="1"/>
      <c r="BW172" s="82">
        <f t="shared" si="44"/>
        <v>411684</v>
      </c>
      <c r="BX172" s="82" t="str">
        <f t="shared" si="45"/>
        <v>PRODUQUIMICA DE COLOMBIA S A</v>
      </c>
      <c r="BY172" s="82" t="str">
        <f t="shared" si="46"/>
        <v>FISHER</v>
      </c>
      <c r="BZ172" s="82">
        <f t="shared" si="47"/>
        <v>60</v>
      </c>
      <c r="CA172" s="1" t="s">
        <v>307</v>
      </c>
      <c r="CB172" s="1">
        <v>875600</v>
      </c>
      <c r="CC172" s="1">
        <v>60</v>
      </c>
      <c r="CD172" s="98">
        <f t="shared" si="48"/>
        <v>345000</v>
      </c>
      <c r="CE172" s="98" t="str">
        <f t="shared" si="49"/>
        <v xml:space="preserve">PURIFICACION Y ANALISIS DE FLUIDOS LTDA. </v>
      </c>
      <c r="CF172" s="98" t="str">
        <f t="shared" si="50"/>
        <v>MILLIPORE</v>
      </c>
      <c r="CG172" s="98">
        <f t="shared" si="51"/>
        <v>45</v>
      </c>
      <c r="CH172" s="1">
        <f t="shared" si="52"/>
        <v>875600</v>
      </c>
    </row>
    <row r="173" spans="1:86" ht="43.2">
      <c r="A173" s="48">
        <f t="shared" si="53"/>
        <v>165</v>
      </c>
      <c r="B173" s="10" t="s">
        <v>1398</v>
      </c>
      <c r="C173" s="10" t="s">
        <v>1619</v>
      </c>
      <c r="D173" s="1"/>
      <c r="E173" s="1"/>
      <c r="F173" s="1"/>
      <c r="G173" s="1"/>
      <c r="H173" s="1"/>
      <c r="I173" s="1"/>
      <c r="J173" s="1"/>
      <c r="K173" s="1"/>
      <c r="L173" s="1"/>
      <c r="M173" s="1"/>
      <c r="N173" s="1"/>
      <c r="O173" s="1"/>
      <c r="P173" s="1"/>
      <c r="Q173" s="1"/>
      <c r="R173" s="1"/>
      <c r="S173" s="1"/>
      <c r="T173" s="1"/>
      <c r="U173" s="1"/>
      <c r="V173" s="1"/>
      <c r="W173" s="1"/>
      <c r="X173" s="1"/>
      <c r="Y173" s="82"/>
      <c r="Z173" s="82"/>
      <c r="AA173" s="82"/>
      <c r="AB173" s="82"/>
      <c r="AC173" s="1"/>
      <c r="AD173" s="1"/>
      <c r="AE173" s="1"/>
      <c r="AF173" s="1"/>
      <c r="AG173" s="1"/>
      <c r="AH173" s="1"/>
      <c r="AI173" s="1"/>
      <c r="AJ173" s="1"/>
      <c r="AK173" s="1"/>
      <c r="AL173" s="1" t="s">
        <v>888</v>
      </c>
      <c r="AM173" s="1">
        <v>2305400</v>
      </c>
      <c r="AN173" s="1" t="s">
        <v>2475</v>
      </c>
      <c r="AO173" s="1"/>
      <c r="AP173" s="1"/>
      <c r="AQ173" s="1"/>
      <c r="AR173" s="1"/>
      <c r="AS173" s="1"/>
      <c r="AT173" s="1"/>
      <c r="AU173" s="1" t="s">
        <v>307</v>
      </c>
      <c r="AV173" s="1">
        <v>637000</v>
      </c>
      <c r="AW173" s="1">
        <v>45</v>
      </c>
      <c r="AX173" s="82">
        <f t="shared" si="40"/>
        <v>637000</v>
      </c>
      <c r="AY173" s="82" t="str">
        <f t="shared" si="41"/>
        <v xml:space="preserve">PURIFICACION Y ANALISIS DE FLUIDOS LTDA. </v>
      </c>
      <c r="AZ173" s="82" t="str">
        <f t="shared" si="42"/>
        <v>MILLIPORE</v>
      </c>
      <c r="BA173" s="82">
        <f t="shared" si="43"/>
        <v>45</v>
      </c>
      <c r="BB173" s="1" t="s">
        <v>888</v>
      </c>
      <c r="BC173" s="1">
        <v>313664</v>
      </c>
      <c r="BD173" s="1">
        <v>60</v>
      </c>
      <c r="BE173" s="1"/>
      <c r="BF173" s="1"/>
      <c r="BG173" s="1"/>
      <c r="BH173" s="1"/>
      <c r="BI173" s="1"/>
      <c r="BJ173" s="1"/>
      <c r="BK173" s="1"/>
      <c r="BL173" s="1"/>
      <c r="BM173" s="1"/>
      <c r="BN173" s="1"/>
      <c r="BO173" s="1"/>
      <c r="BP173" s="1"/>
      <c r="BQ173" s="1"/>
      <c r="BR173" s="1"/>
      <c r="BS173" s="1"/>
      <c r="BT173" s="1"/>
      <c r="BU173" s="1"/>
      <c r="BV173" s="1"/>
      <c r="BW173" s="82">
        <f t="shared" si="44"/>
        <v>313664</v>
      </c>
      <c r="BX173" s="82" t="str">
        <f t="shared" si="45"/>
        <v>PRODUQUIMICA DE COLOMBIA S A</v>
      </c>
      <c r="BY173" s="82" t="str">
        <f t="shared" si="46"/>
        <v>FISHER</v>
      </c>
      <c r="BZ173" s="82">
        <f t="shared" si="47"/>
        <v>60</v>
      </c>
      <c r="CA173" s="1" t="s">
        <v>307</v>
      </c>
      <c r="CB173" s="1">
        <v>2038200</v>
      </c>
      <c r="CC173" s="1">
        <v>60</v>
      </c>
      <c r="CD173" s="98">
        <f t="shared" si="48"/>
        <v>313664</v>
      </c>
      <c r="CE173" s="98" t="str">
        <f t="shared" si="49"/>
        <v>PRODUQUIMICA DE COLOMBIA S A</v>
      </c>
      <c r="CF173" s="98" t="str">
        <f t="shared" si="50"/>
        <v>FISHER</v>
      </c>
      <c r="CG173" s="98">
        <f t="shared" si="51"/>
        <v>60</v>
      </c>
      <c r="CH173" s="1">
        <f t="shared" si="52"/>
        <v>2038200</v>
      </c>
    </row>
    <row r="174" spans="1:86" ht="43.2">
      <c r="A174" s="48">
        <f t="shared" si="53"/>
        <v>166</v>
      </c>
      <c r="B174" s="10" t="s">
        <v>1122</v>
      </c>
      <c r="C174" s="10" t="s">
        <v>1221</v>
      </c>
      <c r="D174" s="1"/>
      <c r="E174" s="1"/>
      <c r="F174" s="1"/>
      <c r="G174" s="1"/>
      <c r="H174" s="1"/>
      <c r="I174" s="1"/>
      <c r="J174" s="1"/>
      <c r="K174" s="1"/>
      <c r="L174" s="1"/>
      <c r="M174" s="1"/>
      <c r="N174" s="1"/>
      <c r="O174" s="1"/>
      <c r="P174" s="1"/>
      <c r="Q174" s="1"/>
      <c r="R174" s="1"/>
      <c r="S174" s="1"/>
      <c r="T174" s="1"/>
      <c r="U174" s="1"/>
      <c r="V174" s="1" t="s">
        <v>888</v>
      </c>
      <c r="W174" s="1">
        <v>722900</v>
      </c>
      <c r="X174" s="1" t="s">
        <v>2375</v>
      </c>
      <c r="Y174" s="82">
        <f t="shared" si="36"/>
        <v>722900</v>
      </c>
      <c r="Z174" s="82" t="str">
        <f t="shared" si="37"/>
        <v>IMECTECH SOLUTIONS S.A.S.</v>
      </c>
      <c r="AA174" s="82" t="str">
        <f t="shared" si="38"/>
        <v>FISHER</v>
      </c>
      <c r="AB174" s="82" t="str">
        <f t="shared" si="39"/>
        <v>60 DIAS</v>
      </c>
      <c r="AC174" s="1" t="s">
        <v>896</v>
      </c>
      <c r="AD174" s="1">
        <v>841000</v>
      </c>
      <c r="AE174" s="1">
        <v>60</v>
      </c>
      <c r="AF174" s="1"/>
      <c r="AG174" s="1"/>
      <c r="AH174" s="1"/>
      <c r="AI174" s="1"/>
      <c r="AJ174" s="1"/>
      <c r="AK174" s="1"/>
      <c r="AL174" s="1" t="s">
        <v>888</v>
      </c>
      <c r="AM174" s="1">
        <v>1444300</v>
      </c>
      <c r="AN174" s="1" t="s">
        <v>2475</v>
      </c>
      <c r="AO174" s="1"/>
      <c r="AP174" s="1"/>
      <c r="AQ174" s="1"/>
      <c r="AR174" s="1"/>
      <c r="AS174" s="1"/>
      <c r="AT174" s="1"/>
      <c r="AU174" s="1" t="s">
        <v>307</v>
      </c>
      <c r="AV174" s="1">
        <v>310000</v>
      </c>
      <c r="AW174" s="1">
        <v>45</v>
      </c>
      <c r="AX174" s="82">
        <f t="shared" si="40"/>
        <v>310000</v>
      </c>
      <c r="AY174" s="82" t="str">
        <f t="shared" si="41"/>
        <v xml:space="preserve">PURIFICACION Y ANALISIS DE FLUIDOS LTDA. </v>
      </c>
      <c r="AZ174" s="82" t="str">
        <f t="shared" si="42"/>
        <v>MILLIPORE</v>
      </c>
      <c r="BA174" s="82">
        <f t="shared" si="43"/>
        <v>45</v>
      </c>
      <c r="BB174" s="1" t="s">
        <v>888</v>
      </c>
      <c r="BC174" s="1">
        <v>580320</v>
      </c>
      <c r="BD174" s="1">
        <v>60</v>
      </c>
      <c r="BE174" s="1"/>
      <c r="BF174" s="1"/>
      <c r="BG174" s="1"/>
      <c r="BH174" s="1" t="s">
        <v>888</v>
      </c>
      <c r="BI174" s="1">
        <v>830560</v>
      </c>
      <c r="BJ174" s="1" t="s">
        <v>2375</v>
      </c>
      <c r="BK174" s="1"/>
      <c r="BL174" s="1"/>
      <c r="BM174" s="1"/>
      <c r="BN174" s="1"/>
      <c r="BO174" s="1"/>
      <c r="BP174" s="1"/>
      <c r="BQ174" s="1"/>
      <c r="BR174" s="1"/>
      <c r="BS174" s="1"/>
      <c r="BT174" s="1"/>
      <c r="BU174" s="1"/>
      <c r="BV174" s="1"/>
      <c r="BW174" s="82">
        <f t="shared" si="44"/>
        <v>580320</v>
      </c>
      <c r="BX174" s="82" t="str">
        <f t="shared" si="45"/>
        <v>PRODUQUIMICA DE COLOMBIA S A</v>
      </c>
      <c r="BY174" s="82" t="str">
        <f t="shared" si="46"/>
        <v>FISHER</v>
      </c>
      <c r="BZ174" s="82">
        <f t="shared" si="47"/>
        <v>60</v>
      </c>
      <c r="CA174" s="1" t="s">
        <v>888</v>
      </c>
      <c r="CB174" s="1">
        <v>777200</v>
      </c>
      <c r="CC174" s="1">
        <v>60</v>
      </c>
      <c r="CD174" s="98">
        <f t="shared" si="48"/>
        <v>310000</v>
      </c>
      <c r="CE174" s="98" t="str">
        <f t="shared" si="49"/>
        <v xml:space="preserve">PURIFICACION Y ANALISIS DE FLUIDOS LTDA. </v>
      </c>
      <c r="CF174" s="98" t="str">
        <f t="shared" si="50"/>
        <v>MILLIPORE</v>
      </c>
      <c r="CG174" s="98">
        <f t="shared" si="51"/>
        <v>45</v>
      </c>
      <c r="CH174" s="1">
        <f t="shared" si="52"/>
        <v>841000</v>
      </c>
    </row>
    <row r="175" spans="1:86" ht="28.8">
      <c r="A175" s="48">
        <f t="shared" si="53"/>
        <v>167</v>
      </c>
      <c r="B175" s="10" t="s">
        <v>720</v>
      </c>
      <c r="C175" s="10" t="s">
        <v>167</v>
      </c>
      <c r="D175" s="1"/>
      <c r="E175" s="1"/>
      <c r="F175" s="1"/>
      <c r="G175" s="1"/>
      <c r="H175" s="1"/>
      <c r="I175" s="1"/>
      <c r="J175" s="1"/>
      <c r="K175" s="1"/>
      <c r="L175" s="1"/>
      <c r="M175" s="1"/>
      <c r="N175" s="1"/>
      <c r="O175" s="1"/>
      <c r="P175" s="1"/>
      <c r="Q175" s="1"/>
      <c r="R175" s="1"/>
      <c r="S175" s="1"/>
      <c r="T175" s="1"/>
      <c r="U175" s="1"/>
      <c r="V175" s="1"/>
      <c r="W175" s="1"/>
      <c r="X175" s="1"/>
      <c r="Y175" s="82"/>
      <c r="Z175" s="82"/>
      <c r="AA175" s="82"/>
      <c r="AB175" s="82"/>
      <c r="AC175" s="1"/>
      <c r="AD175" s="1"/>
      <c r="AE175" s="1"/>
      <c r="AF175" s="1"/>
      <c r="AG175" s="1"/>
      <c r="AH175" s="1"/>
      <c r="AI175" s="1"/>
      <c r="AJ175" s="1"/>
      <c r="AK175" s="1"/>
      <c r="AL175" s="1" t="s">
        <v>2373</v>
      </c>
      <c r="AM175" s="1">
        <v>8790100</v>
      </c>
      <c r="AN175" s="1" t="s">
        <v>2475</v>
      </c>
      <c r="AO175" s="1"/>
      <c r="AP175" s="1"/>
      <c r="AQ175" s="1"/>
      <c r="AR175" s="1"/>
      <c r="AS175" s="1"/>
      <c r="AT175" s="1"/>
      <c r="AU175" s="1"/>
      <c r="AV175" s="1"/>
      <c r="AW175" s="1"/>
      <c r="AX175" s="82">
        <f t="shared" si="40"/>
        <v>8790100</v>
      </c>
      <c r="AY175" s="82" t="str">
        <f t="shared" si="41"/>
        <v>LESNIAK E. U.</v>
      </c>
      <c r="AZ175" s="82" t="str">
        <f t="shared" si="42"/>
        <v>WHATMAN</v>
      </c>
      <c r="BA175" s="82" t="str">
        <f t="shared" si="43"/>
        <v>30 días</v>
      </c>
      <c r="BB175" s="1"/>
      <c r="BC175" s="1"/>
      <c r="BD175" s="1"/>
      <c r="BE175" s="1"/>
      <c r="BF175" s="1"/>
      <c r="BG175" s="1"/>
      <c r="BH175" s="1"/>
      <c r="BI175" s="1"/>
      <c r="BJ175" s="1"/>
      <c r="BK175" s="1"/>
      <c r="BL175" s="1"/>
      <c r="BM175" s="1"/>
      <c r="BN175" s="1"/>
      <c r="BO175" s="1"/>
      <c r="BP175" s="1"/>
      <c r="BQ175" s="1"/>
      <c r="BR175" s="1"/>
      <c r="BS175" s="1"/>
      <c r="BT175" s="1"/>
      <c r="BU175" s="1"/>
      <c r="BV175" s="1"/>
      <c r="BW175" s="82"/>
      <c r="BX175" s="82"/>
      <c r="BY175" s="82"/>
      <c r="BZ175" s="82"/>
      <c r="CA175" s="1" t="s">
        <v>2637</v>
      </c>
      <c r="CB175" s="1">
        <v>6264000</v>
      </c>
      <c r="CC175" s="1">
        <v>60</v>
      </c>
      <c r="CD175" s="98">
        <f t="shared" si="48"/>
        <v>6264000</v>
      </c>
      <c r="CE175" s="98" t="str">
        <f t="shared" si="49"/>
        <v>SCIENTIFIC PRODUCTS LTDA.</v>
      </c>
      <c r="CF175" s="98" t="str">
        <f t="shared" si="50"/>
        <v xml:space="preserve">WHATMAN </v>
      </c>
      <c r="CG175" s="98">
        <f t="shared" si="51"/>
        <v>60</v>
      </c>
      <c r="CH175" s="1">
        <f t="shared" si="52"/>
        <v>6264000</v>
      </c>
    </row>
    <row r="176" spans="1:86" ht="43.2">
      <c r="A176" s="48">
        <f t="shared" si="53"/>
        <v>168</v>
      </c>
      <c r="B176" s="10" t="s">
        <v>1123</v>
      </c>
      <c r="C176" s="10" t="s">
        <v>2217</v>
      </c>
      <c r="D176" s="1"/>
      <c r="E176" s="1"/>
      <c r="F176" s="1"/>
      <c r="G176" s="1"/>
      <c r="H176" s="1"/>
      <c r="I176" s="1"/>
      <c r="J176" s="1"/>
      <c r="K176" s="1"/>
      <c r="L176" s="1"/>
      <c r="M176" s="1"/>
      <c r="N176" s="1"/>
      <c r="O176" s="1"/>
      <c r="P176" s="1"/>
      <c r="Q176" s="1"/>
      <c r="R176" s="1"/>
      <c r="S176" s="1"/>
      <c r="T176" s="1"/>
      <c r="U176" s="1"/>
      <c r="V176" s="1" t="s">
        <v>888</v>
      </c>
      <c r="W176" s="1">
        <v>210527</v>
      </c>
      <c r="X176" s="1" t="s">
        <v>2375</v>
      </c>
      <c r="Y176" s="82">
        <f t="shared" si="36"/>
        <v>210527</v>
      </c>
      <c r="Z176" s="82" t="str">
        <f t="shared" si="37"/>
        <v>IMECTECH SOLUTIONS S.A.S.</v>
      </c>
      <c r="AA176" s="82" t="str">
        <f t="shared" si="38"/>
        <v>FISHER</v>
      </c>
      <c r="AB176" s="82" t="str">
        <f t="shared" si="39"/>
        <v>60 DIAS</v>
      </c>
      <c r="AC176" s="1"/>
      <c r="AD176" s="1"/>
      <c r="AE176" s="1"/>
      <c r="AF176" s="1"/>
      <c r="AG176" s="1"/>
      <c r="AH176" s="1"/>
      <c r="AI176" s="1"/>
      <c r="AJ176" s="1"/>
      <c r="AK176" s="1"/>
      <c r="AL176" s="1" t="s">
        <v>1799</v>
      </c>
      <c r="AM176" s="1">
        <v>249700</v>
      </c>
      <c r="AN176" s="1" t="s">
        <v>2475</v>
      </c>
      <c r="AO176" s="1"/>
      <c r="AP176" s="1"/>
      <c r="AQ176" s="1"/>
      <c r="AR176" s="1"/>
      <c r="AS176" s="1"/>
      <c r="AT176" s="1"/>
      <c r="AU176" s="1"/>
      <c r="AV176" s="1"/>
      <c r="AW176" s="1"/>
      <c r="AX176" s="82">
        <f t="shared" si="40"/>
        <v>249700</v>
      </c>
      <c r="AY176" s="82" t="str">
        <f t="shared" si="41"/>
        <v>LESNIAK E. U.</v>
      </c>
      <c r="AZ176" s="82" t="str">
        <f t="shared" si="42"/>
        <v>FISHERBRAND</v>
      </c>
      <c r="BA176" s="82" t="str">
        <f t="shared" si="43"/>
        <v>30 días</v>
      </c>
      <c r="BB176" s="1" t="s">
        <v>1799</v>
      </c>
      <c r="BC176" s="1">
        <v>316680</v>
      </c>
      <c r="BD176" s="1">
        <v>60</v>
      </c>
      <c r="BE176" s="1"/>
      <c r="BF176" s="1"/>
      <c r="BG176" s="1"/>
      <c r="BH176" s="1" t="s">
        <v>888</v>
      </c>
      <c r="BI176" s="1">
        <v>215760</v>
      </c>
      <c r="BJ176" s="1" t="s">
        <v>2375</v>
      </c>
      <c r="BK176" s="1"/>
      <c r="BL176" s="1"/>
      <c r="BM176" s="1"/>
      <c r="BN176" s="1"/>
      <c r="BO176" s="1"/>
      <c r="BP176" s="1"/>
      <c r="BQ176" s="1"/>
      <c r="BR176" s="1"/>
      <c r="BS176" s="1"/>
      <c r="BT176" s="1"/>
      <c r="BU176" s="1"/>
      <c r="BV176" s="1"/>
      <c r="BW176" s="82">
        <f t="shared" si="44"/>
        <v>215760</v>
      </c>
      <c r="BX176" s="82" t="str">
        <f t="shared" si="45"/>
        <v xml:space="preserve">QUIMICA  M.G.  S.A.S.   </v>
      </c>
      <c r="BY176" s="82" t="str">
        <f t="shared" si="46"/>
        <v>FISHER</v>
      </c>
      <c r="BZ176" s="82" t="str">
        <f t="shared" si="47"/>
        <v>60 DIAS</v>
      </c>
      <c r="CA176" s="1" t="s">
        <v>2306</v>
      </c>
      <c r="CB176" s="1">
        <v>231100</v>
      </c>
      <c r="CC176" s="1">
        <v>60</v>
      </c>
      <c r="CD176" s="98">
        <f t="shared" si="48"/>
        <v>210527</v>
      </c>
      <c r="CE176" s="98" t="str">
        <f t="shared" si="49"/>
        <v>IMECTECH SOLUTIONS S.A.S.</v>
      </c>
      <c r="CF176" s="98" t="str">
        <f t="shared" si="50"/>
        <v>FISHER</v>
      </c>
      <c r="CG176" s="98" t="str">
        <f t="shared" si="51"/>
        <v>60 DIAS</v>
      </c>
      <c r="CH176" s="1">
        <f t="shared" si="52"/>
        <v>316680</v>
      </c>
    </row>
    <row r="177" spans="1:86" ht="28.8">
      <c r="A177" s="48">
        <f t="shared" si="53"/>
        <v>169</v>
      </c>
      <c r="B177" s="10" t="s">
        <v>2218</v>
      </c>
      <c r="C177" s="10" t="s">
        <v>1540</v>
      </c>
      <c r="D177" s="1"/>
      <c r="E177" s="1"/>
      <c r="F177" s="1"/>
      <c r="G177" s="1"/>
      <c r="H177" s="1"/>
      <c r="I177" s="1"/>
      <c r="J177" s="1"/>
      <c r="K177" s="1"/>
      <c r="L177" s="1"/>
      <c r="M177" s="1"/>
      <c r="N177" s="1"/>
      <c r="O177" s="1"/>
      <c r="P177" s="1"/>
      <c r="Q177" s="1"/>
      <c r="R177" s="1"/>
      <c r="S177" s="1"/>
      <c r="T177" s="1"/>
      <c r="U177" s="1"/>
      <c r="V177" s="1"/>
      <c r="W177" s="1"/>
      <c r="X177" s="1"/>
      <c r="Y177" s="82"/>
      <c r="Z177" s="82"/>
      <c r="AA177" s="82"/>
      <c r="AB177" s="82"/>
      <c r="AC177" s="1"/>
      <c r="AD177" s="1"/>
      <c r="AE177" s="1"/>
      <c r="AF177" s="1"/>
      <c r="AG177" s="1"/>
      <c r="AH177" s="1"/>
      <c r="AI177" s="1"/>
      <c r="AJ177" s="1"/>
      <c r="AK177" s="1"/>
      <c r="AL177" s="1" t="s">
        <v>1799</v>
      </c>
      <c r="AM177" s="1">
        <v>2697100</v>
      </c>
      <c r="AN177" s="1" t="s">
        <v>2475</v>
      </c>
      <c r="AO177" s="1"/>
      <c r="AP177" s="1"/>
      <c r="AQ177" s="1"/>
      <c r="AR177" s="1"/>
      <c r="AS177" s="1"/>
      <c r="AT177" s="1"/>
      <c r="AU177" s="1"/>
      <c r="AV177" s="1"/>
      <c r="AW177" s="1"/>
      <c r="AX177" s="82">
        <f t="shared" si="40"/>
        <v>2697100</v>
      </c>
      <c r="AY177" s="82" t="str">
        <f t="shared" si="41"/>
        <v>LESNIAK E. U.</v>
      </c>
      <c r="AZ177" s="82" t="str">
        <f t="shared" si="42"/>
        <v>FISHERBRAND</v>
      </c>
      <c r="BA177" s="82" t="str">
        <f t="shared" si="43"/>
        <v>30 días</v>
      </c>
      <c r="BB177" s="1"/>
      <c r="BC177" s="1"/>
      <c r="BD177" s="1"/>
      <c r="BE177" s="1"/>
      <c r="BF177" s="1"/>
      <c r="BG177" s="1"/>
      <c r="BH177" s="1" t="s">
        <v>888</v>
      </c>
      <c r="BI177" s="1">
        <v>410640</v>
      </c>
      <c r="BJ177" s="1" t="s">
        <v>2375</v>
      </c>
      <c r="BK177" s="1"/>
      <c r="BL177" s="1"/>
      <c r="BM177" s="1"/>
      <c r="BN177" s="1"/>
      <c r="BO177" s="1"/>
      <c r="BP177" s="1"/>
      <c r="BQ177" s="1"/>
      <c r="BR177" s="1"/>
      <c r="BS177" s="1"/>
      <c r="BT177" s="1"/>
      <c r="BU177" s="1"/>
      <c r="BV177" s="1"/>
      <c r="BW177" s="82">
        <f t="shared" si="44"/>
        <v>410640</v>
      </c>
      <c r="BX177" s="82" t="str">
        <f t="shared" si="45"/>
        <v xml:space="preserve">QUIMICA  M.G.  S.A.S.   </v>
      </c>
      <c r="BY177" s="82" t="str">
        <f t="shared" si="46"/>
        <v>FISHER</v>
      </c>
      <c r="BZ177" s="82" t="str">
        <f t="shared" si="47"/>
        <v>60 DIAS</v>
      </c>
      <c r="CA177" s="1" t="s">
        <v>1799</v>
      </c>
      <c r="CB177" s="1">
        <v>1740000</v>
      </c>
      <c r="CC177" s="1">
        <v>60</v>
      </c>
      <c r="CD177" s="98">
        <f t="shared" si="48"/>
        <v>410640</v>
      </c>
      <c r="CE177" s="98" t="str">
        <f t="shared" si="49"/>
        <v xml:space="preserve">QUIMICA  M.G.  S.A.S.   </v>
      </c>
      <c r="CF177" s="98" t="str">
        <f t="shared" si="50"/>
        <v>FISHER</v>
      </c>
      <c r="CG177" s="98" t="str">
        <f t="shared" si="51"/>
        <v>60 DIAS</v>
      </c>
      <c r="CH177" s="1">
        <f t="shared" si="52"/>
        <v>1740000</v>
      </c>
    </row>
    <row r="178" spans="1:86" ht="28.8">
      <c r="A178" s="48">
        <f t="shared" si="53"/>
        <v>170</v>
      </c>
      <c r="B178" s="10" t="s">
        <v>2219</v>
      </c>
      <c r="C178" s="10" t="s">
        <v>1541</v>
      </c>
      <c r="D178" s="1"/>
      <c r="E178" s="1"/>
      <c r="F178" s="1"/>
      <c r="G178" s="1"/>
      <c r="H178" s="1"/>
      <c r="I178" s="1"/>
      <c r="J178" s="1"/>
      <c r="K178" s="1"/>
      <c r="L178" s="1"/>
      <c r="M178" s="1"/>
      <c r="N178" s="1"/>
      <c r="O178" s="1"/>
      <c r="P178" s="1"/>
      <c r="Q178" s="1"/>
      <c r="R178" s="1"/>
      <c r="S178" s="1"/>
      <c r="T178" s="1"/>
      <c r="U178" s="1"/>
      <c r="V178" s="1"/>
      <c r="W178" s="1"/>
      <c r="X178" s="1"/>
      <c r="Y178" s="82"/>
      <c r="Z178" s="82"/>
      <c r="AA178" s="82"/>
      <c r="AB178" s="82"/>
      <c r="AC178" s="1"/>
      <c r="AD178" s="1"/>
      <c r="AE178" s="1"/>
      <c r="AF178" s="1"/>
      <c r="AG178" s="1"/>
      <c r="AH178" s="1"/>
      <c r="AI178" s="1"/>
      <c r="AJ178" s="1"/>
      <c r="AK178" s="1"/>
      <c r="AL178" s="1"/>
      <c r="AM178" s="1"/>
      <c r="AN178" s="1"/>
      <c r="AO178" s="1"/>
      <c r="AP178" s="1"/>
      <c r="AQ178" s="1"/>
      <c r="AR178" s="1"/>
      <c r="AS178" s="1"/>
      <c r="AT178" s="1"/>
      <c r="AU178" s="1"/>
      <c r="AV178" s="1"/>
      <c r="AW178" s="1"/>
      <c r="AX178" s="82"/>
      <c r="AY178" s="82"/>
      <c r="AZ178" s="82"/>
      <c r="BA178" s="82"/>
      <c r="BB178" s="1"/>
      <c r="BC178" s="1"/>
      <c r="BD178" s="1"/>
      <c r="BE178" s="1"/>
      <c r="BF178" s="1"/>
      <c r="BG178" s="1"/>
      <c r="BH178" s="1"/>
      <c r="BI178" s="1"/>
      <c r="BJ178" s="1"/>
      <c r="BK178" s="1"/>
      <c r="BL178" s="1"/>
      <c r="BM178" s="1"/>
      <c r="BN178" s="1"/>
      <c r="BO178" s="1"/>
      <c r="BP178" s="1"/>
      <c r="BQ178" s="1"/>
      <c r="BR178" s="1"/>
      <c r="BS178" s="1"/>
      <c r="BT178" s="1"/>
      <c r="BU178" s="1"/>
      <c r="BV178" s="1"/>
      <c r="BW178" s="82"/>
      <c r="BX178" s="82"/>
      <c r="BY178" s="82"/>
      <c r="BZ178" s="82"/>
      <c r="CA178" s="1" t="s">
        <v>2625</v>
      </c>
      <c r="CB178" s="1">
        <v>303600</v>
      </c>
      <c r="CC178" s="1">
        <v>60</v>
      </c>
      <c r="CD178" s="98">
        <f t="shared" si="48"/>
        <v>303600</v>
      </c>
      <c r="CE178" s="98" t="str">
        <f t="shared" si="49"/>
        <v>SCIENTIFIC PRODUCTS LTDA.</v>
      </c>
      <c r="CF178" s="98" t="str">
        <f t="shared" si="50"/>
        <v xml:space="preserve">FISHERBRAND </v>
      </c>
      <c r="CG178" s="98">
        <f t="shared" si="51"/>
        <v>60</v>
      </c>
      <c r="CH178" s="1">
        <f t="shared" si="52"/>
        <v>303600</v>
      </c>
    </row>
    <row r="179" spans="1:86" ht="43.2">
      <c r="A179" s="48">
        <f t="shared" si="53"/>
        <v>171</v>
      </c>
      <c r="B179" s="10" t="s">
        <v>1147</v>
      </c>
      <c r="C179" s="10" t="s">
        <v>1296</v>
      </c>
      <c r="D179" s="1"/>
      <c r="E179" s="1"/>
      <c r="F179" s="1"/>
      <c r="G179" s="1"/>
      <c r="H179" s="1"/>
      <c r="I179" s="1"/>
      <c r="J179" s="1"/>
      <c r="K179" s="1"/>
      <c r="L179" s="1"/>
      <c r="M179" s="1"/>
      <c r="N179" s="1"/>
      <c r="O179" s="1"/>
      <c r="P179" s="1"/>
      <c r="Q179" s="1"/>
      <c r="R179" s="1"/>
      <c r="S179" s="1"/>
      <c r="T179" s="1"/>
      <c r="U179" s="1"/>
      <c r="V179" s="1"/>
      <c r="W179" s="1"/>
      <c r="X179" s="1"/>
      <c r="Y179" s="82"/>
      <c r="Z179" s="82"/>
      <c r="AA179" s="82"/>
      <c r="AB179" s="82"/>
      <c r="AC179" s="1"/>
      <c r="AD179" s="1"/>
      <c r="AE179" s="1"/>
      <c r="AF179" s="1"/>
      <c r="AG179" s="1"/>
      <c r="AH179" s="1"/>
      <c r="AI179" s="1"/>
      <c r="AJ179" s="1"/>
      <c r="AK179" s="1"/>
      <c r="AL179" s="1"/>
      <c r="AM179" s="1"/>
      <c r="AN179" s="1"/>
      <c r="AO179" s="1"/>
      <c r="AP179" s="1"/>
      <c r="AQ179" s="1"/>
      <c r="AR179" s="1"/>
      <c r="AS179" s="1"/>
      <c r="AT179" s="1"/>
      <c r="AU179" s="1" t="s">
        <v>1267</v>
      </c>
      <c r="AV179" s="1">
        <v>258678.84</v>
      </c>
      <c r="AW179" s="1">
        <v>45</v>
      </c>
      <c r="AX179" s="82">
        <f t="shared" si="40"/>
        <v>258678.84</v>
      </c>
      <c r="AY179" s="82" t="str">
        <f t="shared" si="41"/>
        <v xml:space="preserve">PURIFICACION Y ANALISIS DE FLUIDOS LTDA. </v>
      </c>
      <c r="AZ179" s="82" t="str">
        <f t="shared" si="42"/>
        <v>SHIMADZU</v>
      </c>
      <c r="BA179" s="82">
        <f t="shared" si="43"/>
        <v>45</v>
      </c>
      <c r="BB179" s="1"/>
      <c r="BC179" s="1"/>
      <c r="BD179" s="1"/>
      <c r="BE179" s="1"/>
      <c r="BF179" s="1"/>
      <c r="BG179" s="1"/>
      <c r="BH179" s="1"/>
      <c r="BI179" s="1"/>
      <c r="BJ179" s="1"/>
      <c r="BK179" s="1"/>
      <c r="BL179" s="1"/>
      <c r="BM179" s="1"/>
      <c r="BN179" s="1"/>
      <c r="BO179" s="1"/>
      <c r="BP179" s="1"/>
      <c r="BQ179" s="1"/>
      <c r="BR179" s="1"/>
      <c r="BS179" s="1"/>
      <c r="BT179" s="1"/>
      <c r="BU179" s="1"/>
      <c r="BV179" s="1"/>
      <c r="BW179" s="82"/>
      <c r="BX179" s="82"/>
      <c r="BY179" s="82"/>
      <c r="BZ179" s="82"/>
      <c r="CA179" s="1"/>
      <c r="CB179" s="1"/>
      <c r="CC179" s="1"/>
      <c r="CD179" s="98">
        <f t="shared" si="48"/>
        <v>258678.84</v>
      </c>
      <c r="CE179" s="98" t="str">
        <f t="shared" si="49"/>
        <v xml:space="preserve">PURIFICACION Y ANALISIS DE FLUIDOS LTDA. </v>
      </c>
      <c r="CF179" s="98" t="str">
        <f t="shared" si="50"/>
        <v>SHIMADZU</v>
      </c>
      <c r="CG179" s="98">
        <f t="shared" si="51"/>
        <v>45</v>
      </c>
      <c r="CH179" s="1">
        <f t="shared" si="52"/>
        <v>258678.84</v>
      </c>
    </row>
    <row r="180" spans="1:86">
      <c r="A180" s="48">
        <f t="shared" si="53"/>
        <v>172</v>
      </c>
      <c r="B180" s="10" t="s">
        <v>1615</v>
      </c>
      <c r="C180" s="10" t="s">
        <v>1616</v>
      </c>
      <c r="D180" s="1"/>
      <c r="E180" s="1"/>
      <c r="F180" s="1"/>
      <c r="G180" s="1"/>
      <c r="H180" s="1"/>
      <c r="I180" s="1"/>
      <c r="J180" s="1"/>
      <c r="K180" s="1"/>
      <c r="L180" s="1"/>
      <c r="M180" s="1"/>
      <c r="N180" s="1"/>
      <c r="O180" s="1"/>
      <c r="P180" s="1"/>
      <c r="Q180" s="1"/>
      <c r="R180" s="1"/>
      <c r="S180" s="1"/>
      <c r="T180" s="1"/>
      <c r="U180" s="1"/>
      <c r="V180" s="1"/>
      <c r="W180" s="1"/>
      <c r="X180" s="1"/>
      <c r="Y180" s="82"/>
      <c r="Z180" s="82"/>
      <c r="AA180" s="82"/>
      <c r="AB180" s="82"/>
      <c r="AC180" s="1"/>
      <c r="AD180" s="1"/>
      <c r="AE180" s="1"/>
      <c r="AF180" s="1"/>
      <c r="AG180" s="1"/>
      <c r="AH180" s="1"/>
      <c r="AI180" s="1"/>
      <c r="AJ180" s="1"/>
      <c r="AK180" s="1"/>
      <c r="AL180" s="1" t="s">
        <v>1616</v>
      </c>
      <c r="AM180" s="1">
        <v>139500</v>
      </c>
      <c r="AN180" s="1" t="s">
        <v>2475</v>
      </c>
      <c r="AO180" s="1"/>
      <c r="AP180" s="1"/>
      <c r="AQ180" s="1"/>
      <c r="AR180" s="1"/>
      <c r="AS180" s="1"/>
      <c r="AT180" s="1"/>
      <c r="AU180" s="1"/>
      <c r="AV180" s="1"/>
      <c r="AW180" s="1"/>
      <c r="AX180" s="82">
        <f t="shared" si="40"/>
        <v>139500</v>
      </c>
      <c r="AY180" s="82" t="str">
        <f t="shared" si="41"/>
        <v>LESNIAK E. U.</v>
      </c>
      <c r="AZ180" s="82" t="str">
        <f t="shared" si="42"/>
        <v>HAMILTON</v>
      </c>
      <c r="BA180" s="82" t="str">
        <f t="shared" si="43"/>
        <v>30 días</v>
      </c>
      <c r="BB180" s="1"/>
      <c r="BC180" s="1"/>
      <c r="BD180" s="1"/>
      <c r="BE180" s="1"/>
      <c r="BF180" s="1"/>
      <c r="BG180" s="1"/>
      <c r="BH180" s="1"/>
      <c r="BI180" s="1"/>
      <c r="BJ180" s="1"/>
      <c r="BK180" s="1"/>
      <c r="BL180" s="1"/>
      <c r="BM180" s="1"/>
      <c r="BN180" s="1"/>
      <c r="BO180" s="1"/>
      <c r="BP180" s="1"/>
      <c r="BQ180" s="1"/>
      <c r="BR180" s="1"/>
      <c r="BS180" s="1"/>
      <c r="BT180" s="1"/>
      <c r="BU180" s="1"/>
      <c r="BV180" s="1"/>
      <c r="BW180" s="82"/>
      <c r="BX180" s="82"/>
      <c r="BY180" s="82"/>
      <c r="BZ180" s="82"/>
      <c r="CA180" s="1" t="s">
        <v>2638</v>
      </c>
      <c r="CB180" s="1">
        <v>185600</v>
      </c>
      <c r="CC180" s="1">
        <v>60</v>
      </c>
      <c r="CD180" s="98">
        <f t="shared" si="48"/>
        <v>139500</v>
      </c>
      <c r="CE180" s="98" t="str">
        <f t="shared" si="49"/>
        <v>LESNIAK E. U.</v>
      </c>
      <c r="CF180" s="98" t="str">
        <f t="shared" si="50"/>
        <v>HAMILTON</v>
      </c>
      <c r="CG180" s="98" t="str">
        <f t="shared" si="51"/>
        <v>30 días</v>
      </c>
      <c r="CH180" s="1">
        <f t="shared" si="52"/>
        <v>185600</v>
      </c>
    </row>
    <row r="181" spans="1:86" ht="43.2">
      <c r="A181" s="48">
        <f t="shared" si="53"/>
        <v>173</v>
      </c>
      <c r="B181" s="10" t="s">
        <v>1179</v>
      </c>
      <c r="C181" s="10" t="s">
        <v>1217</v>
      </c>
      <c r="D181" s="1"/>
      <c r="E181" s="1"/>
      <c r="F181" s="1"/>
      <c r="G181" s="1"/>
      <c r="H181" s="1"/>
      <c r="I181" s="1"/>
      <c r="J181" s="1"/>
      <c r="K181" s="1"/>
      <c r="L181" s="1"/>
      <c r="M181" s="1"/>
      <c r="N181" s="1"/>
      <c r="O181" s="1"/>
      <c r="P181" s="1"/>
      <c r="Q181" s="1"/>
      <c r="R181" s="1"/>
      <c r="S181" s="1"/>
      <c r="T181" s="1"/>
      <c r="U181" s="1"/>
      <c r="V181" s="1" t="s">
        <v>888</v>
      </c>
      <c r="W181" s="1">
        <v>106608</v>
      </c>
      <c r="X181" s="1" t="s">
        <v>2375</v>
      </c>
      <c r="Y181" s="82">
        <f t="shared" si="36"/>
        <v>106608</v>
      </c>
      <c r="Z181" s="82" t="str">
        <f t="shared" si="37"/>
        <v>IMECTECH SOLUTIONS S.A.S.</v>
      </c>
      <c r="AA181" s="82" t="str">
        <f t="shared" si="38"/>
        <v>FISHER</v>
      </c>
      <c r="AB181" s="82" t="str">
        <f t="shared" si="39"/>
        <v>60 DIAS</v>
      </c>
      <c r="AC181" s="1"/>
      <c r="AD181" s="1"/>
      <c r="AE181" s="1"/>
      <c r="AF181" s="1"/>
      <c r="AG181" s="1"/>
      <c r="AH181" s="1"/>
      <c r="AI181" s="1"/>
      <c r="AJ181" s="1"/>
      <c r="AK181" s="1"/>
      <c r="AL181" s="1"/>
      <c r="AM181" s="1"/>
      <c r="AN181" s="1"/>
      <c r="AO181" s="1"/>
      <c r="AP181" s="1"/>
      <c r="AQ181" s="1"/>
      <c r="AR181" s="1"/>
      <c r="AS181" s="1"/>
      <c r="AT181" s="1"/>
      <c r="AU181" s="1" t="s">
        <v>1267</v>
      </c>
      <c r="AV181" s="1">
        <v>143342.59</v>
      </c>
      <c r="AW181" s="1">
        <v>45</v>
      </c>
      <c r="AX181" s="82">
        <f t="shared" si="40"/>
        <v>143342.59</v>
      </c>
      <c r="AY181" s="82" t="str">
        <f t="shared" si="41"/>
        <v xml:space="preserve">PURIFICACION Y ANALISIS DE FLUIDOS LTDA. </v>
      </c>
      <c r="AZ181" s="82" t="str">
        <f t="shared" si="42"/>
        <v>SHIMADZU</v>
      </c>
      <c r="BA181" s="82">
        <f t="shared" si="43"/>
        <v>45</v>
      </c>
      <c r="BB181" s="1"/>
      <c r="BC181" s="1"/>
      <c r="BD181" s="1"/>
      <c r="BE181" s="1"/>
      <c r="BF181" s="1"/>
      <c r="BG181" s="1"/>
      <c r="BH181" s="1"/>
      <c r="BI181" s="1"/>
      <c r="BJ181" s="1"/>
      <c r="BK181" s="1"/>
      <c r="BL181" s="1"/>
      <c r="BM181" s="1"/>
      <c r="BN181" s="1"/>
      <c r="BO181" s="1"/>
      <c r="BP181" s="1"/>
      <c r="BQ181" s="1"/>
      <c r="BR181" s="1"/>
      <c r="BS181" s="1"/>
      <c r="BT181" s="1"/>
      <c r="BU181" s="1"/>
      <c r="BV181" s="1"/>
      <c r="BW181" s="82"/>
      <c r="BX181" s="82"/>
      <c r="BY181" s="82"/>
      <c r="BZ181" s="82"/>
      <c r="CA181" s="1"/>
      <c r="CB181" s="1"/>
      <c r="CC181" s="1"/>
      <c r="CD181" s="98">
        <f t="shared" si="48"/>
        <v>106608</v>
      </c>
      <c r="CE181" s="98" t="str">
        <f t="shared" si="49"/>
        <v>IMECTECH SOLUTIONS S.A.S.</v>
      </c>
      <c r="CF181" s="98" t="str">
        <f t="shared" si="50"/>
        <v>FISHER</v>
      </c>
      <c r="CG181" s="98" t="str">
        <f t="shared" si="51"/>
        <v>60 DIAS</v>
      </c>
      <c r="CH181" s="1">
        <f t="shared" si="52"/>
        <v>143342.59</v>
      </c>
    </row>
    <row r="182" spans="1:86" ht="57.6">
      <c r="A182" s="48">
        <f t="shared" si="53"/>
        <v>174</v>
      </c>
      <c r="B182" s="10" t="s">
        <v>1124</v>
      </c>
      <c r="C182" s="10" t="s">
        <v>2220</v>
      </c>
      <c r="D182" s="1"/>
      <c r="E182" s="1"/>
      <c r="F182" s="1"/>
      <c r="G182" s="1" t="s">
        <v>2318</v>
      </c>
      <c r="H182" s="1">
        <v>995860</v>
      </c>
      <c r="I182" s="1">
        <v>30</v>
      </c>
      <c r="J182" s="1" t="s">
        <v>2359</v>
      </c>
      <c r="K182" s="1">
        <v>1197468</v>
      </c>
      <c r="L182" s="1" t="s">
        <v>2328</v>
      </c>
      <c r="M182" s="1" t="s">
        <v>2359</v>
      </c>
      <c r="N182" s="1">
        <v>959999.99999999988</v>
      </c>
      <c r="O182" s="1" t="s">
        <v>2326</v>
      </c>
      <c r="P182" s="1"/>
      <c r="Q182" s="1"/>
      <c r="R182" s="1"/>
      <c r="S182" s="1"/>
      <c r="T182" s="1"/>
      <c r="U182" s="1"/>
      <c r="V182" s="1"/>
      <c r="W182" s="1"/>
      <c r="X182" s="1"/>
      <c r="Y182" s="82">
        <f t="shared" si="36"/>
        <v>959999.99999999988</v>
      </c>
      <c r="Z182" s="82" t="str">
        <f t="shared" si="37"/>
        <v>BLAMIS DOTACIONES LABORATORIO S.A.S</v>
      </c>
      <c r="AA182" s="82" t="str">
        <f t="shared" si="38"/>
        <v>EPPENDORF</v>
      </c>
      <c r="AB182" s="82" t="str">
        <f t="shared" si="39"/>
        <v>INMEDIATA</v>
      </c>
      <c r="AC182" s="1"/>
      <c r="AD182" s="1"/>
      <c r="AE182" s="1"/>
      <c r="AF182" s="1"/>
      <c r="AG182" s="1"/>
      <c r="AH182" s="1"/>
      <c r="AI182" s="1"/>
      <c r="AJ182" s="1"/>
      <c r="AK182" s="1"/>
      <c r="AL182" s="1"/>
      <c r="AM182" s="1"/>
      <c r="AN182" s="1"/>
      <c r="AO182" s="1" t="s">
        <v>2359</v>
      </c>
      <c r="AP182" s="1">
        <v>853759.99999999988</v>
      </c>
      <c r="AQ182" s="1">
        <v>90</v>
      </c>
      <c r="AR182" s="1"/>
      <c r="AS182" s="1"/>
      <c r="AT182" s="1"/>
      <c r="AU182" s="1"/>
      <c r="AV182" s="1"/>
      <c r="AW182" s="1"/>
      <c r="AX182" s="82">
        <f t="shared" si="40"/>
        <v>853759.99999999988</v>
      </c>
      <c r="AY182" s="82" t="str">
        <f t="shared" si="41"/>
        <v>MERCK S.A.</v>
      </c>
      <c r="AZ182" s="82" t="str">
        <f t="shared" si="42"/>
        <v>EPPENDORF</v>
      </c>
      <c r="BA182" s="82">
        <f t="shared" si="43"/>
        <v>90</v>
      </c>
      <c r="BB182" s="1"/>
      <c r="BC182" s="1"/>
      <c r="BD182" s="1"/>
      <c r="BE182" s="1"/>
      <c r="BF182" s="1"/>
      <c r="BG182" s="1"/>
      <c r="BH182" s="1"/>
      <c r="BI182" s="1"/>
      <c r="BJ182" s="1"/>
      <c r="BK182" s="1"/>
      <c r="BL182" s="1"/>
      <c r="BM182" s="1"/>
      <c r="BN182" s="1"/>
      <c r="BO182" s="1"/>
      <c r="BP182" s="1"/>
      <c r="BQ182" s="1"/>
      <c r="BR182" s="1"/>
      <c r="BS182" s="1"/>
      <c r="BT182" s="1" t="s">
        <v>2359</v>
      </c>
      <c r="BU182" s="1">
        <v>745300</v>
      </c>
      <c r="BV182" s="1" t="s">
        <v>2615</v>
      </c>
      <c r="BW182" s="82">
        <f t="shared" si="44"/>
        <v>745300</v>
      </c>
      <c r="BX182" s="82" t="str">
        <f t="shared" si="45"/>
        <v>RTL REPRESENTACIONES TÉCNICAS LTDA</v>
      </c>
      <c r="BY182" s="82" t="str">
        <f t="shared" si="46"/>
        <v>EPPENDORF</v>
      </c>
      <c r="BZ182" s="82" t="str">
        <f t="shared" si="47"/>
        <v>30 - 45</v>
      </c>
      <c r="CA182" s="1" t="s">
        <v>2625</v>
      </c>
      <c r="CB182" s="1">
        <v>567300</v>
      </c>
      <c r="CC182" s="1">
        <v>60</v>
      </c>
      <c r="CD182" s="98">
        <f t="shared" si="48"/>
        <v>567300</v>
      </c>
      <c r="CE182" s="98" t="str">
        <f t="shared" si="49"/>
        <v>SCIENTIFIC PRODUCTS LTDA.</v>
      </c>
      <c r="CF182" s="98" t="str">
        <f t="shared" si="50"/>
        <v xml:space="preserve">FISHERBRAND </v>
      </c>
      <c r="CG182" s="98">
        <f t="shared" si="51"/>
        <v>60</v>
      </c>
      <c r="CH182" s="1">
        <f t="shared" si="52"/>
        <v>1197468</v>
      </c>
    </row>
    <row r="183" spans="1:86" ht="43.2">
      <c r="A183" s="48">
        <f t="shared" si="53"/>
        <v>175</v>
      </c>
      <c r="B183" s="10" t="s">
        <v>1125</v>
      </c>
      <c r="C183" s="10" t="s">
        <v>2221</v>
      </c>
      <c r="D183" s="1"/>
      <c r="E183" s="1"/>
      <c r="F183" s="1"/>
      <c r="G183" s="1" t="s">
        <v>2318</v>
      </c>
      <c r="H183" s="1">
        <v>995860</v>
      </c>
      <c r="I183" s="1">
        <v>30</v>
      </c>
      <c r="J183" s="1" t="s">
        <v>2359</v>
      </c>
      <c r="K183" s="1">
        <v>1197468</v>
      </c>
      <c r="L183" s="1" t="s">
        <v>2328</v>
      </c>
      <c r="M183" s="1" t="s">
        <v>2359</v>
      </c>
      <c r="N183" s="1">
        <v>1066720</v>
      </c>
      <c r="O183" s="1" t="s">
        <v>2375</v>
      </c>
      <c r="P183" s="1"/>
      <c r="Q183" s="1"/>
      <c r="R183" s="1"/>
      <c r="S183" s="1"/>
      <c r="T183" s="1"/>
      <c r="U183" s="1"/>
      <c r="V183" s="1"/>
      <c r="W183" s="1"/>
      <c r="X183" s="1"/>
      <c r="Y183" s="82">
        <f t="shared" si="36"/>
        <v>995860</v>
      </c>
      <c r="Z183" s="82" t="str">
        <f t="shared" si="37"/>
        <v>BIO-INSTRUMENTAL</v>
      </c>
      <c r="AA183" s="82" t="str">
        <f t="shared" si="38"/>
        <v xml:space="preserve">FISHER BRAND </v>
      </c>
      <c r="AB183" s="82">
        <f t="shared" si="39"/>
        <v>30</v>
      </c>
      <c r="AC183" s="1"/>
      <c r="AD183" s="1"/>
      <c r="AE183" s="1"/>
      <c r="AF183" s="1"/>
      <c r="AG183" s="1"/>
      <c r="AH183" s="1"/>
      <c r="AI183" s="1"/>
      <c r="AJ183" s="1"/>
      <c r="AK183" s="1"/>
      <c r="AL183" s="1"/>
      <c r="AM183" s="1"/>
      <c r="AN183" s="1"/>
      <c r="AO183" s="1" t="s">
        <v>2359</v>
      </c>
      <c r="AP183" s="1">
        <v>853759.99999999988</v>
      </c>
      <c r="AQ183" s="1">
        <v>90</v>
      </c>
      <c r="AR183" s="1"/>
      <c r="AS183" s="1"/>
      <c r="AT183" s="1"/>
      <c r="AU183" s="1"/>
      <c r="AV183" s="1"/>
      <c r="AW183" s="1"/>
      <c r="AX183" s="82">
        <f t="shared" si="40"/>
        <v>853759.99999999988</v>
      </c>
      <c r="AY183" s="82" t="str">
        <f t="shared" si="41"/>
        <v>MERCK S.A.</v>
      </c>
      <c r="AZ183" s="82" t="str">
        <f t="shared" si="42"/>
        <v>EPPENDORF</v>
      </c>
      <c r="BA183" s="82">
        <f t="shared" si="43"/>
        <v>90</v>
      </c>
      <c r="BB183" s="1"/>
      <c r="BC183" s="1"/>
      <c r="BD183" s="1"/>
      <c r="BE183" s="1"/>
      <c r="BF183" s="1"/>
      <c r="BG183" s="1"/>
      <c r="BH183" s="1"/>
      <c r="BI183" s="1"/>
      <c r="BJ183" s="1"/>
      <c r="BK183" s="1"/>
      <c r="BL183" s="1"/>
      <c r="BM183" s="1"/>
      <c r="BN183" s="1"/>
      <c r="BO183" s="1"/>
      <c r="BP183" s="1"/>
      <c r="BQ183" s="1"/>
      <c r="BR183" s="1"/>
      <c r="BS183" s="1"/>
      <c r="BT183" s="1" t="s">
        <v>2359</v>
      </c>
      <c r="BU183" s="1">
        <v>745300</v>
      </c>
      <c r="BV183" s="1" t="s">
        <v>2615</v>
      </c>
      <c r="BW183" s="82">
        <f t="shared" si="44"/>
        <v>745300</v>
      </c>
      <c r="BX183" s="82" t="str">
        <f t="shared" si="45"/>
        <v>RTL REPRESENTACIONES TÉCNICAS LTDA</v>
      </c>
      <c r="BY183" s="82" t="str">
        <f t="shared" si="46"/>
        <v>EPPENDORF</v>
      </c>
      <c r="BZ183" s="82" t="str">
        <f t="shared" si="47"/>
        <v>30 - 45</v>
      </c>
      <c r="CA183" s="1" t="s">
        <v>2625</v>
      </c>
      <c r="CB183" s="1">
        <v>567300</v>
      </c>
      <c r="CC183" s="1">
        <v>60</v>
      </c>
      <c r="CD183" s="98">
        <f t="shared" si="48"/>
        <v>567300</v>
      </c>
      <c r="CE183" s="98" t="str">
        <f t="shared" si="49"/>
        <v>SCIENTIFIC PRODUCTS LTDA.</v>
      </c>
      <c r="CF183" s="98" t="str">
        <f t="shared" si="50"/>
        <v xml:space="preserve">FISHERBRAND </v>
      </c>
      <c r="CG183" s="98">
        <f t="shared" si="51"/>
        <v>60</v>
      </c>
      <c r="CH183" s="1">
        <f t="shared" si="52"/>
        <v>1197468</v>
      </c>
    </row>
    <row r="184" spans="1:86" ht="43.2">
      <c r="A184" s="48">
        <f t="shared" si="53"/>
        <v>176</v>
      </c>
      <c r="B184" s="10" t="s">
        <v>1126</v>
      </c>
      <c r="C184" s="10" t="s">
        <v>2220</v>
      </c>
      <c r="D184" s="1"/>
      <c r="E184" s="1"/>
      <c r="F184" s="1"/>
      <c r="G184" s="1" t="s">
        <v>2318</v>
      </c>
      <c r="H184" s="1">
        <v>995860</v>
      </c>
      <c r="I184" s="1">
        <v>30</v>
      </c>
      <c r="J184" s="1" t="s">
        <v>2359</v>
      </c>
      <c r="K184" s="1">
        <v>1197468</v>
      </c>
      <c r="L184" s="1" t="s">
        <v>2328</v>
      </c>
      <c r="M184" s="1" t="s">
        <v>2359</v>
      </c>
      <c r="N184" s="1">
        <v>1066720</v>
      </c>
      <c r="O184" s="1" t="s">
        <v>2375</v>
      </c>
      <c r="P184" s="1"/>
      <c r="Q184" s="1"/>
      <c r="R184" s="1"/>
      <c r="S184" s="1"/>
      <c r="T184" s="1"/>
      <c r="U184" s="1"/>
      <c r="V184" s="1"/>
      <c r="W184" s="1"/>
      <c r="X184" s="1"/>
      <c r="Y184" s="82">
        <f t="shared" si="36"/>
        <v>995860</v>
      </c>
      <c r="Z184" s="82" t="str">
        <f t="shared" si="37"/>
        <v>BIO-INSTRUMENTAL</v>
      </c>
      <c r="AA184" s="82" t="str">
        <f t="shared" si="38"/>
        <v xml:space="preserve">FISHER BRAND </v>
      </c>
      <c r="AB184" s="82">
        <f t="shared" si="39"/>
        <v>30</v>
      </c>
      <c r="AC184" s="1"/>
      <c r="AD184" s="1"/>
      <c r="AE184" s="1"/>
      <c r="AF184" s="1"/>
      <c r="AG184" s="1"/>
      <c r="AH184" s="1"/>
      <c r="AI184" s="1"/>
      <c r="AJ184" s="1"/>
      <c r="AK184" s="1"/>
      <c r="AL184" s="1"/>
      <c r="AM184" s="1"/>
      <c r="AN184" s="1"/>
      <c r="AO184" s="1" t="s">
        <v>2359</v>
      </c>
      <c r="AP184" s="1">
        <v>853759.99999999988</v>
      </c>
      <c r="AQ184" s="1">
        <v>90</v>
      </c>
      <c r="AR184" s="1"/>
      <c r="AS184" s="1"/>
      <c r="AT184" s="1"/>
      <c r="AU184" s="1"/>
      <c r="AV184" s="1"/>
      <c r="AW184" s="1"/>
      <c r="AX184" s="82">
        <f t="shared" si="40"/>
        <v>853759.99999999988</v>
      </c>
      <c r="AY184" s="82" t="str">
        <f t="shared" si="41"/>
        <v>MERCK S.A.</v>
      </c>
      <c r="AZ184" s="82" t="str">
        <f t="shared" si="42"/>
        <v>EPPENDORF</v>
      </c>
      <c r="BA184" s="82">
        <f t="shared" si="43"/>
        <v>90</v>
      </c>
      <c r="BB184" s="1"/>
      <c r="BC184" s="1"/>
      <c r="BD184" s="1"/>
      <c r="BE184" s="1"/>
      <c r="BF184" s="1"/>
      <c r="BG184" s="1"/>
      <c r="BH184" s="1"/>
      <c r="BI184" s="1"/>
      <c r="BJ184" s="1"/>
      <c r="BK184" s="1"/>
      <c r="BL184" s="1"/>
      <c r="BM184" s="1"/>
      <c r="BN184" s="1"/>
      <c r="BO184" s="1"/>
      <c r="BP184" s="1"/>
      <c r="BQ184" s="1"/>
      <c r="BR184" s="1"/>
      <c r="BS184" s="1"/>
      <c r="BT184" s="1" t="s">
        <v>2359</v>
      </c>
      <c r="BU184" s="1">
        <v>745300</v>
      </c>
      <c r="BV184" s="1" t="s">
        <v>2615</v>
      </c>
      <c r="BW184" s="82">
        <f t="shared" si="44"/>
        <v>745300</v>
      </c>
      <c r="BX184" s="82" t="str">
        <f t="shared" si="45"/>
        <v>RTL REPRESENTACIONES TÉCNICAS LTDA</v>
      </c>
      <c r="BY184" s="82" t="str">
        <f t="shared" si="46"/>
        <v>EPPENDORF</v>
      </c>
      <c r="BZ184" s="82" t="str">
        <f t="shared" si="47"/>
        <v>30 - 45</v>
      </c>
      <c r="CA184" s="1" t="s">
        <v>2625</v>
      </c>
      <c r="CB184" s="1">
        <v>567300</v>
      </c>
      <c r="CC184" s="1">
        <v>60</v>
      </c>
      <c r="CD184" s="98">
        <f t="shared" si="48"/>
        <v>567300</v>
      </c>
      <c r="CE184" s="98" t="str">
        <f t="shared" si="49"/>
        <v>SCIENTIFIC PRODUCTS LTDA.</v>
      </c>
      <c r="CF184" s="98" t="str">
        <f t="shared" si="50"/>
        <v xml:space="preserve">FISHERBRAND </v>
      </c>
      <c r="CG184" s="98">
        <f t="shared" si="51"/>
        <v>60</v>
      </c>
      <c r="CH184" s="1">
        <f t="shared" si="52"/>
        <v>1197468</v>
      </c>
    </row>
    <row r="185" spans="1:86" ht="43.2">
      <c r="A185" s="48">
        <f t="shared" si="53"/>
        <v>177</v>
      </c>
      <c r="B185" s="10" t="s">
        <v>1626</v>
      </c>
      <c r="C185" s="10"/>
      <c r="D185" s="1"/>
      <c r="E185" s="1"/>
      <c r="F185" s="1"/>
      <c r="G185" s="1"/>
      <c r="H185" s="1"/>
      <c r="I185" s="1"/>
      <c r="J185" s="1"/>
      <c r="K185" s="1"/>
      <c r="L185" s="1"/>
      <c r="M185" s="1"/>
      <c r="N185" s="1"/>
      <c r="O185" s="1"/>
      <c r="P185" s="1"/>
      <c r="Q185" s="1"/>
      <c r="R185" s="1"/>
      <c r="S185" s="1"/>
      <c r="T185" s="1"/>
      <c r="U185" s="1"/>
      <c r="V185" s="1" t="s">
        <v>1794</v>
      </c>
      <c r="W185" s="1">
        <v>1351081</v>
      </c>
      <c r="X185" s="1" t="s">
        <v>2375</v>
      </c>
      <c r="Y185" s="82">
        <f t="shared" si="36"/>
        <v>1351081</v>
      </c>
      <c r="Z185" s="82" t="str">
        <f t="shared" si="37"/>
        <v>IMECTECH SOLUTIONS S.A.S.</v>
      </c>
      <c r="AA185" s="82" t="str">
        <f t="shared" si="38"/>
        <v>NUNC</v>
      </c>
      <c r="AB185" s="82" t="str">
        <f t="shared" si="39"/>
        <v>60 DIAS</v>
      </c>
      <c r="AC185" s="1"/>
      <c r="AD185" s="1"/>
      <c r="AE185" s="1"/>
      <c r="AF185" s="1"/>
      <c r="AG185" s="1"/>
      <c r="AH185" s="1"/>
      <c r="AI185" s="1"/>
      <c r="AJ185" s="1"/>
      <c r="AK185" s="1"/>
      <c r="AL185" s="1"/>
      <c r="AM185" s="1"/>
      <c r="AN185" s="1"/>
      <c r="AO185" s="1"/>
      <c r="AP185" s="1"/>
      <c r="AQ185" s="1"/>
      <c r="AR185" s="1"/>
      <c r="AS185" s="1"/>
      <c r="AT185" s="1"/>
      <c r="AU185" s="1"/>
      <c r="AV185" s="1"/>
      <c r="AW185" s="1"/>
      <c r="AX185" s="82"/>
      <c r="AY185" s="82"/>
      <c r="AZ185" s="82"/>
      <c r="BA185" s="82"/>
      <c r="BB185" s="1"/>
      <c r="BC185" s="1"/>
      <c r="BD185" s="1"/>
      <c r="BE185" s="1"/>
      <c r="BF185" s="1"/>
      <c r="BG185" s="1"/>
      <c r="BH185" s="1"/>
      <c r="BI185" s="1"/>
      <c r="BJ185" s="1"/>
      <c r="BK185" s="1"/>
      <c r="BL185" s="1"/>
      <c r="BM185" s="1"/>
      <c r="BN185" s="1"/>
      <c r="BO185" s="1"/>
      <c r="BP185" s="1"/>
      <c r="BQ185" s="1"/>
      <c r="BR185" s="1"/>
      <c r="BS185" s="1"/>
      <c r="BT185" s="1" t="s">
        <v>2359</v>
      </c>
      <c r="BU185" s="1">
        <v>2016079.9999999998</v>
      </c>
      <c r="BV185" s="1" t="s">
        <v>2615</v>
      </c>
      <c r="BW185" s="82">
        <f t="shared" si="44"/>
        <v>2016079.9999999998</v>
      </c>
      <c r="BX185" s="82" t="str">
        <f t="shared" si="45"/>
        <v>RTL REPRESENTACIONES TÉCNICAS LTDA</v>
      </c>
      <c r="BY185" s="82" t="str">
        <f t="shared" si="46"/>
        <v>EPPENDORF</v>
      </c>
      <c r="BZ185" s="82" t="str">
        <f t="shared" si="47"/>
        <v>30 - 45</v>
      </c>
      <c r="CA185" s="1" t="s">
        <v>2314</v>
      </c>
      <c r="CB185" s="1">
        <v>803200</v>
      </c>
      <c r="CC185" s="1">
        <v>15</v>
      </c>
      <c r="CD185" s="98">
        <f t="shared" si="48"/>
        <v>803200</v>
      </c>
      <c r="CE185" s="98" t="str">
        <f t="shared" si="49"/>
        <v>SCIENTIFIC PRODUCTS LTDA.</v>
      </c>
      <c r="CF185" s="98" t="str">
        <f t="shared" si="50"/>
        <v xml:space="preserve">FALCON </v>
      </c>
      <c r="CG185" s="98">
        <f t="shared" si="51"/>
        <v>15</v>
      </c>
      <c r="CH185" s="1">
        <f t="shared" si="52"/>
        <v>2016079.9999999998</v>
      </c>
    </row>
    <row r="186" spans="1:86" ht="43.2">
      <c r="A186" s="48">
        <f t="shared" si="53"/>
        <v>178</v>
      </c>
      <c r="B186" s="10" t="s">
        <v>2222</v>
      </c>
      <c r="C186" s="10" t="s">
        <v>2223</v>
      </c>
      <c r="D186" s="1"/>
      <c r="E186" s="1"/>
      <c r="F186" s="1"/>
      <c r="G186" s="1"/>
      <c r="H186" s="1"/>
      <c r="I186" s="1"/>
      <c r="J186" s="1"/>
      <c r="K186" s="1"/>
      <c r="L186" s="1"/>
      <c r="M186" s="1"/>
      <c r="N186" s="1"/>
      <c r="O186" s="1"/>
      <c r="P186" s="1"/>
      <c r="Q186" s="1"/>
      <c r="R186" s="1"/>
      <c r="S186" s="1"/>
      <c r="T186" s="1"/>
      <c r="U186" s="1"/>
      <c r="V186" s="1"/>
      <c r="W186" s="1"/>
      <c r="X186" s="1"/>
      <c r="Y186" s="82"/>
      <c r="Z186" s="82"/>
      <c r="AA186" s="82"/>
      <c r="AB186" s="82"/>
      <c r="AC186" s="1"/>
      <c r="AD186" s="1"/>
      <c r="AE186" s="1"/>
      <c r="AF186" s="1"/>
      <c r="AG186" s="1"/>
      <c r="AH186" s="1"/>
      <c r="AI186" s="1"/>
      <c r="AJ186" s="1"/>
      <c r="AK186" s="1"/>
      <c r="AL186" s="1" t="s">
        <v>307</v>
      </c>
      <c r="AM186" s="1">
        <v>654400</v>
      </c>
      <c r="AN186" s="1" t="s">
        <v>2475</v>
      </c>
      <c r="AO186" s="1"/>
      <c r="AP186" s="1"/>
      <c r="AQ186" s="1"/>
      <c r="AR186" s="1"/>
      <c r="AS186" s="1"/>
      <c r="AT186" s="1"/>
      <c r="AU186" s="1" t="s">
        <v>307</v>
      </c>
      <c r="AV186" s="1">
        <v>120981</v>
      </c>
      <c r="AW186" s="1">
        <v>45</v>
      </c>
      <c r="AX186" s="82">
        <f t="shared" si="40"/>
        <v>120981</v>
      </c>
      <c r="AY186" s="82" t="str">
        <f t="shared" si="41"/>
        <v xml:space="preserve">PURIFICACION Y ANALISIS DE FLUIDOS LTDA. </v>
      </c>
      <c r="AZ186" s="82" t="str">
        <f t="shared" si="42"/>
        <v>MILLIPORE</v>
      </c>
      <c r="BA186" s="82">
        <f t="shared" si="43"/>
        <v>45</v>
      </c>
      <c r="BB186" s="1"/>
      <c r="BC186" s="1"/>
      <c r="BD186" s="1"/>
      <c r="BE186" s="1"/>
      <c r="BF186" s="1"/>
      <c r="BG186" s="1"/>
      <c r="BH186" s="1"/>
      <c r="BI186" s="1"/>
      <c r="BJ186" s="1"/>
      <c r="BK186" s="1"/>
      <c r="BL186" s="1"/>
      <c r="BM186" s="1"/>
      <c r="BN186" s="1"/>
      <c r="BO186" s="1"/>
      <c r="BP186" s="1"/>
      <c r="BQ186" s="1"/>
      <c r="BR186" s="1"/>
      <c r="BS186" s="1"/>
      <c r="BT186" s="1"/>
      <c r="BU186" s="1"/>
      <c r="BV186" s="1"/>
      <c r="BW186" s="82"/>
      <c r="BX186" s="82"/>
      <c r="BY186" s="82"/>
      <c r="BZ186" s="82"/>
      <c r="CA186" s="1"/>
      <c r="CB186" s="1"/>
      <c r="CC186" s="1"/>
      <c r="CD186" s="98">
        <f t="shared" si="48"/>
        <v>120981</v>
      </c>
      <c r="CE186" s="98" t="str">
        <f t="shared" si="49"/>
        <v xml:space="preserve">PURIFICACION Y ANALISIS DE FLUIDOS LTDA. </v>
      </c>
      <c r="CF186" s="98" t="str">
        <f t="shared" si="50"/>
        <v>MILLIPORE</v>
      </c>
      <c r="CG186" s="98">
        <f t="shared" si="51"/>
        <v>45</v>
      </c>
      <c r="CH186" s="1">
        <f t="shared" si="52"/>
        <v>120981</v>
      </c>
    </row>
    <row r="187" spans="1:86" ht="57.6">
      <c r="A187" s="48">
        <f t="shared" si="53"/>
        <v>179</v>
      </c>
      <c r="B187" s="10" t="s">
        <v>1401</v>
      </c>
      <c r="C187" s="10" t="s">
        <v>1402</v>
      </c>
      <c r="D187" s="1"/>
      <c r="E187" s="1"/>
      <c r="F187" s="1"/>
      <c r="G187" s="1"/>
      <c r="H187" s="1"/>
      <c r="I187" s="1"/>
      <c r="J187" s="1"/>
      <c r="K187" s="1"/>
      <c r="L187" s="1"/>
      <c r="M187" s="1"/>
      <c r="N187" s="1"/>
      <c r="O187" s="1"/>
      <c r="P187" s="1"/>
      <c r="Q187" s="1"/>
      <c r="R187" s="1"/>
      <c r="S187" s="1"/>
      <c r="T187" s="1"/>
      <c r="U187" s="1"/>
      <c r="V187" s="1"/>
      <c r="W187" s="1"/>
      <c r="X187" s="1"/>
      <c r="Y187" s="82"/>
      <c r="Z187" s="82"/>
      <c r="AA187" s="82"/>
      <c r="AB187" s="82"/>
      <c r="AC187" s="1"/>
      <c r="AD187" s="1"/>
      <c r="AE187" s="1"/>
      <c r="AF187" s="1" t="s">
        <v>1222</v>
      </c>
      <c r="AG187" s="1">
        <v>324800</v>
      </c>
      <c r="AH187" s="1" t="s">
        <v>2454</v>
      </c>
      <c r="AI187" s="1"/>
      <c r="AJ187" s="1"/>
      <c r="AK187" s="1"/>
      <c r="AL187" s="1" t="s">
        <v>1222</v>
      </c>
      <c r="AM187" s="1">
        <v>458400</v>
      </c>
      <c r="AN187" s="1" t="s">
        <v>2475</v>
      </c>
      <c r="AO187" s="1"/>
      <c r="AP187" s="1"/>
      <c r="AQ187" s="1"/>
      <c r="AR187" s="1"/>
      <c r="AS187" s="1"/>
      <c r="AT187" s="1"/>
      <c r="AU187" s="1" t="s">
        <v>1222</v>
      </c>
      <c r="AV187" s="1">
        <v>397780.24</v>
      </c>
      <c r="AW187" s="1">
        <v>45</v>
      </c>
      <c r="AX187" s="82">
        <f t="shared" si="40"/>
        <v>324800</v>
      </c>
      <c r="AY187" s="82" t="str">
        <f t="shared" si="41"/>
        <v>INNOVACION TECNOLOGICA LTDA - INNOVATEK LTDA.</v>
      </c>
      <c r="AZ187" s="82" t="str">
        <f t="shared" si="42"/>
        <v>RESTEK</v>
      </c>
      <c r="BA187" s="82" t="str">
        <f t="shared" si="43"/>
        <v>30 dias</v>
      </c>
      <c r="BB187" s="1"/>
      <c r="BC187" s="1"/>
      <c r="BD187" s="1"/>
      <c r="BE187" s="1"/>
      <c r="BF187" s="1"/>
      <c r="BG187" s="1"/>
      <c r="BH187" s="1"/>
      <c r="BI187" s="1"/>
      <c r="BJ187" s="1"/>
      <c r="BK187" s="1"/>
      <c r="BL187" s="1"/>
      <c r="BM187" s="1"/>
      <c r="BN187" s="1"/>
      <c r="BO187" s="1"/>
      <c r="BP187" s="1"/>
      <c r="BQ187" s="1"/>
      <c r="BR187" s="1"/>
      <c r="BS187" s="1"/>
      <c r="BT187" s="1"/>
      <c r="BU187" s="1"/>
      <c r="BV187" s="1"/>
      <c r="BW187" s="82"/>
      <c r="BX187" s="82"/>
      <c r="BY187" s="82"/>
      <c r="BZ187" s="82"/>
      <c r="CA187" s="1" t="s">
        <v>1222</v>
      </c>
      <c r="CB187" s="1">
        <v>517900</v>
      </c>
      <c r="CC187" s="1">
        <v>60</v>
      </c>
      <c r="CD187" s="98">
        <f t="shared" si="48"/>
        <v>324800</v>
      </c>
      <c r="CE187" s="98" t="str">
        <f t="shared" si="49"/>
        <v>INNOVACION TECNOLOGICA LTDA - INNOVATEK LTDA.</v>
      </c>
      <c r="CF187" s="98" t="str">
        <f t="shared" si="50"/>
        <v>RESTEK</v>
      </c>
      <c r="CG187" s="98" t="str">
        <f t="shared" si="51"/>
        <v>30 dias</v>
      </c>
      <c r="CH187" s="1">
        <f t="shared" si="52"/>
        <v>517900</v>
      </c>
    </row>
    <row r="188" spans="1:86" ht="43.2">
      <c r="A188" s="48">
        <f t="shared" si="53"/>
        <v>180</v>
      </c>
      <c r="B188" s="10" t="s">
        <v>1154</v>
      </c>
      <c r="C188" s="10" t="s">
        <v>877</v>
      </c>
      <c r="D188" s="1"/>
      <c r="E188" s="1"/>
      <c r="F188" s="1"/>
      <c r="G188" s="1"/>
      <c r="H188" s="1"/>
      <c r="I188" s="1"/>
      <c r="J188" s="1"/>
      <c r="K188" s="1"/>
      <c r="L188" s="1"/>
      <c r="M188" s="1"/>
      <c r="N188" s="1"/>
      <c r="O188" s="1"/>
      <c r="P188" s="1"/>
      <c r="Q188" s="1"/>
      <c r="R188" s="1"/>
      <c r="S188" s="1"/>
      <c r="T188" s="1"/>
      <c r="U188" s="1"/>
      <c r="V188" s="1"/>
      <c r="W188" s="1"/>
      <c r="X188" s="1"/>
      <c r="Y188" s="82"/>
      <c r="Z188" s="82"/>
      <c r="AA188" s="82"/>
      <c r="AB188" s="82"/>
      <c r="AC188" s="1"/>
      <c r="AD188" s="1"/>
      <c r="AE188" s="1"/>
      <c r="AF188" s="1"/>
      <c r="AG188" s="1"/>
      <c r="AH188" s="1"/>
      <c r="AI188" s="1"/>
      <c r="AJ188" s="1"/>
      <c r="AK188" s="1"/>
      <c r="AL188" s="1"/>
      <c r="AM188" s="1"/>
      <c r="AN188" s="1"/>
      <c r="AO188" s="1"/>
      <c r="AP188" s="1"/>
      <c r="AQ188" s="1"/>
      <c r="AR188" s="1"/>
      <c r="AS188" s="1"/>
      <c r="AT188" s="1"/>
      <c r="AU188" s="1"/>
      <c r="AV188" s="1"/>
      <c r="AW188" s="1"/>
      <c r="AX188" s="82"/>
      <c r="AY188" s="82"/>
      <c r="AZ188" s="82"/>
      <c r="BA188" s="82"/>
      <c r="BB188" s="1"/>
      <c r="BC188" s="1"/>
      <c r="BD188" s="1"/>
      <c r="BE188" s="1"/>
      <c r="BF188" s="1"/>
      <c r="BG188" s="1"/>
      <c r="BH188" s="1"/>
      <c r="BI188" s="1"/>
      <c r="BJ188" s="1"/>
      <c r="BK188" s="1"/>
      <c r="BL188" s="1"/>
      <c r="BM188" s="1"/>
      <c r="BN188" s="1"/>
      <c r="BO188" s="1"/>
      <c r="BP188" s="1"/>
      <c r="BQ188" s="1" t="s">
        <v>1345</v>
      </c>
      <c r="BR188" s="1">
        <v>501120</v>
      </c>
      <c r="BS188" s="1" t="s">
        <v>2545</v>
      </c>
      <c r="BT188" s="1"/>
      <c r="BU188" s="1"/>
      <c r="BV188" s="1"/>
      <c r="BW188" s="82">
        <f t="shared" si="44"/>
        <v>501120</v>
      </c>
      <c r="BX188" s="82" t="str">
        <f t="shared" si="45"/>
        <v>REACTIVOS EQUIPOS Y QUIMICOS LIMITADA</v>
      </c>
      <c r="BY188" s="82" t="str">
        <f t="shared" si="46"/>
        <v>SCHOTT</v>
      </c>
      <c r="BZ188" s="82" t="str">
        <f t="shared" si="47"/>
        <v>120 DIAS</v>
      </c>
      <c r="CA188" s="1"/>
      <c r="CB188" s="1"/>
      <c r="CC188" s="1"/>
      <c r="CD188" s="98">
        <f t="shared" si="48"/>
        <v>501120</v>
      </c>
      <c r="CE188" s="98" t="str">
        <f t="shared" si="49"/>
        <v>REACTIVOS EQUIPOS Y QUIMICOS LIMITADA</v>
      </c>
      <c r="CF188" s="98" t="str">
        <f t="shared" si="50"/>
        <v>SCHOTT</v>
      </c>
      <c r="CG188" s="98" t="str">
        <f t="shared" si="51"/>
        <v>120 DIAS</v>
      </c>
      <c r="CH188" s="1">
        <f t="shared" si="52"/>
        <v>501120</v>
      </c>
    </row>
    <row r="189" spans="1:86" ht="43.2">
      <c r="A189" s="48">
        <f t="shared" si="53"/>
        <v>181</v>
      </c>
      <c r="B189" s="10" t="s">
        <v>1163</v>
      </c>
      <c r="C189" s="10" t="s">
        <v>499</v>
      </c>
      <c r="D189" s="1"/>
      <c r="E189" s="1"/>
      <c r="F189" s="1"/>
      <c r="G189" s="1"/>
      <c r="H189" s="1"/>
      <c r="I189" s="1"/>
      <c r="J189" s="1"/>
      <c r="K189" s="1"/>
      <c r="L189" s="1"/>
      <c r="M189" s="1"/>
      <c r="N189" s="1"/>
      <c r="O189" s="1"/>
      <c r="P189" s="1"/>
      <c r="Q189" s="1"/>
      <c r="R189" s="1"/>
      <c r="S189" s="1"/>
      <c r="T189" s="1"/>
      <c r="U189" s="1"/>
      <c r="V189" s="1"/>
      <c r="W189" s="1"/>
      <c r="X189" s="1"/>
      <c r="Y189" s="82"/>
      <c r="Z189" s="82"/>
      <c r="AA189" s="82"/>
      <c r="AB189" s="82"/>
      <c r="AC189" s="1"/>
      <c r="AD189" s="1"/>
      <c r="AE189" s="1"/>
      <c r="AF189" s="1"/>
      <c r="AG189" s="1"/>
      <c r="AH189" s="1"/>
      <c r="AI189" s="1"/>
      <c r="AJ189" s="1"/>
      <c r="AK189" s="1"/>
      <c r="AL189" s="1"/>
      <c r="AM189" s="1"/>
      <c r="AN189" s="1"/>
      <c r="AO189" s="1"/>
      <c r="AP189" s="1"/>
      <c r="AQ189" s="1"/>
      <c r="AR189" s="1"/>
      <c r="AS189" s="1"/>
      <c r="AT189" s="1"/>
      <c r="AU189" s="1" t="s">
        <v>307</v>
      </c>
      <c r="AV189" s="1">
        <v>1194800</v>
      </c>
      <c r="AW189" s="1">
        <v>45</v>
      </c>
      <c r="AX189" s="82">
        <f t="shared" si="40"/>
        <v>1194800</v>
      </c>
      <c r="AY189" s="82" t="str">
        <f t="shared" si="41"/>
        <v xml:space="preserve">PURIFICACION Y ANALISIS DE FLUIDOS LTDA. </v>
      </c>
      <c r="AZ189" s="82" t="str">
        <f t="shared" si="42"/>
        <v>MILLIPORE</v>
      </c>
      <c r="BA189" s="82">
        <f t="shared" si="43"/>
        <v>45</v>
      </c>
      <c r="BB189" s="1"/>
      <c r="BC189" s="1"/>
      <c r="BD189" s="1"/>
      <c r="BE189" s="1"/>
      <c r="BF189" s="1"/>
      <c r="BG189" s="1"/>
      <c r="BH189" s="1"/>
      <c r="BI189" s="1"/>
      <c r="BJ189" s="1"/>
      <c r="BK189" s="1"/>
      <c r="BL189" s="1"/>
      <c r="BM189" s="1"/>
      <c r="BN189" s="1"/>
      <c r="BO189" s="1"/>
      <c r="BP189" s="1"/>
      <c r="BQ189" s="1"/>
      <c r="BR189" s="1"/>
      <c r="BS189" s="1"/>
      <c r="BT189" s="1"/>
      <c r="BU189" s="1"/>
      <c r="BV189" s="1"/>
      <c r="BW189" s="82"/>
      <c r="BX189" s="82"/>
      <c r="BY189" s="82"/>
      <c r="BZ189" s="82"/>
      <c r="CA189" s="1"/>
      <c r="CB189" s="1"/>
      <c r="CC189" s="1"/>
      <c r="CD189" s="98">
        <f t="shared" si="48"/>
        <v>1194800</v>
      </c>
      <c r="CE189" s="98" t="str">
        <f t="shared" si="49"/>
        <v xml:space="preserve">PURIFICACION Y ANALISIS DE FLUIDOS LTDA. </v>
      </c>
      <c r="CF189" s="98" t="str">
        <f t="shared" si="50"/>
        <v>MILLIPORE</v>
      </c>
      <c r="CG189" s="98">
        <f t="shared" si="51"/>
        <v>45</v>
      </c>
      <c r="CH189" s="1">
        <f t="shared" si="52"/>
        <v>1194800</v>
      </c>
    </row>
    <row r="190" spans="1:86" ht="43.2">
      <c r="A190" s="48">
        <f t="shared" si="53"/>
        <v>182</v>
      </c>
      <c r="B190" s="10" t="s">
        <v>1127</v>
      </c>
      <c r="C190" s="10"/>
      <c r="D190" s="1"/>
      <c r="E190" s="1"/>
      <c r="F190" s="1"/>
      <c r="G190" s="1"/>
      <c r="H190" s="1"/>
      <c r="I190" s="1"/>
      <c r="J190" s="1"/>
      <c r="K190" s="1"/>
      <c r="L190" s="1"/>
      <c r="M190" s="1"/>
      <c r="N190" s="1"/>
      <c r="O190" s="1"/>
      <c r="P190" s="1"/>
      <c r="Q190" s="1"/>
      <c r="R190" s="1"/>
      <c r="S190" s="1"/>
      <c r="T190" s="1"/>
      <c r="U190" s="1"/>
      <c r="V190" s="1"/>
      <c r="W190" s="1"/>
      <c r="X190" s="1"/>
      <c r="Y190" s="82"/>
      <c r="Z190" s="82"/>
      <c r="AA190" s="82"/>
      <c r="AB190" s="82"/>
      <c r="AC190" s="1"/>
      <c r="AD190" s="1"/>
      <c r="AE190" s="1"/>
      <c r="AF190" s="1"/>
      <c r="AG190" s="1"/>
      <c r="AH190" s="1"/>
      <c r="AI190" s="1"/>
      <c r="AJ190" s="1"/>
      <c r="AK190" s="1"/>
      <c r="AL190" s="1"/>
      <c r="AM190" s="1"/>
      <c r="AN190" s="1"/>
      <c r="AO190" s="1"/>
      <c r="AP190" s="1"/>
      <c r="AQ190" s="1"/>
      <c r="AR190" s="1"/>
      <c r="AS190" s="1"/>
      <c r="AT190" s="1"/>
      <c r="AU190" s="1" t="s">
        <v>1267</v>
      </c>
      <c r="AV190" s="1">
        <v>153809.04</v>
      </c>
      <c r="AW190" s="1">
        <v>45</v>
      </c>
      <c r="AX190" s="82">
        <f t="shared" si="40"/>
        <v>153809.04</v>
      </c>
      <c r="AY190" s="82" t="str">
        <f t="shared" si="41"/>
        <v xml:space="preserve">PURIFICACION Y ANALISIS DE FLUIDOS LTDA. </v>
      </c>
      <c r="AZ190" s="82" t="str">
        <f t="shared" si="42"/>
        <v>SHIMADZU</v>
      </c>
      <c r="BA190" s="82">
        <f t="shared" si="43"/>
        <v>45</v>
      </c>
      <c r="BB190" s="1"/>
      <c r="BC190" s="1"/>
      <c r="BD190" s="1"/>
      <c r="BE190" s="1"/>
      <c r="BF190" s="1"/>
      <c r="BG190" s="1"/>
      <c r="BH190" s="1"/>
      <c r="BI190" s="1"/>
      <c r="BJ190" s="1"/>
      <c r="BK190" s="1"/>
      <c r="BL190" s="1"/>
      <c r="BM190" s="1"/>
      <c r="BN190" s="1"/>
      <c r="BO190" s="1"/>
      <c r="BP190" s="1"/>
      <c r="BQ190" s="1"/>
      <c r="BR190" s="1"/>
      <c r="BS190" s="1"/>
      <c r="BT190" s="1"/>
      <c r="BU190" s="1"/>
      <c r="BV190" s="1"/>
      <c r="BW190" s="82"/>
      <c r="BX190" s="82"/>
      <c r="BY190" s="82"/>
      <c r="BZ190" s="82"/>
      <c r="CA190" s="1"/>
      <c r="CB190" s="1"/>
      <c r="CC190" s="1"/>
      <c r="CD190" s="98">
        <f t="shared" si="48"/>
        <v>153809.04</v>
      </c>
      <c r="CE190" s="98" t="str">
        <f t="shared" si="49"/>
        <v xml:space="preserve">PURIFICACION Y ANALISIS DE FLUIDOS LTDA. </v>
      </c>
      <c r="CF190" s="98" t="str">
        <f t="shared" si="50"/>
        <v>SHIMADZU</v>
      </c>
      <c r="CG190" s="98">
        <f t="shared" si="51"/>
        <v>45</v>
      </c>
      <c r="CH190" s="1">
        <f t="shared" si="52"/>
        <v>153809.04</v>
      </c>
    </row>
    <row r="191" spans="1:86">
      <c r="A191" s="48">
        <f t="shared" si="53"/>
        <v>183</v>
      </c>
      <c r="B191" s="10" t="s">
        <v>1140</v>
      </c>
      <c r="C191" s="10" t="s">
        <v>1225</v>
      </c>
      <c r="D191" s="1"/>
      <c r="E191" s="1"/>
      <c r="F191" s="1"/>
      <c r="G191" s="1"/>
      <c r="H191" s="1"/>
      <c r="I191" s="1"/>
      <c r="J191" s="1"/>
      <c r="K191" s="1"/>
      <c r="L191" s="1"/>
      <c r="M191" s="1"/>
      <c r="N191" s="1"/>
      <c r="O191" s="1"/>
      <c r="P191" s="1"/>
      <c r="Q191" s="1"/>
      <c r="R191" s="1"/>
      <c r="S191" s="1"/>
      <c r="T191" s="1"/>
      <c r="U191" s="1"/>
      <c r="V191" s="1"/>
      <c r="W191" s="1"/>
      <c r="X191" s="1"/>
      <c r="Y191" s="82"/>
      <c r="Z191" s="82"/>
      <c r="AA191" s="82"/>
      <c r="AB191" s="82"/>
      <c r="AC191" s="1"/>
      <c r="AD191" s="1"/>
      <c r="AE191" s="1"/>
      <c r="AF191" s="1"/>
      <c r="AG191" s="1"/>
      <c r="AH191" s="1"/>
      <c r="AI191" s="1"/>
      <c r="AJ191" s="1"/>
      <c r="AK191" s="1"/>
      <c r="AL191" s="1"/>
      <c r="AM191" s="1"/>
      <c r="AN191" s="1"/>
      <c r="AO191" s="1"/>
      <c r="AP191" s="1"/>
      <c r="AQ191" s="1"/>
      <c r="AR191" s="1"/>
      <c r="AS191" s="1"/>
      <c r="AT191" s="1"/>
      <c r="AU191" s="1"/>
      <c r="AV191" s="1"/>
      <c r="AW191" s="1"/>
      <c r="AX191" s="82"/>
      <c r="AY191" s="82"/>
      <c r="AZ191" s="82"/>
      <c r="BA191" s="82"/>
      <c r="BB191" s="1"/>
      <c r="BC191" s="1"/>
      <c r="BD191" s="1"/>
      <c r="BE191" s="1" t="s">
        <v>2499</v>
      </c>
      <c r="BF191" s="1">
        <v>754000</v>
      </c>
      <c r="BG191" s="1" t="s">
        <v>2526</v>
      </c>
      <c r="BH191" s="1"/>
      <c r="BI191" s="1"/>
      <c r="BJ191" s="1"/>
      <c r="BK191" s="1"/>
      <c r="BL191" s="1"/>
      <c r="BM191" s="1"/>
      <c r="BN191" s="1"/>
      <c r="BO191" s="1"/>
      <c r="BP191" s="1"/>
      <c r="BQ191" s="1"/>
      <c r="BR191" s="1"/>
      <c r="BS191" s="1"/>
      <c r="BT191" s="1"/>
      <c r="BU191" s="1"/>
      <c r="BV191" s="1"/>
      <c r="BW191" s="82">
        <f t="shared" si="44"/>
        <v>754000</v>
      </c>
      <c r="BX191" s="82" t="str">
        <f t="shared" si="45"/>
        <v>PROFINAS SAS</v>
      </c>
      <c r="BY191" s="82" t="str">
        <f t="shared" si="46"/>
        <v>NIKON</v>
      </c>
      <c r="BZ191" s="82" t="str">
        <f t="shared" si="47"/>
        <v>15-60 DIAS</v>
      </c>
      <c r="CA191" s="1"/>
      <c r="CB191" s="1"/>
      <c r="CC191" s="1"/>
      <c r="CD191" s="98">
        <f t="shared" si="48"/>
        <v>754000</v>
      </c>
      <c r="CE191" s="98" t="str">
        <f t="shared" si="49"/>
        <v>PROFINAS SAS</v>
      </c>
      <c r="CF191" s="98" t="str">
        <f t="shared" si="50"/>
        <v>NIKON</v>
      </c>
      <c r="CG191" s="98" t="str">
        <f t="shared" si="51"/>
        <v>15-60 DIAS</v>
      </c>
      <c r="CH191" s="1">
        <f t="shared" si="52"/>
        <v>0</v>
      </c>
    </row>
    <row r="192" spans="1:86" ht="43.2">
      <c r="A192" s="48">
        <f t="shared" si="53"/>
        <v>184</v>
      </c>
      <c r="B192" s="10" t="s">
        <v>1156</v>
      </c>
      <c r="C192" s="10" t="s">
        <v>1236</v>
      </c>
      <c r="D192" s="1"/>
      <c r="E192" s="1"/>
      <c r="F192" s="1"/>
      <c r="G192" s="1"/>
      <c r="H192" s="1"/>
      <c r="I192" s="1"/>
      <c r="J192" s="1"/>
      <c r="K192" s="1"/>
      <c r="L192" s="1"/>
      <c r="M192" s="1"/>
      <c r="N192" s="1"/>
      <c r="O192" s="1"/>
      <c r="P192" s="1"/>
      <c r="Q192" s="1"/>
      <c r="R192" s="1"/>
      <c r="S192" s="1"/>
      <c r="T192" s="1"/>
      <c r="U192" s="1"/>
      <c r="V192" s="1"/>
      <c r="W192" s="1"/>
      <c r="X192" s="1"/>
      <c r="Y192" s="82"/>
      <c r="Z192" s="82"/>
      <c r="AA192" s="82"/>
      <c r="AB192" s="82"/>
      <c r="AC192" s="1"/>
      <c r="AD192" s="1"/>
      <c r="AE192" s="1"/>
      <c r="AF192" s="1"/>
      <c r="AG192" s="1"/>
      <c r="AH192" s="1"/>
      <c r="AI192" s="1"/>
      <c r="AJ192" s="1"/>
      <c r="AK192" s="1"/>
      <c r="AL192" s="1"/>
      <c r="AM192" s="1"/>
      <c r="AN192" s="1"/>
      <c r="AO192" s="1"/>
      <c r="AP192" s="1"/>
      <c r="AQ192" s="1"/>
      <c r="AR192" s="1"/>
      <c r="AS192" s="1"/>
      <c r="AT192" s="1"/>
      <c r="AU192" s="1" t="s">
        <v>2498</v>
      </c>
      <c r="AV192" s="1">
        <v>588120</v>
      </c>
      <c r="AW192" s="1">
        <v>45</v>
      </c>
      <c r="AX192" s="82">
        <f t="shared" si="40"/>
        <v>588120</v>
      </c>
      <c r="AY192" s="82" t="str">
        <f t="shared" si="41"/>
        <v xml:space="preserve">PURIFICACION Y ANALISIS DE FLUIDOS LTDA. </v>
      </c>
      <c r="AZ192" s="82" t="str">
        <f t="shared" si="42"/>
        <v>OLYMPUS</v>
      </c>
      <c r="BA192" s="82">
        <f t="shared" si="43"/>
        <v>45</v>
      </c>
      <c r="BB192" s="1"/>
      <c r="BC192" s="1"/>
      <c r="BD192" s="1"/>
      <c r="BE192" s="1" t="s">
        <v>2499</v>
      </c>
      <c r="BF192" s="1">
        <v>281996</v>
      </c>
      <c r="BG192" s="1" t="s">
        <v>2526</v>
      </c>
      <c r="BH192" s="1"/>
      <c r="BI192" s="1"/>
      <c r="BJ192" s="1"/>
      <c r="BK192" s="1"/>
      <c r="BL192" s="1"/>
      <c r="BM192" s="1"/>
      <c r="BN192" s="1"/>
      <c r="BO192" s="1"/>
      <c r="BP192" s="1"/>
      <c r="BQ192" s="1"/>
      <c r="BR192" s="1"/>
      <c r="BS192" s="1"/>
      <c r="BT192" s="1"/>
      <c r="BU192" s="1"/>
      <c r="BV192" s="1"/>
      <c r="BW192" s="82">
        <f t="shared" si="44"/>
        <v>281996</v>
      </c>
      <c r="BX192" s="82" t="str">
        <f t="shared" si="45"/>
        <v>PROFINAS SAS</v>
      </c>
      <c r="BY192" s="82" t="str">
        <f t="shared" si="46"/>
        <v>NIKON</v>
      </c>
      <c r="BZ192" s="82" t="str">
        <f t="shared" si="47"/>
        <v>15-60 DIAS</v>
      </c>
      <c r="CA192" s="1"/>
      <c r="CB192" s="1"/>
      <c r="CC192" s="1"/>
      <c r="CD192" s="98">
        <f t="shared" si="48"/>
        <v>281996</v>
      </c>
      <c r="CE192" s="98" t="str">
        <f t="shared" si="49"/>
        <v>PROFINAS SAS</v>
      </c>
      <c r="CF192" s="98" t="str">
        <f t="shared" si="50"/>
        <v>NIKON</v>
      </c>
      <c r="CG192" s="98" t="str">
        <f t="shared" si="51"/>
        <v>15-60 DIAS</v>
      </c>
      <c r="CH192" s="1">
        <f t="shared" si="52"/>
        <v>588120</v>
      </c>
    </row>
    <row r="193" spans="1:86">
      <c r="A193" s="48">
        <f t="shared" si="53"/>
        <v>185</v>
      </c>
      <c r="B193" s="10" t="s">
        <v>1141</v>
      </c>
      <c r="C193" s="10" t="s">
        <v>1225</v>
      </c>
      <c r="D193" s="1"/>
      <c r="E193" s="1"/>
      <c r="F193" s="1"/>
      <c r="G193" s="1"/>
      <c r="H193" s="1"/>
      <c r="I193" s="1"/>
      <c r="J193" s="1"/>
      <c r="K193" s="1"/>
      <c r="L193" s="1"/>
      <c r="M193" s="1"/>
      <c r="N193" s="1"/>
      <c r="O193" s="1"/>
      <c r="P193" s="1"/>
      <c r="Q193" s="1"/>
      <c r="R193" s="1"/>
      <c r="S193" s="1"/>
      <c r="T193" s="1"/>
      <c r="U193" s="1"/>
      <c r="V193" s="1"/>
      <c r="W193" s="1"/>
      <c r="X193" s="1"/>
      <c r="Y193" s="82"/>
      <c r="Z193" s="82"/>
      <c r="AA193" s="82"/>
      <c r="AB193" s="82"/>
      <c r="AC193" s="1"/>
      <c r="AD193" s="1"/>
      <c r="AE193" s="1"/>
      <c r="AF193" s="1"/>
      <c r="AG193" s="1"/>
      <c r="AH193" s="1"/>
      <c r="AI193" s="1"/>
      <c r="AJ193" s="1"/>
      <c r="AK193" s="1"/>
      <c r="AL193" s="1"/>
      <c r="AM193" s="1"/>
      <c r="AN193" s="1"/>
      <c r="AO193" s="1"/>
      <c r="AP193" s="1"/>
      <c r="AQ193" s="1"/>
      <c r="AR193" s="1"/>
      <c r="AS193" s="1"/>
      <c r="AT193" s="1"/>
      <c r="AU193" s="1"/>
      <c r="AV193" s="1"/>
      <c r="AW193" s="1"/>
      <c r="AX193" s="82"/>
      <c r="AY193" s="82"/>
      <c r="AZ193" s="82"/>
      <c r="BA193" s="82"/>
      <c r="BB193" s="1"/>
      <c r="BC193" s="1"/>
      <c r="BD193" s="1"/>
      <c r="BE193" s="1" t="s">
        <v>2499</v>
      </c>
      <c r="BF193" s="1">
        <v>625820</v>
      </c>
      <c r="BG193" s="1" t="s">
        <v>2526</v>
      </c>
      <c r="BH193" s="1"/>
      <c r="BI193" s="1"/>
      <c r="BJ193" s="1"/>
      <c r="BK193" s="1"/>
      <c r="BL193" s="1"/>
      <c r="BM193" s="1"/>
      <c r="BN193" s="1"/>
      <c r="BO193" s="1"/>
      <c r="BP193" s="1"/>
      <c r="BQ193" s="1"/>
      <c r="BR193" s="1"/>
      <c r="BS193" s="1"/>
      <c r="BT193" s="1"/>
      <c r="BU193" s="1"/>
      <c r="BV193" s="1"/>
      <c r="BW193" s="82">
        <f t="shared" si="44"/>
        <v>625820</v>
      </c>
      <c r="BX193" s="82" t="str">
        <f t="shared" si="45"/>
        <v>PROFINAS SAS</v>
      </c>
      <c r="BY193" s="82" t="str">
        <f t="shared" si="46"/>
        <v>NIKON</v>
      </c>
      <c r="BZ193" s="82" t="str">
        <f t="shared" si="47"/>
        <v>15-60 DIAS</v>
      </c>
      <c r="CA193" s="1"/>
      <c r="CB193" s="1"/>
      <c r="CC193" s="1"/>
      <c r="CD193" s="98">
        <f t="shared" si="48"/>
        <v>625820</v>
      </c>
      <c r="CE193" s="98" t="str">
        <f t="shared" si="49"/>
        <v>PROFINAS SAS</v>
      </c>
      <c r="CF193" s="98" t="str">
        <f t="shared" si="50"/>
        <v>NIKON</v>
      </c>
      <c r="CG193" s="98" t="str">
        <f t="shared" si="51"/>
        <v>15-60 DIAS</v>
      </c>
      <c r="CH193" s="1">
        <f t="shared" si="52"/>
        <v>0</v>
      </c>
    </row>
    <row r="194" spans="1:86" ht="43.2">
      <c r="A194" s="48">
        <f t="shared" si="53"/>
        <v>186</v>
      </c>
      <c r="B194" s="10" t="s">
        <v>1283</v>
      </c>
      <c r="C194" s="10" t="s">
        <v>1313</v>
      </c>
      <c r="D194" s="1"/>
      <c r="E194" s="1"/>
      <c r="F194" s="1"/>
      <c r="G194" s="1"/>
      <c r="H194" s="1"/>
      <c r="I194" s="1"/>
      <c r="J194" s="1"/>
      <c r="K194" s="1"/>
      <c r="L194" s="1"/>
      <c r="M194" s="1"/>
      <c r="N194" s="1"/>
      <c r="O194" s="1"/>
      <c r="P194" s="1"/>
      <c r="Q194" s="1"/>
      <c r="R194" s="1"/>
      <c r="S194" s="1"/>
      <c r="T194" s="1"/>
      <c r="U194" s="1"/>
      <c r="V194" s="1"/>
      <c r="W194" s="1"/>
      <c r="X194" s="1"/>
      <c r="Y194" s="82"/>
      <c r="Z194" s="82"/>
      <c r="AA194" s="82"/>
      <c r="AB194" s="82"/>
      <c r="AC194" s="1"/>
      <c r="AD194" s="1"/>
      <c r="AE194" s="1"/>
      <c r="AF194" s="1"/>
      <c r="AG194" s="1"/>
      <c r="AH194" s="1"/>
      <c r="AI194" s="1"/>
      <c r="AJ194" s="1"/>
      <c r="AK194" s="1"/>
      <c r="AL194" s="1"/>
      <c r="AM194" s="1"/>
      <c r="AN194" s="1"/>
      <c r="AO194" s="1"/>
      <c r="AP194" s="1"/>
      <c r="AQ194" s="1"/>
      <c r="AR194" s="1"/>
      <c r="AS194" s="1"/>
      <c r="AT194" s="1"/>
      <c r="AU194" s="1" t="s">
        <v>1267</v>
      </c>
      <c r="AV194" s="1">
        <v>101374.72</v>
      </c>
      <c r="AW194" s="1">
        <v>45</v>
      </c>
      <c r="AX194" s="82">
        <f t="shared" si="40"/>
        <v>101374.72</v>
      </c>
      <c r="AY194" s="82" t="str">
        <f t="shared" si="41"/>
        <v xml:space="preserve">PURIFICACION Y ANALISIS DE FLUIDOS LTDA. </v>
      </c>
      <c r="AZ194" s="82" t="str">
        <f t="shared" si="42"/>
        <v>SHIMADZU</v>
      </c>
      <c r="BA194" s="82">
        <f t="shared" si="43"/>
        <v>45</v>
      </c>
      <c r="BB194" s="1"/>
      <c r="BC194" s="1"/>
      <c r="BD194" s="1"/>
      <c r="BE194" s="1"/>
      <c r="BF194" s="1"/>
      <c r="BG194" s="1"/>
      <c r="BH194" s="1"/>
      <c r="BI194" s="1"/>
      <c r="BJ194" s="1"/>
      <c r="BK194" s="1"/>
      <c r="BL194" s="1"/>
      <c r="BM194" s="1"/>
      <c r="BN194" s="1"/>
      <c r="BO194" s="1"/>
      <c r="BP194" s="1"/>
      <c r="BQ194" s="1"/>
      <c r="BR194" s="1"/>
      <c r="BS194" s="1"/>
      <c r="BT194" s="1"/>
      <c r="BU194" s="1"/>
      <c r="BV194" s="1"/>
      <c r="BW194" s="82"/>
      <c r="BX194" s="82"/>
      <c r="BY194" s="82"/>
      <c r="BZ194" s="82"/>
      <c r="CA194" s="1"/>
      <c r="CB194" s="1"/>
      <c r="CC194" s="1"/>
      <c r="CD194" s="98">
        <f t="shared" si="48"/>
        <v>101374.72</v>
      </c>
      <c r="CE194" s="98" t="str">
        <f t="shared" si="49"/>
        <v xml:space="preserve">PURIFICACION Y ANALISIS DE FLUIDOS LTDA. </v>
      </c>
      <c r="CF194" s="98" t="str">
        <f t="shared" si="50"/>
        <v>SHIMADZU</v>
      </c>
      <c r="CG194" s="98">
        <f t="shared" si="51"/>
        <v>45</v>
      </c>
      <c r="CH194" s="1">
        <f t="shared" si="52"/>
        <v>101374.72</v>
      </c>
    </row>
    <row r="195" spans="1:86" ht="43.2">
      <c r="A195" s="48">
        <f t="shared" si="53"/>
        <v>187</v>
      </c>
      <c r="B195" s="10" t="s">
        <v>1451</v>
      </c>
      <c r="C195" s="10" t="s">
        <v>1452</v>
      </c>
      <c r="D195" s="1"/>
      <c r="E195" s="1"/>
      <c r="F195" s="1"/>
      <c r="G195" s="1"/>
      <c r="H195" s="1"/>
      <c r="I195" s="1"/>
      <c r="J195" s="1"/>
      <c r="K195" s="1"/>
      <c r="L195" s="1"/>
      <c r="M195" s="1"/>
      <c r="N195" s="1"/>
      <c r="O195" s="1"/>
      <c r="P195" s="1"/>
      <c r="Q195" s="1"/>
      <c r="R195" s="1"/>
      <c r="S195" s="1"/>
      <c r="T195" s="1"/>
      <c r="U195" s="1"/>
      <c r="V195" s="1"/>
      <c r="W195" s="1"/>
      <c r="X195" s="1"/>
      <c r="Y195" s="82"/>
      <c r="Z195" s="82"/>
      <c r="AA195" s="82"/>
      <c r="AB195" s="82"/>
      <c r="AC195" s="1"/>
      <c r="AD195" s="1"/>
      <c r="AE195" s="1"/>
      <c r="AF195" s="1"/>
      <c r="AG195" s="1"/>
      <c r="AH195" s="1"/>
      <c r="AI195" s="1"/>
      <c r="AJ195" s="1"/>
      <c r="AK195" s="1"/>
      <c r="AL195" s="1"/>
      <c r="AM195" s="1"/>
      <c r="AN195" s="1"/>
      <c r="AO195" s="1"/>
      <c r="AP195" s="1"/>
      <c r="AQ195" s="1"/>
      <c r="AR195" s="1"/>
      <c r="AS195" s="1"/>
      <c r="AT195" s="1"/>
      <c r="AU195" s="1" t="s">
        <v>1267</v>
      </c>
      <c r="AV195" s="1">
        <v>160800.35999999999</v>
      </c>
      <c r="AW195" s="1">
        <v>45</v>
      </c>
      <c r="AX195" s="82">
        <f t="shared" si="40"/>
        <v>160800.35999999999</v>
      </c>
      <c r="AY195" s="82" t="str">
        <f t="shared" si="41"/>
        <v xml:space="preserve">PURIFICACION Y ANALISIS DE FLUIDOS LTDA. </v>
      </c>
      <c r="AZ195" s="82" t="str">
        <f t="shared" si="42"/>
        <v>SHIMADZU</v>
      </c>
      <c r="BA195" s="82">
        <f t="shared" si="43"/>
        <v>45</v>
      </c>
      <c r="BB195" s="1"/>
      <c r="BC195" s="1"/>
      <c r="BD195" s="1"/>
      <c r="BE195" s="1"/>
      <c r="BF195" s="1"/>
      <c r="BG195" s="1"/>
      <c r="BH195" s="1"/>
      <c r="BI195" s="1"/>
      <c r="BJ195" s="1"/>
      <c r="BK195" s="1"/>
      <c r="BL195" s="1"/>
      <c r="BM195" s="1"/>
      <c r="BN195" s="1"/>
      <c r="BO195" s="1"/>
      <c r="BP195" s="1"/>
      <c r="BQ195" s="1"/>
      <c r="BR195" s="1"/>
      <c r="BS195" s="1"/>
      <c r="BT195" s="1"/>
      <c r="BU195" s="1"/>
      <c r="BV195" s="1"/>
      <c r="BW195" s="82"/>
      <c r="BX195" s="82"/>
      <c r="BY195" s="82"/>
      <c r="BZ195" s="82"/>
      <c r="CA195" s="1"/>
      <c r="CB195" s="1"/>
      <c r="CC195" s="1"/>
      <c r="CD195" s="98">
        <f t="shared" si="48"/>
        <v>160800.35999999999</v>
      </c>
      <c r="CE195" s="98" t="str">
        <f t="shared" si="49"/>
        <v xml:space="preserve">PURIFICACION Y ANALISIS DE FLUIDOS LTDA. </v>
      </c>
      <c r="CF195" s="98" t="str">
        <f t="shared" si="50"/>
        <v>SHIMADZU</v>
      </c>
      <c r="CG195" s="98">
        <f t="shared" si="51"/>
        <v>45</v>
      </c>
      <c r="CH195" s="1">
        <f t="shared" si="52"/>
        <v>160800.35999999999</v>
      </c>
    </row>
    <row r="196" spans="1:86" ht="43.2">
      <c r="A196" s="48">
        <f t="shared" si="53"/>
        <v>188</v>
      </c>
      <c r="B196" s="10" t="s">
        <v>1321</v>
      </c>
      <c r="C196" s="10" t="s">
        <v>1322</v>
      </c>
      <c r="D196" s="1"/>
      <c r="E196" s="1"/>
      <c r="F196" s="1"/>
      <c r="G196" s="1"/>
      <c r="H196" s="1"/>
      <c r="I196" s="1"/>
      <c r="J196" s="1"/>
      <c r="K196" s="1"/>
      <c r="L196" s="1"/>
      <c r="M196" s="1"/>
      <c r="N196" s="1"/>
      <c r="O196" s="1"/>
      <c r="P196" s="1"/>
      <c r="Q196" s="1"/>
      <c r="R196" s="1"/>
      <c r="S196" s="1"/>
      <c r="T196" s="1"/>
      <c r="U196" s="1"/>
      <c r="V196" s="1"/>
      <c r="W196" s="1"/>
      <c r="X196" s="1"/>
      <c r="Y196" s="82"/>
      <c r="Z196" s="82"/>
      <c r="AA196" s="82"/>
      <c r="AB196" s="82"/>
      <c r="AC196" s="1"/>
      <c r="AD196" s="1"/>
      <c r="AE196" s="1"/>
      <c r="AF196" s="1"/>
      <c r="AG196" s="1"/>
      <c r="AH196" s="1"/>
      <c r="AI196" s="1"/>
      <c r="AJ196" s="1"/>
      <c r="AK196" s="1"/>
      <c r="AL196" s="1"/>
      <c r="AM196" s="1"/>
      <c r="AN196" s="1"/>
      <c r="AO196" s="1"/>
      <c r="AP196" s="1"/>
      <c r="AQ196" s="1"/>
      <c r="AR196" s="1"/>
      <c r="AS196" s="1"/>
      <c r="AT196" s="1"/>
      <c r="AU196" s="1" t="s">
        <v>1267</v>
      </c>
      <c r="AV196" s="1">
        <v>38452.26</v>
      </c>
      <c r="AW196" s="1">
        <v>45</v>
      </c>
      <c r="AX196" s="82">
        <f t="shared" si="40"/>
        <v>38452.26</v>
      </c>
      <c r="AY196" s="82" t="str">
        <f t="shared" si="41"/>
        <v xml:space="preserve">PURIFICACION Y ANALISIS DE FLUIDOS LTDA. </v>
      </c>
      <c r="AZ196" s="82" t="str">
        <f t="shared" si="42"/>
        <v>SHIMADZU</v>
      </c>
      <c r="BA196" s="82">
        <f t="shared" si="43"/>
        <v>45</v>
      </c>
      <c r="BB196" s="1"/>
      <c r="BC196" s="1"/>
      <c r="BD196" s="1"/>
      <c r="BE196" s="1"/>
      <c r="BF196" s="1"/>
      <c r="BG196" s="1"/>
      <c r="BH196" s="1"/>
      <c r="BI196" s="1"/>
      <c r="BJ196" s="1"/>
      <c r="BK196" s="1"/>
      <c r="BL196" s="1"/>
      <c r="BM196" s="1"/>
      <c r="BN196" s="1"/>
      <c r="BO196" s="1"/>
      <c r="BP196" s="1"/>
      <c r="BQ196" s="1"/>
      <c r="BR196" s="1"/>
      <c r="BS196" s="1"/>
      <c r="BT196" s="1"/>
      <c r="BU196" s="1"/>
      <c r="BV196" s="1"/>
      <c r="BW196" s="82"/>
      <c r="BX196" s="82"/>
      <c r="BY196" s="82"/>
      <c r="BZ196" s="82"/>
      <c r="CA196" s="1"/>
      <c r="CB196" s="1"/>
      <c r="CC196" s="1"/>
      <c r="CD196" s="98">
        <f t="shared" si="48"/>
        <v>38452.26</v>
      </c>
      <c r="CE196" s="98" t="str">
        <f t="shared" si="49"/>
        <v xml:space="preserve">PURIFICACION Y ANALISIS DE FLUIDOS LTDA. </v>
      </c>
      <c r="CF196" s="98" t="str">
        <f t="shared" si="50"/>
        <v>SHIMADZU</v>
      </c>
      <c r="CG196" s="98">
        <f t="shared" si="51"/>
        <v>45</v>
      </c>
      <c r="CH196" s="1">
        <f t="shared" si="52"/>
        <v>38452.26</v>
      </c>
    </row>
    <row r="197" spans="1:86" ht="57.6">
      <c r="A197" s="48">
        <f t="shared" si="53"/>
        <v>189</v>
      </c>
      <c r="B197" s="10" t="s">
        <v>1276</v>
      </c>
      <c r="C197" s="10" t="s">
        <v>1315</v>
      </c>
      <c r="D197" s="1"/>
      <c r="E197" s="1"/>
      <c r="F197" s="1"/>
      <c r="G197" s="1"/>
      <c r="H197" s="1"/>
      <c r="I197" s="1"/>
      <c r="J197" s="1"/>
      <c r="K197" s="1"/>
      <c r="L197" s="1"/>
      <c r="M197" s="1"/>
      <c r="N197" s="1"/>
      <c r="O197" s="1"/>
      <c r="P197" s="1"/>
      <c r="Q197" s="1"/>
      <c r="R197" s="1"/>
      <c r="S197" s="1"/>
      <c r="T197" s="1"/>
      <c r="U197" s="1"/>
      <c r="V197" s="1"/>
      <c r="W197" s="1"/>
      <c r="X197" s="1"/>
      <c r="Y197" s="82"/>
      <c r="Z197" s="82"/>
      <c r="AA197" s="82"/>
      <c r="AB197" s="82"/>
      <c r="AC197" s="1"/>
      <c r="AD197" s="1"/>
      <c r="AE197" s="1"/>
      <c r="AF197" s="1" t="s">
        <v>1222</v>
      </c>
      <c r="AG197" s="1">
        <v>58000</v>
      </c>
      <c r="AH197" s="1" t="s">
        <v>2454</v>
      </c>
      <c r="AI197" s="1"/>
      <c r="AJ197" s="1"/>
      <c r="AK197" s="1"/>
      <c r="AL197" s="1" t="s">
        <v>1222</v>
      </c>
      <c r="AM197" s="1">
        <v>78300</v>
      </c>
      <c r="AN197" s="1" t="s">
        <v>2475</v>
      </c>
      <c r="AO197" s="1"/>
      <c r="AP197" s="1"/>
      <c r="AQ197" s="1"/>
      <c r="AR197" s="1"/>
      <c r="AS197" s="1"/>
      <c r="AT197" s="1"/>
      <c r="AU197" s="1" t="s">
        <v>1222</v>
      </c>
      <c r="AV197" s="1">
        <v>68317.039999999994</v>
      </c>
      <c r="AW197" s="1">
        <v>45</v>
      </c>
      <c r="AX197" s="82">
        <f t="shared" si="40"/>
        <v>58000</v>
      </c>
      <c r="AY197" s="82" t="str">
        <f t="shared" si="41"/>
        <v>INNOVACION TECNOLOGICA LTDA - INNOVATEK LTDA.</v>
      </c>
      <c r="AZ197" s="82" t="str">
        <f t="shared" si="42"/>
        <v>RESTEK</v>
      </c>
      <c r="BA197" s="82" t="str">
        <f t="shared" si="43"/>
        <v>30 dias</v>
      </c>
      <c r="BB197" s="1"/>
      <c r="BC197" s="1"/>
      <c r="BD197" s="1"/>
      <c r="BE197" s="1"/>
      <c r="BF197" s="1"/>
      <c r="BG197" s="1"/>
      <c r="BH197" s="1"/>
      <c r="BI197" s="1"/>
      <c r="BJ197" s="1"/>
      <c r="BK197" s="1"/>
      <c r="BL197" s="1"/>
      <c r="BM197" s="1"/>
      <c r="BN197" s="1"/>
      <c r="BO197" s="1"/>
      <c r="BP197" s="1"/>
      <c r="BQ197" s="1"/>
      <c r="BR197" s="1"/>
      <c r="BS197" s="1"/>
      <c r="BT197" s="1"/>
      <c r="BU197" s="1"/>
      <c r="BV197" s="1"/>
      <c r="BW197" s="82"/>
      <c r="BX197" s="82"/>
      <c r="BY197" s="82"/>
      <c r="BZ197" s="82"/>
      <c r="CA197" s="1" t="s">
        <v>1222</v>
      </c>
      <c r="CB197" s="1">
        <v>139200</v>
      </c>
      <c r="CC197" s="1">
        <v>60</v>
      </c>
      <c r="CD197" s="98">
        <f t="shared" si="48"/>
        <v>58000</v>
      </c>
      <c r="CE197" s="98" t="str">
        <f t="shared" si="49"/>
        <v>INNOVACION TECNOLOGICA LTDA - INNOVATEK LTDA.</v>
      </c>
      <c r="CF197" s="98" t="str">
        <f t="shared" si="50"/>
        <v>RESTEK</v>
      </c>
      <c r="CG197" s="98" t="str">
        <f t="shared" si="51"/>
        <v>30 dias</v>
      </c>
      <c r="CH197" s="1">
        <f t="shared" si="52"/>
        <v>139200</v>
      </c>
    </row>
    <row r="198" spans="1:86" ht="57.6">
      <c r="A198" s="48">
        <f t="shared" si="53"/>
        <v>190</v>
      </c>
      <c r="B198" s="10" t="s">
        <v>1279</v>
      </c>
      <c r="C198" s="10" t="s">
        <v>1314</v>
      </c>
      <c r="D198" s="1"/>
      <c r="E198" s="1"/>
      <c r="F198" s="1"/>
      <c r="G198" s="1"/>
      <c r="H198" s="1"/>
      <c r="I198" s="1"/>
      <c r="J198" s="1"/>
      <c r="K198" s="1"/>
      <c r="L198" s="1"/>
      <c r="M198" s="1"/>
      <c r="N198" s="1"/>
      <c r="O198" s="1"/>
      <c r="P198" s="1"/>
      <c r="Q198" s="1"/>
      <c r="R198" s="1"/>
      <c r="S198" s="1"/>
      <c r="T198" s="1"/>
      <c r="U198" s="1"/>
      <c r="V198" s="1"/>
      <c r="W198" s="1"/>
      <c r="X198" s="1"/>
      <c r="Y198" s="82"/>
      <c r="Z198" s="82"/>
      <c r="AA198" s="82"/>
      <c r="AB198" s="82"/>
      <c r="AC198" s="1"/>
      <c r="AD198" s="1"/>
      <c r="AE198" s="1"/>
      <c r="AF198" s="1" t="s">
        <v>1222</v>
      </c>
      <c r="AG198" s="1">
        <v>142680</v>
      </c>
      <c r="AH198" s="1" t="s">
        <v>2454</v>
      </c>
      <c r="AI198" s="1"/>
      <c r="AJ198" s="1"/>
      <c r="AK198" s="1"/>
      <c r="AL198" s="1"/>
      <c r="AM198" s="1"/>
      <c r="AN198" s="1"/>
      <c r="AO198" s="1"/>
      <c r="AP198" s="1"/>
      <c r="AQ198" s="1"/>
      <c r="AR198" s="1"/>
      <c r="AS198" s="1"/>
      <c r="AT198" s="1"/>
      <c r="AU198" s="1" t="s">
        <v>1222</v>
      </c>
      <c r="AV198" s="1">
        <v>175781.76000000001</v>
      </c>
      <c r="AW198" s="1">
        <v>45</v>
      </c>
      <c r="AX198" s="82">
        <f t="shared" si="40"/>
        <v>142680</v>
      </c>
      <c r="AY198" s="82" t="str">
        <f t="shared" si="41"/>
        <v>INNOVACION TECNOLOGICA LTDA - INNOVATEK LTDA.</v>
      </c>
      <c r="AZ198" s="82" t="str">
        <f t="shared" si="42"/>
        <v>RESTEK</v>
      </c>
      <c r="BA198" s="82" t="str">
        <f t="shared" si="43"/>
        <v>30 dias</v>
      </c>
      <c r="BB198" s="1"/>
      <c r="BC198" s="1"/>
      <c r="BD198" s="1"/>
      <c r="BE198" s="1"/>
      <c r="BF198" s="1"/>
      <c r="BG198" s="1"/>
      <c r="BH198" s="1"/>
      <c r="BI198" s="1"/>
      <c r="BJ198" s="1"/>
      <c r="BK198" s="1"/>
      <c r="BL198" s="1"/>
      <c r="BM198" s="1"/>
      <c r="BN198" s="1"/>
      <c r="BO198" s="1"/>
      <c r="BP198" s="1"/>
      <c r="BQ198" s="1"/>
      <c r="BR198" s="1"/>
      <c r="BS198" s="1"/>
      <c r="BT198" s="1"/>
      <c r="BU198" s="1"/>
      <c r="BV198" s="1"/>
      <c r="BW198" s="82"/>
      <c r="BX198" s="82"/>
      <c r="BY198" s="82"/>
      <c r="BZ198" s="82"/>
      <c r="CA198" s="1" t="s">
        <v>1222</v>
      </c>
      <c r="CB198" s="1">
        <v>296500</v>
      </c>
      <c r="CC198" s="1">
        <v>60</v>
      </c>
      <c r="CD198" s="98">
        <f t="shared" si="48"/>
        <v>142680</v>
      </c>
      <c r="CE198" s="98" t="str">
        <f t="shared" si="49"/>
        <v>INNOVACION TECNOLOGICA LTDA - INNOVATEK LTDA.</v>
      </c>
      <c r="CF198" s="98" t="str">
        <f t="shared" si="50"/>
        <v>RESTEK</v>
      </c>
      <c r="CG198" s="98" t="str">
        <f t="shared" si="51"/>
        <v>30 dias</v>
      </c>
      <c r="CH198" s="1">
        <f t="shared" si="52"/>
        <v>296500</v>
      </c>
    </row>
    <row r="199" spans="1:86" ht="57.6">
      <c r="A199" s="48">
        <f t="shared" si="53"/>
        <v>191</v>
      </c>
      <c r="B199" s="10" t="s">
        <v>1280</v>
      </c>
      <c r="C199" s="10" t="s">
        <v>1316</v>
      </c>
      <c r="D199" s="1"/>
      <c r="E199" s="1"/>
      <c r="F199" s="1"/>
      <c r="G199" s="1"/>
      <c r="H199" s="1"/>
      <c r="I199" s="1"/>
      <c r="J199" s="1"/>
      <c r="K199" s="1"/>
      <c r="L199" s="1"/>
      <c r="M199" s="1"/>
      <c r="N199" s="1"/>
      <c r="O199" s="1"/>
      <c r="P199" s="1"/>
      <c r="Q199" s="1"/>
      <c r="R199" s="1"/>
      <c r="S199" s="1"/>
      <c r="T199" s="1"/>
      <c r="U199" s="1"/>
      <c r="V199" s="1"/>
      <c r="W199" s="1"/>
      <c r="X199" s="1"/>
      <c r="Y199" s="82"/>
      <c r="Z199" s="82"/>
      <c r="AA199" s="82"/>
      <c r="AB199" s="82"/>
      <c r="AC199" s="1"/>
      <c r="AD199" s="1"/>
      <c r="AE199" s="1"/>
      <c r="AF199" s="1" t="s">
        <v>1222</v>
      </c>
      <c r="AG199" s="1">
        <v>142680</v>
      </c>
      <c r="AH199" s="1" t="s">
        <v>2454</v>
      </c>
      <c r="AI199" s="1"/>
      <c r="AJ199" s="1"/>
      <c r="AK199" s="1"/>
      <c r="AL199" s="1"/>
      <c r="AM199" s="1"/>
      <c r="AN199" s="1"/>
      <c r="AO199" s="1"/>
      <c r="AP199" s="1"/>
      <c r="AQ199" s="1"/>
      <c r="AR199" s="1"/>
      <c r="AS199" s="1"/>
      <c r="AT199" s="1"/>
      <c r="AU199" s="1" t="s">
        <v>1222</v>
      </c>
      <c r="AV199" s="1">
        <v>175781.76000000001</v>
      </c>
      <c r="AW199" s="1">
        <v>45</v>
      </c>
      <c r="AX199" s="82">
        <f t="shared" si="40"/>
        <v>142680</v>
      </c>
      <c r="AY199" s="82" t="str">
        <f t="shared" si="41"/>
        <v>INNOVACION TECNOLOGICA LTDA - INNOVATEK LTDA.</v>
      </c>
      <c r="AZ199" s="82" t="str">
        <f t="shared" si="42"/>
        <v>RESTEK</v>
      </c>
      <c r="BA199" s="82" t="str">
        <f t="shared" si="43"/>
        <v>30 dias</v>
      </c>
      <c r="BB199" s="1"/>
      <c r="BC199" s="1"/>
      <c r="BD199" s="1"/>
      <c r="BE199" s="1"/>
      <c r="BF199" s="1"/>
      <c r="BG199" s="1"/>
      <c r="BH199" s="1"/>
      <c r="BI199" s="1"/>
      <c r="BJ199" s="1"/>
      <c r="BK199" s="1"/>
      <c r="BL199" s="1"/>
      <c r="BM199" s="1"/>
      <c r="BN199" s="1"/>
      <c r="BO199" s="1"/>
      <c r="BP199" s="1"/>
      <c r="BQ199" s="1"/>
      <c r="BR199" s="1"/>
      <c r="BS199" s="1"/>
      <c r="BT199" s="1"/>
      <c r="BU199" s="1"/>
      <c r="BV199" s="1"/>
      <c r="BW199" s="82"/>
      <c r="BX199" s="82"/>
      <c r="BY199" s="82"/>
      <c r="BZ199" s="82"/>
      <c r="CA199" s="1" t="s">
        <v>1222</v>
      </c>
      <c r="CB199" s="1">
        <v>296500</v>
      </c>
      <c r="CC199" s="1">
        <v>60</v>
      </c>
      <c r="CD199" s="98">
        <f t="shared" si="48"/>
        <v>142680</v>
      </c>
      <c r="CE199" s="98" t="str">
        <f t="shared" si="49"/>
        <v>INNOVACION TECNOLOGICA LTDA - INNOVATEK LTDA.</v>
      </c>
      <c r="CF199" s="98" t="str">
        <f t="shared" si="50"/>
        <v>RESTEK</v>
      </c>
      <c r="CG199" s="98" t="str">
        <f t="shared" si="51"/>
        <v>30 dias</v>
      </c>
      <c r="CH199" s="1">
        <f t="shared" si="52"/>
        <v>296500</v>
      </c>
    </row>
    <row r="200" spans="1:86" ht="43.2">
      <c r="A200" s="48">
        <f t="shared" si="53"/>
        <v>192</v>
      </c>
      <c r="B200" s="10" t="s">
        <v>723</v>
      </c>
      <c r="C200" s="10" t="s">
        <v>2224</v>
      </c>
      <c r="D200" s="1"/>
      <c r="E200" s="1"/>
      <c r="F200" s="1"/>
      <c r="G200" s="1" t="s">
        <v>1799</v>
      </c>
      <c r="H200" s="1">
        <v>420732</v>
      </c>
      <c r="I200" s="1">
        <v>30</v>
      </c>
      <c r="J200" s="1"/>
      <c r="K200" s="1"/>
      <c r="L200" s="1"/>
      <c r="M200" s="1"/>
      <c r="N200" s="1"/>
      <c r="O200" s="1"/>
      <c r="P200" s="1"/>
      <c r="Q200" s="1"/>
      <c r="R200" s="1"/>
      <c r="S200" s="1"/>
      <c r="T200" s="1"/>
      <c r="U200" s="1"/>
      <c r="V200" s="1"/>
      <c r="W200" s="1"/>
      <c r="X200" s="1"/>
      <c r="Y200" s="82">
        <f t="shared" si="36"/>
        <v>420732</v>
      </c>
      <c r="Z200" s="82" t="str">
        <f t="shared" si="37"/>
        <v>BIO-INSTRUMENTAL</v>
      </c>
      <c r="AA200" s="82" t="str">
        <f t="shared" si="38"/>
        <v>FISHERBRAND</v>
      </c>
      <c r="AB200" s="82">
        <f t="shared" si="39"/>
        <v>30</v>
      </c>
      <c r="AC200" s="1"/>
      <c r="AD200" s="1"/>
      <c r="AE200" s="1"/>
      <c r="AF200" s="1"/>
      <c r="AG200" s="1"/>
      <c r="AH200" s="1"/>
      <c r="AI200" s="1"/>
      <c r="AJ200" s="1"/>
      <c r="AK200" s="1"/>
      <c r="AL200" s="1" t="s">
        <v>2503</v>
      </c>
      <c r="AM200" s="1">
        <v>139000</v>
      </c>
      <c r="AN200" s="1" t="s">
        <v>2475</v>
      </c>
      <c r="AO200" s="1"/>
      <c r="AP200" s="1"/>
      <c r="AQ200" s="1"/>
      <c r="AR200" s="1"/>
      <c r="AS200" s="1"/>
      <c r="AT200" s="1"/>
      <c r="AU200" s="1"/>
      <c r="AV200" s="1"/>
      <c r="AW200" s="1"/>
      <c r="AX200" s="82">
        <f t="shared" si="40"/>
        <v>139000</v>
      </c>
      <c r="AY200" s="82" t="str">
        <f t="shared" si="41"/>
        <v>LESNIAK E. U.</v>
      </c>
      <c r="AZ200" s="82" t="str">
        <f t="shared" si="42"/>
        <v>Kimwipe - Kimberly Clarck</v>
      </c>
      <c r="BA200" s="82" t="str">
        <f t="shared" si="43"/>
        <v>30 días</v>
      </c>
      <c r="BB200" s="1" t="s">
        <v>1799</v>
      </c>
      <c r="BC200" s="1">
        <v>57304</v>
      </c>
      <c r="BD200" s="1">
        <v>60</v>
      </c>
      <c r="BE200" s="1"/>
      <c r="BF200" s="1"/>
      <c r="BG200" s="1"/>
      <c r="BH200" s="1"/>
      <c r="BI200" s="1"/>
      <c r="BJ200" s="1"/>
      <c r="BK200" s="1"/>
      <c r="BL200" s="1"/>
      <c r="BM200" s="1"/>
      <c r="BN200" s="1"/>
      <c r="BO200" s="1"/>
      <c r="BP200" s="1"/>
      <c r="BQ200" s="1" t="s">
        <v>2610</v>
      </c>
      <c r="BR200" s="1">
        <v>104400</v>
      </c>
      <c r="BS200" s="1" t="s">
        <v>2328</v>
      </c>
      <c r="BT200" s="1"/>
      <c r="BU200" s="1"/>
      <c r="BV200" s="1"/>
      <c r="BW200" s="82">
        <f t="shared" si="44"/>
        <v>57304</v>
      </c>
      <c r="BX200" s="82" t="str">
        <f t="shared" si="45"/>
        <v>PRODUQUIMICA DE COLOMBIA S A</v>
      </c>
      <c r="BY200" s="82" t="str">
        <f t="shared" si="46"/>
        <v>FISHERBRAND</v>
      </c>
      <c r="BZ200" s="82">
        <f t="shared" si="47"/>
        <v>60</v>
      </c>
      <c r="CA200" s="1" t="s">
        <v>2625</v>
      </c>
      <c r="CB200" s="1">
        <v>3500</v>
      </c>
      <c r="CC200" s="1">
        <v>30</v>
      </c>
      <c r="CD200" s="98">
        <f t="shared" si="48"/>
        <v>3500</v>
      </c>
      <c r="CE200" s="98" t="str">
        <f t="shared" si="49"/>
        <v>SCIENTIFIC PRODUCTS LTDA.</v>
      </c>
      <c r="CF200" s="98" t="str">
        <f t="shared" si="50"/>
        <v xml:space="preserve">FISHERBRAND </v>
      </c>
      <c r="CG200" s="98">
        <f t="shared" si="51"/>
        <v>30</v>
      </c>
      <c r="CH200" s="1">
        <f t="shared" si="52"/>
        <v>420732</v>
      </c>
    </row>
    <row r="201" spans="1:86">
      <c r="A201" s="48">
        <f t="shared" si="53"/>
        <v>193</v>
      </c>
      <c r="B201" s="10" t="s">
        <v>1142</v>
      </c>
      <c r="C201" s="10" t="s">
        <v>1225</v>
      </c>
      <c r="D201" s="1"/>
      <c r="E201" s="1"/>
      <c r="F201" s="1"/>
      <c r="G201" s="1"/>
      <c r="H201" s="1"/>
      <c r="I201" s="1"/>
      <c r="J201" s="1"/>
      <c r="K201" s="1"/>
      <c r="L201" s="1"/>
      <c r="M201" s="1"/>
      <c r="N201" s="1"/>
      <c r="O201" s="1"/>
      <c r="P201" s="1"/>
      <c r="Q201" s="1"/>
      <c r="R201" s="1"/>
      <c r="S201" s="1"/>
      <c r="T201" s="1"/>
      <c r="U201" s="1"/>
      <c r="V201" s="1"/>
      <c r="W201" s="1"/>
      <c r="X201" s="1"/>
      <c r="Y201" s="82"/>
      <c r="Z201" s="82"/>
      <c r="AA201" s="82"/>
      <c r="AB201" s="82"/>
      <c r="AC201" s="1"/>
      <c r="AD201" s="1"/>
      <c r="AE201" s="1"/>
      <c r="AF201" s="1"/>
      <c r="AG201" s="1"/>
      <c r="AH201" s="1"/>
      <c r="AI201" s="1"/>
      <c r="AJ201" s="1"/>
      <c r="AK201" s="1"/>
      <c r="AL201" s="1"/>
      <c r="AM201" s="1"/>
      <c r="AN201" s="1"/>
      <c r="AO201" s="1"/>
      <c r="AP201" s="1"/>
      <c r="AQ201" s="1"/>
      <c r="AR201" s="1"/>
      <c r="AS201" s="1"/>
      <c r="AT201" s="1"/>
      <c r="AU201" s="1"/>
      <c r="AV201" s="1"/>
      <c r="AW201" s="1"/>
      <c r="AX201" s="82"/>
      <c r="AY201" s="82"/>
      <c r="AZ201" s="82"/>
      <c r="BA201" s="82"/>
      <c r="BB201" s="1"/>
      <c r="BC201" s="1"/>
      <c r="BD201" s="1"/>
      <c r="BE201" s="1" t="s">
        <v>2499</v>
      </c>
      <c r="BF201" s="1">
        <v>425256</v>
      </c>
      <c r="BG201" s="1" t="s">
        <v>2526</v>
      </c>
      <c r="BH201" s="1"/>
      <c r="BI201" s="1"/>
      <c r="BJ201" s="1"/>
      <c r="BK201" s="1"/>
      <c r="BL201" s="1"/>
      <c r="BM201" s="1"/>
      <c r="BN201" s="1"/>
      <c r="BO201" s="1"/>
      <c r="BP201" s="1"/>
      <c r="BQ201" s="1"/>
      <c r="BR201" s="1"/>
      <c r="BS201" s="1"/>
      <c r="BT201" s="1"/>
      <c r="BU201" s="1"/>
      <c r="BV201" s="1"/>
      <c r="BW201" s="82">
        <f t="shared" si="44"/>
        <v>425256</v>
      </c>
      <c r="BX201" s="82" t="str">
        <f t="shared" si="45"/>
        <v>PROFINAS SAS</v>
      </c>
      <c r="BY201" s="82" t="str">
        <f t="shared" si="46"/>
        <v>NIKON</v>
      </c>
      <c r="BZ201" s="82" t="str">
        <f t="shared" si="47"/>
        <v>15-60 DIAS</v>
      </c>
      <c r="CA201" s="1"/>
      <c r="CB201" s="1"/>
      <c r="CC201" s="1"/>
      <c r="CD201" s="98">
        <f t="shared" si="48"/>
        <v>425256</v>
      </c>
      <c r="CE201" s="98" t="str">
        <f t="shared" si="49"/>
        <v>PROFINAS SAS</v>
      </c>
      <c r="CF201" s="98" t="str">
        <f t="shared" si="50"/>
        <v>NIKON</v>
      </c>
      <c r="CG201" s="98" t="str">
        <f t="shared" si="51"/>
        <v>15-60 DIAS</v>
      </c>
      <c r="CH201" s="1">
        <f t="shared" si="52"/>
        <v>0</v>
      </c>
    </row>
    <row r="202" spans="1:86" ht="28.8">
      <c r="A202" s="48">
        <f t="shared" si="53"/>
        <v>194</v>
      </c>
      <c r="B202" s="10" t="s">
        <v>2225</v>
      </c>
      <c r="C202" s="10" t="s">
        <v>2226</v>
      </c>
      <c r="D202" s="1"/>
      <c r="E202" s="1"/>
      <c r="F202" s="1"/>
      <c r="G202" s="1"/>
      <c r="H202" s="1"/>
      <c r="I202" s="1"/>
      <c r="J202" s="1"/>
      <c r="K202" s="1"/>
      <c r="L202" s="1"/>
      <c r="M202" s="1"/>
      <c r="N202" s="1"/>
      <c r="O202" s="1"/>
      <c r="P202" s="1"/>
      <c r="Q202" s="1"/>
      <c r="R202" s="1"/>
      <c r="S202" s="1"/>
      <c r="T202" s="1"/>
      <c r="U202" s="1"/>
      <c r="V202" s="1"/>
      <c r="W202" s="1"/>
      <c r="X202" s="1"/>
      <c r="Y202" s="82"/>
      <c r="Z202" s="82"/>
      <c r="AA202" s="82"/>
      <c r="AB202" s="82"/>
      <c r="AC202" s="1"/>
      <c r="AD202" s="1"/>
      <c r="AE202" s="1"/>
      <c r="AF202" s="1"/>
      <c r="AG202" s="1"/>
      <c r="AH202" s="1"/>
      <c r="AI202" s="1"/>
      <c r="AJ202" s="1"/>
      <c r="AK202" s="1"/>
      <c r="AL202" s="1" t="s">
        <v>1095</v>
      </c>
      <c r="AM202" s="1">
        <v>684500</v>
      </c>
      <c r="AN202" s="1" t="s">
        <v>2475</v>
      </c>
      <c r="AO202" s="1"/>
      <c r="AP202" s="1"/>
      <c r="AQ202" s="1"/>
      <c r="AR202" s="1"/>
      <c r="AS202" s="1"/>
      <c r="AT202" s="1"/>
      <c r="AU202" s="1"/>
      <c r="AV202" s="1"/>
      <c r="AW202" s="1"/>
      <c r="AX202" s="82">
        <f t="shared" ref="AX202:AX265" si="54">MIN(AV202,AS202,AP202,AM202,AJ202,AG202,AD202)</f>
        <v>684500</v>
      </c>
      <c r="AY202" s="82" t="str">
        <f t="shared" ref="AY202:AY265" si="55">IF(AX202=AV202,$AU$7,IF(AX202=AS202,$AR$7,IF(AX202=AP202,$AO$7,IF(AX202=AM202,$AL$7,IF(AX202=AJ202,$AI$7,IF(AX202=AG202,$AF$7,IF(AX202=AD202,$AC$7,"")))))))</f>
        <v>LESNIAK E. U.</v>
      </c>
      <c r="AZ202" s="82" t="str">
        <f t="shared" ref="AZ202:AZ265" si="56">IF(AX202=AV202,AU202,IF(AX202=AS202,AR202,IF(AX202=AP202,AO202,IF(AX202=AM202,AL202,IF(AX202=AJ202,AI202,IF(AX202=AG202,AF202,IF(AX202=AD202,AC202,"")))))))</f>
        <v>SIGMA</v>
      </c>
      <c r="BA202" s="82" t="str">
        <f t="shared" ref="BA202:BA265" si="57">IF(AX202=AV202,AW202,IF(AX202=AS202,AT202,IF(AX202=AP202,AQ202,IF(AX202=AM202,AN202,IF(AX202=AJ202,AK202,IF(AX202=AG202,AH202,IF(AX202=AD202,AE202,"")))))))</f>
        <v>30 días</v>
      </c>
      <c r="BB202" s="1"/>
      <c r="BC202" s="1"/>
      <c r="BD202" s="1"/>
      <c r="BE202" s="1"/>
      <c r="BF202" s="1"/>
      <c r="BG202" s="1"/>
      <c r="BH202" s="1" t="s">
        <v>1095</v>
      </c>
      <c r="BI202" s="1">
        <v>557960</v>
      </c>
      <c r="BJ202" s="1" t="s">
        <v>2375</v>
      </c>
      <c r="BK202" s="1"/>
      <c r="BL202" s="1"/>
      <c r="BM202" s="1"/>
      <c r="BN202" s="1"/>
      <c r="BO202" s="1"/>
      <c r="BP202" s="1"/>
      <c r="BQ202" s="1"/>
      <c r="BR202" s="1"/>
      <c r="BS202" s="1"/>
      <c r="BT202" s="1"/>
      <c r="BU202" s="1"/>
      <c r="BV202" s="1"/>
      <c r="BW202" s="82">
        <f t="shared" ref="BW202:BW258" si="58">MIN(BU202,BR202,BO202,BL202,BI202,BF202,BC202)</f>
        <v>557960</v>
      </c>
      <c r="BX202" s="82" t="str">
        <f t="shared" ref="BX202:BX258" si="59">IF(BW202=BU202,$BT$7,IF(BW202=BR202,$BQ$7,IF(BW202=BO202,$BN$7,IF(BW202=BL202,$BK$7,IF(BW202=BI202,$BH$7,IF(BW202=BF202,$BE$7,IF(BW202=BC202,$BB$7,"")))))))</f>
        <v xml:space="preserve">QUIMICA  M.G.  S.A.S.   </v>
      </c>
      <c r="BY202" s="82" t="str">
        <f t="shared" ref="BY202:BY258" si="60">IF(BW202=BU202,BT202,IF(BW202=BR202,BQ202,IF(BW202=BO202,BN202,IF(BW202=BL202,BK202,IF(BW202=BI202,BH202,IF(BW202=BF202,BE202,IF(BW202=BC202,BB202,"")))))))</f>
        <v>SIGMA</v>
      </c>
      <c r="BZ202" s="82" t="str">
        <f t="shared" ref="BZ202:BZ258" si="61">IF(BW202=BU202,BV202,IF(BW202=BR202,BS202,IF(BW202=BO202,BP202,IF(BW202=BL202,BM202,IF(BW202=BI202,BJ202,IF(BW202=BF202,BG202,IF(BW202=BC202,BD202,"")))))))</f>
        <v>60 DIAS</v>
      </c>
      <c r="CA202" s="1" t="s">
        <v>1095</v>
      </c>
      <c r="CB202" s="1">
        <v>556800</v>
      </c>
      <c r="CC202" s="1">
        <v>60</v>
      </c>
      <c r="CD202" s="98">
        <f t="shared" ref="CD202:CD265" si="62">MIN(CB202,BW202,AX202,Y202)</f>
        <v>556800</v>
      </c>
      <c r="CE202" s="98" t="str">
        <f t="shared" ref="CE202:CE265" si="63">IF(CD202=CB202,$CA$7,IF(CD202=BW202,BX202,IF(CD202=AX202,AY202,IF(CD202=Y202,Z202,""))))</f>
        <v>SCIENTIFIC PRODUCTS LTDA.</v>
      </c>
      <c r="CF202" s="98" t="str">
        <f t="shared" ref="CF202:CF265" si="64">IF(CD202=CB202,CA202,IF(CD202=BW202,BY202,IF(CD202=AX202,AZ202,IF(CD202=Y202,AA202,""))))</f>
        <v>SIGMA</v>
      </c>
      <c r="CG202" s="98">
        <f t="shared" ref="CG202:CG265" si="65">IF(CD202=CB202,CC202,IF(CD202=BW202,BZ202,IF(CD202=AX202,BA202,IF(CD202=Y202,AB202,""))))</f>
        <v>60</v>
      </c>
      <c r="CH202" s="1">
        <f t="shared" ref="CH202:CH265" si="66">MAX(CB202,BI202,BC202,AD202,AG202,AJ202,AP202,AS202,AV202,W202,T202,Q202,N202,K202,H202,E202,BL202,BO202,BR202,BU202)</f>
        <v>557960</v>
      </c>
    </row>
    <row r="203" spans="1:86" ht="28.8">
      <c r="A203" s="48">
        <f t="shared" ref="A203:A266" si="67">A202+1</f>
        <v>195</v>
      </c>
      <c r="B203" s="10" t="s">
        <v>2225</v>
      </c>
      <c r="C203" s="10" t="s">
        <v>2227</v>
      </c>
      <c r="D203" s="1"/>
      <c r="E203" s="1"/>
      <c r="F203" s="1"/>
      <c r="G203" s="1"/>
      <c r="H203" s="1"/>
      <c r="I203" s="1"/>
      <c r="J203" s="1"/>
      <c r="K203" s="1"/>
      <c r="L203" s="1"/>
      <c r="M203" s="1"/>
      <c r="N203" s="1"/>
      <c r="O203" s="1"/>
      <c r="P203" s="1"/>
      <c r="Q203" s="1"/>
      <c r="R203" s="1"/>
      <c r="S203" s="1"/>
      <c r="T203" s="1"/>
      <c r="U203" s="1"/>
      <c r="V203" s="1"/>
      <c r="W203" s="1"/>
      <c r="X203" s="1"/>
      <c r="Y203" s="82"/>
      <c r="Z203" s="82"/>
      <c r="AA203" s="82"/>
      <c r="AB203" s="82"/>
      <c r="AC203" s="1"/>
      <c r="AD203" s="1"/>
      <c r="AE203" s="1"/>
      <c r="AF203" s="1"/>
      <c r="AG203" s="1"/>
      <c r="AH203" s="1"/>
      <c r="AI203" s="1"/>
      <c r="AJ203" s="1"/>
      <c r="AK203" s="1"/>
      <c r="AL203" s="1"/>
      <c r="AM203" s="1"/>
      <c r="AN203" s="1"/>
      <c r="AO203" s="1"/>
      <c r="AP203" s="1"/>
      <c r="AQ203" s="1"/>
      <c r="AR203" s="1"/>
      <c r="AS203" s="1"/>
      <c r="AT203" s="1"/>
      <c r="AU203" s="1"/>
      <c r="AV203" s="1"/>
      <c r="AW203" s="1"/>
      <c r="AX203" s="82"/>
      <c r="AY203" s="82"/>
      <c r="AZ203" s="82"/>
      <c r="BA203" s="82"/>
      <c r="BB203" s="1"/>
      <c r="BC203" s="1"/>
      <c r="BD203" s="1"/>
      <c r="BE203" s="1"/>
      <c r="BF203" s="1"/>
      <c r="BG203" s="1"/>
      <c r="BH203" s="1" t="s">
        <v>1095</v>
      </c>
      <c r="BI203" s="1">
        <v>721520</v>
      </c>
      <c r="BJ203" s="1" t="s">
        <v>2375</v>
      </c>
      <c r="BK203" s="1"/>
      <c r="BL203" s="1"/>
      <c r="BM203" s="1"/>
      <c r="BN203" s="1"/>
      <c r="BO203" s="1"/>
      <c r="BP203" s="1"/>
      <c r="BQ203" s="1"/>
      <c r="BR203" s="1"/>
      <c r="BS203" s="1"/>
      <c r="BT203" s="1"/>
      <c r="BU203" s="1"/>
      <c r="BV203" s="1"/>
      <c r="BW203" s="82">
        <f t="shared" si="58"/>
        <v>721520</v>
      </c>
      <c r="BX203" s="82" t="str">
        <f t="shared" si="59"/>
        <v xml:space="preserve">QUIMICA  M.G.  S.A.S.   </v>
      </c>
      <c r="BY203" s="82" t="str">
        <f t="shared" si="60"/>
        <v>SIGMA</v>
      </c>
      <c r="BZ203" s="82" t="str">
        <f t="shared" si="61"/>
        <v>60 DIAS</v>
      </c>
      <c r="CA203" s="1" t="s">
        <v>1095</v>
      </c>
      <c r="CB203" s="1">
        <v>730800</v>
      </c>
      <c r="CC203" s="1">
        <v>150</v>
      </c>
      <c r="CD203" s="98">
        <f t="shared" si="62"/>
        <v>721520</v>
      </c>
      <c r="CE203" s="98" t="str">
        <f t="shared" si="63"/>
        <v xml:space="preserve">QUIMICA  M.G.  S.A.S.   </v>
      </c>
      <c r="CF203" s="98" t="str">
        <f t="shared" si="64"/>
        <v>SIGMA</v>
      </c>
      <c r="CG203" s="98" t="str">
        <f t="shared" si="65"/>
        <v>60 DIAS</v>
      </c>
      <c r="CH203" s="1">
        <f t="shared" si="66"/>
        <v>730800</v>
      </c>
    </row>
    <row r="204" spans="1:86">
      <c r="A204" s="48">
        <f t="shared" si="67"/>
        <v>196</v>
      </c>
      <c r="B204" s="10" t="s">
        <v>1323</v>
      </c>
      <c r="C204" s="10"/>
      <c r="D204" s="1"/>
      <c r="E204" s="1"/>
      <c r="F204" s="1"/>
      <c r="G204" s="1"/>
      <c r="H204" s="1"/>
      <c r="I204" s="1"/>
      <c r="J204" s="1"/>
      <c r="K204" s="1"/>
      <c r="L204" s="1"/>
      <c r="M204" s="1"/>
      <c r="N204" s="1"/>
      <c r="O204" s="1"/>
      <c r="P204" s="1"/>
      <c r="Q204" s="1"/>
      <c r="R204" s="1"/>
      <c r="S204" s="1"/>
      <c r="T204" s="1"/>
      <c r="U204" s="1"/>
      <c r="V204" s="1"/>
      <c r="W204" s="1"/>
      <c r="X204" s="1"/>
      <c r="Y204" s="82"/>
      <c r="Z204" s="82"/>
      <c r="AA204" s="82"/>
      <c r="AB204" s="82"/>
      <c r="AC204" s="1"/>
      <c r="AD204" s="1"/>
      <c r="AE204" s="1"/>
      <c r="AF204" s="1"/>
      <c r="AG204" s="1"/>
      <c r="AH204" s="1"/>
      <c r="AI204" s="1"/>
      <c r="AJ204" s="1"/>
      <c r="AK204" s="1"/>
      <c r="AL204" s="1"/>
      <c r="AM204" s="1"/>
      <c r="AN204" s="1"/>
      <c r="AO204" s="1"/>
      <c r="AP204" s="1"/>
      <c r="AQ204" s="1"/>
      <c r="AR204" s="1"/>
      <c r="AS204" s="1"/>
      <c r="AT204" s="1"/>
      <c r="AU204" s="1"/>
      <c r="AV204" s="1"/>
      <c r="AW204" s="1"/>
      <c r="AX204" s="82"/>
      <c r="AY204" s="82"/>
      <c r="AZ204" s="82"/>
      <c r="BA204" s="82"/>
      <c r="BB204" s="1"/>
      <c r="BC204" s="1"/>
      <c r="BD204" s="1"/>
      <c r="BE204" s="1"/>
      <c r="BF204" s="1"/>
      <c r="BG204" s="1"/>
      <c r="BH204" s="1"/>
      <c r="BI204" s="1"/>
      <c r="BJ204" s="1"/>
      <c r="BK204" s="1"/>
      <c r="BL204" s="1"/>
      <c r="BM204" s="1"/>
      <c r="BN204" s="1"/>
      <c r="BO204" s="1"/>
      <c r="BP204" s="1"/>
      <c r="BQ204" s="1"/>
      <c r="BR204" s="1"/>
      <c r="BS204" s="1"/>
      <c r="BT204" s="1"/>
      <c r="BU204" s="1"/>
      <c r="BV204" s="1"/>
      <c r="BW204" s="82"/>
      <c r="BX204" s="82"/>
      <c r="BY204" s="82"/>
      <c r="BZ204" s="82"/>
      <c r="CA204" s="1"/>
      <c r="CB204" s="1"/>
      <c r="CC204" s="1"/>
      <c r="CD204" s="98"/>
      <c r="CE204" s="98"/>
      <c r="CF204" s="98"/>
      <c r="CG204" s="98"/>
      <c r="CH204" s="1">
        <f t="shared" si="66"/>
        <v>0</v>
      </c>
    </row>
    <row r="205" spans="1:86" ht="43.2">
      <c r="A205" s="48">
        <f t="shared" si="67"/>
        <v>197</v>
      </c>
      <c r="B205" s="10" t="s">
        <v>1202</v>
      </c>
      <c r="C205" s="10" t="s">
        <v>1266</v>
      </c>
      <c r="D205" s="1"/>
      <c r="E205" s="1"/>
      <c r="F205" s="1"/>
      <c r="G205" s="1"/>
      <c r="H205" s="1"/>
      <c r="I205" s="1"/>
      <c r="J205" s="1"/>
      <c r="K205" s="1"/>
      <c r="L205" s="1"/>
      <c r="M205" s="1"/>
      <c r="N205" s="1"/>
      <c r="O205" s="1"/>
      <c r="P205" s="1"/>
      <c r="Q205" s="1"/>
      <c r="R205" s="1"/>
      <c r="S205" s="1"/>
      <c r="T205" s="1"/>
      <c r="U205" s="1"/>
      <c r="V205" s="1"/>
      <c r="W205" s="1"/>
      <c r="X205" s="1"/>
      <c r="Y205" s="82"/>
      <c r="Z205" s="82"/>
      <c r="AA205" s="82"/>
      <c r="AB205" s="82"/>
      <c r="AC205" s="1"/>
      <c r="AD205" s="1"/>
      <c r="AE205" s="1"/>
      <c r="AF205" s="1"/>
      <c r="AG205" s="1"/>
      <c r="AH205" s="1"/>
      <c r="AI205" s="1"/>
      <c r="AJ205" s="1"/>
      <c r="AK205" s="1"/>
      <c r="AL205" s="1"/>
      <c r="AM205" s="1"/>
      <c r="AN205" s="1"/>
      <c r="AO205" s="1"/>
      <c r="AP205" s="1"/>
      <c r="AQ205" s="1"/>
      <c r="AR205" s="1"/>
      <c r="AS205" s="1"/>
      <c r="AT205" s="1"/>
      <c r="AU205" s="1" t="s">
        <v>1267</v>
      </c>
      <c r="AV205" s="1">
        <v>262175.08</v>
      </c>
      <c r="AW205" s="1">
        <v>45</v>
      </c>
      <c r="AX205" s="82">
        <f t="shared" si="54"/>
        <v>262175.08</v>
      </c>
      <c r="AY205" s="82" t="str">
        <f t="shared" si="55"/>
        <v xml:space="preserve">PURIFICACION Y ANALISIS DE FLUIDOS LTDA. </v>
      </c>
      <c r="AZ205" s="82" t="str">
        <f t="shared" si="56"/>
        <v>SHIMADZU</v>
      </c>
      <c r="BA205" s="82">
        <f t="shared" si="57"/>
        <v>45</v>
      </c>
      <c r="BB205" s="1"/>
      <c r="BC205" s="1"/>
      <c r="BD205" s="1"/>
      <c r="BE205" s="1"/>
      <c r="BF205" s="1"/>
      <c r="BG205" s="1"/>
      <c r="BH205" s="1"/>
      <c r="BI205" s="1"/>
      <c r="BJ205" s="1"/>
      <c r="BK205" s="1"/>
      <c r="BL205" s="1"/>
      <c r="BM205" s="1"/>
      <c r="BN205" s="1"/>
      <c r="BO205" s="1"/>
      <c r="BP205" s="1"/>
      <c r="BQ205" s="1"/>
      <c r="BR205" s="1"/>
      <c r="BS205" s="1"/>
      <c r="BT205" s="1"/>
      <c r="BU205" s="1"/>
      <c r="BV205" s="1"/>
      <c r="BW205" s="82"/>
      <c r="BX205" s="82"/>
      <c r="BY205" s="82"/>
      <c r="BZ205" s="82"/>
      <c r="CA205" s="1"/>
      <c r="CB205" s="1"/>
      <c r="CC205" s="1"/>
      <c r="CD205" s="98">
        <f t="shared" si="62"/>
        <v>262175.08</v>
      </c>
      <c r="CE205" s="98" t="str">
        <f t="shared" si="63"/>
        <v xml:space="preserve">PURIFICACION Y ANALISIS DE FLUIDOS LTDA. </v>
      </c>
      <c r="CF205" s="98" t="str">
        <f t="shared" si="64"/>
        <v>SHIMADZU</v>
      </c>
      <c r="CG205" s="98">
        <f t="shared" si="65"/>
        <v>45</v>
      </c>
      <c r="CH205" s="1">
        <f t="shared" si="66"/>
        <v>262175.08</v>
      </c>
    </row>
    <row r="206" spans="1:86" ht="28.8">
      <c r="A206" s="48">
        <f t="shared" si="67"/>
        <v>198</v>
      </c>
      <c r="B206" s="10" t="s">
        <v>729</v>
      </c>
      <c r="C206" s="10" t="s">
        <v>906</v>
      </c>
      <c r="D206" s="1"/>
      <c r="E206" s="1"/>
      <c r="F206" s="1"/>
      <c r="G206" s="1"/>
      <c r="H206" s="1"/>
      <c r="I206" s="1"/>
      <c r="J206" s="1"/>
      <c r="K206" s="1"/>
      <c r="L206" s="1"/>
      <c r="M206" s="1"/>
      <c r="N206" s="1"/>
      <c r="O206" s="1"/>
      <c r="P206" s="1"/>
      <c r="Q206" s="1"/>
      <c r="R206" s="1"/>
      <c r="S206" s="1"/>
      <c r="T206" s="1"/>
      <c r="U206" s="1"/>
      <c r="V206" s="1"/>
      <c r="W206" s="1"/>
      <c r="X206" s="1"/>
      <c r="Y206" s="82"/>
      <c r="Z206" s="82"/>
      <c r="AA206" s="82"/>
      <c r="AB206" s="82"/>
      <c r="AC206" s="1"/>
      <c r="AD206" s="1"/>
      <c r="AE206" s="1"/>
      <c r="AF206" s="1"/>
      <c r="AG206" s="1"/>
      <c r="AH206" s="1"/>
      <c r="AI206" s="1"/>
      <c r="AJ206" s="1"/>
      <c r="AK206" s="1"/>
      <c r="AL206" s="1"/>
      <c r="AM206" s="1"/>
      <c r="AN206" s="1"/>
      <c r="AO206" s="1"/>
      <c r="AP206" s="1"/>
      <c r="AQ206" s="1"/>
      <c r="AR206" s="1"/>
      <c r="AS206" s="1"/>
      <c r="AT206" s="1"/>
      <c r="AU206" s="1"/>
      <c r="AV206" s="1"/>
      <c r="AW206" s="1"/>
      <c r="AX206" s="82"/>
      <c r="AY206" s="82"/>
      <c r="AZ206" s="82"/>
      <c r="BA206" s="82"/>
      <c r="BB206" s="1"/>
      <c r="BC206" s="1"/>
      <c r="BD206" s="1"/>
      <c r="BE206" s="1"/>
      <c r="BF206" s="1"/>
      <c r="BG206" s="1"/>
      <c r="BH206" s="1"/>
      <c r="BI206" s="1"/>
      <c r="BJ206" s="1"/>
      <c r="BK206" s="1" t="s">
        <v>906</v>
      </c>
      <c r="BL206" s="1">
        <v>5000</v>
      </c>
      <c r="BM206" s="1" t="s">
        <v>2566</v>
      </c>
      <c r="BN206" s="1"/>
      <c r="BO206" s="1"/>
      <c r="BP206" s="1"/>
      <c r="BQ206" s="1" t="s">
        <v>2611</v>
      </c>
      <c r="BR206" s="1">
        <v>6960</v>
      </c>
      <c r="BS206" s="1" t="s">
        <v>2328</v>
      </c>
      <c r="BT206" s="1"/>
      <c r="BU206" s="1"/>
      <c r="BV206" s="1"/>
      <c r="BW206" s="82">
        <f t="shared" si="58"/>
        <v>5000</v>
      </c>
      <c r="BX206" s="82" t="str">
        <f t="shared" si="59"/>
        <v>QUIMICOS FARADAY LTDA</v>
      </c>
      <c r="BY206" s="82" t="str">
        <f t="shared" si="60"/>
        <v>Referencia LR 44</v>
      </c>
      <c r="BZ206" s="82" t="str">
        <f t="shared" si="61"/>
        <v xml:space="preserve">20 dias </v>
      </c>
      <c r="CA206" s="1"/>
      <c r="CB206" s="1"/>
      <c r="CC206" s="1"/>
      <c r="CD206" s="98">
        <f t="shared" si="62"/>
        <v>5000</v>
      </c>
      <c r="CE206" s="98" t="str">
        <f t="shared" si="63"/>
        <v>QUIMICOS FARADAY LTDA</v>
      </c>
      <c r="CF206" s="98" t="str">
        <f t="shared" si="64"/>
        <v>Referencia LR 44</v>
      </c>
      <c r="CG206" s="98" t="str">
        <f t="shared" si="65"/>
        <v xml:space="preserve">20 dias </v>
      </c>
      <c r="CH206" s="1">
        <f t="shared" si="66"/>
        <v>6960</v>
      </c>
    </row>
    <row r="207" spans="1:86" ht="28.8">
      <c r="A207" s="48">
        <f t="shared" si="67"/>
        <v>199</v>
      </c>
      <c r="B207" s="10" t="s">
        <v>730</v>
      </c>
      <c r="C207" s="10" t="s">
        <v>907</v>
      </c>
      <c r="D207" s="1"/>
      <c r="E207" s="1"/>
      <c r="F207" s="1"/>
      <c r="G207" s="1"/>
      <c r="H207" s="1"/>
      <c r="I207" s="1"/>
      <c r="J207" s="1"/>
      <c r="K207" s="1"/>
      <c r="L207" s="1"/>
      <c r="M207" s="1"/>
      <c r="N207" s="1"/>
      <c r="O207" s="1"/>
      <c r="P207" s="1"/>
      <c r="Q207" s="1"/>
      <c r="R207" s="1"/>
      <c r="S207" s="1"/>
      <c r="T207" s="1"/>
      <c r="U207" s="1"/>
      <c r="V207" s="1"/>
      <c r="W207" s="1"/>
      <c r="X207" s="1"/>
      <c r="Y207" s="82"/>
      <c r="Z207" s="82"/>
      <c r="AA207" s="82"/>
      <c r="AB207" s="82"/>
      <c r="AC207" s="1"/>
      <c r="AD207" s="1"/>
      <c r="AE207" s="1"/>
      <c r="AF207" s="1"/>
      <c r="AG207" s="1"/>
      <c r="AH207" s="1"/>
      <c r="AI207" s="1"/>
      <c r="AJ207" s="1"/>
      <c r="AK207" s="1"/>
      <c r="AL207" s="1"/>
      <c r="AM207" s="1"/>
      <c r="AN207" s="1"/>
      <c r="AO207" s="1"/>
      <c r="AP207" s="1"/>
      <c r="AQ207" s="1"/>
      <c r="AR207" s="1"/>
      <c r="AS207" s="1"/>
      <c r="AT207" s="1"/>
      <c r="AU207" s="1"/>
      <c r="AV207" s="1"/>
      <c r="AW207" s="1"/>
      <c r="AX207" s="82"/>
      <c r="AY207" s="82"/>
      <c r="AZ207" s="82"/>
      <c r="BA207" s="82"/>
      <c r="BB207" s="1"/>
      <c r="BC207" s="1"/>
      <c r="BD207" s="1"/>
      <c r="BE207" s="1"/>
      <c r="BF207" s="1"/>
      <c r="BG207" s="1"/>
      <c r="BH207" s="1"/>
      <c r="BI207" s="1"/>
      <c r="BJ207" s="1"/>
      <c r="BK207" s="1" t="s">
        <v>907</v>
      </c>
      <c r="BL207" s="1">
        <v>6500</v>
      </c>
      <c r="BM207" s="1" t="s">
        <v>2551</v>
      </c>
      <c r="BN207" s="1"/>
      <c r="BO207" s="1"/>
      <c r="BP207" s="1"/>
      <c r="BQ207" s="1" t="s">
        <v>2612</v>
      </c>
      <c r="BR207" s="1">
        <v>6960</v>
      </c>
      <c r="BS207" s="1" t="s">
        <v>2328</v>
      </c>
      <c r="BT207" s="1"/>
      <c r="BU207" s="1"/>
      <c r="BV207" s="1"/>
      <c r="BW207" s="82">
        <f t="shared" si="58"/>
        <v>6500</v>
      </c>
      <c r="BX207" s="82" t="str">
        <f t="shared" si="59"/>
        <v>QUIMICOS FARADAY LTDA</v>
      </c>
      <c r="BY207" s="82" t="str">
        <f t="shared" si="60"/>
        <v xml:space="preserve">Referecia CR 2025 </v>
      </c>
      <c r="BZ207" s="82" t="str">
        <f t="shared" si="61"/>
        <v>20 dias</v>
      </c>
      <c r="CA207" s="1"/>
      <c r="CB207" s="1"/>
      <c r="CC207" s="1"/>
      <c r="CD207" s="98">
        <f t="shared" si="62"/>
        <v>6500</v>
      </c>
      <c r="CE207" s="98" t="str">
        <f t="shared" si="63"/>
        <v>QUIMICOS FARADAY LTDA</v>
      </c>
      <c r="CF207" s="98" t="str">
        <f t="shared" si="64"/>
        <v xml:space="preserve">Referecia CR 2025 </v>
      </c>
      <c r="CG207" s="98" t="str">
        <f t="shared" si="65"/>
        <v>20 dias</v>
      </c>
      <c r="CH207" s="1">
        <f t="shared" si="66"/>
        <v>6960</v>
      </c>
    </row>
    <row r="208" spans="1:86" ht="43.2">
      <c r="A208" s="48">
        <f t="shared" si="67"/>
        <v>200</v>
      </c>
      <c r="B208" s="10" t="s">
        <v>2228</v>
      </c>
      <c r="C208" s="10"/>
      <c r="D208" s="1"/>
      <c r="E208" s="1"/>
      <c r="F208" s="1"/>
      <c r="G208" s="1"/>
      <c r="H208" s="1"/>
      <c r="I208" s="1"/>
      <c r="J208" s="1"/>
      <c r="K208" s="1"/>
      <c r="L208" s="1"/>
      <c r="M208" s="1"/>
      <c r="N208" s="1"/>
      <c r="O208" s="1"/>
      <c r="P208" s="1"/>
      <c r="Q208" s="1"/>
      <c r="R208" s="1"/>
      <c r="S208" s="1"/>
      <c r="T208" s="1"/>
      <c r="U208" s="1"/>
      <c r="V208" s="1"/>
      <c r="W208" s="1"/>
      <c r="X208" s="1"/>
      <c r="Y208" s="82"/>
      <c r="Z208" s="82"/>
      <c r="AA208" s="82"/>
      <c r="AB208" s="82"/>
      <c r="AC208" s="1"/>
      <c r="AD208" s="1"/>
      <c r="AE208" s="1"/>
      <c r="AF208" s="1"/>
      <c r="AG208" s="1"/>
      <c r="AH208" s="1"/>
      <c r="AI208" s="1"/>
      <c r="AJ208" s="1"/>
      <c r="AK208" s="1"/>
      <c r="AL208" s="1"/>
      <c r="AM208" s="1"/>
      <c r="AN208" s="1"/>
      <c r="AO208" s="1"/>
      <c r="AP208" s="1"/>
      <c r="AQ208" s="1"/>
      <c r="AR208" s="1"/>
      <c r="AS208" s="1"/>
      <c r="AT208" s="1"/>
      <c r="AU208" s="1"/>
      <c r="AV208" s="1"/>
      <c r="AW208" s="1"/>
      <c r="AX208" s="82"/>
      <c r="AY208" s="82"/>
      <c r="AZ208" s="82"/>
      <c r="BA208" s="82"/>
      <c r="BB208" s="1"/>
      <c r="BC208" s="1"/>
      <c r="BD208" s="1"/>
      <c r="BE208" s="1"/>
      <c r="BF208" s="1"/>
      <c r="BG208" s="1"/>
      <c r="BH208" s="1"/>
      <c r="BI208" s="1"/>
      <c r="BJ208" s="1"/>
      <c r="BK208" s="1"/>
      <c r="BL208" s="1"/>
      <c r="BM208" s="1"/>
      <c r="BN208" s="1"/>
      <c r="BO208" s="1"/>
      <c r="BP208" s="1"/>
      <c r="BQ208" s="1" t="s">
        <v>2613</v>
      </c>
      <c r="BR208" s="1">
        <v>29000</v>
      </c>
      <c r="BS208" s="1" t="s">
        <v>2328</v>
      </c>
      <c r="BT208" s="1"/>
      <c r="BU208" s="1"/>
      <c r="BV208" s="1"/>
      <c r="BW208" s="82">
        <f t="shared" si="58"/>
        <v>29000</v>
      </c>
      <c r="BX208" s="82" t="str">
        <f t="shared" si="59"/>
        <v>REACTIVOS EQUIPOS Y QUIMICOS LIMITADA</v>
      </c>
      <c r="BY208" s="82" t="str">
        <f t="shared" si="60"/>
        <v>GP</v>
      </c>
      <c r="BZ208" s="82" t="str">
        <f t="shared" si="61"/>
        <v>30 DIAS</v>
      </c>
      <c r="CA208" s="1"/>
      <c r="CB208" s="1"/>
      <c r="CC208" s="1"/>
      <c r="CD208" s="98">
        <f t="shared" si="62"/>
        <v>29000</v>
      </c>
      <c r="CE208" s="98" t="str">
        <f t="shared" si="63"/>
        <v>REACTIVOS EQUIPOS Y QUIMICOS LIMITADA</v>
      </c>
      <c r="CF208" s="98" t="str">
        <f t="shared" si="64"/>
        <v>GP</v>
      </c>
      <c r="CG208" s="98" t="str">
        <f t="shared" si="65"/>
        <v>30 DIAS</v>
      </c>
      <c r="CH208" s="1">
        <f t="shared" si="66"/>
        <v>29000</v>
      </c>
    </row>
    <row r="209" spans="1:86" ht="43.2">
      <c r="A209" s="48">
        <f t="shared" si="67"/>
        <v>201</v>
      </c>
      <c r="B209" s="10" t="s">
        <v>2229</v>
      </c>
      <c r="C209" s="10"/>
      <c r="D209" s="1"/>
      <c r="E209" s="1"/>
      <c r="F209" s="1"/>
      <c r="G209" s="1"/>
      <c r="H209" s="1"/>
      <c r="I209" s="1"/>
      <c r="J209" s="1"/>
      <c r="K209" s="1"/>
      <c r="L209" s="1"/>
      <c r="M209" s="1"/>
      <c r="N209" s="1"/>
      <c r="O209" s="1"/>
      <c r="P209" s="1"/>
      <c r="Q209" s="1"/>
      <c r="R209" s="1"/>
      <c r="S209" s="1"/>
      <c r="T209" s="1"/>
      <c r="U209" s="1"/>
      <c r="V209" s="1"/>
      <c r="W209" s="1"/>
      <c r="X209" s="1"/>
      <c r="Y209" s="82"/>
      <c r="Z209" s="82"/>
      <c r="AA209" s="82"/>
      <c r="AB209" s="82"/>
      <c r="AC209" s="1"/>
      <c r="AD209" s="1"/>
      <c r="AE209" s="1"/>
      <c r="AF209" s="1"/>
      <c r="AG209" s="1"/>
      <c r="AH209" s="1"/>
      <c r="AI209" s="1"/>
      <c r="AJ209" s="1"/>
      <c r="AK209" s="1"/>
      <c r="AL209" s="1"/>
      <c r="AM209" s="1"/>
      <c r="AN209" s="1"/>
      <c r="AO209" s="1"/>
      <c r="AP209" s="1"/>
      <c r="AQ209" s="1"/>
      <c r="AR209" s="1"/>
      <c r="AS209" s="1"/>
      <c r="AT209" s="1"/>
      <c r="AU209" s="1"/>
      <c r="AV209" s="1"/>
      <c r="AW209" s="1"/>
      <c r="AX209" s="82"/>
      <c r="AY209" s="82"/>
      <c r="AZ209" s="82"/>
      <c r="BA209" s="82"/>
      <c r="BB209" s="1"/>
      <c r="BC209" s="1"/>
      <c r="BD209" s="1"/>
      <c r="BE209" s="1"/>
      <c r="BF209" s="1"/>
      <c r="BG209" s="1"/>
      <c r="BH209" s="1"/>
      <c r="BI209" s="1"/>
      <c r="BJ209" s="1"/>
      <c r="BK209" s="1" t="s">
        <v>2567</v>
      </c>
      <c r="BL209" s="1">
        <v>36800</v>
      </c>
      <c r="BM209" s="1" t="s">
        <v>2551</v>
      </c>
      <c r="BN209" s="1"/>
      <c r="BO209" s="1"/>
      <c r="BP209" s="1"/>
      <c r="BQ209" s="1" t="s">
        <v>2613</v>
      </c>
      <c r="BR209" s="1">
        <v>13456</v>
      </c>
      <c r="BS209" s="1" t="s">
        <v>2328</v>
      </c>
      <c r="BT209" s="1"/>
      <c r="BU209" s="1"/>
      <c r="BV209" s="1"/>
      <c r="BW209" s="82">
        <f t="shared" si="58"/>
        <v>13456</v>
      </c>
      <c r="BX209" s="82" t="str">
        <f t="shared" si="59"/>
        <v>REACTIVOS EQUIPOS Y QUIMICOS LIMITADA</v>
      </c>
      <c r="BY209" s="82" t="str">
        <f t="shared" si="60"/>
        <v>GP</v>
      </c>
      <c r="BZ209" s="82" t="str">
        <f t="shared" si="61"/>
        <v>30 DIAS</v>
      </c>
      <c r="CA209" s="1"/>
      <c r="CB209" s="1"/>
      <c r="CC209" s="1"/>
      <c r="CD209" s="98">
        <f t="shared" si="62"/>
        <v>13456</v>
      </c>
      <c r="CE209" s="98" t="str">
        <f t="shared" si="63"/>
        <v>REACTIVOS EQUIPOS Y QUIMICOS LIMITADA</v>
      </c>
      <c r="CF209" s="98" t="str">
        <f t="shared" si="64"/>
        <v>GP</v>
      </c>
      <c r="CG209" s="98" t="str">
        <f t="shared" si="65"/>
        <v>30 DIAS</v>
      </c>
      <c r="CH209" s="1">
        <f t="shared" si="66"/>
        <v>36800</v>
      </c>
    </row>
    <row r="210" spans="1:86" ht="43.2">
      <c r="A210" s="48">
        <f t="shared" si="67"/>
        <v>202</v>
      </c>
      <c r="B210" s="10" t="s">
        <v>2230</v>
      </c>
      <c r="C210" s="10"/>
      <c r="D210" s="1"/>
      <c r="E210" s="1"/>
      <c r="F210" s="1"/>
      <c r="G210" s="1"/>
      <c r="H210" s="1"/>
      <c r="I210" s="1"/>
      <c r="J210" s="1"/>
      <c r="K210" s="1"/>
      <c r="L210" s="1"/>
      <c r="M210" s="1"/>
      <c r="N210" s="1"/>
      <c r="O210" s="1"/>
      <c r="P210" s="1"/>
      <c r="Q210" s="1"/>
      <c r="R210" s="1"/>
      <c r="S210" s="1"/>
      <c r="T210" s="1"/>
      <c r="U210" s="1"/>
      <c r="V210" s="1"/>
      <c r="W210" s="1"/>
      <c r="X210" s="1"/>
      <c r="Y210" s="82"/>
      <c r="Z210" s="82"/>
      <c r="AA210" s="82"/>
      <c r="AB210" s="82"/>
      <c r="AC210" s="1"/>
      <c r="AD210" s="1"/>
      <c r="AE210" s="1"/>
      <c r="AF210" s="1"/>
      <c r="AG210" s="1"/>
      <c r="AH210" s="1"/>
      <c r="AI210" s="1"/>
      <c r="AJ210" s="1"/>
      <c r="AK210" s="1"/>
      <c r="AL210" s="1"/>
      <c r="AM210" s="1"/>
      <c r="AN210" s="1"/>
      <c r="AO210" s="1"/>
      <c r="AP210" s="1"/>
      <c r="AQ210" s="1"/>
      <c r="AR210" s="1"/>
      <c r="AS210" s="1"/>
      <c r="AT210" s="1"/>
      <c r="AU210" s="1"/>
      <c r="AV210" s="1"/>
      <c r="AW210" s="1"/>
      <c r="AX210" s="82"/>
      <c r="AY210" s="82"/>
      <c r="AZ210" s="82"/>
      <c r="BA210" s="82"/>
      <c r="BB210" s="1"/>
      <c r="BC210" s="1"/>
      <c r="BD210" s="1"/>
      <c r="BE210" s="1"/>
      <c r="BF210" s="1"/>
      <c r="BG210" s="1"/>
      <c r="BH210" s="1"/>
      <c r="BI210" s="1"/>
      <c r="BJ210" s="1"/>
      <c r="BK210" s="1" t="s">
        <v>2567</v>
      </c>
      <c r="BL210" s="1">
        <v>28700</v>
      </c>
      <c r="BM210" s="1" t="s">
        <v>2551</v>
      </c>
      <c r="BN210" s="1"/>
      <c r="BO210" s="1"/>
      <c r="BP210" s="1"/>
      <c r="BQ210" s="1" t="s">
        <v>2613</v>
      </c>
      <c r="BR210" s="1">
        <v>17400</v>
      </c>
      <c r="BS210" s="1" t="s">
        <v>2328</v>
      </c>
      <c r="BT210" s="1"/>
      <c r="BU210" s="1"/>
      <c r="BV210" s="1"/>
      <c r="BW210" s="82">
        <f t="shared" si="58"/>
        <v>17400</v>
      </c>
      <c r="BX210" s="82" t="str">
        <f t="shared" si="59"/>
        <v>REACTIVOS EQUIPOS Y QUIMICOS LIMITADA</v>
      </c>
      <c r="BY210" s="82" t="str">
        <f t="shared" si="60"/>
        <v>GP</v>
      </c>
      <c r="BZ210" s="82" t="str">
        <f t="shared" si="61"/>
        <v>30 DIAS</v>
      </c>
      <c r="CA210" s="1"/>
      <c r="CB210" s="1"/>
      <c r="CC210" s="1"/>
      <c r="CD210" s="98">
        <f t="shared" si="62"/>
        <v>17400</v>
      </c>
      <c r="CE210" s="98" t="str">
        <f t="shared" si="63"/>
        <v>REACTIVOS EQUIPOS Y QUIMICOS LIMITADA</v>
      </c>
      <c r="CF210" s="98" t="str">
        <f t="shared" si="64"/>
        <v>GP</v>
      </c>
      <c r="CG210" s="98" t="str">
        <f t="shared" si="65"/>
        <v>30 DIAS</v>
      </c>
      <c r="CH210" s="1">
        <f t="shared" si="66"/>
        <v>28700</v>
      </c>
    </row>
    <row r="211" spans="1:86" ht="57.6">
      <c r="A211" s="48">
        <f t="shared" si="67"/>
        <v>203</v>
      </c>
      <c r="B211" s="10" t="s">
        <v>1198</v>
      </c>
      <c r="C211" s="10" t="s">
        <v>2231</v>
      </c>
      <c r="D211" s="1"/>
      <c r="E211" s="1"/>
      <c r="F211" s="1"/>
      <c r="G211" s="1"/>
      <c r="H211" s="1"/>
      <c r="I211" s="1"/>
      <c r="J211" s="1"/>
      <c r="K211" s="1"/>
      <c r="L211" s="1"/>
      <c r="M211" s="1" t="s">
        <v>2359</v>
      </c>
      <c r="N211" s="1">
        <v>2082199.9999999998</v>
      </c>
      <c r="O211" s="1" t="s">
        <v>2375</v>
      </c>
      <c r="P211" s="1"/>
      <c r="Q211" s="1"/>
      <c r="R211" s="1"/>
      <c r="S211" s="1"/>
      <c r="T211" s="1"/>
      <c r="U211" s="1"/>
      <c r="V211" s="1"/>
      <c r="W211" s="1"/>
      <c r="X211" s="1"/>
      <c r="Y211" s="82">
        <f t="shared" ref="Y211:Y258" si="68">MIN(W211,T211,Q211,N211,K211,H211,E211)</f>
        <v>2082199.9999999998</v>
      </c>
      <c r="Z211" s="82" t="str">
        <f t="shared" ref="Z211:Z258" si="69">IF(Y211=W211,$V$7,IF(Y211=T211,$S$7,IF(Y211=Q211,$P$7,IF(Y211=N211,$M$7,IF(Y211=K211,$J$7,IF(Y211=H211,$G$7,IF(Y211=E211,$D$7,"")))))))</f>
        <v>BLAMIS DOTACIONES LABORATORIO S.A.S</v>
      </c>
      <c r="AA211" s="82" t="str">
        <f t="shared" ref="AA211:AA258" si="70">IF(Y211=W211,V211,IF(Y211=T211,S211,IF(Y211=Q211,P211,IF(Y211=N211,M211,IF(Y211=K211,J211,IF(Y211=H211,G211,IF(Y211=E211,D211,"")))))))</f>
        <v>EPPENDORF</v>
      </c>
      <c r="AB211" s="82" t="str">
        <f t="shared" ref="AB211:AB258" si="71">IF(Y211=W211,X211,IF(Y211=T211,U211,IF(Y211=Q211,R211,IF(Y211=N211,O211,IF(Y211=K211,L211,IF(Y211=H211,I211,IF(Y211=E211,F211,"")))))))</f>
        <v>60 DIAS</v>
      </c>
      <c r="AC211" s="1"/>
      <c r="AD211" s="1"/>
      <c r="AE211" s="1"/>
      <c r="AF211" s="1"/>
      <c r="AG211" s="1"/>
      <c r="AH211" s="1"/>
      <c r="AI211" s="1"/>
      <c r="AJ211" s="1"/>
      <c r="AK211" s="1"/>
      <c r="AL211" s="1"/>
      <c r="AM211" s="1"/>
      <c r="AN211" s="1"/>
      <c r="AO211" s="1" t="s">
        <v>2359</v>
      </c>
      <c r="AP211" s="1">
        <v>1665760</v>
      </c>
      <c r="AQ211" s="1">
        <v>90</v>
      </c>
      <c r="AR211" s="1"/>
      <c r="AS211" s="1"/>
      <c r="AT211" s="1"/>
      <c r="AU211" s="1"/>
      <c r="AV211" s="1"/>
      <c r="AW211" s="1"/>
      <c r="AX211" s="82">
        <f t="shared" si="54"/>
        <v>1665760</v>
      </c>
      <c r="AY211" s="82" t="str">
        <f t="shared" si="55"/>
        <v>MERCK S.A.</v>
      </c>
      <c r="AZ211" s="82" t="str">
        <f t="shared" si="56"/>
        <v>EPPENDORF</v>
      </c>
      <c r="BA211" s="82">
        <f t="shared" si="57"/>
        <v>90</v>
      </c>
      <c r="BB211" s="1"/>
      <c r="BC211" s="1"/>
      <c r="BD211" s="1"/>
      <c r="BE211" s="1"/>
      <c r="BF211" s="1"/>
      <c r="BG211" s="1"/>
      <c r="BH211" s="1"/>
      <c r="BI211" s="1"/>
      <c r="BJ211" s="1"/>
      <c r="BK211" s="1"/>
      <c r="BL211" s="1"/>
      <c r="BM211" s="1"/>
      <c r="BN211" s="1"/>
      <c r="BO211" s="1"/>
      <c r="BP211" s="1"/>
      <c r="BQ211" s="1"/>
      <c r="BR211" s="1"/>
      <c r="BS211" s="1"/>
      <c r="BT211" s="1" t="s">
        <v>2359</v>
      </c>
      <c r="BU211" s="1">
        <v>1368800</v>
      </c>
      <c r="BV211" s="1" t="s">
        <v>2615</v>
      </c>
      <c r="BW211" s="82">
        <f t="shared" si="58"/>
        <v>1368800</v>
      </c>
      <c r="BX211" s="82" t="str">
        <f t="shared" si="59"/>
        <v>RTL REPRESENTACIONES TÉCNICAS LTDA</v>
      </c>
      <c r="BY211" s="82" t="str">
        <f t="shared" si="60"/>
        <v>EPPENDORF</v>
      </c>
      <c r="BZ211" s="82" t="str">
        <f t="shared" si="61"/>
        <v>30 - 45</v>
      </c>
      <c r="CA211" s="1" t="s">
        <v>2625</v>
      </c>
      <c r="CB211" s="1">
        <v>580000</v>
      </c>
      <c r="CC211" s="1">
        <v>60</v>
      </c>
      <c r="CD211" s="98">
        <f t="shared" si="62"/>
        <v>580000</v>
      </c>
      <c r="CE211" s="98" t="str">
        <f t="shared" si="63"/>
        <v>SCIENTIFIC PRODUCTS LTDA.</v>
      </c>
      <c r="CF211" s="98" t="str">
        <f t="shared" si="64"/>
        <v xml:space="preserve">FISHERBRAND </v>
      </c>
      <c r="CG211" s="98">
        <f t="shared" si="65"/>
        <v>60</v>
      </c>
      <c r="CH211" s="1">
        <f t="shared" si="66"/>
        <v>2082199.9999999998</v>
      </c>
    </row>
    <row r="212" spans="1:86" ht="43.2">
      <c r="A212" s="48">
        <f t="shared" si="67"/>
        <v>204</v>
      </c>
      <c r="B212" s="10" t="s">
        <v>2232</v>
      </c>
      <c r="C212" s="10" t="s">
        <v>2155</v>
      </c>
      <c r="D212" s="1"/>
      <c r="E212" s="1"/>
      <c r="F212" s="1"/>
      <c r="G212" s="1"/>
      <c r="H212" s="1"/>
      <c r="I212" s="1"/>
      <c r="J212" s="1"/>
      <c r="K212" s="1"/>
      <c r="L212" s="1"/>
      <c r="M212" s="1"/>
      <c r="N212" s="1"/>
      <c r="O212" s="1"/>
      <c r="P212" s="1"/>
      <c r="Q212" s="1"/>
      <c r="R212" s="1"/>
      <c r="S212" s="1"/>
      <c r="T212" s="1"/>
      <c r="U212" s="1"/>
      <c r="V212" s="1"/>
      <c r="W212" s="1"/>
      <c r="X212" s="1"/>
      <c r="Y212" s="82"/>
      <c r="Z212" s="82"/>
      <c r="AA212" s="82"/>
      <c r="AB212" s="82"/>
      <c r="AC212" s="1"/>
      <c r="AD212" s="1"/>
      <c r="AE212" s="1"/>
      <c r="AF212" s="1"/>
      <c r="AG212" s="1"/>
      <c r="AH212" s="1"/>
      <c r="AI212" s="1"/>
      <c r="AJ212" s="1"/>
      <c r="AK212" s="1"/>
      <c r="AL212" s="1"/>
      <c r="AM212" s="1"/>
      <c r="AN212" s="1"/>
      <c r="AO212" s="1"/>
      <c r="AP212" s="1"/>
      <c r="AQ212" s="1"/>
      <c r="AR212" s="1"/>
      <c r="AS212" s="1"/>
      <c r="AT212" s="1"/>
      <c r="AU212" s="1" t="s">
        <v>2155</v>
      </c>
      <c r="AV212" s="1">
        <v>198081.6</v>
      </c>
      <c r="AW212" s="1">
        <v>45</v>
      </c>
      <c r="AX212" s="82">
        <f t="shared" si="54"/>
        <v>198081.6</v>
      </c>
      <c r="AY212" s="82" t="str">
        <f t="shared" si="55"/>
        <v xml:space="preserve">PURIFICACION Y ANALISIS DE FLUIDOS LTDA. </v>
      </c>
      <c r="AZ212" s="82" t="str">
        <f t="shared" si="56"/>
        <v>CAPITAL</v>
      </c>
      <c r="BA212" s="82">
        <f t="shared" si="57"/>
        <v>45</v>
      </c>
      <c r="BB212" s="1"/>
      <c r="BC212" s="1"/>
      <c r="BD212" s="1"/>
      <c r="BE212" s="1"/>
      <c r="BF212" s="1"/>
      <c r="BG212" s="1"/>
      <c r="BH212" s="1"/>
      <c r="BI212" s="1"/>
      <c r="BJ212" s="1"/>
      <c r="BK212" s="1"/>
      <c r="BL212" s="1"/>
      <c r="BM212" s="1"/>
      <c r="BN212" s="1"/>
      <c r="BO212" s="1"/>
      <c r="BP212" s="1"/>
      <c r="BQ212" s="1"/>
      <c r="BR212" s="1"/>
      <c r="BS212" s="1"/>
      <c r="BT212" s="1"/>
      <c r="BU212" s="1"/>
      <c r="BV212" s="1"/>
      <c r="BW212" s="82"/>
      <c r="BX212" s="82"/>
      <c r="BY212" s="82"/>
      <c r="BZ212" s="82"/>
      <c r="CA212" s="1"/>
      <c r="CB212" s="1"/>
      <c r="CC212" s="1"/>
      <c r="CD212" s="98">
        <f t="shared" si="62"/>
        <v>198081.6</v>
      </c>
      <c r="CE212" s="98" t="str">
        <f t="shared" si="63"/>
        <v xml:space="preserve">PURIFICACION Y ANALISIS DE FLUIDOS LTDA. </v>
      </c>
      <c r="CF212" s="98" t="str">
        <f t="shared" si="64"/>
        <v>CAPITAL</v>
      </c>
      <c r="CG212" s="98">
        <f t="shared" si="65"/>
        <v>45</v>
      </c>
      <c r="CH212" s="1">
        <f t="shared" si="66"/>
        <v>198081.6</v>
      </c>
    </row>
    <row r="213" spans="1:86" ht="43.2">
      <c r="A213" s="48">
        <f t="shared" si="67"/>
        <v>205</v>
      </c>
      <c r="B213" s="10" t="s">
        <v>2233</v>
      </c>
      <c r="C213" s="10" t="s">
        <v>2155</v>
      </c>
      <c r="D213" s="1"/>
      <c r="E213" s="1"/>
      <c r="F213" s="1"/>
      <c r="G213" s="1"/>
      <c r="H213" s="1"/>
      <c r="I213" s="1"/>
      <c r="J213" s="1"/>
      <c r="K213" s="1"/>
      <c r="L213" s="1"/>
      <c r="M213" s="1"/>
      <c r="N213" s="1"/>
      <c r="O213" s="1"/>
      <c r="P213" s="1"/>
      <c r="Q213" s="1"/>
      <c r="R213" s="1"/>
      <c r="S213" s="1"/>
      <c r="T213" s="1"/>
      <c r="U213" s="1"/>
      <c r="V213" s="1"/>
      <c r="W213" s="1"/>
      <c r="X213" s="1"/>
      <c r="Y213" s="82"/>
      <c r="Z213" s="82"/>
      <c r="AA213" s="82"/>
      <c r="AB213" s="82"/>
      <c r="AC213" s="1"/>
      <c r="AD213" s="1"/>
      <c r="AE213" s="1"/>
      <c r="AF213" s="1"/>
      <c r="AG213" s="1"/>
      <c r="AH213" s="1"/>
      <c r="AI213" s="1"/>
      <c r="AJ213" s="1"/>
      <c r="AK213" s="1"/>
      <c r="AL213" s="1"/>
      <c r="AM213" s="1"/>
      <c r="AN213" s="1"/>
      <c r="AO213" s="1"/>
      <c r="AP213" s="1"/>
      <c r="AQ213" s="1"/>
      <c r="AR213" s="1"/>
      <c r="AS213" s="1"/>
      <c r="AT213" s="1"/>
      <c r="AU213" s="1" t="s">
        <v>2155</v>
      </c>
      <c r="AV213" s="1">
        <v>240270.34</v>
      </c>
      <c r="AW213" s="1">
        <v>45</v>
      </c>
      <c r="AX213" s="82">
        <f t="shared" si="54"/>
        <v>240270.34</v>
      </c>
      <c r="AY213" s="82" t="str">
        <f t="shared" si="55"/>
        <v xml:space="preserve">PURIFICACION Y ANALISIS DE FLUIDOS LTDA. </v>
      </c>
      <c r="AZ213" s="82" t="str">
        <f t="shared" si="56"/>
        <v>CAPITAL</v>
      </c>
      <c r="BA213" s="82">
        <f t="shared" si="57"/>
        <v>45</v>
      </c>
      <c r="BB213" s="1"/>
      <c r="BC213" s="1"/>
      <c r="BD213" s="1"/>
      <c r="BE213" s="1"/>
      <c r="BF213" s="1"/>
      <c r="BG213" s="1"/>
      <c r="BH213" s="1"/>
      <c r="BI213" s="1"/>
      <c r="BJ213" s="1"/>
      <c r="BK213" s="1"/>
      <c r="BL213" s="1"/>
      <c r="BM213" s="1"/>
      <c r="BN213" s="1"/>
      <c r="BO213" s="1"/>
      <c r="BP213" s="1"/>
      <c r="BQ213" s="1"/>
      <c r="BR213" s="1"/>
      <c r="BS213" s="1"/>
      <c r="BT213" s="1"/>
      <c r="BU213" s="1"/>
      <c r="BV213" s="1"/>
      <c r="BW213" s="82"/>
      <c r="BX213" s="82"/>
      <c r="BY213" s="82"/>
      <c r="BZ213" s="82"/>
      <c r="CA213" s="1"/>
      <c r="CB213" s="1"/>
      <c r="CC213" s="1"/>
      <c r="CD213" s="98">
        <f t="shared" si="62"/>
        <v>240270.34</v>
      </c>
      <c r="CE213" s="98" t="str">
        <f t="shared" si="63"/>
        <v xml:space="preserve">PURIFICACION Y ANALISIS DE FLUIDOS LTDA. </v>
      </c>
      <c r="CF213" s="98" t="str">
        <f t="shared" si="64"/>
        <v>CAPITAL</v>
      </c>
      <c r="CG213" s="98">
        <f t="shared" si="65"/>
        <v>45</v>
      </c>
      <c r="CH213" s="1">
        <f t="shared" si="66"/>
        <v>240270.34</v>
      </c>
    </row>
    <row r="214" spans="1:86" ht="43.2">
      <c r="A214" s="48">
        <f t="shared" si="67"/>
        <v>206</v>
      </c>
      <c r="B214" s="10" t="s">
        <v>1143</v>
      </c>
      <c r="C214" s="10" t="s">
        <v>1226</v>
      </c>
      <c r="D214" s="1"/>
      <c r="E214" s="1"/>
      <c r="F214" s="1"/>
      <c r="G214" s="1"/>
      <c r="H214" s="1"/>
      <c r="I214" s="1"/>
      <c r="J214" s="1"/>
      <c r="K214" s="1"/>
      <c r="L214" s="1"/>
      <c r="M214" s="1"/>
      <c r="N214" s="1"/>
      <c r="O214" s="1"/>
      <c r="P214" s="1"/>
      <c r="Q214" s="1"/>
      <c r="R214" s="1"/>
      <c r="S214" s="1"/>
      <c r="T214" s="1"/>
      <c r="U214" s="1"/>
      <c r="V214" s="1"/>
      <c r="W214" s="1"/>
      <c r="X214" s="1"/>
      <c r="Y214" s="82"/>
      <c r="Z214" s="82"/>
      <c r="AA214" s="82"/>
      <c r="AB214" s="82"/>
      <c r="AC214" s="1"/>
      <c r="AD214" s="1"/>
      <c r="AE214" s="1"/>
      <c r="AF214" s="1"/>
      <c r="AG214" s="1"/>
      <c r="AH214" s="1"/>
      <c r="AI214" s="1"/>
      <c r="AJ214" s="1"/>
      <c r="AK214" s="1"/>
      <c r="AL214" s="1"/>
      <c r="AM214" s="1"/>
      <c r="AN214" s="1"/>
      <c r="AO214" s="1"/>
      <c r="AP214" s="1"/>
      <c r="AQ214" s="1"/>
      <c r="AR214" s="1"/>
      <c r="AS214" s="1"/>
      <c r="AT214" s="1"/>
      <c r="AU214" s="1" t="s">
        <v>307</v>
      </c>
      <c r="AV214" s="1">
        <v>50000</v>
      </c>
      <c r="AW214" s="1">
        <v>15</v>
      </c>
      <c r="AX214" s="82">
        <f t="shared" si="54"/>
        <v>50000</v>
      </c>
      <c r="AY214" s="82" t="str">
        <f t="shared" si="55"/>
        <v xml:space="preserve">PURIFICACION Y ANALISIS DE FLUIDOS LTDA. </v>
      </c>
      <c r="AZ214" s="82" t="str">
        <f t="shared" si="56"/>
        <v>MILLIPORE</v>
      </c>
      <c r="BA214" s="82">
        <f t="shared" si="57"/>
        <v>15</v>
      </c>
      <c r="BB214" s="1"/>
      <c r="BC214" s="1"/>
      <c r="BD214" s="1"/>
      <c r="BE214" s="1"/>
      <c r="BF214" s="1"/>
      <c r="BG214" s="1"/>
      <c r="BH214" s="1"/>
      <c r="BI214" s="1"/>
      <c r="BJ214" s="1"/>
      <c r="BK214" s="1"/>
      <c r="BL214" s="1"/>
      <c r="BM214" s="1"/>
      <c r="BN214" s="1"/>
      <c r="BO214" s="1"/>
      <c r="BP214" s="1"/>
      <c r="BQ214" s="1"/>
      <c r="BR214" s="1"/>
      <c r="BS214" s="1"/>
      <c r="BT214" s="1"/>
      <c r="BU214" s="1"/>
      <c r="BV214" s="1"/>
      <c r="BW214" s="82"/>
      <c r="BX214" s="82"/>
      <c r="BY214" s="82"/>
      <c r="BZ214" s="82"/>
      <c r="CA214" s="1"/>
      <c r="CB214" s="1"/>
      <c r="CC214" s="1"/>
      <c r="CD214" s="98">
        <f t="shared" si="62"/>
        <v>50000</v>
      </c>
      <c r="CE214" s="98" t="str">
        <f t="shared" si="63"/>
        <v xml:space="preserve">PURIFICACION Y ANALISIS DE FLUIDOS LTDA. </v>
      </c>
      <c r="CF214" s="98" t="str">
        <f t="shared" si="64"/>
        <v>MILLIPORE</v>
      </c>
      <c r="CG214" s="98">
        <f t="shared" si="65"/>
        <v>15</v>
      </c>
      <c r="CH214" s="1">
        <f t="shared" si="66"/>
        <v>50000</v>
      </c>
    </row>
    <row r="215" spans="1:86" ht="43.2">
      <c r="A215" s="48">
        <f t="shared" si="67"/>
        <v>207</v>
      </c>
      <c r="B215" s="10" t="s">
        <v>1143</v>
      </c>
      <c r="C215" s="10" t="s">
        <v>1226</v>
      </c>
      <c r="D215" s="1"/>
      <c r="E215" s="1"/>
      <c r="F215" s="1"/>
      <c r="G215" s="1"/>
      <c r="H215" s="1"/>
      <c r="I215" s="1"/>
      <c r="J215" s="1"/>
      <c r="K215" s="1"/>
      <c r="L215" s="1"/>
      <c r="M215" s="1"/>
      <c r="N215" s="1"/>
      <c r="O215" s="1"/>
      <c r="P215" s="1"/>
      <c r="Q215" s="1"/>
      <c r="R215" s="1"/>
      <c r="S215" s="1"/>
      <c r="T215" s="1"/>
      <c r="U215" s="1"/>
      <c r="V215" s="1"/>
      <c r="W215" s="1"/>
      <c r="X215" s="1"/>
      <c r="Y215" s="82"/>
      <c r="Z215" s="82"/>
      <c r="AA215" s="82"/>
      <c r="AB215" s="82"/>
      <c r="AC215" s="1"/>
      <c r="AD215" s="1"/>
      <c r="AE215" s="1"/>
      <c r="AF215" s="1"/>
      <c r="AG215" s="1"/>
      <c r="AH215" s="1"/>
      <c r="AI215" s="1"/>
      <c r="AJ215" s="1"/>
      <c r="AK215" s="1"/>
      <c r="AL215" s="1"/>
      <c r="AM215" s="1"/>
      <c r="AN215" s="1"/>
      <c r="AO215" s="1"/>
      <c r="AP215" s="1"/>
      <c r="AQ215" s="1"/>
      <c r="AR215" s="1"/>
      <c r="AS215" s="1"/>
      <c r="AT215" s="1"/>
      <c r="AU215" s="1" t="s">
        <v>307</v>
      </c>
      <c r="AV215" s="1">
        <v>50000</v>
      </c>
      <c r="AW215" s="1">
        <v>15</v>
      </c>
      <c r="AX215" s="82">
        <f t="shared" si="54"/>
        <v>50000</v>
      </c>
      <c r="AY215" s="82" t="str">
        <f t="shared" si="55"/>
        <v xml:space="preserve">PURIFICACION Y ANALISIS DE FLUIDOS LTDA. </v>
      </c>
      <c r="AZ215" s="82" t="str">
        <f t="shared" si="56"/>
        <v>MILLIPORE</v>
      </c>
      <c r="BA215" s="82">
        <f t="shared" si="57"/>
        <v>15</v>
      </c>
      <c r="BB215" s="1"/>
      <c r="BC215" s="1"/>
      <c r="BD215" s="1"/>
      <c r="BE215" s="1"/>
      <c r="BF215" s="1"/>
      <c r="BG215" s="1"/>
      <c r="BH215" s="1"/>
      <c r="BI215" s="1"/>
      <c r="BJ215" s="1"/>
      <c r="BK215" s="1"/>
      <c r="BL215" s="1"/>
      <c r="BM215" s="1"/>
      <c r="BN215" s="1"/>
      <c r="BO215" s="1"/>
      <c r="BP215" s="1"/>
      <c r="BQ215" s="1"/>
      <c r="BR215" s="1"/>
      <c r="BS215" s="1"/>
      <c r="BT215" s="1"/>
      <c r="BU215" s="1"/>
      <c r="BV215" s="1"/>
      <c r="BW215" s="82"/>
      <c r="BX215" s="82"/>
      <c r="BY215" s="82"/>
      <c r="BZ215" s="82"/>
      <c r="CA215" s="1"/>
      <c r="CB215" s="1"/>
      <c r="CC215" s="1"/>
      <c r="CD215" s="98">
        <f t="shared" si="62"/>
        <v>50000</v>
      </c>
      <c r="CE215" s="98" t="str">
        <f t="shared" si="63"/>
        <v xml:space="preserve">PURIFICACION Y ANALISIS DE FLUIDOS LTDA. </v>
      </c>
      <c r="CF215" s="98" t="str">
        <f t="shared" si="64"/>
        <v>MILLIPORE</v>
      </c>
      <c r="CG215" s="98">
        <f t="shared" si="65"/>
        <v>15</v>
      </c>
      <c r="CH215" s="1">
        <f t="shared" si="66"/>
        <v>50000</v>
      </c>
    </row>
    <row r="216" spans="1:86" ht="43.2">
      <c r="A216" s="48">
        <f t="shared" si="67"/>
        <v>208</v>
      </c>
      <c r="B216" s="10" t="s">
        <v>2234</v>
      </c>
      <c r="C216" s="10"/>
      <c r="D216" s="1"/>
      <c r="E216" s="1"/>
      <c r="F216" s="1"/>
      <c r="G216" s="1"/>
      <c r="H216" s="1"/>
      <c r="I216" s="1"/>
      <c r="J216" s="1"/>
      <c r="K216" s="1"/>
      <c r="L216" s="1"/>
      <c r="M216" s="1"/>
      <c r="N216" s="1"/>
      <c r="O216" s="1"/>
      <c r="P216" s="1"/>
      <c r="Q216" s="1"/>
      <c r="R216" s="1"/>
      <c r="S216" s="1"/>
      <c r="T216" s="1"/>
      <c r="U216" s="1"/>
      <c r="V216" s="1"/>
      <c r="W216" s="1"/>
      <c r="X216" s="1"/>
      <c r="Y216" s="82"/>
      <c r="Z216" s="82"/>
      <c r="AA216" s="82"/>
      <c r="AB216" s="82"/>
      <c r="AC216" s="1"/>
      <c r="AD216" s="1"/>
      <c r="AE216" s="1"/>
      <c r="AF216" s="1"/>
      <c r="AG216" s="1"/>
      <c r="AH216" s="1"/>
      <c r="AI216" s="1"/>
      <c r="AJ216" s="1"/>
      <c r="AK216" s="1"/>
      <c r="AL216" s="1" t="s">
        <v>307</v>
      </c>
      <c r="AM216" s="1">
        <v>533800</v>
      </c>
      <c r="AN216" s="1" t="s">
        <v>2475</v>
      </c>
      <c r="AO216" s="1"/>
      <c r="AP216" s="1"/>
      <c r="AQ216" s="1"/>
      <c r="AR216" s="1"/>
      <c r="AS216" s="1"/>
      <c r="AT216" s="1"/>
      <c r="AU216" s="1" t="s">
        <v>307</v>
      </c>
      <c r="AV216" s="1">
        <v>354873</v>
      </c>
      <c r="AW216" s="1">
        <v>45</v>
      </c>
      <c r="AX216" s="82">
        <f t="shared" si="54"/>
        <v>354873</v>
      </c>
      <c r="AY216" s="82" t="str">
        <f t="shared" si="55"/>
        <v xml:space="preserve">PURIFICACION Y ANALISIS DE FLUIDOS LTDA. </v>
      </c>
      <c r="AZ216" s="82" t="str">
        <f t="shared" si="56"/>
        <v>MILLIPORE</v>
      </c>
      <c r="BA216" s="82">
        <f t="shared" si="57"/>
        <v>45</v>
      </c>
      <c r="BB216" s="1"/>
      <c r="BC216" s="1"/>
      <c r="BD216" s="1"/>
      <c r="BE216" s="1"/>
      <c r="BF216" s="1"/>
      <c r="BG216" s="1"/>
      <c r="BH216" s="1"/>
      <c r="BI216" s="1"/>
      <c r="BJ216" s="1"/>
      <c r="BK216" s="1"/>
      <c r="BL216" s="1"/>
      <c r="BM216" s="1"/>
      <c r="BN216" s="1"/>
      <c r="BO216" s="1"/>
      <c r="BP216" s="1"/>
      <c r="BQ216" s="1"/>
      <c r="BR216" s="1"/>
      <c r="BS216" s="1"/>
      <c r="BT216" s="1"/>
      <c r="BU216" s="1"/>
      <c r="BV216" s="1"/>
      <c r="BW216" s="82"/>
      <c r="BX216" s="82"/>
      <c r="BY216" s="82"/>
      <c r="BZ216" s="82"/>
      <c r="CA216" s="1"/>
      <c r="CB216" s="1"/>
      <c r="CC216" s="1"/>
      <c r="CD216" s="98">
        <f t="shared" si="62"/>
        <v>354873</v>
      </c>
      <c r="CE216" s="98" t="str">
        <f t="shared" si="63"/>
        <v xml:space="preserve">PURIFICACION Y ANALISIS DE FLUIDOS LTDA. </v>
      </c>
      <c r="CF216" s="98" t="str">
        <f t="shared" si="64"/>
        <v>MILLIPORE</v>
      </c>
      <c r="CG216" s="98">
        <f t="shared" si="65"/>
        <v>45</v>
      </c>
      <c r="CH216" s="1">
        <f t="shared" si="66"/>
        <v>354873</v>
      </c>
    </row>
    <row r="217" spans="1:86" ht="43.2">
      <c r="A217" s="48">
        <f t="shared" si="67"/>
        <v>209</v>
      </c>
      <c r="B217" s="10" t="s">
        <v>1144</v>
      </c>
      <c r="C217" s="10" t="s">
        <v>1227</v>
      </c>
      <c r="D217" s="1" t="s">
        <v>920</v>
      </c>
      <c r="E217" s="1">
        <v>15442.5</v>
      </c>
      <c r="F217" s="1" t="s">
        <v>2289</v>
      </c>
      <c r="G217" s="1"/>
      <c r="H217" s="1"/>
      <c r="I217" s="1"/>
      <c r="J217" s="1"/>
      <c r="K217" s="1"/>
      <c r="L217" s="1"/>
      <c r="M217" s="1" t="s">
        <v>920</v>
      </c>
      <c r="N217" s="1">
        <v>16472</v>
      </c>
      <c r="O217" s="1" t="s">
        <v>2326</v>
      </c>
      <c r="P217" s="1"/>
      <c r="Q217" s="1"/>
      <c r="R217" s="1"/>
      <c r="S217" s="1"/>
      <c r="T217" s="1"/>
      <c r="U217" s="1"/>
      <c r="V217" s="1"/>
      <c r="W217" s="1"/>
      <c r="X217" s="1"/>
      <c r="Y217" s="82">
        <f t="shared" si="68"/>
        <v>15442.5</v>
      </c>
      <c r="Z217" s="82" t="str">
        <f t="shared" si="69"/>
        <v>AVÁNTIKA COLOMBIA S.A.</v>
      </c>
      <c r="AA217" s="82" t="str">
        <f t="shared" si="70"/>
        <v>BRAND</v>
      </c>
      <c r="AB217" s="82" t="str">
        <f t="shared" si="71"/>
        <v xml:space="preserve">30 dias </v>
      </c>
      <c r="AC217" s="1"/>
      <c r="AD217" s="1"/>
      <c r="AE217" s="1"/>
      <c r="AF217" s="1"/>
      <c r="AG217" s="1"/>
      <c r="AH217" s="1"/>
      <c r="AI217" s="1"/>
      <c r="AJ217" s="1"/>
      <c r="AK217" s="1"/>
      <c r="AL217" s="1" t="s">
        <v>920</v>
      </c>
      <c r="AM217" s="1">
        <v>38800</v>
      </c>
      <c r="AN217" s="1" t="s">
        <v>2475</v>
      </c>
      <c r="AO217" s="1"/>
      <c r="AP217" s="1"/>
      <c r="AQ217" s="1"/>
      <c r="AR217" s="1"/>
      <c r="AS217" s="1"/>
      <c r="AT217" s="1"/>
      <c r="AU217" s="1"/>
      <c r="AV217" s="1"/>
      <c r="AW217" s="1"/>
      <c r="AX217" s="82">
        <f t="shared" si="54"/>
        <v>38800</v>
      </c>
      <c r="AY217" s="82" t="str">
        <f t="shared" si="55"/>
        <v>LESNIAK E. U.</v>
      </c>
      <c r="AZ217" s="82" t="str">
        <f t="shared" si="56"/>
        <v>BRAND</v>
      </c>
      <c r="BA217" s="82" t="str">
        <f t="shared" si="57"/>
        <v>30 días</v>
      </c>
      <c r="BB217" s="1"/>
      <c r="BC217" s="1"/>
      <c r="BD217" s="1"/>
      <c r="BE217" s="1" t="s">
        <v>920</v>
      </c>
      <c r="BF217" s="1">
        <v>16060.2</v>
      </c>
      <c r="BG217" s="1" t="s">
        <v>2541</v>
      </c>
      <c r="BH217" s="1"/>
      <c r="BI217" s="1"/>
      <c r="BJ217" s="1"/>
      <c r="BK217" s="1"/>
      <c r="BL217" s="1"/>
      <c r="BM217" s="1"/>
      <c r="BN217" s="1"/>
      <c r="BO217" s="1"/>
      <c r="BP217" s="1"/>
      <c r="BQ217" s="1" t="s">
        <v>1227</v>
      </c>
      <c r="BR217" s="1">
        <v>15428</v>
      </c>
      <c r="BS217" s="1" t="s">
        <v>2545</v>
      </c>
      <c r="BT217" s="1"/>
      <c r="BU217" s="1"/>
      <c r="BV217" s="1"/>
      <c r="BW217" s="82">
        <f t="shared" si="58"/>
        <v>15428</v>
      </c>
      <c r="BX217" s="82" t="str">
        <f t="shared" si="59"/>
        <v>REACTIVOS EQUIPOS Y QUIMICOS LIMITADA</v>
      </c>
      <c r="BY217" s="82" t="str">
        <f t="shared" si="60"/>
        <v>BRAND 26146</v>
      </c>
      <c r="BZ217" s="82" t="str">
        <f t="shared" si="61"/>
        <v>120 DIAS</v>
      </c>
      <c r="CA217" s="1" t="s">
        <v>2302</v>
      </c>
      <c r="CB217" s="1">
        <v>12900</v>
      </c>
      <c r="CC217" s="1">
        <v>60</v>
      </c>
      <c r="CD217" s="98">
        <f t="shared" si="62"/>
        <v>12900</v>
      </c>
      <c r="CE217" s="98" t="str">
        <f t="shared" si="63"/>
        <v>SCIENTIFIC PRODUCTS LTDA.</v>
      </c>
      <c r="CF217" s="98" t="str">
        <f t="shared" si="64"/>
        <v xml:space="preserve">BRAND </v>
      </c>
      <c r="CG217" s="98">
        <f t="shared" si="65"/>
        <v>60</v>
      </c>
      <c r="CH217" s="1">
        <f t="shared" si="66"/>
        <v>16472</v>
      </c>
    </row>
    <row r="218" spans="1:86" ht="21.6">
      <c r="A218" s="48">
        <f t="shared" si="67"/>
        <v>210</v>
      </c>
      <c r="B218" s="10" t="s">
        <v>2235</v>
      </c>
      <c r="C218" s="10"/>
      <c r="D218" s="1"/>
      <c r="E218" s="1"/>
      <c r="F218" s="1"/>
      <c r="G218" s="1"/>
      <c r="H218" s="1"/>
      <c r="I218" s="1"/>
      <c r="J218" s="1"/>
      <c r="K218" s="1"/>
      <c r="L218" s="1"/>
      <c r="M218" s="1"/>
      <c r="N218" s="1"/>
      <c r="O218" s="1"/>
      <c r="P218" s="1"/>
      <c r="Q218" s="1"/>
      <c r="R218" s="1"/>
      <c r="S218" s="1"/>
      <c r="T218" s="1"/>
      <c r="U218" s="1"/>
      <c r="V218" s="1"/>
      <c r="W218" s="1"/>
      <c r="X218" s="1"/>
      <c r="Y218" s="82"/>
      <c r="Z218" s="82"/>
      <c r="AA218" s="82"/>
      <c r="AB218" s="82"/>
      <c r="AC218" s="1"/>
      <c r="AD218" s="1"/>
      <c r="AE218" s="1"/>
      <c r="AF218" s="1"/>
      <c r="AG218" s="1"/>
      <c r="AH218" s="1"/>
      <c r="AI218" s="1"/>
      <c r="AJ218" s="1"/>
      <c r="AK218" s="1"/>
      <c r="AL218" s="1"/>
      <c r="AM218" s="1"/>
      <c r="AN218" s="1"/>
      <c r="AO218" s="1"/>
      <c r="AP218" s="1"/>
      <c r="AQ218" s="1"/>
      <c r="AR218" s="1"/>
      <c r="AS218" s="1"/>
      <c r="AT218" s="1"/>
      <c r="AU218" s="1"/>
      <c r="AV218" s="1"/>
      <c r="AW218" s="1"/>
      <c r="AX218" s="82"/>
      <c r="AY218" s="82"/>
      <c r="AZ218" s="82"/>
      <c r="BA218" s="82"/>
      <c r="BB218" s="1"/>
      <c r="BC218" s="1"/>
      <c r="BD218" s="1"/>
      <c r="BE218" s="1"/>
      <c r="BF218" s="1"/>
      <c r="BG218" s="1"/>
      <c r="BH218" s="1"/>
      <c r="BI218" s="1"/>
      <c r="BJ218" s="1"/>
      <c r="BK218" s="1"/>
      <c r="BL218" s="1"/>
      <c r="BM218" s="1"/>
      <c r="BN218" s="1"/>
      <c r="BO218" s="1"/>
      <c r="BP218" s="1"/>
      <c r="BQ218" s="1"/>
      <c r="BR218" s="1"/>
      <c r="BS218" s="1"/>
      <c r="BT218" s="1"/>
      <c r="BU218" s="1"/>
      <c r="BV218" s="1"/>
      <c r="BW218" s="82"/>
      <c r="BX218" s="82"/>
      <c r="BY218" s="82"/>
      <c r="BZ218" s="82"/>
      <c r="CA218" s="1"/>
      <c r="CB218" s="1"/>
      <c r="CC218" s="1"/>
      <c r="CD218" s="98"/>
      <c r="CE218" s="98"/>
      <c r="CF218" s="98"/>
      <c r="CG218" s="98"/>
      <c r="CH218" s="1">
        <f t="shared" si="66"/>
        <v>0</v>
      </c>
    </row>
    <row r="219" spans="1:86" ht="21.6">
      <c r="A219" s="48">
        <f t="shared" si="67"/>
        <v>211</v>
      </c>
      <c r="B219" s="10" t="s">
        <v>2236</v>
      </c>
      <c r="C219" s="10"/>
      <c r="D219" s="1"/>
      <c r="E219" s="1"/>
      <c r="F219" s="1"/>
      <c r="G219" s="1"/>
      <c r="H219" s="1"/>
      <c r="I219" s="1"/>
      <c r="J219" s="1"/>
      <c r="K219" s="1"/>
      <c r="L219" s="1"/>
      <c r="M219" s="1"/>
      <c r="N219" s="1"/>
      <c r="O219" s="1"/>
      <c r="P219" s="1"/>
      <c r="Q219" s="1"/>
      <c r="R219" s="1"/>
      <c r="S219" s="1"/>
      <c r="T219" s="1"/>
      <c r="U219" s="1"/>
      <c r="V219" s="1"/>
      <c r="W219" s="1"/>
      <c r="X219" s="1"/>
      <c r="Y219" s="82"/>
      <c r="Z219" s="82"/>
      <c r="AA219" s="82"/>
      <c r="AB219" s="82"/>
      <c r="AC219" s="1"/>
      <c r="AD219" s="1"/>
      <c r="AE219" s="1"/>
      <c r="AF219" s="1"/>
      <c r="AG219" s="1"/>
      <c r="AH219" s="1"/>
      <c r="AI219" s="1"/>
      <c r="AJ219" s="1"/>
      <c r="AK219" s="1"/>
      <c r="AL219" s="1"/>
      <c r="AM219" s="1"/>
      <c r="AN219" s="1"/>
      <c r="AO219" s="1"/>
      <c r="AP219" s="1"/>
      <c r="AQ219" s="1"/>
      <c r="AR219" s="1"/>
      <c r="AS219" s="1"/>
      <c r="AT219" s="1"/>
      <c r="AU219" s="1"/>
      <c r="AV219" s="1"/>
      <c r="AW219" s="1"/>
      <c r="AX219" s="82"/>
      <c r="AY219" s="82"/>
      <c r="AZ219" s="82"/>
      <c r="BA219" s="82"/>
      <c r="BB219" s="1"/>
      <c r="BC219" s="1"/>
      <c r="BD219" s="1"/>
      <c r="BE219" s="1"/>
      <c r="BF219" s="1"/>
      <c r="BG219" s="1"/>
      <c r="BH219" s="1"/>
      <c r="BI219" s="1"/>
      <c r="BJ219" s="1"/>
      <c r="BK219" s="1"/>
      <c r="BL219" s="1"/>
      <c r="BM219" s="1"/>
      <c r="BN219" s="1"/>
      <c r="BO219" s="1"/>
      <c r="BP219" s="1"/>
      <c r="BQ219" s="1"/>
      <c r="BR219" s="1"/>
      <c r="BS219" s="1"/>
      <c r="BT219" s="1"/>
      <c r="BU219" s="1"/>
      <c r="BV219" s="1"/>
      <c r="BW219" s="82"/>
      <c r="BX219" s="82"/>
      <c r="BY219" s="82"/>
      <c r="BZ219" s="82"/>
      <c r="CA219" s="1"/>
      <c r="CB219" s="1"/>
      <c r="CC219" s="1"/>
      <c r="CD219" s="98"/>
      <c r="CE219" s="98"/>
      <c r="CF219" s="98"/>
      <c r="CG219" s="98"/>
      <c r="CH219" s="1">
        <f t="shared" si="66"/>
        <v>0</v>
      </c>
    </row>
    <row r="220" spans="1:86" ht="21.6">
      <c r="A220" s="48">
        <f t="shared" si="67"/>
        <v>212</v>
      </c>
      <c r="B220" s="10" t="s">
        <v>2237</v>
      </c>
      <c r="C220" s="10"/>
      <c r="D220" s="1"/>
      <c r="E220" s="1"/>
      <c r="F220" s="1"/>
      <c r="G220" s="1"/>
      <c r="H220" s="1"/>
      <c r="I220" s="1"/>
      <c r="J220" s="1"/>
      <c r="K220" s="1"/>
      <c r="L220" s="1"/>
      <c r="M220" s="1"/>
      <c r="N220" s="1"/>
      <c r="O220" s="1"/>
      <c r="P220" s="1"/>
      <c r="Q220" s="1"/>
      <c r="R220" s="1"/>
      <c r="S220" s="1"/>
      <c r="T220" s="1"/>
      <c r="U220" s="1"/>
      <c r="V220" s="1"/>
      <c r="W220" s="1"/>
      <c r="X220" s="1"/>
      <c r="Y220" s="82"/>
      <c r="Z220" s="82"/>
      <c r="AA220" s="82"/>
      <c r="AB220" s="82"/>
      <c r="AC220" s="1"/>
      <c r="AD220" s="1"/>
      <c r="AE220" s="1"/>
      <c r="AF220" s="1"/>
      <c r="AG220" s="1"/>
      <c r="AH220" s="1"/>
      <c r="AI220" s="1"/>
      <c r="AJ220" s="1"/>
      <c r="AK220" s="1"/>
      <c r="AL220" s="1"/>
      <c r="AM220" s="1"/>
      <c r="AN220" s="1"/>
      <c r="AO220" s="1"/>
      <c r="AP220" s="1"/>
      <c r="AQ220" s="1"/>
      <c r="AR220" s="1"/>
      <c r="AS220" s="1"/>
      <c r="AT220" s="1"/>
      <c r="AU220" s="1"/>
      <c r="AV220" s="1"/>
      <c r="AW220" s="1"/>
      <c r="AX220" s="82"/>
      <c r="AY220" s="82"/>
      <c r="AZ220" s="82"/>
      <c r="BA220" s="82"/>
      <c r="BB220" s="1"/>
      <c r="BC220" s="1"/>
      <c r="BD220" s="1"/>
      <c r="BE220" s="1"/>
      <c r="BF220" s="1"/>
      <c r="BG220" s="1"/>
      <c r="BH220" s="1"/>
      <c r="BI220" s="1"/>
      <c r="BJ220" s="1"/>
      <c r="BK220" s="1"/>
      <c r="BL220" s="1"/>
      <c r="BM220" s="1"/>
      <c r="BN220" s="1"/>
      <c r="BO220" s="1"/>
      <c r="BP220" s="1"/>
      <c r="BQ220" s="1"/>
      <c r="BR220" s="1"/>
      <c r="BS220" s="1"/>
      <c r="BT220" s="1"/>
      <c r="BU220" s="1"/>
      <c r="BV220" s="1"/>
      <c r="BW220" s="82"/>
      <c r="BX220" s="82"/>
      <c r="BY220" s="82"/>
      <c r="BZ220" s="82"/>
      <c r="CA220" s="1"/>
      <c r="CB220" s="1"/>
      <c r="CC220" s="1"/>
      <c r="CD220" s="98"/>
      <c r="CE220" s="98"/>
      <c r="CF220" s="98"/>
      <c r="CG220" s="98"/>
      <c r="CH220" s="1">
        <f t="shared" si="66"/>
        <v>0</v>
      </c>
    </row>
    <row r="221" spans="1:86" ht="21.6">
      <c r="A221" s="48">
        <f t="shared" si="67"/>
        <v>213</v>
      </c>
      <c r="B221" s="10" t="s">
        <v>2238</v>
      </c>
      <c r="C221" s="10"/>
      <c r="D221" s="1"/>
      <c r="E221" s="1"/>
      <c r="F221" s="1"/>
      <c r="G221" s="1"/>
      <c r="H221" s="1"/>
      <c r="I221" s="1"/>
      <c r="J221" s="1"/>
      <c r="K221" s="1"/>
      <c r="L221" s="1"/>
      <c r="M221" s="1"/>
      <c r="N221" s="1"/>
      <c r="O221" s="1"/>
      <c r="P221" s="1"/>
      <c r="Q221" s="1"/>
      <c r="R221" s="1"/>
      <c r="S221" s="1"/>
      <c r="T221" s="1"/>
      <c r="U221" s="1"/>
      <c r="V221" s="1"/>
      <c r="W221" s="1"/>
      <c r="X221" s="1"/>
      <c r="Y221" s="82"/>
      <c r="Z221" s="82"/>
      <c r="AA221" s="82"/>
      <c r="AB221" s="82"/>
      <c r="AC221" s="1"/>
      <c r="AD221" s="1"/>
      <c r="AE221" s="1"/>
      <c r="AF221" s="1"/>
      <c r="AG221" s="1"/>
      <c r="AH221" s="1"/>
      <c r="AI221" s="1"/>
      <c r="AJ221" s="1"/>
      <c r="AK221" s="1"/>
      <c r="AL221" s="1"/>
      <c r="AM221" s="1"/>
      <c r="AN221" s="1"/>
      <c r="AO221" s="1"/>
      <c r="AP221" s="1"/>
      <c r="AQ221" s="1"/>
      <c r="AR221" s="1"/>
      <c r="AS221" s="1"/>
      <c r="AT221" s="1"/>
      <c r="AU221" s="1"/>
      <c r="AV221" s="1"/>
      <c r="AW221" s="1"/>
      <c r="AX221" s="82"/>
      <c r="AY221" s="82"/>
      <c r="AZ221" s="82"/>
      <c r="BA221" s="82"/>
      <c r="BB221" s="1"/>
      <c r="BC221" s="1"/>
      <c r="BD221" s="1"/>
      <c r="BE221" s="1"/>
      <c r="BF221" s="1"/>
      <c r="BG221" s="1"/>
      <c r="BH221" s="1"/>
      <c r="BI221" s="1"/>
      <c r="BJ221" s="1"/>
      <c r="BK221" s="1"/>
      <c r="BL221" s="1"/>
      <c r="BM221" s="1"/>
      <c r="BN221" s="1"/>
      <c r="BO221" s="1"/>
      <c r="BP221" s="1"/>
      <c r="BQ221" s="1"/>
      <c r="BR221" s="1"/>
      <c r="BS221" s="1"/>
      <c r="BT221" s="1"/>
      <c r="BU221" s="1"/>
      <c r="BV221" s="1"/>
      <c r="BW221" s="82"/>
      <c r="BX221" s="82"/>
      <c r="BY221" s="82"/>
      <c r="BZ221" s="82"/>
      <c r="CA221" s="1"/>
      <c r="CB221" s="1"/>
      <c r="CC221" s="1"/>
      <c r="CD221" s="98"/>
      <c r="CE221" s="98"/>
      <c r="CF221" s="98"/>
      <c r="CG221" s="98"/>
      <c r="CH221" s="1">
        <f t="shared" si="66"/>
        <v>0</v>
      </c>
    </row>
    <row r="222" spans="1:86" ht="21.6">
      <c r="A222" s="48">
        <f t="shared" si="67"/>
        <v>214</v>
      </c>
      <c r="B222" s="10" t="s">
        <v>2239</v>
      </c>
      <c r="C222" s="10"/>
      <c r="D222" s="1"/>
      <c r="E222" s="1"/>
      <c r="F222" s="1"/>
      <c r="G222" s="1"/>
      <c r="H222" s="1"/>
      <c r="I222" s="1"/>
      <c r="J222" s="1"/>
      <c r="K222" s="1"/>
      <c r="L222" s="1"/>
      <c r="M222" s="1"/>
      <c r="N222" s="1"/>
      <c r="O222" s="1"/>
      <c r="P222" s="1"/>
      <c r="Q222" s="1"/>
      <c r="R222" s="1"/>
      <c r="S222" s="1"/>
      <c r="T222" s="1"/>
      <c r="U222" s="1"/>
      <c r="V222" s="1"/>
      <c r="W222" s="1"/>
      <c r="X222" s="1"/>
      <c r="Y222" s="82"/>
      <c r="Z222" s="82"/>
      <c r="AA222" s="82"/>
      <c r="AB222" s="82"/>
      <c r="AC222" s="1"/>
      <c r="AD222" s="1"/>
      <c r="AE222" s="1"/>
      <c r="AF222" s="1"/>
      <c r="AG222" s="1"/>
      <c r="AH222" s="1"/>
      <c r="AI222" s="1"/>
      <c r="AJ222" s="1"/>
      <c r="AK222" s="1"/>
      <c r="AL222" s="1"/>
      <c r="AM222" s="1"/>
      <c r="AN222" s="1"/>
      <c r="AO222" s="1"/>
      <c r="AP222" s="1"/>
      <c r="AQ222" s="1"/>
      <c r="AR222" s="1"/>
      <c r="AS222" s="1"/>
      <c r="AT222" s="1"/>
      <c r="AU222" s="1"/>
      <c r="AV222" s="1"/>
      <c r="AW222" s="1"/>
      <c r="AX222" s="82"/>
      <c r="AY222" s="82"/>
      <c r="AZ222" s="82"/>
      <c r="BA222" s="82"/>
      <c r="BB222" s="1"/>
      <c r="BC222" s="1"/>
      <c r="BD222" s="1"/>
      <c r="BE222" s="1"/>
      <c r="BF222" s="1"/>
      <c r="BG222" s="1"/>
      <c r="BH222" s="1"/>
      <c r="BI222" s="1"/>
      <c r="BJ222" s="1"/>
      <c r="BK222" s="1"/>
      <c r="BL222" s="1"/>
      <c r="BM222" s="1"/>
      <c r="BN222" s="1"/>
      <c r="BO222" s="1"/>
      <c r="BP222" s="1"/>
      <c r="BQ222" s="1"/>
      <c r="BR222" s="1"/>
      <c r="BS222" s="1"/>
      <c r="BT222" s="1"/>
      <c r="BU222" s="1"/>
      <c r="BV222" s="1"/>
      <c r="BW222" s="82"/>
      <c r="BX222" s="82"/>
      <c r="BY222" s="82"/>
      <c r="BZ222" s="82"/>
      <c r="CA222" s="1"/>
      <c r="CB222" s="1"/>
      <c r="CC222" s="1"/>
      <c r="CD222" s="98"/>
      <c r="CE222" s="98"/>
      <c r="CF222" s="98"/>
      <c r="CG222" s="98"/>
      <c r="CH222" s="1">
        <f t="shared" si="66"/>
        <v>0</v>
      </c>
    </row>
    <row r="223" spans="1:86" ht="43.2">
      <c r="A223" s="48">
        <f t="shared" si="67"/>
        <v>215</v>
      </c>
      <c r="B223" s="10" t="s">
        <v>1722</v>
      </c>
      <c r="C223" s="10" t="s">
        <v>1230</v>
      </c>
      <c r="D223" s="1"/>
      <c r="E223" s="1"/>
      <c r="F223" s="1"/>
      <c r="G223" s="1"/>
      <c r="H223" s="1"/>
      <c r="I223" s="1"/>
      <c r="J223" s="1"/>
      <c r="K223" s="1"/>
      <c r="L223" s="1"/>
      <c r="M223" s="1"/>
      <c r="N223" s="1"/>
      <c r="O223" s="1"/>
      <c r="P223" s="1"/>
      <c r="Q223" s="1"/>
      <c r="R223" s="1"/>
      <c r="S223" s="1"/>
      <c r="T223" s="1"/>
      <c r="U223" s="1"/>
      <c r="V223" s="1"/>
      <c r="W223" s="1"/>
      <c r="X223" s="1"/>
      <c r="Y223" s="82"/>
      <c r="Z223" s="82"/>
      <c r="AA223" s="82"/>
      <c r="AB223" s="82"/>
      <c r="AC223" s="1"/>
      <c r="AD223" s="1"/>
      <c r="AE223" s="1"/>
      <c r="AF223" s="1"/>
      <c r="AG223" s="1"/>
      <c r="AH223" s="1"/>
      <c r="AI223" s="1"/>
      <c r="AJ223" s="1"/>
      <c r="AK223" s="1"/>
      <c r="AL223" s="1"/>
      <c r="AM223" s="1"/>
      <c r="AN223" s="1"/>
      <c r="AO223" s="1"/>
      <c r="AP223" s="1"/>
      <c r="AQ223" s="1"/>
      <c r="AR223" s="1"/>
      <c r="AS223" s="1"/>
      <c r="AT223" s="1"/>
      <c r="AU223" s="1" t="s">
        <v>1267</v>
      </c>
      <c r="AV223" s="1">
        <v>1003255</v>
      </c>
      <c r="AW223" s="1">
        <v>45</v>
      </c>
      <c r="AX223" s="82">
        <f t="shared" si="54"/>
        <v>1003255</v>
      </c>
      <c r="AY223" s="82" t="str">
        <f t="shared" si="55"/>
        <v xml:space="preserve">PURIFICACION Y ANALISIS DE FLUIDOS LTDA. </v>
      </c>
      <c r="AZ223" s="82" t="str">
        <f t="shared" si="56"/>
        <v>SHIMADZU</v>
      </c>
      <c r="BA223" s="82">
        <f t="shared" si="57"/>
        <v>45</v>
      </c>
      <c r="BB223" s="1"/>
      <c r="BC223" s="1"/>
      <c r="BD223" s="1"/>
      <c r="BE223" s="1"/>
      <c r="BF223" s="1"/>
      <c r="BG223" s="1"/>
      <c r="BH223" s="1"/>
      <c r="BI223" s="1"/>
      <c r="BJ223" s="1"/>
      <c r="BK223" s="1"/>
      <c r="BL223" s="1"/>
      <c r="BM223" s="1"/>
      <c r="BN223" s="1"/>
      <c r="BO223" s="1"/>
      <c r="BP223" s="1"/>
      <c r="BQ223" s="1"/>
      <c r="BR223" s="1"/>
      <c r="BS223" s="1"/>
      <c r="BT223" s="1"/>
      <c r="BU223" s="1"/>
      <c r="BV223" s="1"/>
      <c r="BW223" s="82"/>
      <c r="BX223" s="82"/>
      <c r="BY223" s="82"/>
      <c r="BZ223" s="82"/>
      <c r="CA223" s="1"/>
      <c r="CB223" s="1"/>
      <c r="CC223" s="1"/>
      <c r="CD223" s="98">
        <f t="shared" si="62"/>
        <v>1003255</v>
      </c>
      <c r="CE223" s="98" t="str">
        <f t="shared" si="63"/>
        <v xml:space="preserve">PURIFICACION Y ANALISIS DE FLUIDOS LTDA. </v>
      </c>
      <c r="CF223" s="98" t="str">
        <f t="shared" si="64"/>
        <v>SHIMADZU</v>
      </c>
      <c r="CG223" s="98">
        <f t="shared" si="65"/>
        <v>45</v>
      </c>
      <c r="CH223" s="1">
        <f t="shared" si="66"/>
        <v>1003255</v>
      </c>
    </row>
    <row r="224" spans="1:86">
      <c r="A224" s="48">
        <f t="shared" si="67"/>
        <v>216</v>
      </c>
      <c r="B224" s="10" t="s">
        <v>1168</v>
      </c>
      <c r="C224" s="10" t="s">
        <v>1246</v>
      </c>
      <c r="D224" s="1"/>
      <c r="E224" s="1"/>
      <c r="F224" s="1"/>
      <c r="G224" s="1"/>
      <c r="H224" s="1"/>
      <c r="I224" s="1"/>
      <c r="J224" s="1"/>
      <c r="K224" s="1"/>
      <c r="L224" s="1"/>
      <c r="M224" s="1"/>
      <c r="N224" s="1"/>
      <c r="O224" s="1"/>
      <c r="P224" s="1"/>
      <c r="Q224" s="1"/>
      <c r="R224" s="1"/>
      <c r="S224" s="1"/>
      <c r="T224" s="1"/>
      <c r="U224" s="1"/>
      <c r="V224" s="1"/>
      <c r="W224" s="1"/>
      <c r="X224" s="1"/>
      <c r="Y224" s="82"/>
      <c r="Z224" s="82"/>
      <c r="AA224" s="82"/>
      <c r="AB224" s="82"/>
      <c r="AC224" s="1"/>
      <c r="AD224" s="1"/>
      <c r="AE224" s="1"/>
      <c r="AF224" s="1"/>
      <c r="AG224" s="1"/>
      <c r="AH224" s="1"/>
      <c r="AI224" s="1"/>
      <c r="AJ224" s="1"/>
      <c r="AK224" s="1"/>
      <c r="AL224" s="1"/>
      <c r="AM224" s="1"/>
      <c r="AN224" s="1"/>
      <c r="AO224" s="1" t="s">
        <v>2283</v>
      </c>
      <c r="AP224" s="1">
        <v>279560</v>
      </c>
      <c r="AQ224" s="1">
        <v>45</v>
      </c>
      <c r="AR224" s="1"/>
      <c r="AS224" s="1"/>
      <c r="AT224" s="1"/>
      <c r="AU224" s="1"/>
      <c r="AV224" s="1"/>
      <c r="AW224" s="1"/>
      <c r="AX224" s="82">
        <f t="shared" si="54"/>
        <v>279560</v>
      </c>
      <c r="AY224" s="82" t="str">
        <f t="shared" si="55"/>
        <v>MERCK S.A.</v>
      </c>
      <c r="AZ224" s="82" t="str">
        <f t="shared" si="56"/>
        <v>VWR</v>
      </c>
      <c r="BA224" s="82">
        <f t="shared" si="57"/>
        <v>45</v>
      </c>
      <c r="BB224" s="1"/>
      <c r="BC224" s="1"/>
      <c r="BD224" s="1"/>
      <c r="BE224" s="1"/>
      <c r="BF224" s="1"/>
      <c r="BG224" s="1"/>
      <c r="BH224" s="1"/>
      <c r="BI224" s="1"/>
      <c r="BJ224" s="1"/>
      <c r="BK224" s="1"/>
      <c r="BL224" s="1"/>
      <c r="BM224" s="1"/>
      <c r="BN224" s="1"/>
      <c r="BO224" s="1"/>
      <c r="BP224" s="1"/>
      <c r="BQ224" s="1"/>
      <c r="BR224" s="1"/>
      <c r="BS224" s="1"/>
      <c r="BT224" s="1"/>
      <c r="BU224" s="1"/>
      <c r="BV224" s="1"/>
      <c r="BW224" s="82"/>
      <c r="BX224" s="82"/>
      <c r="BY224" s="82"/>
      <c r="BZ224" s="82"/>
      <c r="CA224" s="1"/>
      <c r="CB224" s="1"/>
      <c r="CC224" s="1"/>
      <c r="CD224" s="98">
        <f t="shared" si="62"/>
        <v>279560</v>
      </c>
      <c r="CE224" s="98" t="str">
        <f t="shared" si="63"/>
        <v>MERCK S.A.</v>
      </c>
      <c r="CF224" s="98" t="str">
        <f t="shared" si="64"/>
        <v>VWR</v>
      </c>
      <c r="CG224" s="98">
        <f t="shared" si="65"/>
        <v>45</v>
      </c>
      <c r="CH224" s="1">
        <f t="shared" si="66"/>
        <v>279560</v>
      </c>
    </row>
    <row r="225" spans="1:86" ht="57.6">
      <c r="A225" s="48">
        <f t="shared" si="67"/>
        <v>217</v>
      </c>
      <c r="B225" s="10" t="s">
        <v>1590</v>
      </c>
      <c r="C225" s="10" t="s">
        <v>1591</v>
      </c>
      <c r="D225" s="1"/>
      <c r="E225" s="1"/>
      <c r="F225" s="1"/>
      <c r="G225" s="1"/>
      <c r="H225" s="1"/>
      <c r="I225" s="1"/>
      <c r="J225" s="1"/>
      <c r="K225" s="1"/>
      <c r="L225" s="1"/>
      <c r="M225" s="1"/>
      <c r="N225" s="1"/>
      <c r="O225" s="1"/>
      <c r="P225" s="1"/>
      <c r="Q225" s="1"/>
      <c r="R225" s="1"/>
      <c r="S225" s="1"/>
      <c r="T225" s="1"/>
      <c r="U225" s="1"/>
      <c r="V225" s="1"/>
      <c r="W225" s="1"/>
      <c r="X225" s="1"/>
      <c r="Y225" s="82"/>
      <c r="Z225" s="82"/>
      <c r="AA225" s="82"/>
      <c r="AB225" s="82"/>
      <c r="AC225" s="1"/>
      <c r="AD225" s="1"/>
      <c r="AE225" s="1"/>
      <c r="AF225" s="1" t="s">
        <v>1222</v>
      </c>
      <c r="AG225" s="1">
        <v>206480</v>
      </c>
      <c r="AH225" s="1" t="s">
        <v>2454</v>
      </c>
      <c r="AI225" s="1"/>
      <c r="AJ225" s="1"/>
      <c r="AK225" s="1"/>
      <c r="AL225" s="1" t="s">
        <v>1222</v>
      </c>
      <c r="AM225" s="1">
        <v>337100</v>
      </c>
      <c r="AN225" s="1" t="s">
        <v>2475</v>
      </c>
      <c r="AO225" s="1"/>
      <c r="AP225" s="1"/>
      <c r="AQ225" s="1"/>
      <c r="AR225" s="1"/>
      <c r="AS225" s="1"/>
      <c r="AT225" s="1"/>
      <c r="AU225" s="1" t="s">
        <v>1222</v>
      </c>
      <c r="AV225" s="1">
        <v>267449.59999999998</v>
      </c>
      <c r="AW225" s="1">
        <v>45</v>
      </c>
      <c r="AX225" s="82">
        <f t="shared" si="54"/>
        <v>206480</v>
      </c>
      <c r="AY225" s="82" t="str">
        <f t="shared" si="55"/>
        <v>INNOVACION TECNOLOGICA LTDA - INNOVATEK LTDA.</v>
      </c>
      <c r="AZ225" s="82" t="str">
        <f t="shared" si="56"/>
        <v>RESTEK</v>
      </c>
      <c r="BA225" s="82" t="str">
        <f t="shared" si="57"/>
        <v>30 dias</v>
      </c>
      <c r="BB225" s="1"/>
      <c r="BC225" s="1"/>
      <c r="BD225" s="1"/>
      <c r="BE225" s="1"/>
      <c r="BF225" s="1"/>
      <c r="BG225" s="1"/>
      <c r="BH225" s="1"/>
      <c r="BI225" s="1"/>
      <c r="BJ225" s="1"/>
      <c r="BK225" s="1"/>
      <c r="BL225" s="1"/>
      <c r="BM225" s="1"/>
      <c r="BN225" s="1"/>
      <c r="BO225" s="1"/>
      <c r="BP225" s="1"/>
      <c r="BQ225" s="1"/>
      <c r="BR225" s="1"/>
      <c r="BS225" s="1"/>
      <c r="BT225" s="1"/>
      <c r="BU225" s="1"/>
      <c r="BV225" s="1"/>
      <c r="BW225" s="82"/>
      <c r="BX225" s="82"/>
      <c r="BY225" s="82"/>
      <c r="BZ225" s="82"/>
      <c r="CA225" s="1"/>
      <c r="CB225" s="1"/>
      <c r="CC225" s="1"/>
      <c r="CD225" s="98">
        <f t="shared" si="62"/>
        <v>206480</v>
      </c>
      <c r="CE225" s="98" t="str">
        <f t="shared" si="63"/>
        <v>INNOVACION TECNOLOGICA LTDA - INNOVATEK LTDA.</v>
      </c>
      <c r="CF225" s="98" t="str">
        <f t="shared" si="64"/>
        <v>RESTEK</v>
      </c>
      <c r="CG225" s="98" t="str">
        <f t="shared" si="65"/>
        <v>30 dias</v>
      </c>
      <c r="CH225" s="1">
        <f t="shared" si="66"/>
        <v>267449.59999999998</v>
      </c>
    </row>
    <row r="226" spans="1:86" ht="57.6">
      <c r="A226" s="48">
        <f t="shared" si="67"/>
        <v>218</v>
      </c>
      <c r="B226" s="10" t="s">
        <v>1145</v>
      </c>
      <c r="C226" s="10" t="s">
        <v>1228</v>
      </c>
      <c r="D226" s="1"/>
      <c r="E226" s="1"/>
      <c r="F226" s="1"/>
      <c r="G226" s="1"/>
      <c r="H226" s="1"/>
      <c r="I226" s="1"/>
      <c r="J226" s="1"/>
      <c r="K226" s="1"/>
      <c r="L226" s="1"/>
      <c r="M226" s="1"/>
      <c r="N226" s="1"/>
      <c r="O226" s="1"/>
      <c r="P226" s="1"/>
      <c r="Q226" s="1"/>
      <c r="R226" s="1"/>
      <c r="S226" s="1"/>
      <c r="T226" s="1"/>
      <c r="U226" s="1"/>
      <c r="V226" s="1"/>
      <c r="W226" s="1"/>
      <c r="X226" s="1"/>
      <c r="Y226" s="82"/>
      <c r="Z226" s="82"/>
      <c r="AA226" s="82"/>
      <c r="AB226" s="82"/>
      <c r="AC226" s="1"/>
      <c r="AD226" s="1"/>
      <c r="AE226" s="1"/>
      <c r="AF226" s="1" t="s">
        <v>1222</v>
      </c>
      <c r="AG226" s="1">
        <v>429200</v>
      </c>
      <c r="AH226" s="1" t="s">
        <v>2454</v>
      </c>
      <c r="AI226" s="1"/>
      <c r="AJ226" s="1"/>
      <c r="AK226" s="1"/>
      <c r="AL226" s="1" t="s">
        <v>1222</v>
      </c>
      <c r="AM226" s="1">
        <v>607400</v>
      </c>
      <c r="AN226" s="1" t="s">
        <v>2475</v>
      </c>
      <c r="AO226" s="1"/>
      <c r="AP226" s="1"/>
      <c r="AQ226" s="1"/>
      <c r="AR226" s="1"/>
      <c r="AS226" s="1"/>
      <c r="AT226" s="1"/>
      <c r="AU226" s="1" t="s">
        <v>1222</v>
      </c>
      <c r="AV226" s="1">
        <v>526324.47999999998</v>
      </c>
      <c r="AW226" s="1">
        <v>45</v>
      </c>
      <c r="AX226" s="82">
        <f t="shared" si="54"/>
        <v>429200</v>
      </c>
      <c r="AY226" s="82" t="str">
        <f t="shared" si="55"/>
        <v>INNOVACION TECNOLOGICA LTDA - INNOVATEK LTDA.</v>
      </c>
      <c r="AZ226" s="82" t="str">
        <f t="shared" si="56"/>
        <v>RESTEK</v>
      </c>
      <c r="BA226" s="82" t="str">
        <f t="shared" si="57"/>
        <v>30 dias</v>
      </c>
      <c r="BB226" s="1"/>
      <c r="BC226" s="1"/>
      <c r="BD226" s="1"/>
      <c r="BE226" s="1"/>
      <c r="BF226" s="1"/>
      <c r="BG226" s="1"/>
      <c r="BH226" s="1"/>
      <c r="BI226" s="1"/>
      <c r="BJ226" s="1"/>
      <c r="BK226" s="1"/>
      <c r="BL226" s="1"/>
      <c r="BM226" s="1"/>
      <c r="BN226" s="1"/>
      <c r="BO226" s="1"/>
      <c r="BP226" s="1"/>
      <c r="BQ226" s="1"/>
      <c r="BR226" s="1"/>
      <c r="BS226" s="1"/>
      <c r="BT226" s="1"/>
      <c r="BU226" s="1"/>
      <c r="BV226" s="1"/>
      <c r="BW226" s="82"/>
      <c r="BX226" s="82"/>
      <c r="BY226" s="82"/>
      <c r="BZ226" s="82"/>
      <c r="CA226" s="1" t="s">
        <v>1222</v>
      </c>
      <c r="CB226" s="1">
        <v>652500</v>
      </c>
      <c r="CC226" s="1">
        <v>60</v>
      </c>
      <c r="CD226" s="98">
        <f t="shared" si="62"/>
        <v>429200</v>
      </c>
      <c r="CE226" s="98" t="str">
        <f t="shared" si="63"/>
        <v>INNOVACION TECNOLOGICA LTDA - INNOVATEK LTDA.</v>
      </c>
      <c r="CF226" s="98" t="str">
        <f t="shared" si="64"/>
        <v>RESTEK</v>
      </c>
      <c r="CG226" s="98" t="str">
        <f t="shared" si="65"/>
        <v>30 dias</v>
      </c>
      <c r="CH226" s="1">
        <f t="shared" si="66"/>
        <v>652500</v>
      </c>
    </row>
    <row r="227" spans="1:86" ht="57.6">
      <c r="A227" s="48">
        <f t="shared" si="67"/>
        <v>219</v>
      </c>
      <c r="B227" s="10" t="s">
        <v>1592</v>
      </c>
      <c r="C227" s="10" t="s">
        <v>1593</v>
      </c>
      <c r="D227" s="1"/>
      <c r="E227" s="1"/>
      <c r="F227" s="1"/>
      <c r="G227" s="1"/>
      <c r="H227" s="1"/>
      <c r="I227" s="1"/>
      <c r="J227" s="1"/>
      <c r="K227" s="1"/>
      <c r="L227" s="1"/>
      <c r="M227" s="1"/>
      <c r="N227" s="1"/>
      <c r="O227" s="1"/>
      <c r="P227" s="1"/>
      <c r="Q227" s="1"/>
      <c r="R227" s="1"/>
      <c r="S227" s="1"/>
      <c r="T227" s="1"/>
      <c r="U227" s="1"/>
      <c r="V227" s="1"/>
      <c r="W227" s="1"/>
      <c r="X227" s="1"/>
      <c r="Y227" s="82"/>
      <c r="Z227" s="82"/>
      <c r="AA227" s="82"/>
      <c r="AB227" s="82"/>
      <c r="AC227" s="1"/>
      <c r="AD227" s="1"/>
      <c r="AE227" s="1"/>
      <c r="AF227" s="1" t="s">
        <v>1222</v>
      </c>
      <c r="AG227" s="1">
        <v>222720</v>
      </c>
      <c r="AH227" s="1" t="s">
        <v>2454</v>
      </c>
      <c r="AI227" s="1"/>
      <c r="AJ227" s="1"/>
      <c r="AK227" s="1"/>
      <c r="AL227" s="1" t="s">
        <v>1222</v>
      </c>
      <c r="AM227" s="1">
        <v>338800</v>
      </c>
      <c r="AN227" s="1" t="s">
        <v>2475</v>
      </c>
      <c r="AO227" s="1"/>
      <c r="AP227" s="1"/>
      <c r="AQ227" s="1"/>
      <c r="AR227" s="1"/>
      <c r="AS227" s="1"/>
      <c r="AT227" s="1"/>
      <c r="AU227" s="1" t="s">
        <v>1222</v>
      </c>
      <c r="AV227" s="1">
        <v>267449.59999999998</v>
      </c>
      <c r="AW227" s="1">
        <v>45</v>
      </c>
      <c r="AX227" s="82">
        <f t="shared" si="54"/>
        <v>222720</v>
      </c>
      <c r="AY227" s="82" t="str">
        <f t="shared" si="55"/>
        <v>INNOVACION TECNOLOGICA LTDA - INNOVATEK LTDA.</v>
      </c>
      <c r="AZ227" s="82" t="str">
        <f t="shared" si="56"/>
        <v>RESTEK</v>
      </c>
      <c r="BA227" s="82" t="str">
        <f t="shared" si="57"/>
        <v>30 dias</v>
      </c>
      <c r="BB227" s="1"/>
      <c r="BC227" s="1"/>
      <c r="BD227" s="1"/>
      <c r="BE227" s="1"/>
      <c r="BF227" s="1"/>
      <c r="BG227" s="1"/>
      <c r="BH227" s="1"/>
      <c r="BI227" s="1"/>
      <c r="BJ227" s="1"/>
      <c r="BK227" s="1"/>
      <c r="BL227" s="1"/>
      <c r="BM227" s="1"/>
      <c r="BN227" s="1"/>
      <c r="BO227" s="1"/>
      <c r="BP227" s="1"/>
      <c r="BQ227" s="1"/>
      <c r="BR227" s="1"/>
      <c r="BS227" s="1"/>
      <c r="BT227" s="1"/>
      <c r="BU227" s="1"/>
      <c r="BV227" s="1"/>
      <c r="BW227" s="82"/>
      <c r="BX227" s="82"/>
      <c r="BY227" s="82"/>
      <c r="BZ227" s="82"/>
      <c r="CA227" s="1" t="s">
        <v>1222</v>
      </c>
      <c r="CB227" s="1">
        <v>375900</v>
      </c>
      <c r="CC227" s="1">
        <v>60</v>
      </c>
      <c r="CD227" s="98">
        <f t="shared" si="62"/>
        <v>222720</v>
      </c>
      <c r="CE227" s="98" t="str">
        <f t="shared" si="63"/>
        <v>INNOVACION TECNOLOGICA LTDA - INNOVATEK LTDA.</v>
      </c>
      <c r="CF227" s="98" t="str">
        <f t="shared" si="64"/>
        <v>RESTEK</v>
      </c>
      <c r="CG227" s="98" t="str">
        <f t="shared" si="65"/>
        <v>30 dias</v>
      </c>
      <c r="CH227" s="1">
        <f t="shared" si="66"/>
        <v>375900</v>
      </c>
    </row>
    <row r="228" spans="1:86" ht="57.6">
      <c r="A228" s="48">
        <f t="shared" si="67"/>
        <v>220</v>
      </c>
      <c r="B228" s="10" t="s">
        <v>1394</v>
      </c>
      <c r="C228" s="10" t="s">
        <v>1234</v>
      </c>
      <c r="D228" s="1"/>
      <c r="E228" s="1"/>
      <c r="F228" s="1"/>
      <c r="G228" s="1"/>
      <c r="H228" s="1"/>
      <c r="I228" s="1"/>
      <c r="J228" s="1"/>
      <c r="K228" s="1"/>
      <c r="L228" s="1"/>
      <c r="M228" s="1"/>
      <c r="N228" s="1"/>
      <c r="O228" s="1"/>
      <c r="P228" s="1"/>
      <c r="Q228" s="1"/>
      <c r="R228" s="1"/>
      <c r="S228" s="1"/>
      <c r="T228" s="1"/>
      <c r="U228" s="1"/>
      <c r="V228" s="1"/>
      <c r="W228" s="1"/>
      <c r="X228" s="1"/>
      <c r="Y228" s="82"/>
      <c r="Z228" s="82"/>
      <c r="AA228" s="82"/>
      <c r="AB228" s="82"/>
      <c r="AC228" s="1"/>
      <c r="AD228" s="1"/>
      <c r="AE228" s="1"/>
      <c r="AF228" s="1" t="s">
        <v>2457</v>
      </c>
      <c r="AG228" s="1">
        <v>32480</v>
      </c>
      <c r="AH228" s="1" t="s">
        <v>2454</v>
      </c>
      <c r="AI228" s="1"/>
      <c r="AJ228" s="1"/>
      <c r="AK228" s="1"/>
      <c r="AL228" s="1"/>
      <c r="AM228" s="1"/>
      <c r="AN228" s="1"/>
      <c r="AO228" s="1"/>
      <c r="AP228" s="1"/>
      <c r="AQ228" s="1"/>
      <c r="AR228" s="1"/>
      <c r="AS228" s="1"/>
      <c r="AT228" s="1"/>
      <c r="AU228" s="1" t="s">
        <v>1222</v>
      </c>
      <c r="AV228" s="1">
        <v>74314.240000000005</v>
      </c>
      <c r="AW228" s="1">
        <v>45</v>
      </c>
      <c r="AX228" s="82">
        <f t="shared" si="54"/>
        <v>32480</v>
      </c>
      <c r="AY228" s="82" t="str">
        <f t="shared" si="55"/>
        <v>INNOVACION TECNOLOGICA LTDA - INNOVATEK LTDA.</v>
      </c>
      <c r="AZ228" s="82" t="str">
        <f t="shared" si="56"/>
        <v>NATIONAL SCIENTIFIC</v>
      </c>
      <c r="BA228" s="82" t="str">
        <f t="shared" si="57"/>
        <v>30 dias</v>
      </c>
      <c r="BB228" s="1"/>
      <c r="BC228" s="1"/>
      <c r="BD228" s="1"/>
      <c r="BE228" s="1"/>
      <c r="BF228" s="1"/>
      <c r="BG228" s="1"/>
      <c r="BH228" s="1"/>
      <c r="BI228" s="1"/>
      <c r="BJ228" s="1"/>
      <c r="BK228" s="1"/>
      <c r="BL228" s="1"/>
      <c r="BM228" s="1"/>
      <c r="BN228" s="1"/>
      <c r="BO228" s="1"/>
      <c r="BP228" s="1"/>
      <c r="BQ228" s="1"/>
      <c r="BR228" s="1"/>
      <c r="BS228" s="1"/>
      <c r="BT228" s="1"/>
      <c r="BU228" s="1"/>
      <c r="BV228" s="1"/>
      <c r="BW228" s="82"/>
      <c r="BX228" s="82"/>
      <c r="BY228" s="82"/>
      <c r="BZ228" s="82"/>
      <c r="CA228" s="1" t="s">
        <v>2450</v>
      </c>
      <c r="CB228" s="1">
        <v>67400</v>
      </c>
      <c r="CC228" s="1">
        <v>60</v>
      </c>
      <c r="CD228" s="98">
        <f t="shared" si="62"/>
        <v>32480</v>
      </c>
      <c r="CE228" s="98" t="str">
        <f t="shared" si="63"/>
        <v>INNOVACION TECNOLOGICA LTDA - INNOVATEK LTDA.</v>
      </c>
      <c r="CF228" s="98" t="str">
        <f t="shared" si="64"/>
        <v>NATIONAL SCIENTIFIC</v>
      </c>
      <c r="CG228" s="98" t="str">
        <f t="shared" si="65"/>
        <v>30 dias</v>
      </c>
      <c r="CH228" s="1">
        <f t="shared" si="66"/>
        <v>74314.240000000005</v>
      </c>
    </row>
    <row r="229" spans="1:86" ht="57.6">
      <c r="A229" s="48">
        <f t="shared" si="67"/>
        <v>221</v>
      </c>
      <c r="B229" s="10" t="s">
        <v>1618</v>
      </c>
      <c r="C229" s="10" t="s">
        <v>1617</v>
      </c>
      <c r="D229" s="1"/>
      <c r="E229" s="1"/>
      <c r="F229" s="1"/>
      <c r="G229" s="1"/>
      <c r="H229" s="1"/>
      <c r="I229" s="1"/>
      <c r="J229" s="1"/>
      <c r="K229" s="1"/>
      <c r="L229" s="1"/>
      <c r="M229" s="1"/>
      <c r="N229" s="1"/>
      <c r="O229" s="1"/>
      <c r="P229" s="1"/>
      <c r="Q229" s="1"/>
      <c r="R229" s="1"/>
      <c r="S229" s="1"/>
      <c r="T229" s="1"/>
      <c r="U229" s="1"/>
      <c r="V229" s="1"/>
      <c r="W229" s="1"/>
      <c r="X229" s="1"/>
      <c r="Y229" s="82"/>
      <c r="Z229" s="82"/>
      <c r="AA229" s="82"/>
      <c r="AB229" s="82"/>
      <c r="AC229" s="1"/>
      <c r="AD229" s="1"/>
      <c r="AE229" s="1"/>
      <c r="AF229" s="1" t="s">
        <v>2459</v>
      </c>
      <c r="AG229" s="1">
        <v>73080</v>
      </c>
      <c r="AH229" s="1" t="s">
        <v>2454</v>
      </c>
      <c r="AI229" s="1"/>
      <c r="AJ229" s="1"/>
      <c r="AK229" s="1"/>
      <c r="AL229" s="1" t="s">
        <v>1617</v>
      </c>
      <c r="AM229" s="1">
        <v>88500</v>
      </c>
      <c r="AN229" s="1" t="s">
        <v>2475</v>
      </c>
      <c r="AO229" s="1"/>
      <c r="AP229" s="1"/>
      <c r="AQ229" s="1"/>
      <c r="AR229" s="1"/>
      <c r="AS229" s="1"/>
      <c r="AT229" s="1"/>
      <c r="AU229" s="1"/>
      <c r="AV229" s="1"/>
      <c r="AW229" s="1"/>
      <c r="AX229" s="82">
        <f t="shared" si="54"/>
        <v>73080</v>
      </c>
      <c r="AY229" s="82" t="str">
        <f t="shared" si="55"/>
        <v>INNOVACION TECNOLOGICA LTDA - INNOVATEK LTDA.</v>
      </c>
      <c r="AZ229" s="82" t="str">
        <f t="shared" si="56"/>
        <v xml:space="preserve">SUN SRI </v>
      </c>
      <c r="BA229" s="82" t="str">
        <f t="shared" si="57"/>
        <v>30 dias</v>
      </c>
      <c r="BB229" s="1"/>
      <c r="BC229" s="1"/>
      <c r="BD229" s="1"/>
      <c r="BE229" s="1"/>
      <c r="BF229" s="1"/>
      <c r="BG229" s="1"/>
      <c r="BH229" s="1"/>
      <c r="BI229" s="1"/>
      <c r="BJ229" s="1"/>
      <c r="BK229" s="1"/>
      <c r="BL229" s="1"/>
      <c r="BM229" s="1"/>
      <c r="BN229" s="1"/>
      <c r="BO229" s="1"/>
      <c r="BP229" s="1"/>
      <c r="BQ229" s="1"/>
      <c r="BR229" s="1"/>
      <c r="BS229" s="1"/>
      <c r="BT229" s="1"/>
      <c r="BU229" s="1"/>
      <c r="BV229" s="1"/>
      <c r="BW229" s="82"/>
      <c r="BX229" s="82"/>
      <c r="BY229" s="82"/>
      <c r="BZ229" s="82"/>
      <c r="CA229" s="1" t="s">
        <v>1617</v>
      </c>
      <c r="CB229" s="1">
        <v>57900</v>
      </c>
      <c r="CC229" s="1">
        <v>60</v>
      </c>
      <c r="CD229" s="98">
        <f t="shared" si="62"/>
        <v>57900</v>
      </c>
      <c r="CE229" s="98" t="str">
        <f t="shared" si="63"/>
        <v>SCIENTIFIC PRODUCTS LTDA.</v>
      </c>
      <c r="CF229" s="98" t="str">
        <f t="shared" si="64"/>
        <v>SUN SRI</v>
      </c>
      <c r="CG229" s="98">
        <f t="shared" si="65"/>
        <v>60</v>
      </c>
      <c r="CH229" s="1">
        <f t="shared" si="66"/>
        <v>73080</v>
      </c>
    </row>
    <row r="230" spans="1:86" ht="57.6">
      <c r="A230" s="48">
        <f t="shared" si="67"/>
        <v>222</v>
      </c>
      <c r="B230" s="10" t="s">
        <v>1395</v>
      </c>
      <c r="C230" s="10" t="s">
        <v>1234</v>
      </c>
      <c r="D230" s="1"/>
      <c r="E230" s="1"/>
      <c r="F230" s="1"/>
      <c r="G230" s="1"/>
      <c r="H230" s="1"/>
      <c r="I230" s="1"/>
      <c r="J230" s="1"/>
      <c r="K230" s="1"/>
      <c r="L230" s="1"/>
      <c r="M230" s="1"/>
      <c r="N230" s="1"/>
      <c r="O230" s="1"/>
      <c r="P230" s="1"/>
      <c r="Q230" s="1"/>
      <c r="R230" s="1"/>
      <c r="S230" s="1"/>
      <c r="T230" s="1"/>
      <c r="U230" s="1"/>
      <c r="V230" s="1"/>
      <c r="W230" s="1"/>
      <c r="X230" s="1"/>
      <c r="Y230" s="82"/>
      <c r="Z230" s="82"/>
      <c r="AA230" s="82"/>
      <c r="AB230" s="82"/>
      <c r="AC230" s="1"/>
      <c r="AD230" s="1"/>
      <c r="AE230" s="1"/>
      <c r="AF230" s="1" t="s">
        <v>2457</v>
      </c>
      <c r="AG230" s="1">
        <v>47560</v>
      </c>
      <c r="AH230" s="1" t="s">
        <v>2454</v>
      </c>
      <c r="AI230" s="1"/>
      <c r="AJ230" s="1"/>
      <c r="AK230" s="1"/>
      <c r="AL230" s="1"/>
      <c r="AM230" s="1"/>
      <c r="AN230" s="1"/>
      <c r="AO230" s="1"/>
      <c r="AP230" s="1"/>
      <c r="AQ230" s="1"/>
      <c r="AR230" s="1"/>
      <c r="AS230" s="1"/>
      <c r="AT230" s="1"/>
      <c r="AU230" s="1"/>
      <c r="AV230" s="1"/>
      <c r="AW230" s="1"/>
      <c r="AX230" s="82">
        <f t="shared" si="54"/>
        <v>47560</v>
      </c>
      <c r="AY230" s="82" t="str">
        <f t="shared" si="55"/>
        <v>INNOVACION TECNOLOGICA LTDA - INNOVATEK LTDA.</v>
      </c>
      <c r="AZ230" s="82" t="str">
        <f t="shared" si="56"/>
        <v>NATIONAL SCIENTIFIC</v>
      </c>
      <c r="BA230" s="82" t="str">
        <f t="shared" si="57"/>
        <v>30 dias</v>
      </c>
      <c r="BB230" s="1"/>
      <c r="BC230" s="1"/>
      <c r="BD230" s="1"/>
      <c r="BE230" s="1"/>
      <c r="BF230" s="1"/>
      <c r="BG230" s="1"/>
      <c r="BH230" s="1"/>
      <c r="BI230" s="1"/>
      <c r="BJ230" s="1"/>
      <c r="BK230" s="1"/>
      <c r="BL230" s="1"/>
      <c r="BM230" s="1"/>
      <c r="BN230" s="1"/>
      <c r="BO230" s="1"/>
      <c r="BP230" s="1"/>
      <c r="BQ230" s="1"/>
      <c r="BR230" s="1"/>
      <c r="BS230" s="1"/>
      <c r="BT230" s="1"/>
      <c r="BU230" s="1"/>
      <c r="BV230" s="1"/>
      <c r="BW230" s="82"/>
      <c r="BX230" s="82"/>
      <c r="BY230" s="82"/>
      <c r="BZ230" s="82"/>
      <c r="CA230" s="1" t="s">
        <v>2450</v>
      </c>
      <c r="CB230" s="1">
        <v>118200</v>
      </c>
      <c r="CC230" s="1">
        <v>60</v>
      </c>
      <c r="CD230" s="98">
        <f t="shared" si="62"/>
        <v>47560</v>
      </c>
      <c r="CE230" s="98" t="str">
        <f t="shared" si="63"/>
        <v>INNOVACION TECNOLOGICA LTDA - INNOVATEK LTDA.</v>
      </c>
      <c r="CF230" s="98" t="str">
        <f t="shared" si="64"/>
        <v>NATIONAL SCIENTIFIC</v>
      </c>
      <c r="CG230" s="98" t="str">
        <f t="shared" si="65"/>
        <v>30 dias</v>
      </c>
      <c r="CH230" s="1">
        <f t="shared" si="66"/>
        <v>118200</v>
      </c>
    </row>
    <row r="231" spans="1:86" ht="57.6">
      <c r="A231" s="48">
        <f t="shared" si="67"/>
        <v>223</v>
      </c>
      <c r="B231" s="10" t="s">
        <v>1603</v>
      </c>
      <c r="C231" s="10" t="s">
        <v>1234</v>
      </c>
      <c r="D231" s="1"/>
      <c r="E231" s="1"/>
      <c r="F231" s="1"/>
      <c r="G231" s="1"/>
      <c r="H231" s="1"/>
      <c r="I231" s="1"/>
      <c r="J231" s="1"/>
      <c r="K231" s="1"/>
      <c r="L231" s="1"/>
      <c r="M231" s="1"/>
      <c r="N231" s="1"/>
      <c r="O231" s="1"/>
      <c r="P231" s="1"/>
      <c r="Q231" s="1"/>
      <c r="R231" s="1"/>
      <c r="S231" s="1"/>
      <c r="T231" s="1"/>
      <c r="U231" s="1"/>
      <c r="V231" s="1"/>
      <c r="W231" s="1"/>
      <c r="X231" s="1"/>
      <c r="Y231" s="82"/>
      <c r="Z231" s="82"/>
      <c r="AA231" s="82"/>
      <c r="AB231" s="82"/>
      <c r="AC231" s="1"/>
      <c r="AD231" s="1"/>
      <c r="AE231" s="1"/>
      <c r="AF231" s="1" t="s">
        <v>2457</v>
      </c>
      <c r="AG231" s="1">
        <v>47560</v>
      </c>
      <c r="AH231" s="1" t="s">
        <v>2454</v>
      </c>
      <c r="AI231" s="1"/>
      <c r="AJ231" s="1"/>
      <c r="AK231" s="1"/>
      <c r="AL231" s="1"/>
      <c r="AM231" s="1"/>
      <c r="AN231" s="1"/>
      <c r="AO231" s="1"/>
      <c r="AP231" s="1"/>
      <c r="AQ231" s="1"/>
      <c r="AR231" s="1"/>
      <c r="AS231" s="1"/>
      <c r="AT231" s="1"/>
      <c r="AU231" s="1"/>
      <c r="AV231" s="1"/>
      <c r="AW231" s="1"/>
      <c r="AX231" s="82">
        <f t="shared" si="54"/>
        <v>47560</v>
      </c>
      <c r="AY231" s="82" t="str">
        <f t="shared" si="55"/>
        <v>INNOVACION TECNOLOGICA LTDA - INNOVATEK LTDA.</v>
      </c>
      <c r="AZ231" s="82" t="str">
        <f t="shared" si="56"/>
        <v>NATIONAL SCIENTIFIC</v>
      </c>
      <c r="BA231" s="82" t="str">
        <f t="shared" si="57"/>
        <v>30 dias</v>
      </c>
      <c r="BB231" s="1"/>
      <c r="BC231" s="1"/>
      <c r="BD231" s="1"/>
      <c r="BE231" s="1"/>
      <c r="BF231" s="1"/>
      <c r="BG231" s="1"/>
      <c r="BH231" s="1"/>
      <c r="BI231" s="1"/>
      <c r="BJ231" s="1"/>
      <c r="BK231" s="1"/>
      <c r="BL231" s="1"/>
      <c r="BM231" s="1"/>
      <c r="BN231" s="1"/>
      <c r="BO231" s="1"/>
      <c r="BP231" s="1"/>
      <c r="BQ231" s="1"/>
      <c r="BR231" s="1"/>
      <c r="BS231" s="1"/>
      <c r="BT231" s="1"/>
      <c r="BU231" s="1"/>
      <c r="BV231" s="1"/>
      <c r="BW231" s="82"/>
      <c r="BX231" s="82"/>
      <c r="BY231" s="82"/>
      <c r="BZ231" s="82"/>
      <c r="CA231" s="1" t="s">
        <v>2450</v>
      </c>
      <c r="CB231" s="1">
        <v>118200</v>
      </c>
      <c r="CC231" s="1">
        <v>60</v>
      </c>
      <c r="CD231" s="98">
        <f t="shared" si="62"/>
        <v>47560</v>
      </c>
      <c r="CE231" s="98" t="str">
        <f t="shared" si="63"/>
        <v>INNOVACION TECNOLOGICA LTDA - INNOVATEK LTDA.</v>
      </c>
      <c r="CF231" s="98" t="str">
        <f t="shared" si="64"/>
        <v>NATIONAL SCIENTIFIC</v>
      </c>
      <c r="CG231" s="98" t="str">
        <f t="shared" si="65"/>
        <v>30 dias</v>
      </c>
      <c r="CH231" s="1">
        <f t="shared" si="66"/>
        <v>118200</v>
      </c>
    </row>
    <row r="232" spans="1:86" ht="57.6">
      <c r="A232" s="48">
        <f t="shared" si="67"/>
        <v>224</v>
      </c>
      <c r="B232" s="10" t="s">
        <v>1151</v>
      </c>
      <c r="C232" s="10" t="s">
        <v>1234</v>
      </c>
      <c r="D232" s="1"/>
      <c r="E232" s="1"/>
      <c r="F232" s="1"/>
      <c r="G232" s="1"/>
      <c r="H232" s="1"/>
      <c r="I232" s="1"/>
      <c r="J232" s="1"/>
      <c r="K232" s="1"/>
      <c r="L232" s="1"/>
      <c r="M232" s="1"/>
      <c r="N232" s="1"/>
      <c r="O232" s="1"/>
      <c r="P232" s="1"/>
      <c r="Q232" s="1"/>
      <c r="R232" s="1"/>
      <c r="S232" s="1"/>
      <c r="T232" s="1"/>
      <c r="U232" s="1"/>
      <c r="V232" s="1"/>
      <c r="W232" s="1"/>
      <c r="X232" s="1"/>
      <c r="Y232" s="82"/>
      <c r="Z232" s="82"/>
      <c r="AA232" s="82"/>
      <c r="AB232" s="82"/>
      <c r="AC232" s="1"/>
      <c r="AD232" s="1"/>
      <c r="AE232" s="1"/>
      <c r="AF232" s="1" t="s">
        <v>2457</v>
      </c>
      <c r="AG232" s="1">
        <v>78880</v>
      </c>
      <c r="AH232" s="1" t="s">
        <v>2454</v>
      </c>
      <c r="AI232" s="1"/>
      <c r="AJ232" s="1"/>
      <c r="AK232" s="1"/>
      <c r="AL232" s="1"/>
      <c r="AM232" s="1"/>
      <c r="AN232" s="1"/>
      <c r="AO232" s="1"/>
      <c r="AP232" s="1"/>
      <c r="AQ232" s="1"/>
      <c r="AR232" s="1"/>
      <c r="AS232" s="1"/>
      <c r="AT232" s="1"/>
      <c r="AU232" s="1"/>
      <c r="AV232" s="1"/>
      <c r="AW232" s="1"/>
      <c r="AX232" s="82">
        <f t="shared" si="54"/>
        <v>78880</v>
      </c>
      <c r="AY232" s="82" t="str">
        <f t="shared" si="55"/>
        <v>INNOVACION TECNOLOGICA LTDA - INNOVATEK LTDA.</v>
      </c>
      <c r="AZ232" s="82" t="str">
        <f t="shared" si="56"/>
        <v>NATIONAL SCIENTIFIC</v>
      </c>
      <c r="BA232" s="82" t="str">
        <f t="shared" si="57"/>
        <v>30 dias</v>
      </c>
      <c r="BB232" s="1"/>
      <c r="BC232" s="1"/>
      <c r="BD232" s="1"/>
      <c r="BE232" s="1"/>
      <c r="BF232" s="1"/>
      <c r="BG232" s="1"/>
      <c r="BH232" s="1"/>
      <c r="BI232" s="1"/>
      <c r="BJ232" s="1"/>
      <c r="BK232" s="1"/>
      <c r="BL232" s="1"/>
      <c r="BM232" s="1"/>
      <c r="BN232" s="1"/>
      <c r="BO232" s="1"/>
      <c r="BP232" s="1"/>
      <c r="BQ232" s="1"/>
      <c r="BR232" s="1"/>
      <c r="BS232" s="1"/>
      <c r="BT232" s="1"/>
      <c r="BU232" s="1"/>
      <c r="BV232" s="1"/>
      <c r="BW232" s="82"/>
      <c r="BX232" s="82"/>
      <c r="BY232" s="82"/>
      <c r="BZ232" s="82"/>
      <c r="CA232" s="1"/>
      <c r="CB232" s="1"/>
      <c r="CC232" s="1"/>
      <c r="CD232" s="98">
        <f t="shared" si="62"/>
        <v>78880</v>
      </c>
      <c r="CE232" s="98" t="str">
        <f t="shared" si="63"/>
        <v>INNOVACION TECNOLOGICA LTDA - INNOVATEK LTDA.</v>
      </c>
      <c r="CF232" s="98" t="str">
        <f t="shared" si="64"/>
        <v>NATIONAL SCIENTIFIC</v>
      </c>
      <c r="CG232" s="98" t="str">
        <f t="shared" si="65"/>
        <v>30 dias</v>
      </c>
      <c r="CH232" s="1">
        <f t="shared" si="66"/>
        <v>78880</v>
      </c>
    </row>
    <row r="233" spans="1:86" ht="43.2">
      <c r="A233" s="48">
        <f t="shared" si="67"/>
        <v>225</v>
      </c>
      <c r="B233" s="10" t="s">
        <v>1581</v>
      </c>
      <c r="C233" s="10" t="s">
        <v>1539</v>
      </c>
      <c r="D233" s="1"/>
      <c r="E233" s="1"/>
      <c r="F233" s="1"/>
      <c r="G233" s="1"/>
      <c r="H233" s="1"/>
      <c r="I233" s="1"/>
      <c r="J233" s="1"/>
      <c r="K233" s="1"/>
      <c r="L233" s="1"/>
      <c r="M233" s="1"/>
      <c r="N233" s="1"/>
      <c r="O233" s="1"/>
      <c r="P233" s="1"/>
      <c r="Q233" s="1"/>
      <c r="R233" s="1"/>
      <c r="S233" s="1"/>
      <c r="T233" s="1"/>
      <c r="U233" s="1"/>
      <c r="V233" s="1" t="s">
        <v>888</v>
      </c>
      <c r="W233" s="1">
        <v>577970</v>
      </c>
      <c r="X233" s="1" t="s">
        <v>2375</v>
      </c>
      <c r="Y233" s="82">
        <f t="shared" si="68"/>
        <v>577970</v>
      </c>
      <c r="Z233" s="82" t="str">
        <f t="shared" si="69"/>
        <v>IMECTECH SOLUTIONS S.A.S.</v>
      </c>
      <c r="AA233" s="82" t="str">
        <f t="shared" si="70"/>
        <v>FISHER</v>
      </c>
      <c r="AB233" s="82" t="str">
        <f t="shared" si="71"/>
        <v>60 DIAS</v>
      </c>
      <c r="AC233" s="1"/>
      <c r="AD233" s="1"/>
      <c r="AE233" s="1"/>
      <c r="AF233" s="1"/>
      <c r="AG233" s="1"/>
      <c r="AH233" s="1"/>
      <c r="AI233" s="1"/>
      <c r="AJ233" s="1"/>
      <c r="AK233" s="1"/>
      <c r="AL233" s="1" t="s">
        <v>1799</v>
      </c>
      <c r="AM233" s="1">
        <v>167000</v>
      </c>
      <c r="AN233" s="1" t="s">
        <v>2475</v>
      </c>
      <c r="AO233" s="1"/>
      <c r="AP233" s="1"/>
      <c r="AQ233" s="1"/>
      <c r="AR233" s="1"/>
      <c r="AS233" s="1"/>
      <c r="AT233" s="1"/>
      <c r="AU233" s="1"/>
      <c r="AV233" s="1"/>
      <c r="AW233" s="1"/>
      <c r="AX233" s="82">
        <f t="shared" si="54"/>
        <v>167000</v>
      </c>
      <c r="AY233" s="82" t="str">
        <f t="shared" si="55"/>
        <v>LESNIAK E. U.</v>
      </c>
      <c r="AZ233" s="82" t="str">
        <f t="shared" si="56"/>
        <v>FISHERBRAND</v>
      </c>
      <c r="BA233" s="82" t="str">
        <f t="shared" si="57"/>
        <v>30 días</v>
      </c>
      <c r="BB233" s="1" t="s">
        <v>1799</v>
      </c>
      <c r="BC233" s="1">
        <v>205146</v>
      </c>
      <c r="BD233" s="1">
        <v>60</v>
      </c>
      <c r="BE233" s="1"/>
      <c r="BF233" s="1"/>
      <c r="BG233" s="1"/>
      <c r="BH233" s="1"/>
      <c r="BI233" s="1"/>
      <c r="BJ233" s="1"/>
      <c r="BK233" s="1"/>
      <c r="BL233" s="1"/>
      <c r="BM233" s="1"/>
      <c r="BN233" s="1"/>
      <c r="BO233" s="1"/>
      <c r="BP233" s="1"/>
      <c r="BQ233" s="1"/>
      <c r="BR233" s="1"/>
      <c r="BS233" s="1"/>
      <c r="BT233" s="1"/>
      <c r="BU233" s="1"/>
      <c r="BV233" s="1"/>
      <c r="BW233" s="82">
        <f t="shared" si="58"/>
        <v>205146</v>
      </c>
      <c r="BX233" s="82" t="str">
        <f t="shared" si="59"/>
        <v>PRODUQUIMICA DE COLOMBIA S A</v>
      </c>
      <c r="BY233" s="82" t="str">
        <f t="shared" si="60"/>
        <v>FISHERBRAND</v>
      </c>
      <c r="BZ233" s="82">
        <f t="shared" si="61"/>
        <v>60</v>
      </c>
      <c r="CA233" s="1" t="s">
        <v>1799</v>
      </c>
      <c r="CB233" s="1">
        <v>28900</v>
      </c>
      <c r="CC233" s="1">
        <v>60</v>
      </c>
      <c r="CD233" s="98">
        <f t="shared" si="62"/>
        <v>28900</v>
      </c>
      <c r="CE233" s="98" t="str">
        <f t="shared" si="63"/>
        <v>SCIENTIFIC PRODUCTS LTDA.</v>
      </c>
      <c r="CF233" s="98" t="str">
        <f t="shared" si="64"/>
        <v>FISHERBRAND</v>
      </c>
      <c r="CG233" s="98">
        <f t="shared" si="65"/>
        <v>60</v>
      </c>
      <c r="CH233" s="1">
        <f t="shared" si="66"/>
        <v>577970</v>
      </c>
    </row>
    <row r="234" spans="1:86">
      <c r="A234" s="48">
        <f t="shared" si="67"/>
        <v>226</v>
      </c>
      <c r="B234" s="10" t="s">
        <v>2240</v>
      </c>
      <c r="C234" s="10"/>
      <c r="D234" s="1"/>
      <c r="E234" s="1"/>
      <c r="F234" s="1"/>
      <c r="G234" s="1"/>
      <c r="H234" s="1"/>
      <c r="I234" s="1"/>
      <c r="J234" s="1"/>
      <c r="K234" s="1"/>
      <c r="L234" s="1"/>
      <c r="M234" s="1"/>
      <c r="N234" s="1"/>
      <c r="O234" s="1"/>
      <c r="P234" s="1"/>
      <c r="Q234" s="1"/>
      <c r="R234" s="1"/>
      <c r="S234" s="1"/>
      <c r="T234" s="1"/>
      <c r="U234" s="1"/>
      <c r="V234" s="1"/>
      <c r="W234" s="1"/>
      <c r="X234" s="1"/>
      <c r="Y234" s="82"/>
      <c r="Z234" s="82"/>
      <c r="AA234" s="82"/>
      <c r="AB234" s="82"/>
      <c r="AC234" s="1"/>
      <c r="AD234" s="1"/>
      <c r="AE234" s="1"/>
      <c r="AF234" s="1"/>
      <c r="AG234" s="1"/>
      <c r="AH234" s="1"/>
      <c r="AI234" s="1"/>
      <c r="AJ234" s="1"/>
      <c r="AK234" s="1"/>
      <c r="AL234" s="1" t="s">
        <v>2504</v>
      </c>
      <c r="AM234" s="1">
        <v>214200</v>
      </c>
      <c r="AN234" s="1" t="s">
        <v>2475</v>
      </c>
      <c r="AO234" s="1"/>
      <c r="AP234" s="1"/>
      <c r="AQ234" s="1"/>
      <c r="AR234" s="1"/>
      <c r="AS234" s="1"/>
      <c r="AT234" s="1"/>
      <c r="AU234" s="1"/>
      <c r="AV234" s="1"/>
      <c r="AW234" s="1"/>
      <c r="AX234" s="82">
        <f t="shared" si="54"/>
        <v>214200</v>
      </c>
      <c r="AY234" s="82" t="str">
        <f t="shared" si="55"/>
        <v>LESNIAK E. U.</v>
      </c>
      <c r="AZ234" s="82" t="str">
        <f t="shared" si="56"/>
        <v>BUCHI</v>
      </c>
      <c r="BA234" s="82" t="str">
        <f t="shared" si="57"/>
        <v>30 días</v>
      </c>
      <c r="BB234" s="1"/>
      <c r="BC234" s="1"/>
      <c r="BD234" s="1"/>
      <c r="BE234" s="1"/>
      <c r="BF234" s="1"/>
      <c r="BG234" s="1"/>
      <c r="BH234" s="1"/>
      <c r="BI234" s="1"/>
      <c r="BJ234" s="1"/>
      <c r="BK234" s="1"/>
      <c r="BL234" s="1"/>
      <c r="BM234" s="1"/>
      <c r="BN234" s="1"/>
      <c r="BO234" s="1"/>
      <c r="BP234" s="1"/>
      <c r="BQ234" s="1"/>
      <c r="BR234" s="1"/>
      <c r="BS234" s="1"/>
      <c r="BT234" s="1"/>
      <c r="BU234" s="1"/>
      <c r="BV234" s="1"/>
      <c r="BW234" s="82"/>
      <c r="BX234" s="82"/>
      <c r="BY234" s="82"/>
      <c r="BZ234" s="82"/>
      <c r="CA234" s="1"/>
      <c r="CB234" s="1"/>
      <c r="CC234" s="1"/>
      <c r="CD234" s="98">
        <f t="shared" si="62"/>
        <v>214200</v>
      </c>
      <c r="CE234" s="98" t="str">
        <f t="shared" si="63"/>
        <v>LESNIAK E. U.</v>
      </c>
      <c r="CF234" s="98" t="str">
        <f t="shared" si="64"/>
        <v>BUCHI</v>
      </c>
      <c r="CG234" s="98" t="str">
        <f t="shared" si="65"/>
        <v>30 días</v>
      </c>
      <c r="CH234" s="1">
        <f t="shared" si="66"/>
        <v>0</v>
      </c>
    </row>
    <row r="235" spans="1:86" ht="43.2">
      <c r="A235" s="48">
        <f t="shared" si="67"/>
        <v>227</v>
      </c>
      <c r="B235" s="10" t="s">
        <v>1185</v>
      </c>
      <c r="C235" s="10" t="s">
        <v>1258</v>
      </c>
      <c r="D235" s="1"/>
      <c r="E235" s="1"/>
      <c r="F235" s="1"/>
      <c r="G235" s="1"/>
      <c r="H235" s="1"/>
      <c r="I235" s="1"/>
      <c r="J235" s="1"/>
      <c r="K235" s="1"/>
      <c r="L235" s="1"/>
      <c r="M235" s="1"/>
      <c r="N235" s="1"/>
      <c r="O235" s="1"/>
      <c r="P235" s="1"/>
      <c r="Q235" s="1"/>
      <c r="R235" s="1"/>
      <c r="S235" s="1"/>
      <c r="T235" s="1"/>
      <c r="U235" s="1"/>
      <c r="V235" s="1"/>
      <c r="W235" s="1"/>
      <c r="X235" s="1"/>
      <c r="Y235" s="82"/>
      <c r="Z235" s="82"/>
      <c r="AA235" s="82"/>
      <c r="AB235" s="82"/>
      <c r="AC235" s="1"/>
      <c r="AD235" s="1"/>
      <c r="AE235" s="1"/>
      <c r="AF235" s="1"/>
      <c r="AG235" s="1"/>
      <c r="AH235" s="1"/>
      <c r="AI235" s="1"/>
      <c r="AJ235" s="1"/>
      <c r="AK235" s="1"/>
      <c r="AL235" s="1" t="s">
        <v>307</v>
      </c>
      <c r="AM235" s="1">
        <v>1258500</v>
      </c>
      <c r="AN235" s="1" t="s">
        <v>2475</v>
      </c>
      <c r="AO235" s="1"/>
      <c r="AP235" s="1"/>
      <c r="AQ235" s="1"/>
      <c r="AR235" s="1"/>
      <c r="AS235" s="1"/>
      <c r="AT235" s="1"/>
      <c r="AU235" s="1" t="s">
        <v>307</v>
      </c>
      <c r="AV235" s="1">
        <v>930000</v>
      </c>
      <c r="AW235" s="1">
        <v>45</v>
      </c>
      <c r="AX235" s="82">
        <f t="shared" si="54"/>
        <v>930000</v>
      </c>
      <c r="AY235" s="82" t="str">
        <f t="shared" si="55"/>
        <v xml:space="preserve">PURIFICACION Y ANALISIS DE FLUIDOS LTDA. </v>
      </c>
      <c r="AZ235" s="82" t="str">
        <f t="shared" si="56"/>
        <v>MILLIPORE</v>
      </c>
      <c r="BA235" s="82">
        <f t="shared" si="57"/>
        <v>45</v>
      </c>
      <c r="BB235" s="1"/>
      <c r="BC235" s="1"/>
      <c r="BD235" s="1"/>
      <c r="BE235" s="1"/>
      <c r="BF235" s="1"/>
      <c r="BG235" s="1"/>
      <c r="BH235" s="1"/>
      <c r="BI235" s="1"/>
      <c r="BJ235" s="1"/>
      <c r="BK235" s="1"/>
      <c r="BL235" s="1"/>
      <c r="BM235" s="1"/>
      <c r="BN235" s="1"/>
      <c r="BO235" s="1"/>
      <c r="BP235" s="1"/>
      <c r="BQ235" s="1"/>
      <c r="BR235" s="1"/>
      <c r="BS235" s="1"/>
      <c r="BT235" s="1"/>
      <c r="BU235" s="1"/>
      <c r="BV235" s="1"/>
      <c r="BW235" s="82"/>
      <c r="BX235" s="82"/>
      <c r="BY235" s="82"/>
      <c r="BZ235" s="82"/>
      <c r="CA235" s="1" t="s">
        <v>307</v>
      </c>
      <c r="CB235" s="1">
        <v>1220800</v>
      </c>
      <c r="CC235" s="1">
        <v>60</v>
      </c>
      <c r="CD235" s="98">
        <f t="shared" si="62"/>
        <v>930000</v>
      </c>
      <c r="CE235" s="98" t="str">
        <f t="shared" si="63"/>
        <v xml:space="preserve">PURIFICACION Y ANALISIS DE FLUIDOS LTDA. </v>
      </c>
      <c r="CF235" s="98" t="str">
        <f t="shared" si="64"/>
        <v>MILLIPORE</v>
      </c>
      <c r="CG235" s="98">
        <f t="shared" si="65"/>
        <v>45</v>
      </c>
      <c r="CH235" s="1">
        <f t="shared" si="66"/>
        <v>1220800</v>
      </c>
    </row>
    <row r="236" spans="1:86" ht="133.80000000000001">
      <c r="A236" s="48">
        <f t="shared" si="67"/>
        <v>228</v>
      </c>
      <c r="B236" s="78" t="s">
        <v>2241</v>
      </c>
      <c r="C236" s="10" t="s">
        <v>2242</v>
      </c>
      <c r="D236" s="1"/>
      <c r="E236" s="1"/>
      <c r="F236" s="1"/>
      <c r="G236" s="1"/>
      <c r="H236" s="1"/>
      <c r="I236" s="1"/>
      <c r="J236" s="1"/>
      <c r="K236" s="1"/>
      <c r="L236" s="1"/>
      <c r="M236" s="1"/>
      <c r="N236" s="1"/>
      <c r="O236" s="1"/>
      <c r="P236" s="1"/>
      <c r="Q236" s="1"/>
      <c r="R236" s="1"/>
      <c r="S236" s="1"/>
      <c r="T236" s="1"/>
      <c r="U236" s="1"/>
      <c r="V236" s="1" t="s">
        <v>307</v>
      </c>
      <c r="W236" s="1">
        <v>745673</v>
      </c>
      <c r="X236" s="1" t="s">
        <v>2375</v>
      </c>
      <c r="Y236" s="82">
        <f t="shared" si="68"/>
        <v>745673</v>
      </c>
      <c r="Z236" s="82" t="str">
        <f t="shared" si="69"/>
        <v>IMECTECH SOLUTIONS S.A.S.</v>
      </c>
      <c r="AA236" s="82" t="str">
        <f t="shared" si="70"/>
        <v>MILLIPORE</v>
      </c>
      <c r="AB236" s="82" t="str">
        <f t="shared" si="71"/>
        <v>60 DIAS</v>
      </c>
      <c r="AC236" s="1"/>
      <c r="AD236" s="1"/>
      <c r="AE236" s="1"/>
      <c r="AF236" s="1" t="s">
        <v>1222</v>
      </c>
      <c r="AG236" s="1">
        <v>1213360</v>
      </c>
      <c r="AH236" s="1" t="s">
        <v>2454</v>
      </c>
      <c r="AI236" s="1"/>
      <c r="AJ236" s="1"/>
      <c r="AK236" s="1"/>
      <c r="AL236" s="1"/>
      <c r="AM236" s="1"/>
      <c r="AN236" s="1"/>
      <c r="AO236" s="1"/>
      <c r="AP236" s="1"/>
      <c r="AQ236" s="1"/>
      <c r="AR236" s="1"/>
      <c r="AS236" s="1"/>
      <c r="AT236" s="1"/>
      <c r="AU236" s="1" t="s">
        <v>307</v>
      </c>
      <c r="AV236" s="1">
        <v>361000</v>
      </c>
      <c r="AW236" s="1">
        <v>45</v>
      </c>
      <c r="AX236" s="82">
        <f t="shared" si="54"/>
        <v>361000</v>
      </c>
      <c r="AY236" s="82" t="str">
        <f t="shared" si="55"/>
        <v xml:space="preserve">PURIFICACION Y ANALISIS DE FLUIDOS LTDA. </v>
      </c>
      <c r="AZ236" s="82" t="str">
        <f t="shared" si="56"/>
        <v>MILLIPORE</v>
      </c>
      <c r="BA236" s="82">
        <f t="shared" si="57"/>
        <v>45</v>
      </c>
      <c r="BB236" s="1" t="s">
        <v>888</v>
      </c>
      <c r="BC236" s="1">
        <v>722100</v>
      </c>
      <c r="BD236" s="1">
        <v>60</v>
      </c>
      <c r="BE236" s="1"/>
      <c r="BF236" s="1"/>
      <c r="BG236" s="1"/>
      <c r="BH236" s="1"/>
      <c r="BI236" s="1"/>
      <c r="BJ236" s="1"/>
      <c r="BK236" s="1"/>
      <c r="BL236" s="1"/>
      <c r="BM236" s="1"/>
      <c r="BN236" s="1" t="s">
        <v>2579</v>
      </c>
      <c r="BO236" s="1">
        <v>4060000</v>
      </c>
      <c r="BP236" s="1" t="s">
        <v>2577</v>
      </c>
      <c r="BQ236" s="1" t="s">
        <v>2485</v>
      </c>
      <c r="BR236" s="1">
        <v>603200</v>
      </c>
      <c r="BS236" s="1" t="s">
        <v>2545</v>
      </c>
      <c r="BT236" s="1"/>
      <c r="BU236" s="1"/>
      <c r="BV236" s="1"/>
      <c r="BW236" s="82">
        <f t="shared" si="58"/>
        <v>603200</v>
      </c>
      <c r="BX236" s="82" t="str">
        <f t="shared" si="59"/>
        <v>REACTIVOS EQUIPOS Y QUIMICOS LIMITADA</v>
      </c>
      <c r="BY236" s="82" t="str">
        <f t="shared" si="60"/>
        <v>MFS</v>
      </c>
      <c r="BZ236" s="82" t="str">
        <f t="shared" si="61"/>
        <v>120 DIAS</v>
      </c>
      <c r="CA236" s="1" t="s">
        <v>1799</v>
      </c>
      <c r="CB236" s="1">
        <v>475600</v>
      </c>
      <c r="CC236" s="1">
        <v>60</v>
      </c>
      <c r="CD236" s="98">
        <f t="shared" si="62"/>
        <v>361000</v>
      </c>
      <c r="CE236" s="98" t="str">
        <f t="shared" si="63"/>
        <v xml:space="preserve">PURIFICACION Y ANALISIS DE FLUIDOS LTDA. </v>
      </c>
      <c r="CF236" s="98" t="str">
        <f t="shared" si="64"/>
        <v>MILLIPORE</v>
      </c>
      <c r="CG236" s="98">
        <f t="shared" si="65"/>
        <v>45</v>
      </c>
      <c r="CH236" s="1">
        <f t="shared" si="66"/>
        <v>4060000</v>
      </c>
    </row>
    <row r="237" spans="1:86" ht="27.6" customHeight="1">
      <c r="A237" s="48">
        <f t="shared" si="67"/>
        <v>229</v>
      </c>
      <c r="B237" s="10" t="s">
        <v>1146</v>
      </c>
      <c r="C237" s="10" t="s">
        <v>1229</v>
      </c>
      <c r="D237" s="1"/>
      <c r="E237" s="1"/>
      <c r="F237" s="1"/>
      <c r="G237" s="1"/>
      <c r="H237" s="1"/>
      <c r="I237" s="1"/>
      <c r="J237" s="1"/>
      <c r="K237" s="1"/>
      <c r="L237" s="1"/>
      <c r="M237" s="1" t="s">
        <v>2403</v>
      </c>
      <c r="N237" s="1">
        <v>409596</v>
      </c>
      <c r="O237" s="1" t="s">
        <v>2402</v>
      </c>
      <c r="P237" s="1"/>
      <c r="Q237" s="1"/>
      <c r="R237" s="1"/>
      <c r="S237" s="1"/>
      <c r="T237" s="1"/>
      <c r="U237" s="1"/>
      <c r="V237" s="1" t="s">
        <v>950</v>
      </c>
      <c r="W237" s="1">
        <v>163265</v>
      </c>
      <c r="X237" s="1" t="s">
        <v>2375</v>
      </c>
      <c r="Y237" s="82">
        <f t="shared" si="68"/>
        <v>163265</v>
      </c>
      <c r="Z237" s="82" t="str">
        <f t="shared" si="69"/>
        <v>IMECTECH SOLUTIONS S.A.S.</v>
      </c>
      <c r="AA237" s="82" t="str">
        <f t="shared" si="70"/>
        <v>NALGENE</v>
      </c>
      <c r="AB237" s="82" t="str">
        <f t="shared" si="71"/>
        <v>60 DIAS</v>
      </c>
      <c r="AC237" s="1"/>
      <c r="AD237" s="1"/>
      <c r="AE237" s="1"/>
      <c r="AF237" s="1"/>
      <c r="AG237" s="1"/>
      <c r="AH237" s="1"/>
      <c r="AI237" s="1"/>
      <c r="AJ237" s="1"/>
      <c r="AK237" s="1"/>
      <c r="AL237" s="1" t="s">
        <v>888</v>
      </c>
      <c r="AM237" s="1">
        <v>473600</v>
      </c>
      <c r="AN237" s="1" t="s">
        <v>2475</v>
      </c>
      <c r="AO237" s="1"/>
      <c r="AP237" s="1"/>
      <c r="AQ237" s="1"/>
      <c r="AR237" s="1"/>
      <c r="AS237" s="1"/>
      <c r="AT237" s="1"/>
      <c r="AU237" s="1" t="s">
        <v>307</v>
      </c>
      <c r="AV237" s="1">
        <v>320716</v>
      </c>
      <c r="AW237" s="1">
        <v>45</v>
      </c>
      <c r="AX237" s="82">
        <f t="shared" si="54"/>
        <v>320716</v>
      </c>
      <c r="AY237" s="82" t="str">
        <f t="shared" si="55"/>
        <v xml:space="preserve">PURIFICACION Y ANALISIS DE FLUIDOS LTDA. </v>
      </c>
      <c r="AZ237" s="82" t="str">
        <f t="shared" si="56"/>
        <v>MILLIPORE</v>
      </c>
      <c r="BA237" s="82">
        <f t="shared" si="57"/>
        <v>45</v>
      </c>
      <c r="BB237" s="1" t="s">
        <v>888</v>
      </c>
      <c r="BC237" s="1">
        <v>594152</v>
      </c>
      <c r="BD237" s="1">
        <v>60</v>
      </c>
      <c r="BE237" s="1" t="s">
        <v>2485</v>
      </c>
      <c r="BF237" s="1">
        <v>302957.2</v>
      </c>
      <c r="BG237" s="1"/>
      <c r="BH237" s="1"/>
      <c r="BI237" s="1"/>
      <c r="BJ237" s="1"/>
      <c r="BK237" s="1"/>
      <c r="BL237" s="1"/>
      <c r="BM237" s="1"/>
      <c r="BN237" s="1"/>
      <c r="BO237" s="1"/>
      <c r="BP237" s="1"/>
      <c r="BQ237" s="1" t="s">
        <v>2485</v>
      </c>
      <c r="BR237" s="1">
        <v>414700</v>
      </c>
      <c r="BS237" s="1" t="s">
        <v>2328</v>
      </c>
      <c r="BT237" s="1"/>
      <c r="BU237" s="1"/>
      <c r="BV237" s="1"/>
      <c r="BW237" s="82">
        <f t="shared" si="58"/>
        <v>302957.2</v>
      </c>
      <c r="BX237" s="82" t="str">
        <f t="shared" si="59"/>
        <v>PROFINAS SAS</v>
      </c>
      <c r="BY237" s="82" t="str">
        <f t="shared" si="60"/>
        <v>MFS</v>
      </c>
      <c r="BZ237" s="82">
        <f t="shared" si="61"/>
        <v>0</v>
      </c>
      <c r="CA237" s="1" t="s">
        <v>2485</v>
      </c>
      <c r="CB237" s="1">
        <v>315600</v>
      </c>
      <c r="CC237" s="1">
        <v>60</v>
      </c>
      <c r="CD237" s="98">
        <f t="shared" si="62"/>
        <v>163265</v>
      </c>
      <c r="CE237" s="98" t="str">
        <f t="shared" si="63"/>
        <v>IMECTECH SOLUTIONS S.A.S.</v>
      </c>
      <c r="CF237" s="98" t="str">
        <f t="shared" si="64"/>
        <v>NALGENE</v>
      </c>
      <c r="CG237" s="98" t="str">
        <f t="shared" si="65"/>
        <v>60 DIAS</v>
      </c>
      <c r="CH237" s="1">
        <f t="shared" si="66"/>
        <v>594152</v>
      </c>
    </row>
    <row r="238" spans="1:86" ht="28.8">
      <c r="A238" s="48">
        <f t="shared" si="67"/>
        <v>230</v>
      </c>
      <c r="B238" s="10" t="s">
        <v>2243</v>
      </c>
      <c r="C238" s="10" t="s">
        <v>1796</v>
      </c>
      <c r="D238" s="1"/>
      <c r="E238" s="1"/>
      <c r="F238" s="1"/>
      <c r="G238" s="1"/>
      <c r="H238" s="1"/>
      <c r="I238" s="1"/>
      <c r="J238" s="1"/>
      <c r="K238" s="1"/>
      <c r="L238" s="1"/>
      <c r="M238" s="1"/>
      <c r="N238" s="1"/>
      <c r="O238" s="1"/>
      <c r="P238" s="1"/>
      <c r="Q238" s="1"/>
      <c r="R238" s="1"/>
      <c r="S238" s="1"/>
      <c r="T238" s="1"/>
      <c r="U238" s="1"/>
      <c r="V238" s="1"/>
      <c r="W238" s="1"/>
      <c r="X238" s="1"/>
      <c r="Y238" s="82"/>
      <c r="Z238" s="82"/>
      <c r="AA238" s="82"/>
      <c r="AB238" s="82"/>
      <c r="AC238" s="1"/>
      <c r="AD238" s="1"/>
      <c r="AE238" s="1"/>
      <c r="AF238" s="1"/>
      <c r="AG238" s="1"/>
      <c r="AH238" s="1"/>
      <c r="AI238" s="1"/>
      <c r="AJ238" s="1"/>
      <c r="AK238" s="1"/>
      <c r="AL238" s="1" t="s">
        <v>1796</v>
      </c>
      <c r="AM238" s="1">
        <v>1902800</v>
      </c>
      <c r="AN238" s="1" t="s">
        <v>2475</v>
      </c>
      <c r="AO238" s="1"/>
      <c r="AP238" s="1"/>
      <c r="AQ238" s="1"/>
      <c r="AR238" s="1"/>
      <c r="AS238" s="1"/>
      <c r="AT238" s="1"/>
      <c r="AU238" s="1"/>
      <c r="AV238" s="1"/>
      <c r="AW238" s="1"/>
      <c r="AX238" s="82">
        <f t="shared" si="54"/>
        <v>1902800</v>
      </c>
      <c r="AY238" s="82" t="str">
        <f t="shared" si="55"/>
        <v>LESNIAK E. U.</v>
      </c>
      <c r="AZ238" s="82" t="str">
        <f t="shared" si="56"/>
        <v>SUPELCO</v>
      </c>
      <c r="BA238" s="82" t="str">
        <f t="shared" si="57"/>
        <v>30 días</v>
      </c>
      <c r="BB238" s="1"/>
      <c r="BC238" s="1"/>
      <c r="BD238" s="1"/>
      <c r="BE238" s="1"/>
      <c r="BF238" s="1"/>
      <c r="BG238" s="1"/>
      <c r="BH238" s="1" t="s">
        <v>1095</v>
      </c>
      <c r="BI238" s="1">
        <v>1523080</v>
      </c>
      <c r="BJ238" s="1" t="s">
        <v>2375</v>
      </c>
      <c r="BK238" s="1"/>
      <c r="BL238" s="1"/>
      <c r="BM238" s="1"/>
      <c r="BN238" s="1"/>
      <c r="BO238" s="1"/>
      <c r="BP238" s="1"/>
      <c r="BQ238" s="1"/>
      <c r="BR238" s="1"/>
      <c r="BS238" s="1"/>
      <c r="BT238" s="1"/>
      <c r="BU238" s="1"/>
      <c r="BV238" s="1"/>
      <c r="BW238" s="82">
        <f t="shared" si="58"/>
        <v>1523080</v>
      </c>
      <c r="BX238" s="82" t="str">
        <f t="shared" si="59"/>
        <v xml:space="preserve">QUIMICA  M.G.  S.A.S.   </v>
      </c>
      <c r="BY238" s="82" t="str">
        <f t="shared" si="60"/>
        <v>SIGMA</v>
      </c>
      <c r="BZ238" s="82" t="str">
        <f t="shared" si="61"/>
        <v>60 DIAS</v>
      </c>
      <c r="CA238" s="1" t="s">
        <v>1796</v>
      </c>
      <c r="CB238" s="1">
        <v>1624000</v>
      </c>
      <c r="CC238" s="1">
        <v>60</v>
      </c>
      <c r="CD238" s="98">
        <f t="shared" si="62"/>
        <v>1523080</v>
      </c>
      <c r="CE238" s="98" t="str">
        <f t="shared" si="63"/>
        <v xml:space="preserve">QUIMICA  M.G.  S.A.S.   </v>
      </c>
      <c r="CF238" s="98" t="str">
        <f t="shared" si="64"/>
        <v>SIGMA</v>
      </c>
      <c r="CG238" s="98" t="str">
        <f t="shared" si="65"/>
        <v>60 DIAS</v>
      </c>
      <c r="CH238" s="1">
        <f t="shared" si="66"/>
        <v>1624000</v>
      </c>
    </row>
    <row r="239" spans="1:86" ht="43.2">
      <c r="A239" s="48">
        <f t="shared" si="67"/>
        <v>231</v>
      </c>
      <c r="B239" s="10" t="s">
        <v>1180</v>
      </c>
      <c r="C239" s="10" t="s">
        <v>1256</v>
      </c>
      <c r="D239" s="1"/>
      <c r="E239" s="1"/>
      <c r="F239" s="1"/>
      <c r="G239" s="1"/>
      <c r="H239" s="1"/>
      <c r="I239" s="1"/>
      <c r="J239" s="1"/>
      <c r="K239" s="1"/>
      <c r="L239" s="1"/>
      <c r="M239" s="1"/>
      <c r="N239" s="1"/>
      <c r="O239" s="1"/>
      <c r="P239" s="1"/>
      <c r="Q239" s="1"/>
      <c r="R239" s="1"/>
      <c r="S239" s="1"/>
      <c r="T239" s="1"/>
      <c r="U239" s="1"/>
      <c r="V239" s="1" t="s">
        <v>2374</v>
      </c>
      <c r="W239" s="1">
        <v>296857</v>
      </c>
      <c r="X239" s="1" t="s">
        <v>2375</v>
      </c>
      <c r="Y239" s="82">
        <f t="shared" si="68"/>
        <v>296857</v>
      </c>
      <c r="Z239" s="82" t="str">
        <f t="shared" si="69"/>
        <v>IMECTECH SOLUTIONS S.A.S.</v>
      </c>
      <c r="AA239" s="82" t="str">
        <f t="shared" si="70"/>
        <v>ORION</v>
      </c>
      <c r="AB239" s="82" t="str">
        <f t="shared" si="71"/>
        <v>60 DIAS</v>
      </c>
      <c r="AC239" s="1" t="s">
        <v>2374</v>
      </c>
      <c r="AD239" s="1">
        <v>503440</v>
      </c>
      <c r="AE239" s="1">
        <v>60</v>
      </c>
      <c r="AF239" s="1"/>
      <c r="AG239" s="1"/>
      <c r="AH239" s="1"/>
      <c r="AI239" s="1"/>
      <c r="AJ239" s="1"/>
      <c r="AK239" s="1"/>
      <c r="AL239" s="1" t="s">
        <v>2374</v>
      </c>
      <c r="AM239" s="1">
        <v>436500</v>
      </c>
      <c r="AN239" s="1" t="s">
        <v>2475</v>
      </c>
      <c r="AO239" s="1"/>
      <c r="AP239" s="1"/>
      <c r="AQ239" s="1"/>
      <c r="AR239" s="1"/>
      <c r="AS239" s="1"/>
      <c r="AT239" s="1"/>
      <c r="AU239" s="1"/>
      <c r="AV239" s="1"/>
      <c r="AW239" s="1"/>
      <c r="AX239" s="82">
        <f t="shared" si="54"/>
        <v>436500</v>
      </c>
      <c r="AY239" s="82" t="str">
        <f t="shared" si="55"/>
        <v>LESNIAK E. U.</v>
      </c>
      <c r="AZ239" s="82" t="str">
        <f t="shared" si="56"/>
        <v>ORION</v>
      </c>
      <c r="BA239" s="82" t="str">
        <f t="shared" si="57"/>
        <v>30 días</v>
      </c>
      <c r="BB239" s="1"/>
      <c r="BC239" s="1"/>
      <c r="BD239" s="1"/>
      <c r="BE239" s="1" t="s">
        <v>2374</v>
      </c>
      <c r="BF239" s="1">
        <v>398112</v>
      </c>
      <c r="BG239" s="1" t="s">
        <v>2526</v>
      </c>
      <c r="BH239" s="1"/>
      <c r="BI239" s="1"/>
      <c r="BJ239" s="1"/>
      <c r="BK239" s="1"/>
      <c r="BL239" s="1"/>
      <c r="BM239" s="1"/>
      <c r="BN239" s="1"/>
      <c r="BO239" s="1"/>
      <c r="BP239" s="1"/>
      <c r="BQ239" s="1"/>
      <c r="BR239" s="1"/>
      <c r="BS239" s="1"/>
      <c r="BT239" s="1"/>
      <c r="BU239" s="1"/>
      <c r="BV239" s="1"/>
      <c r="BW239" s="82">
        <f t="shared" si="58"/>
        <v>398112</v>
      </c>
      <c r="BX239" s="82" t="str">
        <f t="shared" si="59"/>
        <v>PROFINAS SAS</v>
      </c>
      <c r="BY239" s="82" t="str">
        <f t="shared" si="60"/>
        <v>ORION</v>
      </c>
      <c r="BZ239" s="82" t="str">
        <f t="shared" si="61"/>
        <v>15-60 DIAS</v>
      </c>
      <c r="CA239" s="1" t="s">
        <v>2374</v>
      </c>
      <c r="CB239" s="1">
        <v>342800</v>
      </c>
      <c r="CC239" s="1">
        <v>60</v>
      </c>
      <c r="CD239" s="98">
        <f t="shared" si="62"/>
        <v>296857</v>
      </c>
      <c r="CE239" s="98" t="str">
        <f t="shared" si="63"/>
        <v>IMECTECH SOLUTIONS S.A.S.</v>
      </c>
      <c r="CF239" s="98" t="str">
        <f t="shared" si="64"/>
        <v>ORION</v>
      </c>
      <c r="CG239" s="98" t="str">
        <f t="shared" si="65"/>
        <v>60 DIAS</v>
      </c>
      <c r="CH239" s="1">
        <f t="shared" si="66"/>
        <v>503440</v>
      </c>
    </row>
    <row r="240" spans="1:86" ht="43.2">
      <c r="A240" s="48">
        <f t="shared" si="67"/>
        <v>232</v>
      </c>
      <c r="B240" s="10" t="s">
        <v>1178</v>
      </c>
      <c r="C240" s="10" t="s">
        <v>1256</v>
      </c>
      <c r="D240" s="1"/>
      <c r="E240" s="1"/>
      <c r="F240" s="1"/>
      <c r="G240" s="1"/>
      <c r="H240" s="1"/>
      <c r="I240" s="1"/>
      <c r="J240" s="1"/>
      <c r="K240" s="1"/>
      <c r="L240" s="1"/>
      <c r="M240" s="1"/>
      <c r="N240" s="1"/>
      <c r="O240" s="1"/>
      <c r="P240" s="1"/>
      <c r="Q240" s="1"/>
      <c r="R240" s="1"/>
      <c r="S240" s="1"/>
      <c r="T240" s="1"/>
      <c r="U240" s="1"/>
      <c r="V240" s="1" t="s">
        <v>2374</v>
      </c>
      <c r="W240" s="1">
        <v>281664</v>
      </c>
      <c r="X240" s="1" t="s">
        <v>2375</v>
      </c>
      <c r="Y240" s="82">
        <f t="shared" si="68"/>
        <v>281664</v>
      </c>
      <c r="Z240" s="82" t="str">
        <f t="shared" si="69"/>
        <v>IMECTECH SOLUTIONS S.A.S.</v>
      </c>
      <c r="AA240" s="82" t="str">
        <f t="shared" si="70"/>
        <v>ORION</v>
      </c>
      <c r="AB240" s="82" t="str">
        <f t="shared" si="71"/>
        <v>60 DIAS</v>
      </c>
      <c r="AC240" s="1" t="s">
        <v>2374</v>
      </c>
      <c r="AD240" s="1">
        <v>503440</v>
      </c>
      <c r="AE240" s="1"/>
      <c r="AF240" s="1"/>
      <c r="AG240" s="1"/>
      <c r="AH240" s="1"/>
      <c r="AI240" s="1"/>
      <c r="AJ240" s="1"/>
      <c r="AK240" s="1"/>
      <c r="AL240" s="1" t="s">
        <v>2374</v>
      </c>
      <c r="AM240" s="1">
        <v>409800</v>
      </c>
      <c r="AN240" s="1" t="s">
        <v>2475</v>
      </c>
      <c r="AO240" s="1"/>
      <c r="AP240" s="1"/>
      <c r="AQ240" s="1"/>
      <c r="AR240" s="1"/>
      <c r="AS240" s="1"/>
      <c r="AT240" s="1"/>
      <c r="AU240" s="1"/>
      <c r="AV240" s="1"/>
      <c r="AW240" s="1"/>
      <c r="AX240" s="82">
        <f t="shared" si="54"/>
        <v>409800</v>
      </c>
      <c r="AY240" s="82" t="str">
        <f t="shared" si="55"/>
        <v>LESNIAK E. U.</v>
      </c>
      <c r="AZ240" s="82" t="str">
        <f t="shared" si="56"/>
        <v>ORION</v>
      </c>
      <c r="BA240" s="82" t="str">
        <f t="shared" si="57"/>
        <v>30 días</v>
      </c>
      <c r="BB240" s="1"/>
      <c r="BC240" s="1"/>
      <c r="BD240" s="1"/>
      <c r="BE240" s="1" t="s">
        <v>2374</v>
      </c>
      <c r="BF240" s="1">
        <v>369837</v>
      </c>
      <c r="BG240" s="1" t="s">
        <v>2526</v>
      </c>
      <c r="BH240" s="1"/>
      <c r="BI240" s="1"/>
      <c r="BJ240" s="1"/>
      <c r="BK240" s="1"/>
      <c r="BL240" s="1"/>
      <c r="BM240" s="1"/>
      <c r="BN240" s="1"/>
      <c r="BO240" s="1"/>
      <c r="BP240" s="1"/>
      <c r="BQ240" s="1"/>
      <c r="BR240" s="1"/>
      <c r="BS240" s="1"/>
      <c r="BT240" s="1"/>
      <c r="BU240" s="1"/>
      <c r="BV240" s="1"/>
      <c r="BW240" s="82">
        <f t="shared" si="58"/>
        <v>369837</v>
      </c>
      <c r="BX240" s="82" t="str">
        <f t="shared" si="59"/>
        <v>PROFINAS SAS</v>
      </c>
      <c r="BY240" s="82" t="str">
        <f t="shared" si="60"/>
        <v>ORION</v>
      </c>
      <c r="BZ240" s="82" t="str">
        <f t="shared" si="61"/>
        <v>15-60 DIAS</v>
      </c>
      <c r="CA240" s="1" t="s">
        <v>2374</v>
      </c>
      <c r="CB240" s="1">
        <v>328600</v>
      </c>
      <c r="CC240" s="1">
        <v>60</v>
      </c>
      <c r="CD240" s="98">
        <f t="shared" si="62"/>
        <v>281664</v>
      </c>
      <c r="CE240" s="98" t="str">
        <f t="shared" si="63"/>
        <v>IMECTECH SOLUTIONS S.A.S.</v>
      </c>
      <c r="CF240" s="98" t="str">
        <f t="shared" si="64"/>
        <v>ORION</v>
      </c>
      <c r="CG240" s="98" t="str">
        <f t="shared" si="65"/>
        <v>60 DIAS</v>
      </c>
      <c r="CH240" s="1">
        <f t="shared" si="66"/>
        <v>503440</v>
      </c>
    </row>
    <row r="241" spans="1:86" ht="43.2">
      <c r="A241" s="48">
        <f t="shared" si="67"/>
        <v>233</v>
      </c>
      <c r="B241" s="10" t="s">
        <v>1148</v>
      </c>
      <c r="C241" s="10" t="s">
        <v>1231</v>
      </c>
      <c r="D241" s="1"/>
      <c r="E241" s="1"/>
      <c r="F241" s="1"/>
      <c r="G241" s="1"/>
      <c r="H241" s="1"/>
      <c r="I241" s="1"/>
      <c r="J241" s="1"/>
      <c r="K241" s="1"/>
      <c r="L241" s="1"/>
      <c r="M241" s="1"/>
      <c r="N241" s="1"/>
      <c r="O241" s="1"/>
      <c r="P241" s="1"/>
      <c r="Q241" s="1"/>
      <c r="R241" s="1"/>
      <c r="S241" s="1"/>
      <c r="T241" s="1"/>
      <c r="U241" s="1"/>
      <c r="V241" s="1"/>
      <c r="W241" s="1"/>
      <c r="X241" s="1"/>
      <c r="Y241" s="82"/>
      <c r="Z241" s="82"/>
      <c r="AA241" s="82"/>
      <c r="AB241" s="82"/>
      <c r="AC241" s="1"/>
      <c r="AD241" s="1"/>
      <c r="AE241" s="1"/>
      <c r="AF241" s="1"/>
      <c r="AG241" s="1"/>
      <c r="AH241" s="1"/>
      <c r="AI241" s="1"/>
      <c r="AJ241" s="1"/>
      <c r="AK241" s="1"/>
      <c r="AL241" s="1" t="s">
        <v>2476</v>
      </c>
      <c r="AM241" s="1">
        <v>1648800</v>
      </c>
      <c r="AN241" s="1" t="s">
        <v>2475</v>
      </c>
      <c r="AO241" s="1"/>
      <c r="AP241" s="1"/>
      <c r="AQ241" s="1"/>
      <c r="AR241" s="1"/>
      <c r="AS241" s="1"/>
      <c r="AT241" s="1"/>
      <c r="AU241" s="1"/>
      <c r="AV241" s="1"/>
      <c r="AW241" s="1"/>
      <c r="AX241" s="82">
        <f t="shared" si="54"/>
        <v>1648800</v>
      </c>
      <c r="AY241" s="82" t="str">
        <f t="shared" si="55"/>
        <v>LESNIAK E. U.</v>
      </c>
      <c r="AZ241" s="82" t="str">
        <f t="shared" si="56"/>
        <v>PALL</v>
      </c>
      <c r="BA241" s="82" t="str">
        <f t="shared" si="57"/>
        <v>30 días</v>
      </c>
      <c r="BB241" s="1"/>
      <c r="BC241" s="1"/>
      <c r="BD241" s="1"/>
      <c r="BE241" s="1"/>
      <c r="BF241" s="1"/>
      <c r="BG241" s="1"/>
      <c r="BH241" s="1"/>
      <c r="BI241" s="1"/>
      <c r="BJ241" s="1"/>
      <c r="BK241" s="1"/>
      <c r="BL241" s="1"/>
      <c r="BM241" s="1"/>
      <c r="BN241" s="1" t="s">
        <v>2476</v>
      </c>
      <c r="BO241" s="1">
        <v>1287600</v>
      </c>
      <c r="BP241" s="1" t="s">
        <v>2577</v>
      </c>
      <c r="BQ241" s="1"/>
      <c r="BR241" s="1"/>
      <c r="BS241" s="1"/>
      <c r="BT241" s="1"/>
      <c r="BU241" s="1"/>
      <c r="BV241" s="1"/>
      <c r="BW241" s="82">
        <f t="shared" si="58"/>
        <v>1287600</v>
      </c>
      <c r="BX241" s="82" t="str">
        <f t="shared" si="59"/>
        <v>QUIMICOS Y REACTIVOS SAS "QUIMIREL SAS"</v>
      </c>
      <c r="BY241" s="82" t="str">
        <f t="shared" si="60"/>
        <v>PALL</v>
      </c>
      <c r="BZ241" s="82" t="str">
        <f t="shared" si="61"/>
        <v>5 dias calendario</v>
      </c>
      <c r="CA241" s="1"/>
      <c r="CB241" s="1"/>
      <c r="CC241" s="1"/>
      <c r="CD241" s="98">
        <f t="shared" si="62"/>
        <v>1287600</v>
      </c>
      <c r="CE241" s="98" t="str">
        <f t="shared" si="63"/>
        <v>QUIMICOS Y REACTIVOS SAS "QUIMIREL SAS"</v>
      </c>
      <c r="CF241" s="98" t="str">
        <f t="shared" si="64"/>
        <v>PALL</v>
      </c>
      <c r="CG241" s="98" t="str">
        <f t="shared" si="65"/>
        <v>5 dias calendario</v>
      </c>
      <c r="CH241" s="1">
        <f t="shared" si="66"/>
        <v>1287600</v>
      </c>
    </row>
    <row r="242" spans="1:86" ht="21.6">
      <c r="A242" s="48">
        <f t="shared" si="67"/>
        <v>234</v>
      </c>
      <c r="B242" s="10" t="s">
        <v>1199</v>
      </c>
      <c r="C242" s="10"/>
      <c r="D242" s="1"/>
      <c r="E242" s="1"/>
      <c r="F242" s="1"/>
      <c r="G242" s="1"/>
      <c r="H242" s="1"/>
      <c r="I242" s="1"/>
      <c r="J242" s="1"/>
      <c r="K242" s="1"/>
      <c r="L242" s="1"/>
      <c r="M242" s="1"/>
      <c r="N242" s="1"/>
      <c r="O242" s="1"/>
      <c r="P242" s="1"/>
      <c r="Q242" s="1"/>
      <c r="R242" s="1"/>
      <c r="S242" s="1"/>
      <c r="T242" s="1"/>
      <c r="U242" s="1"/>
      <c r="V242" s="1"/>
      <c r="W242" s="1"/>
      <c r="X242" s="1"/>
      <c r="Y242" s="82"/>
      <c r="Z242" s="82"/>
      <c r="AA242" s="82"/>
      <c r="AB242" s="82"/>
      <c r="AC242" s="1"/>
      <c r="AD242" s="1"/>
      <c r="AE242" s="1"/>
      <c r="AF242" s="1"/>
      <c r="AG242" s="1"/>
      <c r="AH242" s="1"/>
      <c r="AI242" s="1"/>
      <c r="AJ242" s="1"/>
      <c r="AK242" s="1"/>
      <c r="AL242" s="1"/>
      <c r="AM242" s="1"/>
      <c r="AN242" s="1"/>
      <c r="AO242" s="1"/>
      <c r="AP242" s="1"/>
      <c r="AQ242" s="1"/>
      <c r="AR242" s="1"/>
      <c r="AS242" s="1"/>
      <c r="AT242" s="1"/>
      <c r="AU242" s="1"/>
      <c r="AV242" s="1"/>
      <c r="AW242" s="1"/>
      <c r="AX242" s="82"/>
      <c r="AY242" s="82"/>
      <c r="AZ242" s="82"/>
      <c r="BA242" s="82"/>
      <c r="BB242" s="1"/>
      <c r="BC242" s="1"/>
      <c r="BD242" s="1"/>
      <c r="BE242" s="1"/>
      <c r="BF242" s="1"/>
      <c r="BG242" s="1"/>
      <c r="BH242" s="1"/>
      <c r="BI242" s="1"/>
      <c r="BJ242" s="1"/>
      <c r="BK242" s="1"/>
      <c r="BL242" s="1"/>
      <c r="BM242" s="1"/>
      <c r="BN242" s="1"/>
      <c r="BO242" s="1"/>
      <c r="BP242" s="1"/>
      <c r="BQ242" s="1"/>
      <c r="BR242" s="1"/>
      <c r="BS242" s="1"/>
      <c r="BT242" s="1"/>
      <c r="BU242" s="1"/>
      <c r="BV242" s="1"/>
      <c r="BW242" s="82"/>
      <c r="BX242" s="82"/>
      <c r="BY242" s="82"/>
      <c r="BZ242" s="82"/>
      <c r="CA242" s="1"/>
      <c r="CB242" s="1"/>
      <c r="CC242" s="1"/>
      <c r="CD242" s="98"/>
      <c r="CE242" s="98"/>
      <c r="CF242" s="98"/>
      <c r="CG242" s="98"/>
      <c r="CH242" s="1">
        <f t="shared" si="66"/>
        <v>0</v>
      </c>
    </row>
    <row r="243" spans="1:86" ht="28.8">
      <c r="A243" s="48">
        <f t="shared" si="67"/>
        <v>235</v>
      </c>
      <c r="B243" s="10" t="s">
        <v>1635</v>
      </c>
      <c r="C243" s="10"/>
      <c r="D243" s="1"/>
      <c r="E243" s="1"/>
      <c r="F243" s="1"/>
      <c r="G243" s="1"/>
      <c r="H243" s="1"/>
      <c r="I243" s="1"/>
      <c r="J243" s="1"/>
      <c r="K243" s="1"/>
      <c r="L243" s="1"/>
      <c r="M243" s="1"/>
      <c r="N243" s="1"/>
      <c r="O243" s="1"/>
      <c r="P243" s="1"/>
      <c r="Q243" s="1"/>
      <c r="R243" s="1"/>
      <c r="S243" s="1"/>
      <c r="T243" s="1"/>
      <c r="U243" s="1"/>
      <c r="V243" s="1"/>
      <c r="W243" s="1"/>
      <c r="X243" s="1"/>
      <c r="Y243" s="82"/>
      <c r="Z243" s="82"/>
      <c r="AA243" s="82"/>
      <c r="AB243" s="82"/>
      <c r="AC243" s="1"/>
      <c r="AD243" s="1"/>
      <c r="AE243" s="1"/>
      <c r="AF243" s="1"/>
      <c r="AG243" s="1"/>
      <c r="AH243" s="1"/>
      <c r="AI243" s="1"/>
      <c r="AJ243" s="1"/>
      <c r="AK243" s="1"/>
      <c r="AL243" s="1"/>
      <c r="AM243" s="1"/>
      <c r="AN243" s="1"/>
      <c r="AO243" s="1"/>
      <c r="AP243" s="1"/>
      <c r="AQ243" s="1"/>
      <c r="AR243" s="1"/>
      <c r="AS243" s="1"/>
      <c r="AT243" s="1"/>
      <c r="AU243" s="1"/>
      <c r="AV243" s="1"/>
      <c r="AW243" s="1"/>
      <c r="AX243" s="82"/>
      <c r="AY243" s="82"/>
      <c r="AZ243" s="82"/>
      <c r="BA243" s="82"/>
      <c r="BB243" s="1"/>
      <c r="BC243" s="1"/>
      <c r="BD243" s="1"/>
      <c r="BE243" s="1"/>
      <c r="BF243" s="1"/>
      <c r="BG243" s="1"/>
      <c r="BH243" s="1"/>
      <c r="BI243" s="1"/>
      <c r="BJ243" s="1"/>
      <c r="BK243" s="1"/>
      <c r="BL243" s="1"/>
      <c r="BM243" s="1"/>
      <c r="BN243" s="1"/>
      <c r="BO243" s="1"/>
      <c r="BP243" s="1"/>
      <c r="BQ243" s="1"/>
      <c r="BR243" s="1"/>
      <c r="BS243" s="1"/>
      <c r="BT243" s="1"/>
      <c r="BU243" s="1"/>
      <c r="BV243" s="1"/>
      <c r="BW243" s="82"/>
      <c r="BX243" s="82"/>
      <c r="BY243" s="82"/>
      <c r="BZ243" s="82"/>
      <c r="CA243" s="1" t="s">
        <v>888</v>
      </c>
      <c r="CB243" s="1">
        <v>358800</v>
      </c>
      <c r="CC243" s="1">
        <v>60</v>
      </c>
      <c r="CD243" s="98">
        <f t="shared" si="62"/>
        <v>358800</v>
      </c>
      <c r="CE243" s="98" t="str">
        <f t="shared" si="63"/>
        <v>SCIENTIFIC PRODUCTS LTDA.</v>
      </c>
      <c r="CF243" s="98" t="str">
        <f t="shared" si="64"/>
        <v>FISHER</v>
      </c>
      <c r="CG243" s="98">
        <f t="shared" si="65"/>
        <v>60</v>
      </c>
      <c r="CH243" s="1">
        <f t="shared" si="66"/>
        <v>358800</v>
      </c>
    </row>
    <row r="244" spans="1:86" ht="28.8">
      <c r="A244" s="48">
        <f t="shared" si="67"/>
        <v>236</v>
      </c>
      <c r="B244" s="10" t="s">
        <v>1294</v>
      </c>
      <c r="C244" s="10" t="s">
        <v>1214</v>
      </c>
      <c r="D244" s="1"/>
      <c r="E244" s="1"/>
      <c r="F244" s="1"/>
      <c r="G244" s="1"/>
      <c r="H244" s="1"/>
      <c r="I244" s="1"/>
      <c r="J244" s="1"/>
      <c r="K244" s="1"/>
      <c r="L244" s="1"/>
      <c r="M244" s="1"/>
      <c r="N244" s="1"/>
      <c r="O244" s="1"/>
      <c r="P244" s="1"/>
      <c r="Q244" s="1"/>
      <c r="R244" s="1"/>
      <c r="S244" s="1"/>
      <c r="T244" s="1"/>
      <c r="U244" s="1"/>
      <c r="V244" s="1"/>
      <c r="W244" s="1"/>
      <c r="X244" s="1"/>
      <c r="Y244" s="82"/>
      <c r="Z244" s="82"/>
      <c r="AA244" s="82"/>
      <c r="AB244" s="82"/>
      <c r="AC244" s="1"/>
      <c r="AD244" s="1"/>
      <c r="AE244" s="1"/>
      <c r="AF244" s="1"/>
      <c r="AG244" s="1"/>
      <c r="AH244" s="1"/>
      <c r="AI244" s="1"/>
      <c r="AJ244" s="1"/>
      <c r="AK244" s="1"/>
      <c r="AL244" s="1"/>
      <c r="AM244" s="1"/>
      <c r="AN244" s="1"/>
      <c r="AO244" s="1"/>
      <c r="AP244" s="1"/>
      <c r="AQ244" s="1"/>
      <c r="AR244" s="1"/>
      <c r="AS244" s="1"/>
      <c r="AT244" s="1"/>
      <c r="AU244" s="1"/>
      <c r="AV244" s="1"/>
      <c r="AW244" s="1"/>
      <c r="AX244" s="82"/>
      <c r="AY244" s="82"/>
      <c r="AZ244" s="82"/>
      <c r="BA244" s="82"/>
      <c r="BB244" s="1"/>
      <c r="BC244" s="1"/>
      <c r="BD244" s="1"/>
      <c r="BE244" s="1" t="s">
        <v>2435</v>
      </c>
      <c r="BF244" s="1">
        <v>855036</v>
      </c>
      <c r="BG244" s="1" t="s">
        <v>2526</v>
      </c>
      <c r="BH244" s="1"/>
      <c r="BI244" s="1"/>
      <c r="BJ244" s="1"/>
      <c r="BK244" s="1"/>
      <c r="BL244" s="1"/>
      <c r="BM244" s="1"/>
      <c r="BN244" s="1"/>
      <c r="BO244" s="1"/>
      <c r="BP244" s="1"/>
      <c r="BQ244" s="1"/>
      <c r="BR244" s="1"/>
      <c r="BS244" s="1"/>
      <c r="BT244" s="1"/>
      <c r="BU244" s="1"/>
      <c r="BV244" s="1"/>
      <c r="BW244" s="82">
        <f t="shared" si="58"/>
        <v>855036</v>
      </c>
      <c r="BX244" s="82" t="str">
        <f t="shared" si="59"/>
        <v>PROFINAS SAS</v>
      </c>
      <c r="BY244" s="82" t="str">
        <f t="shared" si="60"/>
        <v>THERMO ORION</v>
      </c>
      <c r="BZ244" s="82" t="str">
        <f t="shared" si="61"/>
        <v>15-60 DIAS</v>
      </c>
      <c r="CA244" s="1" t="s">
        <v>1214</v>
      </c>
      <c r="CB244" s="1">
        <v>556800</v>
      </c>
      <c r="CC244" s="1">
        <v>60</v>
      </c>
      <c r="CD244" s="98">
        <f t="shared" si="62"/>
        <v>556800</v>
      </c>
      <c r="CE244" s="98" t="str">
        <f t="shared" si="63"/>
        <v>SCIENTIFIC PRODUCTS LTDA.</v>
      </c>
      <c r="CF244" s="98" t="str">
        <f t="shared" si="64"/>
        <v>Thermo Orion</v>
      </c>
      <c r="CG244" s="98">
        <f t="shared" si="65"/>
        <v>60</v>
      </c>
      <c r="CH244" s="1">
        <f t="shared" si="66"/>
        <v>556800</v>
      </c>
    </row>
    <row r="245" spans="1:86" ht="28.8">
      <c r="A245" s="48">
        <f t="shared" si="67"/>
        <v>237</v>
      </c>
      <c r="B245" s="10" t="s">
        <v>1161</v>
      </c>
      <c r="C245" s="10" t="s">
        <v>1240</v>
      </c>
      <c r="D245" s="1"/>
      <c r="E245" s="1"/>
      <c r="F245" s="1"/>
      <c r="G245" s="1"/>
      <c r="H245" s="1"/>
      <c r="I245" s="1"/>
      <c r="J245" s="1"/>
      <c r="K245" s="1"/>
      <c r="L245" s="1"/>
      <c r="M245" s="1"/>
      <c r="N245" s="1"/>
      <c r="O245" s="1"/>
      <c r="P245" s="1"/>
      <c r="Q245" s="1"/>
      <c r="R245" s="1"/>
      <c r="S245" s="1"/>
      <c r="T245" s="1"/>
      <c r="U245" s="1"/>
      <c r="V245" s="1"/>
      <c r="W245" s="1"/>
      <c r="X245" s="1"/>
      <c r="Y245" s="82"/>
      <c r="Z245" s="82"/>
      <c r="AA245" s="82"/>
      <c r="AB245" s="82"/>
      <c r="AC245" s="1" t="s">
        <v>2451</v>
      </c>
      <c r="AD245" s="1">
        <v>2112360</v>
      </c>
      <c r="AE245" s="1">
        <v>90</v>
      </c>
      <c r="AF245" s="1"/>
      <c r="AG245" s="1"/>
      <c r="AH245" s="1"/>
      <c r="AI245" s="1"/>
      <c r="AJ245" s="1"/>
      <c r="AK245" s="1"/>
      <c r="AL245" s="1" t="s">
        <v>1796</v>
      </c>
      <c r="AM245" s="1">
        <v>1911400</v>
      </c>
      <c r="AN245" s="1" t="s">
        <v>2475</v>
      </c>
      <c r="AO245" s="1"/>
      <c r="AP245" s="1"/>
      <c r="AQ245" s="1"/>
      <c r="AR245" s="1"/>
      <c r="AS245" s="1"/>
      <c r="AT245" s="1"/>
      <c r="AU245" s="1"/>
      <c r="AV245" s="1"/>
      <c r="AW245" s="1"/>
      <c r="AX245" s="82">
        <f t="shared" si="54"/>
        <v>1911400</v>
      </c>
      <c r="AY245" s="82" t="str">
        <f t="shared" si="55"/>
        <v>LESNIAK E. U.</v>
      </c>
      <c r="AZ245" s="82" t="str">
        <f t="shared" si="56"/>
        <v>SUPELCO</v>
      </c>
      <c r="BA245" s="82" t="str">
        <f t="shared" si="57"/>
        <v>30 días</v>
      </c>
      <c r="BB245" s="1"/>
      <c r="BC245" s="1"/>
      <c r="BD245" s="1"/>
      <c r="BE245" s="1"/>
      <c r="BF245" s="1"/>
      <c r="BG245" s="1"/>
      <c r="BH245" s="1" t="s">
        <v>1796</v>
      </c>
      <c r="BI245" s="1">
        <v>1532360</v>
      </c>
      <c r="BJ245" s="1" t="s">
        <v>2375</v>
      </c>
      <c r="BK245" s="1"/>
      <c r="BL245" s="1"/>
      <c r="BM245" s="1"/>
      <c r="BN245" s="1"/>
      <c r="BO245" s="1"/>
      <c r="BP245" s="1"/>
      <c r="BQ245" s="1"/>
      <c r="BR245" s="1"/>
      <c r="BS245" s="1"/>
      <c r="BT245" s="1"/>
      <c r="BU245" s="1"/>
      <c r="BV245" s="1"/>
      <c r="BW245" s="82">
        <f t="shared" si="58"/>
        <v>1532360</v>
      </c>
      <c r="BX245" s="82" t="str">
        <f t="shared" si="59"/>
        <v xml:space="preserve">QUIMICA  M.G.  S.A.S.   </v>
      </c>
      <c r="BY245" s="82" t="str">
        <f t="shared" si="60"/>
        <v>SUPELCO</v>
      </c>
      <c r="BZ245" s="82" t="str">
        <f t="shared" si="61"/>
        <v>60 DIAS</v>
      </c>
      <c r="CA245" s="1" t="s">
        <v>1796</v>
      </c>
      <c r="CB245" s="1">
        <v>1589200</v>
      </c>
      <c r="CC245" s="1">
        <v>60</v>
      </c>
      <c r="CD245" s="98">
        <f t="shared" si="62"/>
        <v>1532360</v>
      </c>
      <c r="CE245" s="98" t="str">
        <f t="shared" si="63"/>
        <v xml:space="preserve">QUIMICA  M.G.  S.A.S.   </v>
      </c>
      <c r="CF245" s="98" t="str">
        <f t="shared" si="64"/>
        <v>SUPELCO</v>
      </c>
      <c r="CG245" s="98" t="str">
        <f t="shared" si="65"/>
        <v>60 DIAS</v>
      </c>
      <c r="CH245" s="1">
        <f t="shared" si="66"/>
        <v>2112360</v>
      </c>
    </row>
    <row r="246" spans="1:86" ht="28.8">
      <c r="A246" s="48">
        <f t="shared" si="67"/>
        <v>238</v>
      </c>
      <c r="B246" s="10" t="s">
        <v>2244</v>
      </c>
      <c r="C246" s="10" t="s">
        <v>1796</v>
      </c>
      <c r="D246" s="1"/>
      <c r="E246" s="1"/>
      <c r="F246" s="1"/>
      <c r="G246" s="1"/>
      <c r="H246" s="1"/>
      <c r="I246" s="1"/>
      <c r="J246" s="1"/>
      <c r="K246" s="1"/>
      <c r="L246" s="1"/>
      <c r="M246" s="1"/>
      <c r="N246" s="1"/>
      <c r="O246" s="1"/>
      <c r="P246" s="1"/>
      <c r="Q246" s="1"/>
      <c r="R246" s="1"/>
      <c r="S246" s="1"/>
      <c r="T246" s="1"/>
      <c r="U246" s="1"/>
      <c r="V246" s="1"/>
      <c r="W246" s="1"/>
      <c r="X246" s="1"/>
      <c r="Y246" s="82"/>
      <c r="Z246" s="82"/>
      <c r="AA246" s="82"/>
      <c r="AB246" s="82"/>
      <c r="AC246" s="1" t="s">
        <v>2451</v>
      </c>
      <c r="AD246" s="1">
        <v>800400</v>
      </c>
      <c r="AE246" s="1">
        <v>90</v>
      </c>
      <c r="AF246" s="1"/>
      <c r="AG246" s="1"/>
      <c r="AH246" s="1"/>
      <c r="AI246" s="1"/>
      <c r="AJ246" s="1"/>
      <c r="AK246" s="1"/>
      <c r="AL246" s="1"/>
      <c r="AM246" s="1"/>
      <c r="AN246" s="1"/>
      <c r="AO246" s="1"/>
      <c r="AP246" s="1"/>
      <c r="AQ246" s="1"/>
      <c r="AR246" s="1"/>
      <c r="AS246" s="1"/>
      <c r="AT246" s="1"/>
      <c r="AU246" s="1"/>
      <c r="AV246" s="1"/>
      <c r="AW246" s="1"/>
      <c r="AX246" s="82">
        <f t="shared" si="54"/>
        <v>800400</v>
      </c>
      <c r="AY246" s="82" t="str">
        <f t="shared" si="55"/>
        <v>IMPORTECNICAL S.A.S</v>
      </c>
      <c r="AZ246" s="82" t="str">
        <f t="shared" si="56"/>
        <v>Supelco</v>
      </c>
      <c r="BA246" s="82">
        <f t="shared" si="57"/>
        <v>90</v>
      </c>
      <c r="BB246" s="1"/>
      <c r="BC246" s="1"/>
      <c r="BD246" s="1"/>
      <c r="BE246" s="1"/>
      <c r="BF246" s="1"/>
      <c r="BG246" s="1"/>
      <c r="BH246" s="1" t="s">
        <v>1796</v>
      </c>
      <c r="BI246" s="1">
        <v>506920</v>
      </c>
      <c r="BJ246" s="1" t="s">
        <v>2375</v>
      </c>
      <c r="BK246" s="1"/>
      <c r="BL246" s="1"/>
      <c r="BM246" s="1"/>
      <c r="BN246" s="1"/>
      <c r="BO246" s="1"/>
      <c r="BP246" s="1"/>
      <c r="BQ246" s="1"/>
      <c r="BR246" s="1"/>
      <c r="BS246" s="1"/>
      <c r="BT246" s="1"/>
      <c r="BU246" s="1"/>
      <c r="BV246" s="1"/>
      <c r="BW246" s="82">
        <f t="shared" si="58"/>
        <v>506920</v>
      </c>
      <c r="BX246" s="82" t="str">
        <f t="shared" si="59"/>
        <v xml:space="preserve">QUIMICA  M.G.  S.A.S.   </v>
      </c>
      <c r="BY246" s="82" t="str">
        <f t="shared" si="60"/>
        <v>SUPELCO</v>
      </c>
      <c r="BZ246" s="82" t="str">
        <f t="shared" si="61"/>
        <v>60 DIAS</v>
      </c>
      <c r="CA246" s="1" t="s">
        <v>1796</v>
      </c>
      <c r="CB246" s="1">
        <v>1164700</v>
      </c>
      <c r="CC246" s="1">
        <v>150</v>
      </c>
      <c r="CD246" s="98">
        <f t="shared" si="62"/>
        <v>506920</v>
      </c>
      <c r="CE246" s="98" t="str">
        <f t="shared" si="63"/>
        <v xml:space="preserve">QUIMICA  M.G.  S.A.S.   </v>
      </c>
      <c r="CF246" s="98" t="str">
        <f t="shared" si="64"/>
        <v>SUPELCO</v>
      </c>
      <c r="CG246" s="98" t="str">
        <f t="shared" si="65"/>
        <v>60 DIAS</v>
      </c>
      <c r="CH246" s="1">
        <f t="shared" si="66"/>
        <v>1164700</v>
      </c>
    </row>
    <row r="247" spans="1:86" ht="28.8">
      <c r="A247" s="48">
        <f t="shared" si="67"/>
        <v>239</v>
      </c>
      <c r="B247" s="10" t="s">
        <v>2245</v>
      </c>
      <c r="C247" s="10" t="s">
        <v>2246</v>
      </c>
      <c r="D247" s="1"/>
      <c r="E247" s="1"/>
      <c r="F247" s="1"/>
      <c r="G247" s="1"/>
      <c r="H247" s="1"/>
      <c r="I247" s="1"/>
      <c r="J247" s="1"/>
      <c r="K247" s="1"/>
      <c r="L247" s="1"/>
      <c r="M247" s="1"/>
      <c r="N247" s="1"/>
      <c r="O247" s="1"/>
      <c r="P247" s="1"/>
      <c r="Q247" s="1"/>
      <c r="R247" s="1"/>
      <c r="S247" s="1"/>
      <c r="T247" s="1"/>
      <c r="U247" s="1"/>
      <c r="V247" s="1"/>
      <c r="W247" s="1"/>
      <c r="X247" s="1"/>
      <c r="Y247" s="82"/>
      <c r="Z247" s="82"/>
      <c r="AA247" s="82"/>
      <c r="AB247" s="82"/>
      <c r="AC247" s="1"/>
      <c r="AD247" s="1"/>
      <c r="AE247" s="1"/>
      <c r="AF247" s="1"/>
      <c r="AG247" s="1"/>
      <c r="AH247" s="1"/>
      <c r="AI247" s="1"/>
      <c r="AJ247" s="1"/>
      <c r="AK247" s="1"/>
      <c r="AL247" s="1" t="s">
        <v>1095</v>
      </c>
      <c r="AM247" s="1">
        <v>1080600</v>
      </c>
      <c r="AN247" s="1" t="s">
        <v>2475</v>
      </c>
      <c r="AO247" s="1"/>
      <c r="AP247" s="1"/>
      <c r="AQ247" s="1"/>
      <c r="AR247" s="1"/>
      <c r="AS247" s="1"/>
      <c r="AT247" s="1"/>
      <c r="AU247" s="1"/>
      <c r="AV247" s="1"/>
      <c r="AW247" s="1"/>
      <c r="AX247" s="82">
        <f t="shared" si="54"/>
        <v>1080600</v>
      </c>
      <c r="AY247" s="82" t="str">
        <f t="shared" si="55"/>
        <v>LESNIAK E. U.</v>
      </c>
      <c r="AZ247" s="82" t="str">
        <f t="shared" si="56"/>
        <v>SIGMA</v>
      </c>
      <c r="BA247" s="82" t="str">
        <f t="shared" si="57"/>
        <v>30 días</v>
      </c>
      <c r="BB247" s="1"/>
      <c r="BC247" s="1"/>
      <c r="BD247" s="1"/>
      <c r="BE247" s="1"/>
      <c r="BF247" s="1"/>
      <c r="BG247" s="1"/>
      <c r="BH247" s="1" t="s">
        <v>1796</v>
      </c>
      <c r="BI247" s="1">
        <v>871160</v>
      </c>
      <c r="BJ247" s="1" t="s">
        <v>2375</v>
      </c>
      <c r="BK247" s="1"/>
      <c r="BL247" s="1"/>
      <c r="BM247" s="1"/>
      <c r="BN247" s="1"/>
      <c r="BO247" s="1"/>
      <c r="BP247" s="1"/>
      <c r="BQ247" s="1"/>
      <c r="BR247" s="1"/>
      <c r="BS247" s="1"/>
      <c r="BT247" s="1"/>
      <c r="BU247" s="1"/>
      <c r="BV247" s="1"/>
      <c r="BW247" s="82">
        <f t="shared" si="58"/>
        <v>871160</v>
      </c>
      <c r="BX247" s="82" t="str">
        <f t="shared" si="59"/>
        <v xml:space="preserve">QUIMICA  M.G.  S.A.S.   </v>
      </c>
      <c r="BY247" s="82" t="str">
        <f t="shared" si="60"/>
        <v>SUPELCO</v>
      </c>
      <c r="BZ247" s="82" t="str">
        <f t="shared" si="61"/>
        <v>60 DIAS</v>
      </c>
      <c r="CA247" s="1" t="s">
        <v>1095</v>
      </c>
      <c r="CB247" s="1">
        <v>893200</v>
      </c>
      <c r="CC247" s="1">
        <v>60</v>
      </c>
      <c r="CD247" s="98">
        <f t="shared" si="62"/>
        <v>871160</v>
      </c>
      <c r="CE247" s="98" t="str">
        <f t="shared" si="63"/>
        <v xml:space="preserve">QUIMICA  M.G.  S.A.S.   </v>
      </c>
      <c r="CF247" s="98" t="str">
        <f t="shared" si="64"/>
        <v>SUPELCO</v>
      </c>
      <c r="CG247" s="98" t="str">
        <f t="shared" si="65"/>
        <v>60 DIAS</v>
      </c>
      <c r="CH247" s="1">
        <f t="shared" si="66"/>
        <v>893200</v>
      </c>
    </row>
    <row r="248" spans="1:86" ht="28.8">
      <c r="A248" s="48">
        <f t="shared" si="67"/>
        <v>240</v>
      </c>
      <c r="B248" s="10" t="s">
        <v>1613</v>
      </c>
      <c r="C248" s="10" t="s">
        <v>1614</v>
      </c>
      <c r="D248" s="1"/>
      <c r="E248" s="1"/>
      <c r="F248" s="1"/>
      <c r="G248" s="1"/>
      <c r="H248" s="1"/>
      <c r="I248" s="1"/>
      <c r="J248" s="1"/>
      <c r="K248" s="1"/>
      <c r="L248" s="1"/>
      <c r="M248" s="1"/>
      <c r="N248" s="1"/>
      <c r="O248" s="1"/>
      <c r="P248" s="1"/>
      <c r="Q248" s="1"/>
      <c r="R248" s="1"/>
      <c r="S248" s="1"/>
      <c r="T248" s="1"/>
      <c r="U248" s="1"/>
      <c r="V248" s="1"/>
      <c r="W248" s="1"/>
      <c r="X248" s="1"/>
      <c r="Y248" s="82"/>
      <c r="Z248" s="82"/>
      <c r="AA248" s="82"/>
      <c r="AB248" s="82"/>
      <c r="AC248" s="1"/>
      <c r="AD248" s="1"/>
      <c r="AE248" s="1"/>
      <c r="AF248" s="1"/>
      <c r="AG248" s="1"/>
      <c r="AH248" s="1"/>
      <c r="AI248" s="1"/>
      <c r="AJ248" s="1"/>
      <c r="AK248" s="1"/>
      <c r="AL248" s="1" t="s">
        <v>2456</v>
      </c>
      <c r="AM248" s="1">
        <v>437300</v>
      </c>
      <c r="AN248" s="1" t="s">
        <v>2475</v>
      </c>
      <c r="AO248" s="1"/>
      <c r="AP248" s="1"/>
      <c r="AQ248" s="1"/>
      <c r="AR248" s="1"/>
      <c r="AS248" s="1"/>
      <c r="AT248" s="1"/>
      <c r="AU248" s="1"/>
      <c r="AV248" s="1"/>
      <c r="AW248" s="1"/>
      <c r="AX248" s="82">
        <f t="shared" si="54"/>
        <v>437300</v>
      </c>
      <c r="AY248" s="82" t="str">
        <f t="shared" si="55"/>
        <v>LESNIAK E. U.</v>
      </c>
      <c r="AZ248" s="82" t="str">
        <f t="shared" si="56"/>
        <v>THERMO SCIENTIFIC</v>
      </c>
      <c r="BA248" s="82" t="str">
        <f t="shared" si="57"/>
        <v>30 días</v>
      </c>
      <c r="BB248" s="1"/>
      <c r="BC248" s="1"/>
      <c r="BD248" s="1"/>
      <c r="BE248" s="1"/>
      <c r="BF248" s="1"/>
      <c r="BG248" s="1"/>
      <c r="BH248" s="1" t="s">
        <v>2546</v>
      </c>
      <c r="BI248" s="1">
        <v>314244</v>
      </c>
      <c r="BJ248" s="1" t="s">
        <v>2375</v>
      </c>
      <c r="BK248" s="1"/>
      <c r="BL248" s="1"/>
      <c r="BM248" s="1"/>
      <c r="BN248" s="1"/>
      <c r="BO248" s="1"/>
      <c r="BP248" s="1"/>
      <c r="BQ248" s="1"/>
      <c r="BR248" s="1"/>
      <c r="BS248" s="1"/>
      <c r="BT248" s="1"/>
      <c r="BU248" s="1"/>
      <c r="BV248" s="1"/>
      <c r="BW248" s="82">
        <f t="shared" si="58"/>
        <v>314244</v>
      </c>
      <c r="BX248" s="82" t="str">
        <f t="shared" si="59"/>
        <v xml:space="preserve">QUIMICA  M.G.  S.A.S.   </v>
      </c>
      <c r="BY248" s="82" t="str">
        <f t="shared" si="60"/>
        <v>THERMO  SCIENTIFIC</v>
      </c>
      <c r="BZ248" s="82" t="str">
        <f t="shared" si="61"/>
        <v>60 DIAS</v>
      </c>
      <c r="CA248" s="1" t="s">
        <v>1614</v>
      </c>
      <c r="CB248" s="1">
        <v>312200</v>
      </c>
      <c r="CC248" s="1">
        <v>60</v>
      </c>
      <c r="CD248" s="98">
        <f t="shared" si="62"/>
        <v>312200</v>
      </c>
      <c r="CE248" s="98" t="str">
        <f t="shared" si="63"/>
        <v>SCIENTIFIC PRODUCTS LTDA.</v>
      </c>
      <c r="CF248" s="98" t="str">
        <f t="shared" si="64"/>
        <v xml:space="preserve">Thermo Scientific  </v>
      </c>
      <c r="CG248" s="98">
        <f t="shared" si="65"/>
        <v>60</v>
      </c>
      <c r="CH248" s="1">
        <f t="shared" si="66"/>
        <v>314244</v>
      </c>
    </row>
    <row r="249" spans="1:86" ht="28.8">
      <c r="A249" s="48">
        <f t="shared" si="67"/>
        <v>241</v>
      </c>
      <c r="B249" s="10" t="s">
        <v>1150</v>
      </c>
      <c r="C249" s="10" t="s">
        <v>1233</v>
      </c>
      <c r="D249" s="1"/>
      <c r="E249" s="1"/>
      <c r="F249" s="1"/>
      <c r="G249" s="1"/>
      <c r="H249" s="1"/>
      <c r="I249" s="1"/>
      <c r="J249" s="1"/>
      <c r="K249" s="1"/>
      <c r="L249" s="1"/>
      <c r="M249" s="1"/>
      <c r="N249" s="1"/>
      <c r="O249" s="1"/>
      <c r="P249" s="1"/>
      <c r="Q249" s="1"/>
      <c r="R249" s="1"/>
      <c r="S249" s="1"/>
      <c r="T249" s="1"/>
      <c r="U249" s="1"/>
      <c r="V249" s="1"/>
      <c r="W249" s="1"/>
      <c r="X249" s="1"/>
      <c r="Y249" s="82"/>
      <c r="Z249" s="82"/>
      <c r="AA249" s="82"/>
      <c r="AB249" s="82"/>
      <c r="AC249" s="1"/>
      <c r="AD249" s="1"/>
      <c r="AE249" s="1"/>
      <c r="AF249" s="1"/>
      <c r="AG249" s="1"/>
      <c r="AH249" s="1"/>
      <c r="AI249" s="1"/>
      <c r="AJ249" s="1"/>
      <c r="AK249" s="1"/>
      <c r="AL249" s="1" t="s">
        <v>1796</v>
      </c>
      <c r="AM249" s="1">
        <v>291500</v>
      </c>
      <c r="AN249" s="1" t="s">
        <v>2475</v>
      </c>
      <c r="AO249" s="1"/>
      <c r="AP249" s="1"/>
      <c r="AQ249" s="1"/>
      <c r="AR249" s="1"/>
      <c r="AS249" s="1"/>
      <c r="AT249" s="1"/>
      <c r="AU249" s="1"/>
      <c r="AV249" s="1"/>
      <c r="AW249" s="1"/>
      <c r="AX249" s="82">
        <f t="shared" si="54"/>
        <v>291500</v>
      </c>
      <c r="AY249" s="82" t="str">
        <f t="shared" si="55"/>
        <v>LESNIAK E. U.</v>
      </c>
      <c r="AZ249" s="82" t="str">
        <f t="shared" si="56"/>
        <v>SUPELCO</v>
      </c>
      <c r="BA249" s="82" t="str">
        <f t="shared" si="57"/>
        <v>30 días</v>
      </c>
      <c r="BB249" s="1"/>
      <c r="BC249" s="1"/>
      <c r="BD249" s="1"/>
      <c r="BE249" s="1"/>
      <c r="BF249" s="1"/>
      <c r="BG249" s="1"/>
      <c r="BH249" s="1" t="s">
        <v>1796</v>
      </c>
      <c r="BI249" s="1">
        <v>245920</v>
      </c>
      <c r="BJ249" s="1" t="s">
        <v>2375</v>
      </c>
      <c r="BK249" s="1"/>
      <c r="BL249" s="1"/>
      <c r="BM249" s="1"/>
      <c r="BN249" s="1"/>
      <c r="BO249" s="1"/>
      <c r="BP249" s="1"/>
      <c r="BQ249" s="1"/>
      <c r="BR249" s="1"/>
      <c r="BS249" s="1"/>
      <c r="BT249" s="1"/>
      <c r="BU249" s="1"/>
      <c r="BV249" s="1"/>
      <c r="BW249" s="82">
        <f t="shared" si="58"/>
        <v>245920</v>
      </c>
      <c r="BX249" s="82" t="str">
        <f t="shared" si="59"/>
        <v xml:space="preserve">QUIMICA  M.G.  S.A.S.   </v>
      </c>
      <c r="BY249" s="82" t="str">
        <f t="shared" si="60"/>
        <v>SUPELCO</v>
      </c>
      <c r="BZ249" s="82" t="str">
        <f t="shared" si="61"/>
        <v>60 DIAS</v>
      </c>
      <c r="CA249" s="1" t="s">
        <v>1796</v>
      </c>
      <c r="CB249" s="1">
        <v>243600</v>
      </c>
      <c r="CC249" s="1">
        <v>60</v>
      </c>
      <c r="CD249" s="98">
        <f t="shared" si="62"/>
        <v>243600</v>
      </c>
      <c r="CE249" s="98" t="str">
        <f t="shared" si="63"/>
        <v>SCIENTIFIC PRODUCTS LTDA.</v>
      </c>
      <c r="CF249" s="98" t="str">
        <f t="shared" si="64"/>
        <v>SUPELCO</v>
      </c>
      <c r="CG249" s="98">
        <f t="shared" si="65"/>
        <v>60</v>
      </c>
      <c r="CH249" s="1">
        <f t="shared" si="66"/>
        <v>245920</v>
      </c>
    </row>
    <row r="250" spans="1:86" ht="28.8">
      <c r="A250" s="48">
        <f t="shared" si="67"/>
        <v>242</v>
      </c>
      <c r="B250" s="10" t="s">
        <v>1425</v>
      </c>
      <c r="C250" s="10" t="s">
        <v>1620</v>
      </c>
      <c r="D250" s="1"/>
      <c r="E250" s="1"/>
      <c r="F250" s="1"/>
      <c r="G250" s="1"/>
      <c r="H250" s="1"/>
      <c r="I250" s="1"/>
      <c r="J250" s="1"/>
      <c r="K250" s="1"/>
      <c r="L250" s="1"/>
      <c r="M250" s="1"/>
      <c r="N250" s="1"/>
      <c r="O250" s="1"/>
      <c r="P250" s="1"/>
      <c r="Q250" s="1"/>
      <c r="R250" s="1"/>
      <c r="S250" s="1"/>
      <c r="T250" s="1"/>
      <c r="U250" s="1"/>
      <c r="V250" s="1"/>
      <c r="W250" s="1"/>
      <c r="X250" s="1"/>
      <c r="Y250" s="82"/>
      <c r="Z250" s="82"/>
      <c r="AA250" s="82"/>
      <c r="AB250" s="82"/>
      <c r="AC250" s="1"/>
      <c r="AD250" s="1"/>
      <c r="AE250" s="1"/>
      <c r="AF250" s="1"/>
      <c r="AG250" s="1"/>
      <c r="AH250" s="1"/>
      <c r="AI250" s="1"/>
      <c r="AJ250" s="1"/>
      <c r="AK250" s="1"/>
      <c r="AL250" s="1" t="s">
        <v>888</v>
      </c>
      <c r="AM250" s="1">
        <v>280000</v>
      </c>
      <c r="AN250" s="1" t="s">
        <v>2475</v>
      </c>
      <c r="AO250" s="1"/>
      <c r="AP250" s="1"/>
      <c r="AQ250" s="1"/>
      <c r="AR250" s="1"/>
      <c r="AS250" s="1"/>
      <c r="AT250" s="1"/>
      <c r="AU250" s="1"/>
      <c r="AV250" s="1"/>
      <c r="AW250" s="1"/>
      <c r="AX250" s="82">
        <f t="shared" si="54"/>
        <v>280000</v>
      </c>
      <c r="AY250" s="82" t="str">
        <f t="shared" si="55"/>
        <v>LESNIAK E. U.</v>
      </c>
      <c r="AZ250" s="82" t="str">
        <f t="shared" si="56"/>
        <v>FISHER</v>
      </c>
      <c r="BA250" s="82" t="str">
        <f t="shared" si="57"/>
        <v>30 días</v>
      </c>
      <c r="BB250" s="1" t="s">
        <v>888</v>
      </c>
      <c r="BC250" s="1">
        <v>316680</v>
      </c>
      <c r="BD250" s="1">
        <v>60</v>
      </c>
      <c r="BE250" s="1"/>
      <c r="BF250" s="1"/>
      <c r="BG250" s="1"/>
      <c r="BH250" s="1"/>
      <c r="BI250" s="1"/>
      <c r="BJ250" s="1"/>
      <c r="BK250" s="1"/>
      <c r="BL250" s="1"/>
      <c r="BM250" s="1"/>
      <c r="BN250" s="1"/>
      <c r="BO250" s="1"/>
      <c r="BP250" s="1"/>
      <c r="BQ250" s="1"/>
      <c r="BR250" s="1"/>
      <c r="BS250" s="1"/>
      <c r="BT250" s="1"/>
      <c r="BU250" s="1"/>
      <c r="BV250" s="1"/>
      <c r="BW250" s="82">
        <f t="shared" si="58"/>
        <v>316680</v>
      </c>
      <c r="BX250" s="82" t="str">
        <f t="shared" si="59"/>
        <v>PRODUQUIMICA DE COLOMBIA S A</v>
      </c>
      <c r="BY250" s="82" t="str">
        <f t="shared" si="60"/>
        <v>FISHER</v>
      </c>
      <c r="BZ250" s="82">
        <f t="shared" si="61"/>
        <v>60</v>
      </c>
      <c r="CA250" s="1" t="s">
        <v>888</v>
      </c>
      <c r="CB250" s="1">
        <v>185600</v>
      </c>
      <c r="CC250" s="1">
        <v>60</v>
      </c>
      <c r="CD250" s="98">
        <f t="shared" si="62"/>
        <v>185600</v>
      </c>
      <c r="CE250" s="98" t="str">
        <f t="shared" si="63"/>
        <v>SCIENTIFIC PRODUCTS LTDA.</v>
      </c>
      <c r="CF250" s="98" t="str">
        <f t="shared" si="64"/>
        <v>FISHER</v>
      </c>
      <c r="CG250" s="98">
        <f t="shared" si="65"/>
        <v>60</v>
      </c>
      <c r="CH250" s="1">
        <f t="shared" si="66"/>
        <v>316680</v>
      </c>
    </row>
    <row r="251" spans="1:86" ht="28.8">
      <c r="A251" s="48">
        <f t="shared" si="67"/>
        <v>243</v>
      </c>
      <c r="B251" s="10" t="s">
        <v>1509</v>
      </c>
      <c r="C251" s="10" t="s">
        <v>888</v>
      </c>
      <c r="D251" s="1"/>
      <c r="E251" s="1"/>
      <c r="F251" s="1"/>
      <c r="G251" s="1"/>
      <c r="H251" s="1"/>
      <c r="I251" s="1"/>
      <c r="J251" s="1"/>
      <c r="K251" s="1"/>
      <c r="L251" s="1"/>
      <c r="M251" s="1"/>
      <c r="N251" s="1"/>
      <c r="O251" s="1"/>
      <c r="P251" s="1"/>
      <c r="Q251" s="1"/>
      <c r="R251" s="1"/>
      <c r="S251" s="1"/>
      <c r="T251" s="1"/>
      <c r="U251" s="1"/>
      <c r="V251" s="1"/>
      <c r="W251" s="1"/>
      <c r="X251" s="1"/>
      <c r="Y251" s="82"/>
      <c r="Z251" s="82"/>
      <c r="AA251" s="82"/>
      <c r="AB251" s="82"/>
      <c r="AC251" s="1"/>
      <c r="AD251" s="1"/>
      <c r="AE251" s="1"/>
      <c r="AF251" s="1"/>
      <c r="AG251" s="1"/>
      <c r="AH251" s="1"/>
      <c r="AI251" s="1"/>
      <c r="AJ251" s="1"/>
      <c r="AK251" s="1"/>
      <c r="AL251" s="1"/>
      <c r="AM251" s="1"/>
      <c r="AN251" s="1"/>
      <c r="AO251" s="1"/>
      <c r="AP251" s="1"/>
      <c r="AQ251" s="1"/>
      <c r="AR251" s="1"/>
      <c r="AS251" s="1"/>
      <c r="AT251" s="1"/>
      <c r="AU251" s="1"/>
      <c r="AV251" s="1"/>
      <c r="AW251" s="1"/>
      <c r="AX251" s="82"/>
      <c r="AY251" s="82"/>
      <c r="AZ251" s="82"/>
      <c r="BA251" s="82"/>
      <c r="BB251" s="1" t="s">
        <v>888</v>
      </c>
      <c r="BC251" s="1">
        <v>263900</v>
      </c>
      <c r="BD251" s="1">
        <v>60</v>
      </c>
      <c r="BE251" s="1"/>
      <c r="BF251" s="1"/>
      <c r="BG251" s="1"/>
      <c r="BH251" s="1"/>
      <c r="BI251" s="1"/>
      <c r="BJ251" s="1"/>
      <c r="BK251" s="1"/>
      <c r="BL251" s="1"/>
      <c r="BM251" s="1"/>
      <c r="BN251" s="1"/>
      <c r="BO251" s="1"/>
      <c r="BP251" s="1"/>
      <c r="BQ251" s="1"/>
      <c r="BR251" s="1"/>
      <c r="BS251" s="1"/>
      <c r="BT251" s="1"/>
      <c r="BU251" s="1"/>
      <c r="BV251" s="1"/>
      <c r="BW251" s="82">
        <f t="shared" si="58"/>
        <v>263900</v>
      </c>
      <c r="BX251" s="82" t="str">
        <f t="shared" si="59"/>
        <v>PRODUQUIMICA DE COLOMBIA S A</v>
      </c>
      <c r="BY251" s="82" t="str">
        <f t="shared" si="60"/>
        <v>FISHER</v>
      </c>
      <c r="BZ251" s="82">
        <f t="shared" si="61"/>
        <v>60</v>
      </c>
      <c r="CA251" s="1" t="s">
        <v>888</v>
      </c>
      <c r="CB251" s="1">
        <v>162400</v>
      </c>
      <c r="CC251" s="1">
        <v>60</v>
      </c>
      <c r="CD251" s="98">
        <f t="shared" si="62"/>
        <v>162400</v>
      </c>
      <c r="CE251" s="98" t="str">
        <f t="shared" si="63"/>
        <v>SCIENTIFIC PRODUCTS LTDA.</v>
      </c>
      <c r="CF251" s="98" t="str">
        <f t="shared" si="64"/>
        <v>FISHER</v>
      </c>
      <c r="CG251" s="98">
        <f t="shared" si="65"/>
        <v>60</v>
      </c>
      <c r="CH251" s="1">
        <f t="shared" si="66"/>
        <v>263900</v>
      </c>
    </row>
    <row r="252" spans="1:86" ht="97.2">
      <c r="A252" s="48">
        <f t="shared" si="67"/>
        <v>244</v>
      </c>
      <c r="B252" s="10" t="s">
        <v>2247</v>
      </c>
      <c r="C252" s="10" t="s">
        <v>2248</v>
      </c>
      <c r="D252" s="1"/>
      <c r="E252" s="1"/>
      <c r="F252" s="1"/>
      <c r="G252" s="1"/>
      <c r="H252" s="1"/>
      <c r="I252" s="1"/>
      <c r="J252" s="1"/>
      <c r="K252" s="1"/>
      <c r="L252" s="1"/>
      <c r="M252" s="1" t="s">
        <v>2404</v>
      </c>
      <c r="N252" s="1">
        <v>426879.99999999994</v>
      </c>
      <c r="O252" s="1" t="s">
        <v>2326</v>
      </c>
      <c r="P252" s="1"/>
      <c r="Q252" s="1"/>
      <c r="R252" s="1"/>
      <c r="S252" s="1"/>
      <c r="T252" s="1"/>
      <c r="U252" s="1"/>
      <c r="V252" s="1"/>
      <c r="W252" s="1"/>
      <c r="X252" s="1"/>
      <c r="Y252" s="82">
        <f t="shared" si="68"/>
        <v>426879.99999999994</v>
      </c>
      <c r="Z252" s="82" t="str">
        <f t="shared" si="69"/>
        <v>BLAMIS DOTACIONES LABORATORIO S.A.S</v>
      </c>
      <c r="AA252" s="82" t="str">
        <f t="shared" si="70"/>
        <v xml:space="preserve">CONTROL </v>
      </c>
      <c r="AB252" s="82" t="str">
        <f t="shared" si="71"/>
        <v>INMEDIATA</v>
      </c>
      <c r="AC252" s="1"/>
      <c r="AD252" s="1"/>
      <c r="AE252" s="1"/>
      <c r="AF252" s="1"/>
      <c r="AG252" s="1"/>
      <c r="AH252" s="1"/>
      <c r="AI252" s="1"/>
      <c r="AJ252" s="1"/>
      <c r="AK252" s="1"/>
      <c r="AL252" s="1" t="s">
        <v>2306</v>
      </c>
      <c r="AM252" s="1">
        <v>1112900</v>
      </c>
      <c r="AN252" s="1" t="s">
        <v>2475</v>
      </c>
      <c r="AO252" s="1"/>
      <c r="AP252" s="1"/>
      <c r="AQ252" s="1"/>
      <c r="AR252" s="1"/>
      <c r="AS252" s="1"/>
      <c r="AT252" s="1"/>
      <c r="AU252" s="1"/>
      <c r="AV252" s="1"/>
      <c r="AW252" s="1"/>
      <c r="AX252" s="82">
        <f t="shared" si="54"/>
        <v>1112900</v>
      </c>
      <c r="AY252" s="82" t="str">
        <f t="shared" si="55"/>
        <v>LESNIAK E. U.</v>
      </c>
      <c r="AZ252" s="82" t="str">
        <f t="shared" si="56"/>
        <v xml:space="preserve">FISHER </v>
      </c>
      <c r="BA252" s="82" t="str">
        <f t="shared" si="57"/>
        <v>30 días</v>
      </c>
      <c r="BB252" s="1" t="s">
        <v>888</v>
      </c>
      <c r="BC252" s="1">
        <v>2059000</v>
      </c>
      <c r="BD252" s="1">
        <v>60</v>
      </c>
      <c r="BE252" s="1"/>
      <c r="BF252" s="1"/>
      <c r="BG252" s="1"/>
      <c r="BH252" s="1" t="s">
        <v>888</v>
      </c>
      <c r="BI252" s="1">
        <v>1160000</v>
      </c>
      <c r="BJ252" s="1" t="s">
        <v>2375</v>
      </c>
      <c r="BK252" s="1"/>
      <c r="BL252" s="1"/>
      <c r="BM252" s="1"/>
      <c r="BN252" s="1"/>
      <c r="BO252" s="1"/>
      <c r="BP252" s="1"/>
      <c r="BQ252" s="1"/>
      <c r="BR252" s="1"/>
      <c r="BS252" s="1"/>
      <c r="BT252" s="1"/>
      <c r="BU252" s="1"/>
      <c r="BV252" s="1"/>
      <c r="BW252" s="82">
        <f t="shared" si="58"/>
        <v>1160000</v>
      </c>
      <c r="BX252" s="82" t="str">
        <f t="shared" si="59"/>
        <v xml:space="preserve">QUIMICA  M.G.  S.A.S.   </v>
      </c>
      <c r="BY252" s="82" t="str">
        <f t="shared" si="60"/>
        <v>FISHER</v>
      </c>
      <c r="BZ252" s="82" t="str">
        <f t="shared" si="61"/>
        <v>60 DIAS</v>
      </c>
      <c r="CA252" s="1" t="s">
        <v>888</v>
      </c>
      <c r="CB252" s="1">
        <v>1044000</v>
      </c>
      <c r="CC252" s="1">
        <v>60</v>
      </c>
      <c r="CD252" s="98">
        <f t="shared" si="62"/>
        <v>426879.99999999994</v>
      </c>
      <c r="CE252" s="98" t="str">
        <f t="shared" si="63"/>
        <v>BLAMIS DOTACIONES LABORATORIO S.A.S</v>
      </c>
      <c r="CF252" s="98" t="str">
        <f t="shared" si="64"/>
        <v xml:space="preserve">CONTROL </v>
      </c>
      <c r="CG252" s="98" t="str">
        <f t="shared" si="65"/>
        <v>INMEDIATA</v>
      </c>
      <c r="CH252" s="1">
        <f t="shared" si="66"/>
        <v>2059000</v>
      </c>
    </row>
    <row r="253" spans="1:86" ht="43.2">
      <c r="A253" s="48">
        <f t="shared" si="67"/>
        <v>245</v>
      </c>
      <c r="B253" s="10" t="s">
        <v>1424</v>
      </c>
      <c r="C253" s="10" t="s">
        <v>2249</v>
      </c>
      <c r="D253" s="1"/>
      <c r="E253" s="1"/>
      <c r="F253" s="1"/>
      <c r="G253" s="1"/>
      <c r="H253" s="1"/>
      <c r="I253" s="1"/>
      <c r="J253" s="1"/>
      <c r="K253" s="1"/>
      <c r="L253" s="1"/>
      <c r="M253" s="1"/>
      <c r="N253" s="1"/>
      <c r="O253" s="1"/>
      <c r="P253" s="1"/>
      <c r="Q253" s="1"/>
      <c r="R253" s="1"/>
      <c r="S253" s="1"/>
      <c r="T253" s="1"/>
      <c r="U253" s="1"/>
      <c r="V253" s="1"/>
      <c r="W253" s="1"/>
      <c r="X253" s="1"/>
      <c r="Y253" s="82">
        <f t="shared" si="68"/>
        <v>0</v>
      </c>
      <c r="Z253" s="82" t="str">
        <f t="shared" si="69"/>
        <v>IMECTECH SOLUTIONS S.A.S.</v>
      </c>
      <c r="AA253" s="82">
        <f t="shared" si="70"/>
        <v>0</v>
      </c>
      <c r="AB253" s="82">
        <f t="shared" si="71"/>
        <v>0</v>
      </c>
      <c r="AC253" s="1"/>
      <c r="AD253" s="1"/>
      <c r="AE253" s="1"/>
      <c r="AF253" s="1"/>
      <c r="AG253" s="1"/>
      <c r="AH253" s="1"/>
      <c r="AI253" s="1"/>
      <c r="AJ253" s="1"/>
      <c r="AK253" s="1"/>
      <c r="AL253" s="1"/>
      <c r="AM253" s="1"/>
      <c r="AN253" s="1"/>
      <c r="AO253" s="1"/>
      <c r="AP253" s="1"/>
      <c r="AQ253" s="1"/>
      <c r="AR253" s="1"/>
      <c r="AS253" s="1"/>
      <c r="AT253" s="1"/>
      <c r="AU253" s="1"/>
      <c r="AV253" s="1"/>
      <c r="AW253" s="1"/>
      <c r="AX253" s="82"/>
      <c r="AY253" s="82"/>
      <c r="AZ253" s="82"/>
      <c r="BA253" s="82"/>
      <c r="BB253" s="1" t="s">
        <v>888</v>
      </c>
      <c r="BC253" s="1">
        <v>218660</v>
      </c>
      <c r="BD253" s="1">
        <v>60</v>
      </c>
      <c r="BE253" s="1"/>
      <c r="BF253" s="1"/>
      <c r="BG253" s="1"/>
      <c r="BH253" s="1" t="s">
        <v>888</v>
      </c>
      <c r="BI253" s="1">
        <v>109040</v>
      </c>
      <c r="BJ253" s="1" t="s">
        <v>2375</v>
      </c>
      <c r="BK253" s="1"/>
      <c r="BL253" s="1"/>
      <c r="BM253" s="1"/>
      <c r="BN253" s="1"/>
      <c r="BO253" s="1"/>
      <c r="BP253" s="1"/>
      <c r="BQ253" s="1"/>
      <c r="BR253" s="1"/>
      <c r="BS253" s="1"/>
      <c r="BT253" s="1"/>
      <c r="BU253" s="1"/>
      <c r="BV253" s="1"/>
      <c r="BW253" s="82">
        <f t="shared" si="58"/>
        <v>109040</v>
      </c>
      <c r="BX253" s="82" t="str">
        <f t="shared" si="59"/>
        <v xml:space="preserve">QUIMICA  M.G.  S.A.S.   </v>
      </c>
      <c r="BY253" s="82" t="str">
        <f t="shared" si="60"/>
        <v>FISHER</v>
      </c>
      <c r="BZ253" s="82" t="str">
        <f t="shared" si="61"/>
        <v>60 DIAS</v>
      </c>
      <c r="CA253" s="1" t="s">
        <v>888</v>
      </c>
      <c r="CB253" s="1">
        <v>96100</v>
      </c>
      <c r="CC253" s="1">
        <v>60</v>
      </c>
      <c r="CD253" s="98"/>
      <c r="CE253" s="98"/>
      <c r="CF253" s="98"/>
      <c r="CG253" s="98"/>
      <c r="CH253" s="1">
        <f t="shared" si="66"/>
        <v>218660</v>
      </c>
    </row>
    <row r="254" spans="1:86" ht="43.2">
      <c r="A254" s="48">
        <f t="shared" si="67"/>
        <v>246</v>
      </c>
      <c r="B254" s="10" t="s">
        <v>1155</v>
      </c>
      <c r="C254" s="10" t="s">
        <v>1449</v>
      </c>
      <c r="D254" s="1"/>
      <c r="E254" s="1"/>
      <c r="F254" s="1"/>
      <c r="G254" s="1"/>
      <c r="H254" s="1"/>
      <c r="I254" s="1"/>
      <c r="J254" s="1"/>
      <c r="K254" s="1"/>
      <c r="L254" s="1"/>
      <c r="M254" s="1" t="s">
        <v>888</v>
      </c>
      <c r="N254" s="1">
        <v>102080</v>
      </c>
      <c r="O254" s="1" t="s">
        <v>2375</v>
      </c>
      <c r="P254" s="1"/>
      <c r="Q254" s="1"/>
      <c r="R254" s="1"/>
      <c r="S254" s="1"/>
      <c r="T254" s="1"/>
      <c r="U254" s="1"/>
      <c r="V254" s="1" t="s">
        <v>888</v>
      </c>
      <c r="W254" s="1">
        <v>88370</v>
      </c>
      <c r="X254" s="1" t="s">
        <v>2375</v>
      </c>
      <c r="Y254" s="82">
        <f t="shared" si="68"/>
        <v>88370</v>
      </c>
      <c r="Z254" s="82" t="str">
        <f t="shared" si="69"/>
        <v>IMECTECH SOLUTIONS S.A.S.</v>
      </c>
      <c r="AA254" s="82" t="str">
        <f t="shared" si="70"/>
        <v>FISHER</v>
      </c>
      <c r="AB254" s="82" t="str">
        <f t="shared" si="71"/>
        <v>60 DIAS</v>
      </c>
      <c r="AC254" s="1"/>
      <c r="AD254" s="1"/>
      <c r="AE254" s="1"/>
      <c r="AF254" s="1"/>
      <c r="AG254" s="1"/>
      <c r="AH254" s="1"/>
      <c r="AI254" s="1"/>
      <c r="AJ254" s="1"/>
      <c r="AK254" s="1"/>
      <c r="AL254" s="1" t="s">
        <v>888</v>
      </c>
      <c r="AM254" s="1">
        <v>172000</v>
      </c>
      <c r="AN254" s="1" t="s">
        <v>2475</v>
      </c>
      <c r="AO254" s="1"/>
      <c r="AP254" s="1"/>
      <c r="AQ254" s="1"/>
      <c r="AR254" s="1"/>
      <c r="AS254" s="1"/>
      <c r="AT254" s="1"/>
      <c r="AU254" s="1"/>
      <c r="AV254" s="1"/>
      <c r="AW254" s="1"/>
      <c r="AX254" s="82">
        <f t="shared" si="54"/>
        <v>172000</v>
      </c>
      <c r="AY254" s="82" t="str">
        <f t="shared" si="55"/>
        <v>LESNIAK E. U.</v>
      </c>
      <c r="AZ254" s="82" t="str">
        <f t="shared" si="56"/>
        <v>FISHER</v>
      </c>
      <c r="BA254" s="82" t="str">
        <f t="shared" si="57"/>
        <v>30 días</v>
      </c>
      <c r="BB254" s="1" t="s">
        <v>888</v>
      </c>
      <c r="BC254" s="1">
        <v>165880</v>
      </c>
      <c r="BD254" s="1">
        <v>60</v>
      </c>
      <c r="BE254" s="1"/>
      <c r="BF254" s="1"/>
      <c r="BG254" s="1"/>
      <c r="BH254" s="1" t="s">
        <v>888</v>
      </c>
      <c r="BI254" s="1">
        <v>44080</v>
      </c>
      <c r="BJ254" s="1" t="s">
        <v>2375</v>
      </c>
      <c r="BK254" s="1"/>
      <c r="BL254" s="1"/>
      <c r="BM254" s="1"/>
      <c r="BN254" s="1"/>
      <c r="BO254" s="1"/>
      <c r="BP254" s="1"/>
      <c r="BQ254" s="1"/>
      <c r="BR254" s="1"/>
      <c r="BS254" s="1"/>
      <c r="BT254" s="1"/>
      <c r="BU254" s="1"/>
      <c r="BV254" s="1"/>
      <c r="BW254" s="82">
        <f t="shared" si="58"/>
        <v>44080</v>
      </c>
      <c r="BX254" s="82" t="str">
        <f t="shared" si="59"/>
        <v xml:space="preserve">QUIMICA  M.G.  S.A.S.   </v>
      </c>
      <c r="BY254" s="82" t="str">
        <f t="shared" si="60"/>
        <v>FISHER</v>
      </c>
      <c r="BZ254" s="82" t="str">
        <f t="shared" si="61"/>
        <v>60 DIAS</v>
      </c>
      <c r="CA254" s="1" t="s">
        <v>2306</v>
      </c>
      <c r="CB254" s="1">
        <v>110200</v>
      </c>
      <c r="CC254" s="1">
        <v>60</v>
      </c>
      <c r="CD254" s="98">
        <f t="shared" si="62"/>
        <v>44080</v>
      </c>
      <c r="CE254" s="98" t="str">
        <f t="shared" si="63"/>
        <v xml:space="preserve">QUIMICA  M.G.  S.A.S.   </v>
      </c>
      <c r="CF254" s="98" t="str">
        <f t="shared" si="64"/>
        <v>FISHER</v>
      </c>
      <c r="CG254" s="98" t="str">
        <f t="shared" si="65"/>
        <v>60 DIAS</v>
      </c>
      <c r="CH254" s="1">
        <f t="shared" si="66"/>
        <v>165880</v>
      </c>
    </row>
    <row r="255" spans="1:86">
      <c r="A255" s="48">
        <f t="shared" si="67"/>
        <v>247</v>
      </c>
      <c r="B255" s="10" t="s">
        <v>1172</v>
      </c>
      <c r="C255" s="10" t="s">
        <v>1250</v>
      </c>
      <c r="D255" s="1"/>
      <c r="E255" s="1"/>
      <c r="F255" s="1"/>
      <c r="G255" s="1"/>
      <c r="H255" s="1"/>
      <c r="I255" s="1"/>
      <c r="J255" s="1"/>
      <c r="K255" s="1"/>
      <c r="L255" s="1"/>
      <c r="M255" s="1"/>
      <c r="N255" s="1"/>
      <c r="O255" s="1"/>
      <c r="P255" s="1"/>
      <c r="Q255" s="1"/>
      <c r="R255" s="1"/>
      <c r="S255" s="1"/>
      <c r="T255" s="1"/>
      <c r="U255" s="1"/>
      <c r="V255" s="1"/>
      <c r="W255" s="1"/>
      <c r="X255" s="1"/>
      <c r="Y255" s="82"/>
      <c r="Z255" s="82"/>
      <c r="AA255" s="82"/>
      <c r="AB255" s="82"/>
      <c r="AC255" s="1"/>
      <c r="AD255" s="1"/>
      <c r="AE255" s="1"/>
      <c r="AF255" s="1"/>
      <c r="AG255" s="1"/>
      <c r="AH255" s="1"/>
      <c r="AI255" s="1"/>
      <c r="AJ255" s="1"/>
      <c r="AK255" s="1"/>
      <c r="AL255" s="1"/>
      <c r="AM255" s="1"/>
      <c r="AN255" s="1"/>
      <c r="AO255" s="1" t="s">
        <v>2283</v>
      </c>
      <c r="AP255" s="1">
        <v>93960</v>
      </c>
      <c r="AQ255" s="1">
        <v>45</v>
      </c>
      <c r="AR255" s="1"/>
      <c r="AS255" s="1"/>
      <c r="AT255" s="1"/>
      <c r="AU255" s="1"/>
      <c r="AV255" s="1"/>
      <c r="AW255" s="1"/>
      <c r="AX255" s="82">
        <f t="shared" si="54"/>
        <v>93960</v>
      </c>
      <c r="AY255" s="82" t="str">
        <f t="shared" si="55"/>
        <v>MERCK S.A.</v>
      </c>
      <c r="AZ255" s="82" t="str">
        <f t="shared" si="56"/>
        <v>VWR</v>
      </c>
      <c r="BA255" s="82">
        <f t="shared" si="57"/>
        <v>45</v>
      </c>
      <c r="BB255" s="1"/>
      <c r="BC255" s="1"/>
      <c r="BD255" s="1"/>
      <c r="BE255" s="1"/>
      <c r="BF255" s="1"/>
      <c r="BG255" s="1"/>
      <c r="BH255" s="1"/>
      <c r="BI255" s="1"/>
      <c r="BJ255" s="1"/>
      <c r="BK255" s="1"/>
      <c r="BL255" s="1"/>
      <c r="BM255" s="1"/>
      <c r="BN255" s="1"/>
      <c r="BO255" s="1"/>
      <c r="BP255" s="1"/>
      <c r="BQ255" s="1"/>
      <c r="BR255" s="1"/>
      <c r="BS255" s="1"/>
      <c r="BT255" s="1"/>
      <c r="BU255" s="1"/>
      <c r="BV255" s="1"/>
      <c r="BW255" s="82"/>
      <c r="BX255" s="82"/>
      <c r="BY255" s="82"/>
      <c r="BZ255" s="82"/>
      <c r="CA255" s="1"/>
      <c r="CB255" s="1"/>
      <c r="CC255" s="1"/>
      <c r="CD255" s="98">
        <f t="shared" si="62"/>
        <v>93960</v>
      </c>
      <c r="CE255" s="98" t="str">
        <f t="shared" si="63"/>
        <v>MERCK S.A.</v>
      </c>
      <c r="CF255" s="98" t="str">
        <f t="shared" si="64"/>
        <v>VWR</v>
      </c>
      <c r="CG255" s="98">
        <f t="shared" si="65"/>
        <v>45</v>
      </c>
      <c r="CH255" s="1">
        <f t="shared" si="66"/>
        <v>93960</v>
      </c>
    </row>
    <row r="256" spans="1:86">
      <c r="A256" s="48">
        <f t="shared" si="67"/>
        <v>248</v>
      </c>
      <c r="B256" s="10" t="s">
        <v>1175</v>
      </c>
      <c r="C256" s="10" t="s">
        <v>1253</v>
      </c>
      <c r="D256" s="1"/>
      <c r="E256" s="1"/>
      <c r="F256" s="1"/>
      <c r="G256" s="1"/>
      <c r="H256" s="1"/>
      <c r="I256" s="1"/>
      <c r="J256" s="1"/>
      <c r="K256" s="1"/>
      <c r="L256" s="1"/>
      <c r="M256" s="1"/>
      <c r="N256" s="1"/>
      <c r="O256" s="1"/>
      <c r="P256" s="1"/>
      <c r="Q256" s="1"/>
      <c r="R256" s="1"/>
      <c r="S256" s="1"/>
      <c r="T256" s="1"/>
      <c r="U256" s="1"/>
      <c r="V256" s="1"/>
      <c r="W256" s="1"/>
      <c r="X256" s="1"/>
      <c r="Y256" s="82"/>
      <c r="Z256" s="82"/>
      <c r="AA256" s="82"/>
      <c r="AB256" s="82"/>
      <c r="AC256" s="1"/>
      <c r="AD256" s="1"/>
      <c r="AE256" s="1"/>
      <c r="AF256" s="1"/>
      <c r="AG256" s="1"/>
      <c r="AH256" s="1"/>
      <c r="AI256" s="1"/>
      <c r="AJ256" s="1"/>
      <c r="AK256" s="1"/>
      <c r="AL256" s="1"/>
      <c r="AM256" s="1"/>
      <c r="AN256" s="1"/>
      <c r="AO256" s="1" t="s">
        <v>2283</v>
      </c>
      <c r="AP256" s="1">
        <v>35960</v>
      </c>
      <c r="AQ256" s="1">
        <v>60</v>
      </c>
      <c r="AR256" s="1"/>
      <c r="AS256" s="1"/>
      <c r="AT256" s="1"/>
      <c r="AU256" s="1"/>
      <c r="AV256" s="1"/>
      <c r="AW256" s="1"/>
      <c r="AX256" s="82">
        <f t="shared" si="54"/>
        <v>35960</v>
      </c>
      <c r="AY256" s="82" t="str">
        <f t="shared" si="55"/>
        <v>MERCK S.A.</v>
      </c>
      <c r="AZ256" s="82" t="str">
        <f t="shared" si="56"/>
        <v>VWR</v>
      </c>
      <c r="BA256" s="82">
        <f t="shared" si="57"/>
        <v>60</v>
      </c>
      <c r="BB256" s="1"/>
      <c r="BC256" s="1"/>
      <c r="BD256" s="1"/>
      <c r="BE256" s="1"/>
      <c r="BF256" s="1"/>
      <c r="BG256" s="1"/>
      <c r="BH256" s="1"/>
      <c r="BI256" s="1"/>
      <c r="BJ256" s="1"/>
      <c r="BK256" s="1"/>
      <c r="BL256" s="1"/>
      <c r="BM256" s="1"/>
      <c r="BN256" s="1"/>
      <c r="BO256" s="1"/>
      <c r="BP256" s="1"/>
      <c r="BQ256" s="1"/>
      <c r="BR256" s="1"/>
      <c r="BS256" s="1"/>
      <c r="BT256" s="1"/>
      <c r="BU256" s="1"/>
      <c r="BV256" s="1"/>
      <c r="BW256" s="82"/>
      <c r="BX256" s="82"/>
      <c r="BY256" s="82"/>
      <c r="BZ256" s="82"/>
      <c r="CA256" s="1"/>
      <c r="CB256" s="1"/>
      <c r="CC256" s="1"/>
      <c r="CD256" s="98">
        <f t="shared" si="62"/>
        <v>35960</v>
      </c>
      <c r="CE256" s="98" t="str">
        <f t="shared" si="63"/>
        <v>MERCK S.A.</v>
      </c>
      <c r="CF256" s="98" t="str">
        <f t="shared" si="64"/>
        <v>VWR</v>
      </c>
      <c r="CG256" s="98">
        <f t="shared" si="65"/>
        <v>60</v>
      </c>
      <c r="CH256" s="1">
        <f t="shared" si="66"/>
        <v>35960</v>
      </c>
    </row>
    <row r="257" spans="1:86">
      <c r="A257" s="48">
        <f t="shared" si="67"/>
        <v>249</v>
      </c>
      <c r="B257" s="10" t="s">
        <v>1176</v>
      </c>
      <c r="C257" s="10" t="s">
        <v>1254</v>
      </c>
      <c r="D257" s="1"/>
      <c r="E257" s="1"/>
      <c r="F257" s="1"/>
      <c r="G257" s="1"/>
      <c r="H257" s="1"/>
      <c r="I257" s="1"/>
      <c r="J257" s="1"/>
      <c r="K257" s="1"/>
      <c r="L257" s="1"/>
      <c r="M257" s="1"/>
      <c r="N257" s="1"/>
      <c r="O257" s="1"/>
      <c r="P257" s="1"/>
      <c r="Q257" s="1"/>
      <c r="R257" s="1"/>
      <c r="S257" s="1"/>
      <c r="T257" s="1"/>
      <c r="U257" s="1"/>
      <c r="V257" s="1"/>
      <c r="W257" s="1"/>
      <c r="X257" s="1"/>
      <c r="Y257" s="82"/>
      <c r="Z257" s="82"/>
      <c r="AA257" s="82"/>
      <c r="AB257" s="82"/>
      <c r="AC257" s="1"/>
      <c r="AD257" s="1"/>
      <c r="AE257" s="1"/>
      <c r="AF257" s="1"/>
      <c r="AG257" s="1"/>
      <c r="AH257" s="1"/>
      <c r="AI257" s="1"/>
      <c r="AJ257" s="1"/>
      <c r="AK257" s="1"/>
      <c r="AL257" s="1"/>
      <c r="AM257" s="1"/>
      <c r="AN257" s="1"/>
      <c r="AO257" s="1"/>
      <c r="AP257" s="1"/>
      <c r="AQ257" s="1"/>
      <c r="AR257" s="1"/>
      <c r="AS257" s="1"/>
      <c r="AT257" s="1"/>
      <c r="AU257" s="1"/>
      <c r="AV257" s="1"/>
      <c r="AW257" s="1"/>
      <c r="AX257" s="82"/>
      <c r="AY257" s="82"/>
      <c r="AZ257" s="82"/>
      <c r="BA257" s="82"/>
      <c r="BB257" s="1"/>
      <c r="BC257" s="1"/>
      <c r="BD257" s="1"/>
      <c r="BE257" s="1"/>
      <c r="BF257" s="1"/>
      <c r="BG257" s="1"/>
      <c r="BH257" s="1"/>
      <c r="BI257" s="1"/>
      <c r="BJ257" s="1"/>
      <c r="BK257" s="1"/>
      <c r="BL257" s="1"/>
      <c r="BM257" s="1"/>
      <c r="BN257" s="1"/>
      <c r="BO257" s="1"/>
      <c r="BP257" s="1"/>
      <c r="BQ257" s="1"/>
      <c r="BR257" s="1"/>
      <c r="BS257" s="1"/>
      <c r="BT257" s="1"/>
      <c r="BU257" s="1"/>
      <c r="BV257" s="1"/>
      <c r="BW257" s="82"/>
      <c r="BX257" s="82"/>
      <c r="BY257" s="82"/>
      <c r="BZ257" s="82"/>
      <c r="CA257" s="1"/>
      <c r="CB257" s="1"/>
      <c r="CC257" s="1"/>
      <c r="CD257" s="98"/>
      <c r="CE257" s="98"/>
      <c r="CF257" s="98"/>
      <c r="CG257" s="98"/>
      <c r="CH257" s="1">
        <f t="shared" si="66"/>
        <v>0</v>
      </c>
    </row>
    <row r="258" spans="1:86" ht="57.6">
      <c r="A258" s="48">
        <f t="shared" si="67"/>
        <v>250</v>
      </c>
      <c r="B258" s="10" t="s">
        <v>1530</v>
      </c>
      <c r="C258" s="10" t="s">
        <v>1531</v>
      </c>
      <c r="D258" s="1"/>
      <c r="E258" s="1"/>
      <c r="F258" s="1"/>
      <c r="G258" s="1"/>
      <c r="H258" s="1"/>
      <c r="I258" s="1"/>
      <c r="J258" s="1"/>
      <c r="K258" s="1"/>
      <c r="L258" s="1"/>
      <c r="M258" s="1" t="s">
        <v>920</v>
      </c>
      <c r="N258" s="1">
        <v>595080</v>
      </c>
      <c r="O258" s="1" t="s">
        <v>2326</v>
      </c>
      <c r="P258" s="1"/>
      <c r="Q258" s="1"/>
      <c r="R258" s="1"/>
      <c r="S258" s="1"/>
      <c r="T258" s="1"/>
      <c r="U258" s="1"/>
      <c r="V258" s="1"/>
      <c r="W258" s="1"/>
      <c r="X258" s="1"/>
      <c r="Y258" s="82">
        <f t="shared" si="68"/>
        <v>595080</v>
      </c>
      <c r="Z258" s="82" t="str">
        <f t="shared" si="69"/>
        <v>BLAMIS DOTACIONES LABORATORIO S.A.S</v>
      </c>
      <c r="AA258" s="82" t="str">
        <f t="shared" si="70"/>
        <v>BRAND</v>
      </c>
      <c r="AB258" s="82" t="str">
        <f t="shared" si="71"/>
        <v>INMEDIATA</v>
      </c>
      <c r="AC258" s="1"/>
      <c r="AD258" s="1"/>
      <c r="AE258" s="1"/>
      <c r="AF258" s="1"/>
      <c r="AG258" s="1"/>
      <c r="AH258" s="1"/>
      <c r="AI258" s="1"/>
      <c r="AJ258" s="1"/>
      <c r="AK258" s="1"/>
      <c r="AL258" s="1" t="s">
        <v>920</v>
      </c>
      <c r="AM258" s="1">
        <v>1338900</v>
      </c>
      <c r="AN258" s="1" t="s">
        <v>2475</v>
      </c>
      <c r="AO258" s="1"/>
      <c r="AP258" s="1"/>
      <c r="AQ258" s="1"/>
      <c r="AR258" s="1"/>
      <c r="AS258" s="1"/>
      <c r="AT258" s="1"/>
      <c r="AU258" s="1"/>
      <c r="AV258" s="1"/>
      <c r="AW258" s="1"/>
      <c r="AX258" s="82">
        <f t="shared" si="54"/>
        <v>1338900</v>
      </c>
      <c r="AY258" s="82" t="str">
        <f t="shared" si="55"/>
        <v>LESNIAK E. U.</v>
      </c>
      <c r="AZ258" s="82" t="str">
        <f t="shared" si="56"/>
        <v>BRAND</v>
      </c>
      <c r="BA258" s="82" t="str">
        <f t="shared" si="57"/>
        <v>30 días</v>
      </c>
      <c r="BB258" s="1" t="s">
        <v>920</v>
      </c>
      <c r="BC258" s="1">
        <v>626400</v>
      </c>
      <c r="BD258" s="1">
        <v>60</v>
      </c>
      <c r="BE258" s="1" t="s">
        <v>920</v>
      </c>
      <c r="BF258" s="1">
        <v>610740</v>
      </c>
      <c r="BG258" s="1" t="s">
        <v>2527</v>
      </c>
      <c r="BH258" s="1"/>
      <c r="BI258" s="1"/>
      <c r="BJ258" s="1"/>
      <c r="BK258" s="1"/>
      <c r="BL258" s="1"/>
      <c r="BM258" s="1"/>
      <c r="BN258" s="1"/>
      <c r="BO258" s="1"/>
      <c r="BP258" s="1"/>
      <c r="BQ258" s="1" t="s">
        <v>1531</v>
      </c>
      <c r="BR258" s="1">
        <v>587250</v>
      </c>
      <c r="BS258" s="1" t="s">
        <v>2545</v>
      </c>
      <c r="BT258" s="1"/>
      <c r="BU258" s="1"/>
      <c r="BV258" s="1"/>
      <c r="BW258" s="82">
        <f t="shared" si="58"/>
        <v>587250</v>
      </c>
      <c r="BX258" s="82" t="str">
        <f t="shared" si="59"/>
        <v>REACTIVOS EQUIPOS Y QUIMICOS LIMITADA</v>
      </c>
      <c r="BY258" s="82" t="str">
        <f t="shared" si="60"/>
        <v>brand SCH 704772</v>
      </c>
      <c r="BZ258" s="82" t="str">
        <f t="shared" si="61"/>
        <v>120 DIAS</v>
      </c>
      <c r="CA258" s="1" t="s">
        <v>2302</v>
      </c>
      <c r="CB258" s="1">
        <v>616200</v>
      </c>
      <c r="CC258" s="1">
        <v>60</v>
      </c>
      <c r="CD258" s="98">
        <f t="shared" si="62"/>
        <v>587250</v>
      </c>
      <c r="CE258" s="98" t="str">
        <f t="shared" si="63"/>
        <v>REACTIVOS EQUIPOS Y QUIMICOS LIMITADA</v>
      </c>
      <c r="CF258" s="98" t="str">
        <f t="shared" si="64"/>
        <v>brand SCH 704772</v>
      </c>
      <c r="CG258" s="98" t="str">
        <f t="shared" si="65"/>
        <v>120 DIAS</v>
      </c>
      <c r="CH258" s="1">
        <f t="shared" si="66"/>
        <v>626400</v>
      </c>
    </row>
    <row r="259" spans="1:86" ht="43.2">
      <c r="A259" s="48">
        <f t="shared" si="67"/>
        <v>251</v>
      </c>
      <c r="B259" s="10" t="s">
        <v>1282</v>
      </c>
      <c r="C259" s="10" t="s">
        <v>1317</v>
      </c>
      <c r="D259" s="1"/>
      <c r="E259" s="1"/>
      <c r="F259" s="1"/>
      <c r="G259" s="1"/>
      <c r="H259" s="1"/>
      <c r="I259" s="1"/>
      <c r="J259" s="1"/>
      <c r="K259" s="1"/>
      <c r="L259" s="1"/>
      <c r="M259" s="1"/>
      <c r="N259" s="1"/>
      <c r="O259" s="1"/>
      <c r="P259" s="1"/>
      <c r="Q259" s="1"/>
      <c r="R259" s="1"/>
      <c r="S259" s="1"/>
      <c r="T259" s="1"/>
      <c r="U259" s="1"/>
      <c r="V259" s="1"/>
      <c r="W259" s="1"/>
      <c r="X259" s="1"/>
      <c r="Y259" s="82"/>
      <c r="Z259" s="82"/>
      <c r="AA259" s="82"/>
      <c r="AB259" s="82"/>
      <c r="AC259" s="1"/>
      <c r="AD259" s="1"/>
      <c r="AE259" s="1"/>
      <c r="AF259" s="1"/>
      <c r="AG259" s="1"/>
      <c r="AH259" s="1"/>
      <c r="AI259" s="1"/>
      <c r="AJ259" s="1"/>
      <c r="AK259" s="1"/>
      <c r="AL259" s="1"/>
      <c r="AM259" s="1"/>
      <c r="AN259" s="1"/>
      <c r="AO259" s="1"/>
      <c r="AP259" s="1"/>
      <c r="AQ259" s="1"/>
      <c r="AR259" s="1"/>
      <c r="AS259" s="1"/>
      <c r="AT259" s="1"/>
      <c r="AU259" s="1" t="s">
        <v>1267</v>
      </c>
      <c r="AV259" s="1">
        <v>499879.96</v>
      </c>
      <c r="AW259" s="1">
        <v>45</v>
      </c>
      <c r="AX259" s="82">
        <f t="shared" si="54"/>
        <v>499879.96</v>
      </c>
      <c r="AY259" s="82" t="str">
        <f t="shared" si="55"/>
        <v xml:space="preserve">PURIFICACION Y ANALISIS DE FLUIDOS LTDA. </v>
      </c>
      <c r="AZ259" s="82" t="str">
        <f t="shared" si="56"/>
        <v>SHIMADZU</v>
      </c>
      <c r="BA259" s="82">
        <f t="shared" si="57"/>
        <v>45</v>
      </c>
      <c r="BB259" s="1"/>
      <c r="BC259" s="1"/>
      <c r="BD259" s="1"/>
      <c r="BE259" s="1"/>
      <c r="BF259" s="1"/>
      <c r="BG259" s="1"/>
      <c r="BH259" s="1"/>
      <c r="BI259" s="1"/>
      <c r="BJ259" s="1"/>
      <c r="BK259" s="1"/>
      <c r="BL259" s="1"/>
      <c r="BM259" s="1"/>
      <c r="BN259" s="1"/>
      <c r="BO259" s="1"/>
      <c r="BP259" s="1"/>
      <c r="BQ259" s="1"/>
      <c r="BR259" s="1"/>
      <c r="BS259" s="1"/>
      <c r="BT259" s="1"/>
      <c r="BU259" s="1"/>
      <c r="BV259" s="1"/>
      <c r="BW259" s="82"/>
      <c r="BX259" s="82"/>
      <c r="BY259" s="82"/>
      <c r="BZ259" s="82"/>
      <c r="CA259" s="1"/>
      <c r="CB259" s="1"/>
      <c r="CC259" s="1"/>
      <c r="CD259" s="98">
        <f t="shared" si="62"/>
        <v>499879.96</v>
      </c>
      <c r="CE259" s="98" t="str">
        <f t="shared" si="63"/>
        <v xml:space="preserve">PURIFICACION Y ANALISIS DE FLUIDOS LTDA. </v>
      </c>
      <c r="CF259" s="98" t="str">
        <f t="shared" si="64"/>
        <v>SHIMADZU</v>
      </c>
      <c r="CG259" s="98">
        <f t="shared" si="65"/>
        <v>45</v>
      </c>
      <c r="CH259" s="1">
        <f t="shared" si="66"/>
        <v>499879.96</v>
      </c>
    </row>
    <row r="260" spans="1:86" ht="43.2">
      <c r="A260" s="48">
        <f t="shared" si="67"/>
        <v>252</v>
      </c>
      <c r="B260" s="10" t="s">
        <v>1164</v>
      </c>
      <c r="C260" s="10" t="s">
        <v>1242</v>
      </c>
      <c r="D260" s="1"/>
      <c r="E260" s="1"/>
      <c r="F260" s="1"/>
      <c r="G260" s="1"/>
      <c r="H260" s="1"/>
      <c r="I260" s="1"/>
      <c r="J260" s="1"/>
      <c r="K260" s="1"/>
      <c r="L260" s="1"/>
      <c r="M260" s="1"/>
      <c r="N260" s="1"/>
      <c r="O260" s="1"/>
      <c r="P260" s="1"/>
      <c r="Q260" s="1"/>
      <c r="R260" s="1"/>
      <c r="S260" s="1"/>
      <c r="T260" s="1"/>
      <c r="U260" s="1"/>
      <c r="V260" s="1"/>
      <c r="W260" s="1"/>
      <c r="X260" s="1"/>
      <c r="Y260" s="82"/>
      <c r="Z260" s="82"/>
      <c r="AA260" s="82"/>
      <c r="AB260" s="82"/>
      <c r="AC260" s="1"/>
      <c r="AD260" s="1"/>
      <c r="AE260" s="1"/>
      <c r="AF260" s="1"/>
      <c r="AG260" s="1"/>
      <c r="AH260" s="1"/>
      <c r="AI260" s="1"/>
      <c r="AJ260" s="1"/>
      <c r="AK260" s="1"/>
      <c r="AL260" s="1"/>
      <c r="AM260" s="1"/>
      <c r="AN260" s="1"/>
      <c r="AO260" s="1"/>
      <c r="AP260" s="1"/>
      <c r="AQ260" s="1"/>
      <c r="AR260" s="1"/>
      <c r="AS260" s="1"/>
      <c r="AT260" s="1"/>
      <c r="AU260" s="1" t="s">
        <v>1267</v>
      </c>
      <c r="AV260" s="1">
        <v>38452.839999999997</v>
      </c>
      <c r="AW260" s="1">
        <v>45</v>
      </c>
      <c r="AX260" s="82">
        <f t="shared" si="54"/>
        <v>38452.839999999997</v>
      </c>
      <c r="AY260" s="82" t="str">
        <f t="shared" si="55"/>
        <v xml:space="preserve">PURIFICACION Y ANALISIS DE FLUIDOS LTDA. </v>
      </c>
      <c r="AZ260" s="82" t="str">
        <f t="shared" si="56"/>
        <v>SHIMADZU</v>
      </c>
      <c r="BA260" s="82">
        <f t="shared" si="57"/>
        <v>45</v>
      </c>
      <c r="BB260" s="1"/>
      <c r="BC260" s="1"/>
      <c r="BD260" s="1"/>
      <c r="BE260" s="1"/>
      <c r="BF260" s="1"/>
      <c r="BG260" s="1"/>
      <c r="BH260" s="1"/>
      <c r="BI260" s="1"/>
      <c r="BJ260" s="1"/>
      <c r="BK260" s="1"/>
      <c r="BL260" s="1"/>
      <c r="BM260" s="1"/>
      <c r="BN260" s="1"/>
      <c r="BO260" s="1"/>
      <c r="BP260" s="1"/>
      <c r="BQ260" s="1"/>
      <c r="BR260" s="1"/>
      <c r="BS260" s="1"/>
      <c r="BT260" s="1"/>
      <c r="BU260" s="1"/>
      <c r="BV260" s="1"/>
      <c r="BW260" s="82"/>
      <c r="BX260" s="82"/>
      <c r="BY260" s="82"/>
      <c r="BZ260" s="82"/>
      <c r="CA260" s="1"/>
      <c r="CB260" s="1"/>
      <c r="CC260" s="1"/>
      <c r="CD260" s="98">
        <f t="shared" si="62"/>
        <v>38452.839999999997</v>
      </c>
      <c r="CE260" s="98" t="str">
        <f t="shared" si="63"/>
        <v xml:space="preserve">PURIFICACION Y ANALISIS DE FLUIDOS LTDA. </v>
      </c>
      <c r="CF260" s="98" t="str">
        <f t="shared" si="64"/>
        <v>SHIMADZU</v>
      </c>
      <c r="CG260" s="98">
        <f t="shared" si="65"/>
        <v>45</v>
      </c>
      <c r="CH260" s="1">
        <f t="shared" si="66"/>
        <v>38452.839999999997</v>
      </c>
    </row>
    <row r="261" spans="1:86" ht="43.2">
      <c r="A261" s="48">
        <f t="shared" si="67"/>
        <v>253</v>
      </c>
      <c r="B261" s="10" t="s">
        <v>1201</v>
      </c>
      <c r="C261" s="10" t="s">
        <v>1265</v>
      </c>
      <c r="D261" s="1"/>
      <c r="E261" s="1"/>
      <c r="F261" s="1"/>
      <c r="G261" s="1"/>
      <c r="H261" s="1"/>
      <c r="I261" s="1"/>
      <c r="J261" s="1"/>
      <c r="K261" s="1"/>
      <c r="L261" s="1"/>
      <c r="M261" s="1"/>
      <c r="N261" s="1"/>
      <c r="O261" s="1"/>
      <c r="P261" s="1"/>
      <c r="Q261" s="1"/>
      <c r="R261" s="1"/>
      <c r="S261" s="1"/>
      <c r="T261" s="1"/>
      <c r="U261" s="1"/>
      <c r="V261" s="1"/>
      <c r="W261" s="1"/>
      <c r="X261" s="1"/>
      <c r="Y261" s="82"/>
      <c r="Z261" s="82"/>
      <c r="AA261" s="82"/>
      <c r="AB261" s="82"/>
      <c r="AC261" s="1"/>
      <c r="AD261" s="1"/>
      <c r="AE261" s="1"/>
      <c r="AF261" s="1"/>
      <c r="AG261" s="1"/>
      <c r="AH261" s="1"/>
      <c r="AI261" s="1"/>
      <c r="AJ261" s="1"/>
      <c r="AK261" s="1"/>
      <c r="AL261" s="1"/>
      <c r="AM261" s="1"/>
      <c r="AN261" s="1"/>
      <c r="AO261" s="1"/>
      <c r="AP261" s="1"/>
      <c r="AQ261" s="1"/>
      <c r="AR261" s="1"/>
      <c r="AS261" s="1"/>
      <c r="AT261" s="1"/>
      <c r="AU261" s="1" t="s">
        <v>1267</v>
      </c>
      <c r="AV261" s="1">
        <v>2537846.16</v>
      </c>
      <c r="AW261" s="1">
        <v>45</v>
      </c>
      <c r="AX261" s="82">
        <f t="shared" si="54"/>
        <v>2537846.16</v>
      </c>
      <c r="AY261" s="82" t="str">
        <f t="shared" si="55"/>
        <v xml:space="preserve">PURIFICACION Y ANALISIS DE FLUIDOS LTDA. </v>
      </c>
      <c r="AZ261" s="82" t="str">
        <f t="shared" si="56"/>
        <v>SHIMADZU</v>
      </c>
      <c r="BA261" s="82">
        <f t="shared" si="57"/>
        <v>45</v>
      </c>
      <c r="BB261" s="1"/>
      <c r="BC261" s="1"/>
      <c r="BD261" s="1"/>
      <c r="BE261" s="1"/>
      <c r="BF261" s="1"/>
      <c r="BG261" s="1"/>
      <c r="BH261" s="1"/>
      <c r="BI261" s="1"/>
      <c r="BJ261" s="1"/>
      <c r="BK261" s="1"/>
      <c r="BL261" s="1"/>
      <c r="BM261" s="1"/>
      <c r="BN261" s="1"/>
      <c r="BO261" s="1"/>
      <c r="BP261" s="1"/>
      <c r="BQ261" s="1"/>
      <c r="BR261" s="1"/>
      <c r="BS261" s="1"/>
      <c r="BT261" s="1"/>
      <c r="BU261" s="1"/>
      <c r="BV261" s="1"/>
      <c r="BW261" s="82"/>
      <c r="BX261" s="82"/>
      <c r="BY261" s="82"/>
      <c r="BZ261" s="82"/>
      <c r="CA261" s="1"/>
      <c r="CB261" s="1"/>
      <c r="CC261" s="1"/>
      <c r="CD261" s="98">
        <f t="shared" si="62"/>
        <v>2537846.16</v>
      </c>
      <c r="CE261" s="98" t="str">
        <f t="shared" si="63"/>
        <v xml:space="preserve">PURIFICACION Y ANALISIS DE FLUIDOS LTDA. </v>
      </c>
      <c r="CF261" s="98" t="str">
        <f t="shared" si="64"/>
        <v>SHIMADZU</v>
      </c>
      <c r="CG261" s="98">
        <f t="shared" si="65"/>
        <v>45</v>
      </c>
      <c r="CH261" s="1">
        <f t="shared" si="66"/>
        <v>2537846.16</v>
      </c>
    </row>
    <row r="262" spans="1:86" ht="43.2">
      <c r="A262" s="48">
        <f t="shared" si="67"/>
        <v>254</v>
      </c>
      <c r="B262" s="10" t="s">
        <v>1165</v>
      </c>
      <c r="C262" s="10" t="s">
        <v>1243</v>
      </c>
      <c r="D262" s="1"/>
      <c r="E262" s="1"/>
      <c r="F262" s="1"/>
      <c r="G262" s="1"/>
      <c r="H262" s="1"/>
      <c r="I262" s="1"/>
      <c r="J262" s="1"/>
      <c r="K262" s="1"/>
      <c r="L262" s="1"/>
      <c r="M262" s="1"/>
      <c r="N262" s="1"/>
      <c r="O262" s="1"/>
      <c r="P262" s="1"/>
      <c r="Q262" s="1"/>
      <c r="R262" s="1"/>
      <c r="S262" s="1"/>
      <c r="T262" s="1"/>
      <c r="U262" s="1"/>
      <c r="V262" s="1"/>
      <c r="W262" s="1"/>
      <c r="X262" s="1"/>
      <c r="Y262" s="82"/>
      <c r="Z262" s="82"/>
      <c r="AA262" s="82"/>
      <c r="AB262" s="82"/>
      <c r="AC262" s="1"/>
      <c r="AD262" s="1"/>
      <c r="AE262" s="1"/>
      <c r="AF262" s="1"/>
      <c r="AG262" s="1"/>
      <c r="AH262" s="1"/>
      <c r="AI262" s="1"/>
      <c r="AJ262" s="1"/>
      <c r="AK262" s="1"/>
      <c r="AL262" s="1"/>
      <c r="AM262" s="1"/>
      <c r="AN262" s="1"/>
      <c r="AO262" s="1"/>
      <c r="AP262" s="1"/>
      <c r="AQ262" s="1"/>
      <c r="AR262" s="1"/>
      <c r="AS262" s="1"/>
      <c r="AT262" s="1"/>
      <c r="AU262" s="1" t="s">
        <v>1267</v>
      </c>
      <c r="AV262" s="1">
        <v>157305.28</v>
      </c>
      <c r="AW262" s="1">
        <v>45</v>
      </c>
      <c r="AX262" s="82">
        <f t="shared" si="54"/>
        <v>157305.28</v>
      </c>
      <c r="AY262" s="82" t="str">
        <f t="shared" si="55"/>
        <v xml:space="preserve">PURIFICACION Y ANALISIS DE FLUIDOS LTDA. </v>
      </c>
      <c r="AZ262" s="82" t="str">
        <f t="shared" si="56"/>
        <v>SHIMADZU</v>
      </c>
      <c r="BA262" s="82">
        <f t="shared" si="57"/>
        <v>45</v>
      </c>
      <c r="BB262" s="1"/>
      <c r="BC262" s="1"/>
      <c r="BD262" s="1"/>
      <c r="BE262" s="1"/>
      <c r="BF262" s="1"/>
      <c r="BG262" s="1"/>
      <c r="BH262" s="1"/>
      <c r="BI262" s="1"/>
      <c r="BJ262" s="1"/>
      <c r="BK262" s="1"/>
      <c r="BL262" s="1"/>
      <c r="BM262" s="1"/>
      <c r="BN262" s="1"/>
      <c r="BO262" s="1"/>
      <c r="BP262" s="1"/>
      <c r="BQ262" s="1"/>
      <c r="BR262" s="1"/>
      <c r="BS262" s="1"/>
      <c r="BT262" s="1"/>
      <c r="BU262" s="1"/>
      <c r="BV262" s="1"/>
      <c r="BW262" s="82"/>
      <c r="BX262" s="82"/>
      <c r="BY262" s="82"/>
      <c r="BZ262" s="82"/>
      <c r="CA262" s="1"/>
      <c r="CB262" s="1"/>
      <c r="CC262" s="1"/>
      <c r="CD262" s="98">
        <f t="shared" si="62"/>
        <v>157305.28</v>
      </c>
      <c r="CE262" s="98" t="str">
        <f t="shared" si="63"/>
        <v xml:space="preserve">PURIFICACION Y ANALISIS DE FLUIDOS LTDA. </v>
      </c>
      <c r="CF262" s="98" t="str">
        <f t="shared" si="64"/>
        <v>SHIMADZU</v>
      </c>
      <c r="CG262" s="98">
        <f t="shared" si="65"/>
        <v>45</v>
      </c>
      <c r="CH262" s="1">
        <f t="shared" si="66"/>
        <v>157305.28</v>
      </c>
    </row>
    <row r="263" spans="1:86">
      <c r="A263" s="48">
        <f t="shared" si="67"/>
        <v>255</v>
      </c>
      <c r="B263" s="10" t="s">
        <v>1182</v>
      </c>
      <c r="C263" s="10" t="s">
        <v>924</v>
      </c>
      <c r="D263" s="1"/>
      <c r="E263" s="1"/>
      <c r="F263" s="1"/>
      <c r="G263" s="1"/>
      <c r="H263" s="1"/>
      <c r="I263" s="1"/>
      <c r="J263" s="1"/>
      <c r="K263" s="1"/>
      <c r="L263" s="1"/>
      <c r="M263" s="1"/>
      <c r="N263" s="1"/>
      <c r="O263" s="1"/>
      <c r="P263" s="1"/>
      <c r="Q263" s="1"/>
      <c r="R263" s="1"/>
      <c r="S263" s="1"/>
      <c r="T263" s="1"/>
      <c r="U263" s="1"/>
      <c r="V263" s="1"/>
      <c r="W263" s="1"/>
      <c r="X263" s="1"/>
      <c r="Y263" s="82"/>
      <c r="Z263" s="82"/>
      <c r="AA263" s="82"/>
      <c r="AB263" s="82"/>
      <c r="AC263" s="1"/>
      <c r="AD263" s="1"/>
      <c r="AE263" s="1"/>
      <c r="AF263" s="1"/>
      <c r="AG263" s="1"/>
      <c r="AH263" s="1"/>
      <c r="AI263" s="1"/>
      <c r="AJ263" s="1"/>
      <c r="AK263" s="1"/>
      <c r="AL263" s="1"/>
      <c r="AM263" s="1"/>
      <c r="AN263" s="1"/>
      <c r="AO263" s="1"/>
      <c r="AP263" s="1"/>
      <c r="AQ263" s="1"/>
      <c r="AR263" s="1"/>
      <c r="AS263" s="1"/>
      <c r="AT263" s="1"/>
      <c r="AU263" s="1"/>
      <c r="AV263" s="1"/>
      <c r="AW263" s="1"/>
      <c r="AX263" s="82"/>
      <c r="AY263" s="82"/>
      <c r="AZ263" s="82"/>
      <c r="BA263" s="82"/>
      <c r="BB263" s="1"/>
      <c r="BC263" s="1"/>
      <c r="BD263" s="1"/>
      <c r="BE263" s="1"/>
      <c r="BF263" s="1"/>
      <c r="BG263" s="1"/>
      <c r="BH263" s="1"/>
      <c r="BI263" s="1"/>
      <c r="BJ263" s="1"/>
      <c r="BK263" s="1"/>
      <c r="BL263" s="1"/>
      <c r="BM263" s="1"/>
      <c r="BN263" s="1"/>
      <c r="BO263" s="1"/>
      <c r="BP263" s="1"/>
      <c r="BQ263" s="1"/>
      <c r="BR263" s="1"/>
      <c r="BS263" s="1"/>
      <c r="BT263" s="1"/>
      <c r="BU263" s="1"/>
      <c r="BV263" s="1"/>
      <c r="BW263" s="82"/>
      <c r="BX263" s="82"/>
      <c r="BY263" s="82"/>
      <c r="BZ263" s="82"/>
      <c r="CA263" s="1"/>
      <c r="CB263" s="1"/>
      <c r="CC263" s="1"/>
      <c r="CD263" s="98"/>
      <c r="CE263" s="98"/>
      <c r="CF263" s="98"/>
      <c r="CG263" s="98"/>
      <c r="CH263" s="1">
        <f t="shared" si="66"/>
        <v>0</v>
      </c>
    </row>
    <row r="264" spans="1:86">
      <c r="A264" s="48">
        <f t="shared" si="67"/>
        <v>256</v>
      </c>
      <c r="B264" s="10" t="s">
        <v>1200</v>
      </c>
      <c r="C264" s="10" t="s">
        <v>1264</v>
      </c>
      <c r="D264" s="1"/>
      <c r="E264" s="1"/>
      <c r="F264" s="1"/>
      <c r="G264" s="1"/>
      <c r="H264" s="1"/>
      <c r="I264" s="1"/>
      <c r="J264" s="1"/>
      <c r="K264" s="1"/>
      <c r="L264" s="1"/>
      <c r="M264" s="1"/>
      <c r="N264" s="1"/>
      <c r="O264" s="1"/>
      <c r="P264" s="1"/>
      <c r="Q264" s="1"/>
      <c r="R264" s="1"/>
      <c r="S264" s="1"/>
      <c r="T264" s="1"/>
      <c r="U264" s="1"/>
      <c r="V264" s="1"/>
      <c r="W264" s="1"/>
      <c r="X264" s="1"/>
      <c r="Y264" s="82"/>
      <c r="Z264" s="82"/>
      <c r="AA264" s="82"/>
      <c r="AB264" s="82"/>
      <c r="AC264" s="1"/>
      <c r="AD264" s="1"/>
      <c r="AE264" s="1"/>
      <c r="AF264" s="1"/>
      <c r="AG264" s="1"/>
      <c r="AH264" s="1"/>
      <c r="AI264" s="1"/>
      <c r="AJ264" s="1"/>
      <c r="AK264" s="1"/>
      <c r="AL264" s="1"/>
      <c r="AM264" s="1"/>
      <c r="AN264" s="1"/>
      <c r="AO264" s="1"/>
      <c r="AP264" s="1"/>
      <c r="AQ264" s="1"/>
      <c r="AR264" s="1"/>
      <c r="AS264" s="1"/>
      <c r="AT264" s="1"/>
      <c r="AU264" s="1"/>
      <c r="AV264" s="1"/>
      <c r="AW264" s="1"/>
      <c r="AX264" s="82"/>
      <c r="AY264" s="82"/>
      <c r="AZ264" s="82"/>
      <c r="BA264" s="82"/>
      <c r="BB264" s="1"/>
      <c r="BC264" s="1"/>
      <c r="BD264" s="1"/>
      <c r="BE264" s="1"/>
      <c r="BF264" s="1"/>
      <c r="BG264" s="1"/>
      <c r="BH264" s="1"/>
      <c r="BI264" s="1"/>
      <c r="BJ264" s="1"/>
      <c r="BK264" s="1"/>
      <c r="BL264" s="1"/>
      <c r="BM264" s="1"/>
      <c r="BN264" s="1"/>
      <c r="BO264" s="1"/>
      <c r="BP264" s="1"/>
      <c r="BQ264" s="1"/>
      <c r="BR264" s="1"/>
      <c r="BS264" s="1"/>
      <c r="BT264" s="1"/>
      <c r="BU264" s="1"/>
      <c r="BV264" s="1"/>
      <c r="BW264" s="82"/>
      <c r="BX264" s="82"/>
      <c r="BY264" s="82"/>
      <c r="BZ264" s="82"/>
      <c r="CA264" s="1"/>
      <c r="CB264" s="1"/>
      <c r="CC264" s="1"/>
      <c r="CD264" s="98"/>
      <c r="CE264" s="98"/>
      <c r="CF264" s="98"/>
      <c r="CG264" s="98"/>
      <c r="CH264" s="1">
        <f t="shared" si="66"/>
        <v>0</v>
      </c>
    </row>
    <row r="265" spans="1:86" ht="43.2">
      <c r="A265" s="48">
        <f t="shared" si="67"/>
        <v>257</v>
      </c>
      <c r="B265" s="10" t="s">
        <v>1166</v>
      </c>
      <c r="C265" s="10" t="s">
        <v>1244</v>
      </c>
      <c r="D265" s="1"/>
      <c r="E265" s="1"/>
      <c r="F265" s="1"/>
      <c r="G265" s="1"/>
      <c r="H265" s="1"/>
      <c r="I265" s="1"/>
      <c r="J265" s="1"/>
      <c r="K265" s="1"/>
      <c r="L265" s="1"/>
      <c r="M265" s="1"/>
      <c r="N265" s="1"/>
      <c r="O265" s="1"/>
      <c r="P265" s="1"/>
      <c r="Q265" s="1"/>
      <c r="R265" s="1"/>
      <c r="S265" s="1"/>
      <c r="T265" s="1"/>
      <c r="U265" s="1"/>
      <c r="V265" s="1"/>
      <c r="W265" s="1"/>
      <c r="X265" s="1"/>
      <c r="Y265" s="82"/>
      <c r="Z265" s="82"/>
      <c r="AA265" s="82"/>
      <c r="AB265" s="82"/>
      <c r="AC265" s="1"/>
      <c r="AD265" s="1"/>
      <c r="AE265" s="1"/>
      <c r="AF265" s="1"/>
      <c r="AG265" s="1"/>
      <c r="AH265" s="1"/>
      <c r="AI265" s="1"/>
      <c r="AJ265" s="1"/>
      <c r="AK265" s="1"/>
      <c r="AL265" s="1"/>
      <c r="AM265" s="1"/>
      <c r="AN265" s="1"/>
      <c r="AO265" s="1"/>
      <c r="AP265" s="1"/>
      <c r="AQ265" s="1"/>
      <c r="AR265" s="1"/>
      <c r="AS265" s="1"/>
      <c r="AT265" s="1"/>
      <c r="AU265" s="1" t="s">
        <v>1267</v>
      </c>
      <c r="AV265" s="1">
        <v>269165.82</v>
      </c>
      <c r="AW265" s="1">
        <v>45</v>
      </c>
      <c r="AX265" s="82">
        <f t="shared" si="54"/>
        <v>269165.82</v>
      </c>
      <c r="AY265" s="82" t="str">
        <f t="shared" si="55"/>
        <v xml:space="preserve">PURIFICACION Y ANALISIS DE FLUIDOS LTDA. </v>
      </c>
      <c r="AZ265" s="82" t="str">
        <f t="shared" si="56"/>
        <v>SHIMADZU</v>
      </c>
      <c r="BA265" s="82">
        <f t="shared" si="57"/>
        <v>45</v>
      </c>
      <c r="BB265" s="1"/>
      <c r="BC265" s="1"/>
      <c r="BD265" s="1"/>
      <c r="BE265" s="1"/>
      <c r="BF265" s="1"/>
      <c r="BG265" s="1"/>
      <c r="BH265" s="1"/>
      <c r="BI265" s="1"/>
      <c r="BJ265" s="1"/>
      <c r="BK265" s="1"/>
      <c r="BL265" s="1"/>
      <c r="BM265" s="1"/>
      <c r="BN265" s="1"/>
      <c r="BO265" s="1"/>
      <c r="BP265" s="1"/>
      <c r="BQ265" s="1"/>
      <c r="BR265" s="1"/>
      <c r="BS265" s="1"/>
      <c r="BT265" s="1"/>
      <c r="BU265" s="1"/>
      <c r="BV265" s="1"/>
      <c r="BW265" s="82"/>
      <c r="BX265" s="82"/>
      <c r="BY265" s="82"/>
      <c r="BZ265" s="82"/>
      <c r="CA265" s="1"/>
      <c r="CB265" s="1"/>
      <c r="CC265" s="1"/>
      <c r="CD265" s="98">
        <f t="shared" si="62"/>
        <v>269165.82</v>
      </c>
      <c r="CE265" s="98" t="str">
        <f t="shared" si="63"/>
        <v xml:space="preserve">PURIFICACION Y ANALISIS DE FLUIDOS LTDA. </v>
      </c>
      <c r="CF265" s="98" t="str">
        <f t="shared" si="64"/>
        <v>SHIMADZU</v>
      </c>
      <c r="CG265" s="98">
        <f t="shared" si="65"/>
        <v>45</v>
      </c>
      <c r="CH265" s="1">
        <f t="shared" si="66"/>
        <v>269165.82</v>
      </c>
    </row>
    <row r="266" spans="1:86" ht="43.2">
      <c r="A266" s="48">
        <f t="shared" si="67"/>
        <v>258</v>
      </c>
      <c r="B266" s="10" t="s">
        <v>2250</v>
      </c>
      <c r="C266" s="10" t="s">
        <v>2251</v>
      </c>
      <c r="D266" s="1"/>
      <c r="E266" s="1"/>
      <c r="F266" s="1"/>
      <c r="G266" s="1" t="s">
        <v>2323</v>
      </c>
      <c r="H266" s="1">
        <v>131080</v>
      </c>
      <c r="I266" s="1">
        <v>30</v>
      </c>
      <c r="J266" s="1"/>
      <c r="K266" s="1"/>
      <c r="L266" s="1"/>
      <c r="M266" s="1"/>
      <c r="N266" s="1"/>
      <c r="O266" s="1"/>
      <c r="P266" s="1"/>
      <c r="Q266" s="1"/>
      <c r="R266" s="1"/>
      <c r="S266" s="1"/>
      <c r="T266" s="1"/>
      <c r="U266" s="1"/>
      <c r="V266" s="1"/>
      <c r="W266" s="1"/>
      <c r="X266" s="1"/>
      <c r="Y266" s="82">
        <f t="shared" ref="Y266" si="72">MIN(W266,T266,Q266,N266,K266,H266,E266)</f>
        <v>131080</v>
      </c>
      <c r="Z266" s="82" t="str">
        <f t="shared" ref="Z266" si="73">IF(Y266=W266,$V$7,IF(Y266=T266,$S$7,IF(Y266=Q266,$P$7,IF(Y266=N266,$M$7,IF(Y266=K266,$J$7,IF(Y266=H266,$G$7,IF(Y266=E266,$D$7,"")))))))</f>
        <v>BIO-INSTRUMENTAL</v>
      </c>
      <c r="AA266" s="82" t="str">
        <f t="shared" ref="AA266" si="74">IF(Y266=W266,V266,IF(Y266=T266,S266,IF(Y266=Q266,P266,IF(Y266=N266,M266,IF(Y266=K266,J266,IF(Y266=H266,G266,IF(Y266=E266,D266,"")))))))</f>
        <v xml:space="preserve">BEL ART </v>
      </c>
      <c r="AB266" s="82">
        <f t="shared" ref="AB266" si="75">IF(Y266=W266,X266,IF(Y266=T266,U266,IF(Y266=Q266,R266,IF(Y266=N266,O266,IF(Y266=K266,L266,IF(Y266=H266,I266,IF(Y266=E266,F266,"")))))))</f>
        <v>30</v>
      </c>
      <c r="AC266" s="1"/>
      <c r="AD266" s="1"/>
      <c r="AE266" s="1"/>
      <c r="AF266" s="1"/>
      <c r="AG266" s="1"/>
      <c r="AH266" s="1"/>
      <c r="AI266" s="1"/>
      <c r="AJ266" s="1"/>
      <c r="AK266" s="1"/>
      <c r="AL266" s="1" t="s">
        <v>2505</v>
      </c>
      <c r="AM266" s="1">
        <v>91500</v>
      </c>
      <c r="AN266" s="1" t="s">
        <v>2475</v>
      </c>
      <c r="AO266" s="1"/>
      <c r="AP266" s="1"/>
      <c r="AQ266" s="1"/>
      <c r="AR266" s="1"/>
      <c r="AS266" s="1"/>
      <c r="AT266" s="1"/>
      <c r="AU266" s="1"/>
      <c r="AV266" s="1"/>
      <c r="AW266" s="1"/>
      <c r="AX266" s="82">
        <f t="shared" ref="AX266:AX271" si="76">MIN(AV266,AS266,AP266,AM266,AJ266,AG266,AD266)</f>
        <v>91500</v>
      </c>
      <c r="AY266" s="82" t="str">
        <f t="shared" ref="AY266:AY271" si="77">IF(AX266=AV266,$AU$7,IF(AX266=AS266,$AR$7,IF(AX266=AP266,$AO$7,IF(AX266=AM266,$AL$7,IF(AX266=AJ266,$AI$7,IF(AX266=AG266,$AF$7,IF(AX266=AD266,$AC$7,"")))))))</f>
        <v>LESNIAK E. U.</v>
      </c>
      <c r="AZ266" s="82" t="str">
        <f t="shared" ref="AZ266:AZ271" si="78">IF(AX266=AV266,AU266,IF(AX266=AS266,AR266,IF(AX266=AP266,AO266,IF(AX266=AM266,AL266,IF(AX266=AJ266,AI266,IF(AX266=AG266,AF266,IF(AX266=AD266,AC266,"")))))))</f>
        <v>BEL ART</v>
      </c>
      <c r="BA266" s="82" t="str">
        <f t="shared" ref="BA266:BA271" si="79">IF(AX266=AV266,AW266,IF(AX266=AS266,AT266,IF(AX266=AP266,AQ266,IF(AX266=AM266,AN266,IF(AX266=AJ266,AK266,IF(AX266=AG266,AH266,IF(AX266=AD266,AE266,"")))))))</f>
        <v>30 días</v>
      </c>
      <c r="BB266" s="1"/>
      <c r="BC266" s="1"/>
      <c r="BD266" s="1"/>
      <c r="BE266" s="1"/>
      <c r="BF266" s="1"/>
      <c r="BG266" s="1"/>
      <c r="BH266" s="1"/>
      <c r="BI266" s="1"/>
      <c r="BJ266" s="1"/>
      <c r="BK266" s="1"/>
      <c r="BL266" s="1"/>
      <c r="BM266" s="1"/>
      <c r="BN266" s="1"/>
      <c r="BO266" s="1"/>
      <c r="BP266" s="1"/>
      <c r="BQ266" s="1"/>
      <c r="BR266" s="1"/>
      <c r="BS266" s="1"/>
      <c r="BT266" s="1"/>
      <c r="BU266" s="1"/>
      <c r="BV266" s="1"/>
      <c r="BW266" s="82"/>
      <c r="BX266" s="82"/>
      <c r="BY266" s="82"/>
      <c r="BZ266" s="82"/>
      <c r="CA266" s="1"/>
      <c r="CB266" s="1"/>
      <c r="CC266" s="1"/>
      <c r="CD266" s="98">
        <f t="shared" ref="CD266:CD271" si="80">MIN(CB266,BW266,AX266,Y266)</f>
        <v>91500</v>
      </c>
      <c r="CE266" s="98" t="str">
        <f t="shared" ref="CE266:CE271" si="81">IF(CD266=CB266,$CA$7,IF(CD266=BW266,BX266,IF(CD266=AX266,AY266,IF(CD266=Y266,Z266,""))))</f>
        <v>LESNIAK E. U.</v>
      </c>
      <c r="CF266" s="98" t="str">
        <f t="shared" ref="CF266:CF271" si="82">IF(CD266=CB266,CA266,IF(CD266=BW266,BY266,IF(CD266=AX266,AZ266,IF(CD266=Y266,AA266,""))))</f>
        <v>BEL ART</v>
      </c>
      <c r="CG266" s="98" t="str">
        <f t="shared" ref="CG266:CG271" si="83">IF(CD266=CB266,CC266,IF(CD266=BW266,BZ266,IF(CD266=AX266,BA266,IF(CD266=Y266,AB266,""))))</f>
        <v>30 días</v>
      </c>
      <c r="CH266" s="1">
        <f t="shared" ref="CH266:CH271" si="84">MAX(CB266,BI266,BC266,AD266,AG266,AJ266,AP266,AS266,AV266,W266,T266,Q266,N266,K266,H266,E266,BL266,BO266,BR266,BU266)</f>
        <v>131080</v>
      </c>
    </row>
    <row r="267" spans="1:86" ht="28.8">
      <c r="A267" s="48">
        <f t="shared" ref="A267:A271" si="85">A266+1</f>
        <v>259</v>
      </c>
      <c r="B267" s="10" t="s">
        <v>2252</v>
      </c>
      <c r="C267" s="10" t="s">
        <v>2253</v>
      </c>
      <c r="D267" s="1"/>
      <c r="E267" s="1"/>
      <c r="F267" s="1"/>
      <c r="G267" s="1"/>
      <c r="H267" s="1"/>
      <c r="I267" s="1"/>
      <c r="J267" s="1"/>
      <c r="K267" s="1"/>
      <c r="L267" s="1"/>
      <c r="M267" s="1"/>
      <c r="N267" s="1"/>
      <c r="O267" s="1"/>
      <c r="P267" s="1"/>
      <c r="Q267" s="1"/>
      <c r="R267" s="1"/>
      <c r="S267" s="1"/>
      <c r="T267" s="1"/>
      <c r="U267" s="1"/>
      <c r="V267" s="1"/>
      <c r="W267" s="1"/>
      <c r="X267" s="1"/>
      <c r="Y267" s="82"/>
      <c r="Z267" s="82"/>
      <c r="AA267" s="82"/>
      <c r="AB267" s="82"/>
      <c r="AC267" s="1"/>
      <c r="AD267" s="1"/>
      <c r="AE267" s="1"/>
      <c r="AF267" s="1"/>
      <c r="AG267" s="1"/>
      <c r="AH267" s="1"/>
      <c r="AI267" s="1"/>
      <c r="AJ267" s="1"/>
      <c r="AK267" s="1"/>
      <c r="AL267" s="1" t="s">
        <v>1095</v>
      </c>
      <c r="AM267" s="1">
        <v>159300</v>
      </c>
      <c r="AN267" s="1" t="s">
        <v>2475</v>
      </c>
      <c r="AO267" s="1"/>
      <c r="AP267" s="1"/>
      <c r="AQ267" s="1"/>
      <c r="AR267" s="1"/>
      <c r="AS267" s="1"/>
      <c r="AT267" s="1"/>
      <c r="AU267" s="1"/>
      <c r="AV267" s="1"/>
      <c r="AW267" s="1"/>
      <c r="AX267" s="82">
        <f t="shared" si="76"/>
        <v>159300</v>
      </c>
      <c r="AY267" s="82" t="str">
        <f t="shared" si="77"/>
        <v>LESNIAK E. U.</v>
      </c>
      <c r="AZ267" s="82" t="str">
        <f t="shared" si="78"/>
        <v>SIGMA</v>
      </c>
      <c r="BA267" s="82" t="str">
        <f t="shared" si="79"/>
        <v>30 días</v>
      </c>
      <c r="BB267" s="1"/>
      <c r="BC267" s="1"/>
      <c r="BD267" s="1"/>
      <c r="BE267" s="1"/>
      <c r="BF267" s="1"/>
      <c r="BG267" s="1"/>
      <c r="BH267" s="1" t="s">
        <v>1095</v>
      </c>
      <c r="BI267" s="1">
        <v>140360</v>
      </c>
      <c r="BJ267" s="1" t="s">
        <v>2375</v>
      </c>
      <c r="BK267" s="1"/>
      <c r="BL267" s="1"/>
      <c r="BM267" s="1"/>
      <c r="BN267" s="1"/>
      <c r="BO267" s="1"/>
      <c r="BP267" s="1"/>
      <c r="BQ267" s="1"/>
      <c r="BR267" s="1"/>
      <c r="BS267" s="1"/>
      <c r="BT267" s="1"/>
      <c r="BU267" s="1"/>
      <c r="BV267" s="1"/>
      <c r="BW267" s="82">
        <f t="shared" ref="BW267:BW269" si="86">MIN(BU267,BR267,BO267,BL267,BI267,BF267,BC267)</f>
        <v>140360</v>
      </c>
      <c r="BX267" s="82" t="str">
        <f t="shared" ref="BX267:BX269" si="87">IF(BW267=BU267,$BT$7,IF(BW267=BR267,$BQ$7,IF(BW267=BO267,$BN$7,IF(BW267=BL267,$BK$7,IF(BW267=BI267,$BH$7,IF(BW267=BF267,$BE$7,IF(BW267=BC267,$BB$7,"")))))))</f>
        <v xml:space="preserve">QUIMICA  M.G.  S.A.S.   </v>
      </c>
      <c r="BY267" s="82" t="str">
        <f t="shared" ref="BY267:BY269" si="88">IF(BW267=BU267,BT267,IF(BW267=BR267,BQ267,IF(BW267=BO267,BN267,IF(BW267=BL267,BK267,IF(BW267=BI267,BH267,IF(BW267=BF267,BE267,IF(BW267=BC267,BB267,"")))))))</f>
        <v>SIGMA</v>
      </c>
      <c r="BZ267" s="82" t="str">
        <f t="shared" ref="BZ267:BZ269" si="89">IF(BW267=BU267,BV267,IF(BW267=BR267,BS267,IF(BW267=BO267,BP267,IF(BW267=BL267,BM267,IF(BW267=BI267,BJ267,IF(BW267=BF267,BG267,IF(BW267=BC267,BD267,"")))))))</f>
        <v>60 DIAS</v>
      </c>
      <c r="CA267" s="1" t="s">
        <v>1095</v>
      </c>
      <c r="CB267" s="1">
        <v>166100</v>
      </c>
      <c r="CC267" s="1">
        <v>60</v>
      </c>
      <c r="CD267" s="98">
        <f t="shared" si="80"/>
        <v>140360</v>
      </c>
      <c r="CE267" s="98" t="str">
        <f t="shared" si="81"/>
        <v xml:space="preserve">QUIMICA  M.G.  S.A.S.   </v>
      </c>
      <c r="CF267" s="98" t="str">
        <f t="shared" si="82"/>
        <v>SIGMA</v>
      </c>
      <c r="CG267" s="98" t="str">
        <f t="shared" si="83"/>
        <v>60 DIAS</v>
      </c>
      <c r="CH267" s="1">
        <f t="shared" si="84"/>
        <v>166100</v>
      </c>
    </row>
    <row r="268" spans="1:86">
      <c r="A268" s="48">
        <f t="shared" si="85"/>
        <v>260</v>
      </c>
      <c r="B268" s="10" t="s">
        <v>1183</v>
      </c>
      <c r="C268" s="10" t="s">
        <v>924</v>
      </c>
      <c r="D268" s="1"/>
      <c r="E268" s="1"/>
      <c r="F268" s="1"/>
      <c r="G268" s="1"/>
      <c r="H268" s="1"/>
      <c r="I268" s="1"/>
      <c r="J268" s="1"/>
      <c r="K268" s="1"/>
      <c r="L268" s="1"/>
      <c r="M268" s="1"/>
      <c r="N268" s="1"/>
      <c r="O268" s="1"/>
      <c r="P268" s="1"/>
      <c r="Q268" s="1"/>
      <c r="R268" s="1"/>
      <c r="S268" s="1"/>
      <c r="T268" s="1"/>
      <c r="U268" s="1"/>
      <c r="V268" s="1"/>
      <c r="W268" s="1"/>
      <c r="X268" s="1"/>
      <c r="Y268" s="82"/>
      <c r="Z268" s="82"/>
      <c r="AA268" s="82"/>
      <c r="AB268" s="82"/>
      <c r="AC268" s="1"/>
      <c r="AD268" s="1"/>
      <c r="AE268" s="1"/>
      <c r="AF268" s="1"/>
      <c r="AG268" s="1"/>
      <c r="AH268" s="1"/>
      <c r="AI268" s="1"/>
      <c r="AJ268" s="1"/>
      <c r="AK268" s="1"/>
      <c r="AL268" s="1"/>
      <c r="AM268" s="1"/>
      <c r="AN268" s="1"/>
      <c r="AO268" s="1"/>
      <c r="AP268" s="1"/>
      <c r="AQ268" s="1"/>
      <c r="AR268" s="1"/>
      <c r="AS268" s="1"/>
      <c r="AT268" s="1"/>
      <c r="AU268" s="1"/>
      <c r="AV268" s="1"/>
      <c r="AW268" s="1"/>
      <c r="AX268" s="82"/>
      <c r="AY268" s="82"/>
      <c r="AZ268" s="82"/>
      <c r="BA268" s="82"/>
      <c r="BB268" s="1"/>
      <c r="BC268" s="1"/>
      <c r="BD268" s="1"/>
      <c r="BE268" s="1"/>
      <c r="BF268" s="1"/>
      <c r="BG268" s="1"/>
      <c r="BH268" s="1"/>
      <c r="BI268" s="1"/>
      <c r="BJ268" s="1"/>
      <c r="BK268" s="1"/>
      <c r="BL268" s="1"/>
      <c r="BM268" s="1"/>
      <c r="BN268" s="1"/>
      <c r="BO268" s="1"/>
      <c r="BP268" s="1"/>
      <c r="BQ268" s="1"/>
      <c r="BR268" s="1"/>
      <c r="BS268" s="1"/>
      <c r="BT268" s="1"/>
      <c r="BU268" s="1"/>
      <c r="BV268" s="1"/>
      <c r="BW268" s="82"/>
      <c r="BX268" s="82"/>
      <c r="BY268" s="82"/>
      <c r="BZ268" s="82"/>
      <c r="CA268" s="1"/>
      <c r="CB268" s="1"/>
      <c r="CC268" s="1"/>
      <c r="CD268" s="98"/>
      <c r="CE268" s="98"/>
      <c r="CF268" s="98"/>
      <c r="CG268" s="98"/>
      <c r="CH268" s="1">
        <f t="shared" si="84"/>
        <v>0</v>
      </c>
    </row>
    <row r="269" spans="1:86" ht="43.2">
      <c r="A269" s="48">
        <f t="shared" si="85"/>
        <v>261</v>
      </c>
      <c r="B269" s="10" t="s">
        <v>1318</v>
      </c>
      <c r="C269" s="10" t="s">
        <v>920</v>
      </c>
      <c r="D269" s="1"/>
      <c r="E269" s="1"/>
      <c r="F269" s="1"/>
      <c r="G269" s="1"/>
      <c r="H269" s="1"/>
      <c r="I269" s="1"/>
      <c r="J269" s="1"/>
      <c r="K269" s="1"/>
      <c r="L269" s="1"/>
      <c r="M269" s="1"/>
      <c r="N269" s="1"/>
      <c r="O269" s="1"/>
      <c r="P269" s="1"/>
      <c r="Q269" s="1"/>
      <c r="R269" s="1"/>
      <c r="S269" s="1"/>
      <c r="T269" s="1"/>
      <c r="U269" s="1"/>
      <c r="V269" s="1"/>
      <c r="W269" s="1"/>
      <c r="X269" s="1"/>
      <c r="Y269" s="82"/>
      <c r="Z269" s="82"/>
      <c r="AA269" s="82"/>
      <c r="AB269" s="82"/>
      <c r="AC269" s="1"/>
      <c r="AD269" s="1"/>
      <c r="AE269" s="1"/>
      <c r="AF269" s="1"/>
      <c r="AG269" s="1"/>
      <c r="AH269" s="1"/>
      <c r="AI269" s="1"/>
      <c r="AJ269" s="1"/>
      <c r="AK269" s="1"/>
      <c r="AL269" s="1" t="s">
        <v>920</v>
      </c>
      <c r="AM269" s="1">
        <v>142100</v>
      </c>
      <c r="AN269" s="1" t="s">
        <v>2475</v>
      </c>
      <c r="AO269" s="1"/>
      <c r="AP269" s="1"/>
      <c r="AQ269" s="1"/>
      <c r="AR269" s="1"/>
      <c r="AS269" s="1"/>
      <c r="AT269" s="1"/>
      <c r="AU269" s="1"/>
      <c r="AV269" s="1"/>
      <c r="AW269" s="1"/>
      <c r="AX269" s="82">
        <f t="shared" si="76"/>
        <v>142100</v>
      </c>
      <c r="AY269" s="82" t="str">
        <f t="shared" si="77"/>
        <v>LESNIAK E. U.</v>
      </c>
      <c r="AZ269" s="82" t="str">
        <f t="shared" si="78"/>
        <v>BRAND</v>
      </c>
      <c r="BA269" s="82" t="str">
        <f t="shared" si="79"/>
        <v>30 días</v>
      </c>
      <c r="BB269" s="1"/>
      <c r="BC269" s="1"/>
      <c r="BD269" s="1"/>
      <c r="BE269" s="1" t="s">
        <v>920</v>
      </c>
      <c r="BF269" s="1">
        <v>111855.9</v>
      </c>
      <c r="BG269" s="1" t="s">
        <v>2527</v>
      </c>
      <c r="BH269" s="1"/>
      <c r="BI269" s="1"/>
      <c r="BJ269" s="1"/>
      <c r="BK269" s="1"/>
      <c r="BL269" s="1"/>
      <c r="BM269" s="1"/>
      <c r="BN269" s="1"/>
      <c r="BO269" s="1"/>
      <c r="BP269" s="1"/>
      <c r="BQ269" s="1" t="s">
        <v>920</v>
      </c>
      <c r="BR269" s="1">
        <v>107532</v>
      </c>
      <c r="BS269" s="1" t="s">
        <v>2545</v>
      </c>
      <c r="BT269" s="1"/>
      <c r="BU269" s="1"/>
      <c r="BV269" s="1"/>
      <c r="BW269" s="82">
        <f t="shared" si="86"/>
        <v>107532</v>
      </c>
      <c r="BX269" s="82" t="str">
        <f t="shared" si="87"/>
        <v>REACTIVOS EQUIPOS Y QUIMICOS LIMITADA</v>
      </c>
      <c r="BY269" s="82" t="str">
        <f t="shared" si="88"/>
        <v>BRAND</v>
      </c>
      <c r="BZ269" s="82" t="str">
        <f t="shared" si="89"/>
        <v>120 DIAS</v>
      </c>
      <c r="CA269" s="1" t="s">
        <v>920</v>
      </c>
      <c r="CB269" s="1">
        <v>88600</v>
      </c>
      <c r="CC269" s="1">
        <v>60</v>
      </c>
      <c r="CD269" s="98">
        <f t="shared" si="80"/>
        <v>88600</v>
      </c>
      <c r="CE269" s="98" t="str">
        <f t="shared" si="81"/>
        <v>SCIENTIFIC PRODUCTS LTDA.</v>
      </c>
      <c r="CF269" s="98" t="str">
        <f t="shared" si="82"/>
        <v>BRAND</v>
      </c>
      <c r="CG269" s="98">
        <f t="shared" si="83"/>
        <v>60</v>
      </c>
      <c r="CH269" s="1">
        <f t="shared" si="84"/>
        <v>107532</v>
      </c>
    </row>
    <row r="270" spans="1:86" ht="57.6">
      <c r="A270" s="48">
        <f t="shared" si="85"/>
        <v>262</v>
      </c>
      <c r="B270" s="10" t="s">
        <v>1399</v>
      </c>
      <c r="C270" s="10" t="s">
        <v>1400</v>
      </c>
      <c r="D270" s="1"/>
      <c r="E270" s="1"/>
      <c r="F270" s="1"/>
      <c r="G270" s="1"/>
      <c r="H270" s="1"/>
      <c r="I270" s="1"/>
      <c r="J270" s="1"/>
      <c r="K270" s="1"/>
      <c r="L270" s="1"/>
      <c r="M270" s="1"/>
      <c r="N270" s="1"/>
      <c r="O270" s="1"/>
      <c r="P270" s="1"/>
      <c r="Q270" s="1"/>
      <c r="R270" s="1"/>
      <c r="S270" s="1"/>
      <c r="T270" s="1"/>
      <c r="U270" s="1"/>
      <c r="V270" s="1"/>
      <c r="W270" s="1"/>
      <c r="X270" s="1"/>
      <c r="Y270" s="82"/>
      <c r="Z270" s="82"/>
      <c r="AA270" s="82"/>
      <c r="AB270" s="82"/>
      <c r="AC270" s="1"/>
      <c r="AD270" s="1"/>
      <c r="AE270" s="1"/>
      <c r="AF270" s="1" t="s">
        <v>1222</v>
      </c>
      <c r="AG270" s="1">
        <v>394400</v>
      </c>
      <c r="AH270" s="1" t="s">
        <v>2454</v>
      </c>
      <c r="AI270" s="1"/>
      <c r="AJ270" s="1"/>
      <c r="AK270" s="1"/>
      <c r="AL270" s="1" t="s">
        <v>1222</v>
      </c>
      <c r="AM270" s="1">
        <v>530200</v>
      </c>
      <c r="AN270" s="1" t="s">
        <v>2475</v>
      </c>
      <c r="AO270" s="1"/>
      <c r="AP270" s="1"/>
      <c r="AQ270" s="1"/>
      <c r="AR270" s="1"/>
      <c r="AS270" s="1"/>
      <c r="AT270" s="1"/>
      <c r="AU270" s="1" t="s">
        <v>1222</v>
      </c>
      <c r="AV270" s="1">
        <v>482379.04</v>
      </c>
      <c r="AW270" s="1">
        <v>45</v>
      </c>
      <c r="AX270" s="82">
        <f t="shared" si="76"/>
        <v>394400</v>
      </c>
      <c r="AY270" s="82" t="str">
        <f t="shared" si="77"/>
        <v>INNOVACION TECNOLOGICA LTDA - INNOVATEK LTDA.</v>
      </c>
      <c r="AZ270" s="82" t="str">
        <f t="shared" si="78"/>
        <v>RESTEK</v>
      </c>
      <c r="BA270" s="82" t="str">
        <f t="shared" si="79"/>
        <v>30 dias</v>
      </c>
      <c r="BB270" s="1"/>
      <c r="BC270" s="1"/>
      <c r="BD270" s="1"/>
      <c r="BE270" s="1"/>
      <c r="BF270" s="1"/>
      <c r="BG270" s="1"/>
      <c r="BH270" s="1"/>
      <c r="BI270" s="1"/>
      <c r="BJ270" s="1"/>
      <c r="BK270" s="1"/>
      <c r="BL270" s="1"/>
      <c r="BM270" s="1"/>
      <c r="BN270" s="1"/>
      <c r="BO270" s="1"/>
      <c r="BP270" s="1"/>
      <c r="BQ270" s="1"/>
      <c r="BR270" s="1"/>
      <c r="BS270" s="1"/>
      <c r="BT270" s="1"/>
      <c r="BU270" s="1"/>
      <c r="BV270" s="1"/>
      <c r="BW270" s="82"/>
      <c r="BX270" s="82"/>
      <c r="BY270" s="82"/>
      <c r="BZ270" s="82"/>
      <c r="CA270" s="1" t="s">
        <v>1222</v>
      </c>
      <c r="CB270" s="1">
        <v>609700</v>
      </c>
      <c r="CC270" s="1">
        <v>60</v>
      </c>
      <c r="CD270" s="98">
        <f t="shared" si="80"/>
        <v>394400</v>
      </c>
      <c r="CE270" s="98" t="str">
        <f t="shared" si="81"/>
        <v>INNOVACION TECNOLOGICA LTDA - INNOVATEK LTDA.</v>
      </c>
      <c r="CF270" s="98" t="str">
        <f t="shared" si="82"/>
        <v>RESTEK</v>
      </c>
      <c r="CG270" s="98" t="str">
        <f t="shared" si="83"/>
        <v>30 dias</v>
      </c>
      <c r="CH270" s="1">
        <f t="shared" si="84"/>
        <v>609700</v>
      </c>
    </row>
    <row r="271" spans="1:86" ht="57.6">
      <c r="A271" s="48">
        <f t="shared" si="85"/>
        <v>263</v>
      </c>
      <c r="B271" s="10" t="s">
        <v>1149</v>
      </c>
      <c r="C271" s="10" t="s">
        <v>1232</v>
      </c>
      <c r="D271" s="1"/>
      <c r="E271" s="1"/>
      <c r="F271" s="1"/>
      <c r="G271" s="1"/>
      <c r="H271" s="1"/>
      <c r="I271" s="1"/>
      <c r="J271" s="1"/>
      <c r="K271" s="1"/>
      <c r="L271" s="1"/>
      <c r="M271" s="1"/>
      <c r="N271" s="1"/>
      <c r="O271" s="1"/>
      <c r="P271" s="1"/>
      <c r="Q271" s="1"/>
      <c r="R271" s="1"/>
      <c r="S271" s="1"/>
      <c r="T271" s="1"/>
      <c r="U271" s="1"/>
      <c r="V271" s="1"/>
      <c r="W271" s="1"/>
      <c r="X271" s="1"/>
      <c r="Y271" s="82"/>
      <c r="Z271" s="82"/>
      <c r="AA271" s="82"/>
      <c r="AB271" s="82"/>
      <c r="AC271" s="1"/>
      <c r="AD271" s="1"/>
      <c r="AE271" s="1"/>
      <c r="AF271" s="1" t="s">
        <v>1222</v>
      </c>
      <c r="AG271" s="1">
        <v>55680</v>
      </c>
      <c r="AH271" s="1" t="s">
        <v>2454</v>
      </c>
      <c r="AI271" s="1"/>
      <c r="AJ271" s="1"/>
      <c r="AK271" s="1"/>
      <c r="AL271" s="1" t="s">
        <v>1222</v>
      </c>
      <c r="AM271" s="1">
        <v>78300</v>
      </c>
      <c r="AN271" s="1" t="s">
        <v>2475</v>
      </c>
      <c r="AO271" s="1"/>
      <c r="AP271" s="1"/>
      <c r="AQ271" s="1"/>
      <c r="AR271" s="1"/>
      <c r="AS271" s="1"/>
      <c r="AT271" s="1"/>
      <c r="AU271" s="1" t="s">
        <v>1222</v>
      </c>
      <c r="AV271" s="1">
        <v>68317.039999999994</v>
      </c>
      <c r="AW271" s="1">
        <v>45</v>
      </c>
      <c r="AX271" s="82">
        <f t="shared" si="76"/>
        <v>55680</v>
      </c>
      <c r="AY271" s="82" t="str">
        <f t="shared" si="77"/>
        <v>INNOVACION TECNOLOGICA LTDA - INNOVATEK LTDA.</v>
      </c>
      <c r="AZ271" s="82" t="str">
        <f t="shared" si="78"/>
        <v>RESTEK</v>
      </c>
      <c r="BA271" s="82" t="str">
        <f t="shared" si="79"/>
        <v>30 dias</v>
      </c>
      <c r="BB271" s="1"/>
      <c r="BC271" s="1"/>
      <c r="BD271" s="1"/>
      <c r="BE271" s="1"/>
      <c r="BF271" s="1"/>
      <c r="BG271" s="1"/>
      <c r="BH271" s="1"/>
      <c r="BI271" s="1"/>
      <c r="BJ271" s="1"/>
      <c r="BK271" s="1"/>
      <c r="BL271" s="1"/>
      <c r="BM271" s="1"/>
      <c r="BN271" s="1"/>
      <c r="BO271" s="1"/>
      <c r="BP271" s="1"/>
      <c r="BQ271" s="1"/>
      <c r="BR271" s="1"/>
      <c r="BS271" s="1"/>
      <c r="BT271" s="1"/>
      <c r="BU271" s="1"/>
      <c r="BV271" s="1"/>
      <c r="BW271" s="82"/>
      <c r="BX271" s="82"/>
      <c r="BY271" s="82"/>
      <c r="BZ271" s="82"/>
      <c r="CA271" s="1" t="s">
        <v>1222</v>
      </c>
      <c r="CB271" s="1">
        <v>143900</v>
      </c>
      <c r="CC271" s="1">
        <v>60</v>
      </c>
      <c r="CD271" s="98">
        <f t="shared" si="80"/>
        <v>55680</v>
      </c>
      <c r="CE271" s="98" t="str">
        <f t="shared" si="81"/>
        <v>INNOVACION TECNOLOGICA LTDA - INNOVATEK LTDA.</v>
      </c>
      <c r="CF271" s="98" t="str">
        <f t="shared" si="82"/>
        <v>RESTEK</v>
      </c>
      <c r="CG271" s="98" t="str">
        <f t="shared" si="83"/>
        <v>30 dias</v>
      </c>
      <c r="CH271" s="1">
        <f t="shared" si="84"/>
        <v>143900</v>
      </c>
    </row>
    <row r="272" spans="1:86" ht="14.4" customHeight="1">
      <c r="A272" s="151" t="s">
        <v>2099</v>
      </c>
      <c r="B272" s="151"/>
      <c r="C272" s="151"/>
      <c r="D272" s="79"/>
      <c r="E272" s="2">
        <f>SUM(E9:E271)</f>
        <v>11244040.66</v>
      </c>
      <c r="H272" s="2">
        <f>SUM(H9:H271)</f>
        <v>21827952</v>
      </c>
      <c r="K272" s="2">
        <f>SUM(K9:K271)</f>
        <v>7134104</v>
      </c>
      <c r="N272" s="2">
        <f>SUM(N9:N271)</f>
        <v>15812948</v>
      </c>
      <c r="Q272" s="2">
        <f>SUM(Q9:Q271)</f>
        <v>200448</v>
      </c>
      <c r="T272" s="2">
        <f>SUM(T9:T271)</f>
        <v>3527792</v>
      </c>
      <c r="W272" s="2">
        <f>SUM(W9:W271)</f>
        <v>27615415</v>
      </c>
      <c r="AD272" s="2">
        <f>SUM(AD9:AD271)</f>
        <v>23576040</v>
      </c>
      <c r="AG272" s="2">
        <f>SUM(AG9:AG271)</f>
        <v>29035960</v>
      </c>
      <c r="AJ272" s="2">
        <f>SUM(AJ9:AJ271)</f>
        <v>2316000</v>
      </c>
      <c r="AM272" s="2">
        <f>SUM(AM9:AM271)</f>
        <v>122428900</v>
      </c>
      <c r="AP272" s="2">
        <f>SUM(AP9:AP271)</f>
        <v>25931568</v>
      </c>
      <c r="AS272" s="2">
        <f>SUM(AS9:AS271)</f>
        <v>697556.09756097558</v>
      </c>
      <c r="AV272" s="2">
        <f>SUM(AV9:AV271)</f>
        <v>68170166.620000035</v>
      </c>
      <c r="BC272" s="2">
        <f>SUM(BC9:BC271)</f>
        <v>51864691</v>
      </c>
      <c r="BF272" s="2">
        <f>SUM(BF9:BF271)</f>
        <v>37516002.888000011</v>
      </c>
      <c r="BI272" s="2">
        <f>SUM(BI9:BI271)</f>
        <v>26916524</v>
      </c>
      <c r="BL272" s="2">
        <f>SUM(BL9:BL271)</f>
        <v>1707220</v>
      </c>
      <c r="BO272" s="2">
        <f>SUM(BO9:BO271)</f>
        <v>5347600</v>
      </c>
      <c r="BR272" s="2">
        <f>SUM(BR9:BR271)</f>
        <v>14612520</v>
      </c>
      <c r="BU272" s="2">
        <f>SUM(BU9:BU271)</f>
        <v>19993760</v>
      </c>
      <c r="CB272" s="2">
        <f>SUM(CB9:CB271)</f>
        <v>112783010</v>
      </c>
    </row>
  </sheetData>
  <autoFilter ref="A8:CH272"/>
  <sortState ref="B11:C232">
    <sortCondition ref="B11:B232"/>
  </sortState>
  <mergeCells count="31">
    <mergeCell ref="CD7:CG7"/>
    <mergeCell ref="A1:C1"/>
    <mergeCell ref="A2:C2"/>
    <mergeCell ref="A3:C3"/>
    <mergeCell ref="A5:B5"/>
    <mergeCell ref="D7:F7"/>
    <mergeCell ref="BB7:BD7"/>
    <mergeCell ref="BE7:BG7"/>
    <mergeCell ref="BH7:BJ7"/>
    <mergeCell ref="BK7:BM7"/>
    <mergeCell ref="BN7:BP7"/>
    <mergeCell ref="AX7:BA7"/>
    <mergeCell ref="BQ7:BS7"/>
    <mergeCell ref="BT7:BV7"/>
    <mergeCell ref="CA7:CC7"/>
    <mergeCell ref="BW7:BZ7"/>
    <mergeCell ref="A272:C272"/>
    <mergeCell ref="Y7:AB7"/>
    <mergeCell ref="AR7:AT7"/>
    <mergeCell ref="AU7:AW7"/>
    <mergeCell ref="AC7:AE7"/>
    <mergeCell ref="AF7:AH7"/>
    <mergeCell ref="AI7:AK7"/>
    <mergeCell ref="AL7:AN7"/>
    <mergeCell ref="AO7:AQ7"/>
    <mergeCell ref="V7:X7"/>
    <mergeCell ref="G7:I7"/>
    <mergeCell ref="J7:L7"/>
    <mergeCell ref="M7:O7"/>
    <mergeCell ref="P7:R7"/>
    <mergeCell ref="S7:U7"/>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41"/>
  <sheetViews>
    <sheetView workbookViewId="0">
      <selection sqref="A1:G2"/>
    </sheetView>
  </sheetViews>
  <sheetFormatPr baseColWidth="10" defaultColWidth="8.77734375" defaultRowHeight="14.4"/>
  <cols>
    <col min="1" max="1" width="22.109375" style="107" customWidth="1"/>
    <col min="2" max="2" width="12.21875" style="173" customWidth="1"/>
    <col min="3" max="3" width="30" style="174" customWidth="1"/>
    <col min="4" max="4" width="13.5546875" style="173" customWidth="1"/>
    <col min="5" max="5" width="13.77734375" style="177" customWidth="1"/>
    <col min="6" max="6" width="14.109375" style="173" customWidth="1"/>
    <col min="7" max="7" width="15.77734375" style="107" customWidth="1"/>
    <col min="8" max="8" width="13.5546875" style="107" customWidth="1"/>
    <col min="9" max="16384" width="8.77734375" style="107"/>
  </cols>
  <sheetData>
    <row r="1" spans="1:8" ht="21.6" customHeight="1">
      <c r="A1" s="155" t="s">
        <v>1429</v>
      </c>
      <c r="B1" s="155"/>
      <c r="C1" s="155"/>
      <c r="D1" s="155"/>
      <c r="E1" s="155"/>
      <c r="F1" s="155"/>
      <c r="G1" s="155"/>
    </row>
    <row r="2" spans="1:8" ht="18.600000000000001" customHeight="1">
      <c r="A2" s="155" t="s">
        <v>2152</v>
      </c>
      <c r="B2" s="155"/>
      <c r="C2" s="155"/>
      <c r="D2" s="155"/>
      <c r="E2" s="155"/>
      <c r="F2" s="155"/>
      <c r="G2" s="155"/>
    </row>
    <row r="3" spans="1:8">
      <c r="A3" s="112"/>
      <c r="B3" s="112"/>
      <c r="C3" s="112"/>
      <c r="D3" s="112"/>
      <c r="E3" s="112"/>
      <c r="F3" s="112"/>
      <c r="G3" s="112"/>
    </row>
    <row r="4" spans="1:8">
      <c r="A4" s="154" t="s">
        <v>1430</v>
      </c>
      <c r="B4" s="154"/>
      <c r="C4" s="106"/>
      <c r="D4" s="121"/>
      <c r="E4" s="156"/>
      <c r="F4" s="121"/>
      <c r="G4" s="106"/>
    </row>
    <row r="6" spans="1:8" ht="51" customHeight="1">
      <c r="A6" s="157" t="s">
        <v>2256</v>
      </c>
      <c r="B6" s="116" t="s">
        <v>0</v>
      </c>
      <c r="C6" s="116" t="s">
        <v>1</v>
      </c>
      <c r="D6" s="116" t="s">
        <v>2</v>
      </c>
      <c r="E6" s="116" t="s">
        <v>1735</v>
      </c>
      <c r="F6" s="116" t="s">
        <v>2695</v>
      </c>
      <c r="G6" s="116" t="s">
        <v>2701</v>
      </c>
      <c r="H6" s="116" t="s">
        <v>2702</v>
      </c>
    </row>
    <row r="7" spans="1:8" ht="28.8">
      <c r="A7" s="118" t="s">
        <v>2262</v>
      </c>
      <c r="B7" s="120">
        <v>546</v>
      </c>
      <c r="C7" s="118" t="s">
        <v>349</v>
      </c>
      <c r="D7" s="120">
        <v>250</v>
      </c>
      <c r="E7" s="158" t="s">
        <v>9</v>
      </c>
      <c r="F7" s="120" t="s">
        <v>2427</v>
      </c>
      <c r="G7" s="159" t="s">
        <v>2454</v>
      </c>
      <c r="H7" s="160">
        <v>132820</v>
      </c>
    </row>
    <row r="8" spans="1:8">
      <c r="A8" s="161" t="s">
        <v>2266</v>
      </c>
      <c r="B8" s="120">
        <v>16</v>
      </c>
      <c r="C8" s="118" t="s">
        <v>11</v>
      </c>
      <c r="D8" s="120">
        <v>25</v>
      </c>
      <c r="E8" s="158" t="s">
        <v>9</v>
      </c>
      <c r="F8" s="120" t="s">
        <v>2267</v>
      </c>
      <c r="G8" s="159" t="s">
        <v>2269</v>
      </c>
      <c r="H8" s="160">
        <v>280724.64</v>
      </c>
    </row>
    <row r="9" spans="1:8">
      <c r="A9" s="162"/>
      <c r="B9" s="120">
        <v>42</v>
      </c>
      <c r="C9" s="118" t="s">
        <v>26</v>
      </c>
      <c r="D9" s="120">
        <v>1000</v>
      </c>
      <c r="E9" s="158"/>
      <c r="F9" s="120"/>
      <c r="G9" s="163"/>
      <c r="H9" s="160">
        <v>151458.88</v>
      </c>
    </row>
    <row r="10" spans="1:8">
      <c r="A10" s="162"/>
      <c r="B10" s="120">
        <v>55</v>
      </c>
      <c r="C10" s="118" t="s">
        <v>33</v>
      </c>
      <c r="D10" s="120">
        <v>1000</v>
      </c>
      <c r="E10" s="158"/>
      <c r="F10" s="120"/>
      <c r="G10" s="163"/>
      <c r="H10" s="160">
        <v>29709.919999999998</v>
      </c>
    </row>
    <row r="11" spans="1:8">
      <c r="A11" s="162"/>
      <c r="B11" s="120">
        <v>63</v>
      </c>
      <c r="C11" s="118" t="s">
        <v>1816</v>
      </c>
      <c r="D11" s="120">
        <v>1000</v>
      </c>
      <c r="E11" s="158"/>
      <c r="F11" s="120"/>
      <c r="G11" s="163"/>
      <c r="H11" s="160">
        <v>32663.279999999999</v>
      </c>
    </row>
    <row r="12" spans="1:8">
      <c r="A12" s="162"/>
      <c r="B12" s="120">
        <v>64</v>
      </c>
      <c r="C12" s="118" t="s">
        <v>574</v>
      </c>
      <c r="D12" s="120">
        <v>1000</v>
      </c>
      <c r="E12" s="158"/>
      <c r="F12" s="120"/>
      <c r="G12" s="163"/>
      <c r="H12" s="160">
        <v>28475.68</v>
      </c>
    </row>
    <row r="13" spans="1:8">
      <c r="A13" s="162"/>
      <c r="B13" s="120">
        <v>85</v>
      </c>
      <c r="C13" s="118" t="s">
        <v>1818</v>
      </c>
      <c r="D13" s="120">
        <v>1000</v>
      </c>
      <c r="E13" s="158"/>
      <c r="F13" s="120"/>
      <c r="G13" s="163"/>
      <c r="H13" s="160">
        <v>37952.879999999997</v>
      </c>
    </row>
    <row r="14" spans="1:8">
      <c r="A14" s="162"/>
      <c r="B14" s="120">
        <v>86</v>
      </c>
      <c r="C14" s="118" t="s">
        <v>49</v>
      </c>
      <c r="D14" s="120">
        <v>1000</v>
      </c>
      <c r="E14" s="158"/>
      <c r="F14" s="120"/>
      <c r="G14" s="163"/>
      <c r="H14" s="160">
        <v>33456.720000000001</v>
      </c>
    </row>
    <row r="15" spans="1:8">
      <c r="A15" s="162"/>
      <c r="B15" s="120">
        <v>189</v>
      </c>
      <c r="C15" s="118" t="s">
        <v>131</v>
      </c>
      <c r="D15" s="120">
        <v>500</v>
      </c>
      <c r="E15" s="158" t="s">
        <v>6</v>
      </c>
      <c r="F15" s="120" t="s">
        <v>2267</v>
      </c>
      <c r="G15" s="159" t="s">
        <v>2271</v>
      </c>
      <c r="H15" s="160">
        <v>84334.32</v>
      </c>
    </row>
    <row r="16" spans="1:8">
      <c r="A16" s="162"/>
      <c r="B16" s="120">
        <v>243</v>
      </c>
      <c r="C16" s="118" t="s">
        <v>170</v>
      </c>
      <c r="D16" s="120">
        <v>25</v>
      </c>
      <c r="E16" s="158" t="s">
        <v>9</v>
      </c>
      <c r="F16" s="120" t="s">
        <v>2274</v>
      </c>
      <c r="G16" s="159" t="s">
        <v>2269</v>
      </c>
      <c r="H16" s="160">
        <v>191079.84</v>
      </c>
    </row>
    <row r="17" spans="1:8">
      <c r="A17" s="162"/>
      <c r="B17" s="120">
        <v>367</v>
      </c>
      <c r="C17" s="118" t="s">
        <v>223</v>
      </c>
      <c r="D17" s="120">
        <v>4000</v>
      </c>
      <c r="E17" s="158" t="s">
        <v>6</v>
      </c>
      <c r="F17" s="120" t="s">
        <v>2267</v>
      </c>
      <c r="G17" s="159" t="s">
        <v>2268</v>
      </c>
      <c r="H17" s="160">
        <v>133959.12</v>
      </c>
    </row>
    <row r="18" spans="1:8" ht="28.8">
      <c r="A18" s="162"/>
      <c r="B18" s="120">
        <v>383</v>
      </c>
      <c r="C18" s="118" t="s">
        <v>1889</v>
      </c>
      <c r="D18" s="120" t="s">
        <v>2687</v>
      </c>
      <c r="E18" s="158" t="s">
        <v>440</v>
      </c>
      <c r="F18" s="120" t="s">
        <v>2373</v>
      </c>
      <c r="G18" s="159" t="s">
        <v>2375</v>
      </c>
      <c r="H18" s="160">
        <v>1972000</v>
      </c>
    </row>
    <row r="19" spans="1:8">
      <c r="A19" s="162"/>
      <c r="B19" s="120">
        <v>392</v>
      </c>
      <c r="C19" s="118" t="s">
        <v>1567</v>
      </c>
      <c r="D19" s="120">
        <v>500</v>
      </c>
      <c r="E19" s="158" t="s">
        <v>9</v>
      </c>
      <c r="F19" s="120" t="s">
        <v>2267</v>
      </c>
      <c r="G19" s="159" t="s">
        <v>2268</v>
      </c>
      <c r="H19" s="160">
        <v>49149.2</v>
      </c>
    </row>
    <row r="20" spans="1:8">
      <c r="A20" s="162"/>
      <c r="B20" s="120">
        <v>421</v>
      </c>
      <c r="C20" s="118" t="s">
        <v>1478</v>
      </c>
      <c r="D20" s="120">
        <v>1000</v>
      </c>
      <c r="E20" s="158"/>
      <c r="F20" s="120"/>
      <c r="G20" s="163"/>
      <c r="H20" s="160">
        <v>72070.8</v>
      </c>
    </row>
    <row r="21" spans="1:8" ht="57.6">
      <c r="A21" s="162"/>
      <c r="B21" s="120">
        <v>468</v>
      </c>
      <c r="C21" s="118" t="s">
        <v>282</v>
      </c>
      <c r="D21" s="120" t="s">
        <v>283</v>
      </c>
      <c r="E21" s="158" t="s">
        <v>283</v>
      </c>
      <c r="F21" s="120" t="s">
        <v>1356</v>
      </c>
      <c r="G21" s="159" t="s">
        <v>2526</v>
      </c>
      <c r="H21" s="160">
        <v>309441.59999999998</v>
      </c>
    </row>
    <row r="22" spans="1:8">
      <c r="A22" s="162"/>
      <c r="B22" s="120">
        <v>566</v>
      </c>
      <c r="C22" s="118" t="s">
        <v>358</v>
      </c>
      <c r="D22" s="120">
        <v>250</v>
      </c>
      <c r="E22" s="158" t="s">
        <v>9</v>
      </c>
      <c r="F22" s="120" t="s">
        <v>2267</v>
      </c>
      <c r="G22" s="159" t="s">
        <v>2268</v>
      </c>
      <c r="H22" s="160">
        <v>112668.48</v>
      </c>
    </row>
    <row r="23" spans="1:8">
      <c r="A23" s="162"/>
      <c r="B23" s="120">
        <v>578</v>
      </c>
      <c r="C23" s="118" t="s">
        <v>1677</v>
      </c>
      <c r="D23" s="120">
        <v>1000</v>
      </c>
      <c r="E23" s="158"/>
      <c r="F23" s="120"/>
      <c r="G23" s="163"/>
      <c r="H23" s="160">
        <v>160010.4</v>
      </c>
    </row>
    <row r="24" spans="1:8" ht="28.8">
      <c r="A24" s="162"/>
      <c r="B24" s="120">
        <v>584</v>
      </c>
      <c r="C24" s="118" t="s">
        <v>1923</v>
      </c>
      <c r="D24" s="120">
        <v>500</v>
      </c>
      <c r="E24" s="158" t="s">
        <v>9</v>
      </c>
      <c r="F24" s="120" t="s">
        <v>2267</v>
      </c>
      <c r="G24" s="159" t="s">
        <v>2268</v>
      </c>
      <c r="H24" s="160">
        <v>58538.239999999998</v>
      </c>
    </row>
    <row r="25" spans="1:8" ht="86.4">
      <c r="A25" s="162"/>
      <c r="B25" s="120">
        <v>612</v>
      </c>
      <c r="C25" s="118" t="s">
        <v>1928</v>
      </c>
      <c r="D25" s="120" t="s">
        <v>982</v>
      </c>
      <c r="E25" s="158" t="s">
        <v>440</v>
      </c>
      <c r="F25" s="120" t="s">
        <v>1356</v>
      </c>
      <c r="G25" s="159" t="s">
        <v>2526</v>
      </c>
      <c r="H25" s="160">
        <v>677556</v>
      </c>
    </row>
    <row r="26" spans="1:8">
      <c r="A26" s="164"/>
      <c r="B26" s="120">
        <v>719</v>
      </c>
      <c r="C26" s="118" t="s">
        <v>519</v>
      </c>
      <c r="D26" s="120">
        <v>500</v>
      </c>
      <c r="E26" s="158" t="s">
        <v>9</v>
      </c>
      <c r="F26" s="120" t="s">
        <v>2267</v>
      </c>
      <c r="G26" s="159" t="s">
        <v>2271</v>
      </c>
      <c r="H26" s="160">
        <v>310395.12</v>
      </c>
    </row>
    <row r="27" spans="1:8">
      <c r="A27" s="165" t="s">
        <v>2703</v>
      </c>
      <c r="B27" s="120">
        <v>14</v>
      </c>
      <c r="C27" s="118" t="s">
        <v>7</v>
      </c>
      <c r="D27" s="120">
        <v>50</v>
      </c>
      <c r="E27" s="158" t="s">
        <v>6</v>
      </c>
      <c r="F27" s="120" t="s">
        <v>2295</v>
      </c>
      <c r="G27" s="159">
        <v>30</v>
      </c>
      <c r="H27" s="160">
        <v>653660</v>
      </c>
    </row>
    <row r="28" spans="1:8">
      <c r="A28" s="166"/>
      <c r="B28" s="120">
        <v>195</v>
      </c>
      <c r="C28" s="118" t="s">
        <v>135</v>
      </c>
      <c r="D28" s="120">
        <v>500</v>
      </c>
      <c r="E28" s="158" t="s">
        <v>9</v>
      </c>
      <c r="F28" s="120" t="s">
        <v>2296</v>
      </c>
      <c r="G28" s="159">
        <v>30</v>
      </c>
      <c r="H28" s="160">
        <v>806316</v>
      </c>
    </row>
    <row r="29" spans="1:8">
      <c r="A29" s="166"/>
      <c r="B29" s="120">
        <v>279</v>
      </c>
      <c r="C29" s="118" t="s">
        <v>1580</v>
      </c>
      <c r="D29" s="120">
        <v>100</v>
      </c>
      <c r="E29" s="158" t="s">
        <v>9</v>
      </c>
      <c r="F29" s="120" t="s">
        <v>2296</v>
      </c>
      <c r="G29" s="159">
        <v>30</v>
      </c>
      <c r="H29" s="160">
        <v>327584</v>
      </c>
    </row>
    <row r="30" spans="1:8" ht="28.8">
      <c r="A30" s="166"/>
      <c r="B30" s="120">
        <v>427</v>
      </c>
      <c r="C30" s="118" t="s">
        <v>1898</v>
      </c>
      <c r="D30" s="120">
        <v>250</v>
      </c>
      <c r="E30" s="158" t="s">
        <v>9</v>
      </c>
      <c r="F30" s="120" t="s">
        <v>2296</v>
      </c>
      <c r="G30" s="159">
        <v>30</v>
      </c>
      <c r="H30" s="160">
        <v>356468</v>
      </c>
    </row>
    <row r="31" spans="1:8">
      <c r="A31" s="166"/>
      <c r="B31" s="120">
        <v>554</v>
      </c>
      <c r="C31" s="118" t="s">
        <v>1644</v>
      </c>
      <c r="D31" s="120">
        <v>100</v>
      </c>
      <c r="E31" s="158" t="s">
        <v>6</v>
      </c>
      <c r="F31" s="120" t="s">
        <v>2296</v>
      </c>
      <c r="G31" s="159">
        <v>30</v>
      </c>
      <c r="H31" s="160">
        <v>211932</v>
      </c>
    </row>
    <row r="32" spans="1:8">
      <c r="A32" s="167"/>
      <c r="B32" s="120">
        <v>583</v>
      </c>
      <c r="C32" s="118" t="s">
        <v>372</v>
      </c>
      <c r="D32" s="120">
        <v>100</v>
      </c>
      <c r="E32" s="158" t="s">
        <v>9</v>
      </c>
      <c r="F32" s="120" t="s">
        <v>2296</v>
      </c>
      <c r="G32" s="159">
        <v>30</v>
      </c>
      <c r="H32" s="160">
        <v>229216</v>
      </c>
    </row>
    <row r="33" spans="1:8">
      <c r="A33" s="161" t="s">
        <v>2360</v>
      </c>
      <c r="B33" s="120">
        <v>159</v>
      </c>
      <c r="C33" s="118" t="s">
        <v>110</v>
      </c>
      <c r="D33" s="120" t="s">
        <v>111</v>
      </c>
      <c r="E33" s="158" t="s">
        <v>112</v>
      </c>
      <c r="F33" s="120" t="s">
        <v>2367</v>
      </c>
      <c r="G33" s="159" t="s">
        <v>2528</v>
      </c>
      <c r="H33" s="160">
        <v>8700</v>
      </c>
    </row>
    <row r="34" spans="1:8">
      <c r="A34" s="162"/>
      <c r="B34" s="120">
        <v>187</v>
      </c>
      <c r="C34" s="118" t="s">
        <v>129</v>
      </c>
      <c r="D34" s="120">
        <v>500</v>
      </c>
      <c r="E34" s="158" t="s">
        <v>6</v>
      </c>
      <c r="F34" s="120" t="s">
        <v>420</v>
      </c>
      <c r="G34" s="159">
        <v>90</v>
      </c>
      <c r="H34" s="160">
        <v>94656</v>
      </c>
    </row>
    <row r="35" spans="1:8">
      <c r="A35" s="162"/>
      <c r="B35" s="120">
        <v>377</v>
      </c>
      <c r="C35" s="118" t="s">
        <v>228</v>
      </c>
      <c r="D35" s="120">
        <v>100</v>
      </c>
      <c r="E35" s="158" t="s">
        <v>6</v>
      </c>
      <c r="F35" s="120" t="s">
        <v>420</v>
      </c>
      <c r="G35" s="159" t="s">
        <v>2545</v>
      </c>
      <c r="H35" s="160">
        <v>159000</v>
      </c>
    </row>
    <row r="36" spans="1:8" ht="28.8">
      <c r="A36" s="162"/>
      <c r="B36" s="120">
        <v>539</v>
      </c>
      <c r="C36" s="118" t="s">
        <v>340</v>
      </c>
      <c r="D36" s="120" t="s">
        <v>341</v>
      </c>
      <c r="E36" s="158" t="s">
        <v>341</v>
      </c>
      <c r="F36" s="120" t="s">
        <v>2365</v>
      </c>
      <c r="G36" s="159" t="s">
        <v>2326</v>
      </c>
      <c r="H36" s="160">
        <v>174000</v>
      </c>
    </row>
    <row r="37" spans="1:8" ht="28.8">
      <c r="A37" s="162"/>
      <c r="B37" s="120">
        <v>541</v>
      </c>
      <c r="C37" s="118" t="s">
        <v>345</v>
      </c>
      <c r="D37" s="120" t="s">
        <v>346</v>
      </c>
      <c r="E37" s="158" t="s">
        <v>341</v>
      </c>
      <c r="F37" s="120" t="s">
        <v>2365</v>
      </c>
      <c r="G37" s="159" t="s">
        <v>2372</v>
      </c>
      <c r="H37" s="160">
        <v>127600</v>
      </c>
    </row>
    <row r="38" spans="1:8">
      <c r="A38" s="162"/>
      <c r="B38" s="120">
        <v>608</v>
      </c>
      <c r="C38" s="118" t="s">
        <v>387</v>
      </c>
      <c r="D38" s="120">
        <v>100</v>
      </c>
      <c r="E38" s="158" t="s">
        <v>9</v>
      </c>
      <c r="F38" s="120" t="s">
        <v>420</v>
      </c>
      <c r="G38" s="159">
        <v>75</v>
      </c>
      <c r="H38" s="160">
        <v>88000</v>
      </c>
    </row>
    <row r="39" spans="1:8">
      <c r="A39" s="162"/>
      <c r="B39" s="120">
        <v>652</v>
      </c>
      <c r="C39" s="118" t="s">
        <v>1939</v>
      </c>
      <c r="D39" s="120" t="s">
        <v>440</v>
      </c>
      <c r="E39" s="158" t="s">
        <v>440</v>
      </c>
      <c r="F39" s="120" t="s">
        <v>1336</v>
      </c>
      <c r="G39" s="159" t="s">
        <v>2475</v>
      </c>
      <c r="H39" s="160">
        <v>298108</v>
      </c>
    </row>
    <row r="40" spans="1:8">
      <c r="A40" s="162"/>
      <c r="B40" s="120">
        <v>653</v>
      </c>
      <c r="C40" s="118" t="s">
        <v>1940</v>
      </c>
      <c r="D40" s="120" t="s">
        <v>440</v>
      </c>
      <c r="E40" s="158" t="s">
        <v>440</v>
      </c>
      <c r="F40" s="120" t="s">
        <v>1336</v>
      </c>
      <c r="G40" s="159" t="s">
        <v>2526</v>
      </c>
      <c r="H40" s="160">
        <v>153108</v>
      </c>
    </row>
    <row r="41" spans="1:8">
      <c r="A41" s="162"/>
      <c r="B41" s="120">
        <v>660</v>
      </c>
      <c r="C41" s="118" t="s">
        <v>429</v>
      </c>
      <c r="D41" s="120">
        <v>100</v>
      </c>
      <c r="E41" s="158" t="s">
        <v>9</v>
      </c>
      <c r="F41" s="120" t="s">
        <v>420</v>
      </c>
      <c r="G41" s="159">
        <v>75</v>
      </c>
      <c r="H41" s="160">
        <v>570000</v>
      </c>
    </row>
    <row r="42" spans="1:8" ht="28.8">
      <c r="A42" s="162"/>
      <c r="B42" s="120">
        <v>677</v>
      </c>
      <c r="C42" s="118" t="s">
        <v>439</v>
      </c>
      <c r="D42" s="120" t="s">
        <v>440</v>
      </c>
      <c r="E42" s="158" t="s">
        <v>440</v>
      </c>
      <c r="F42" s="120" t="s">
        <v>420</v>
      </c>
      <c r="G42" s="159" t="s">
        <v>2545</v>
      </c>
      <c r="H42" s="160">
        <v>288840</v>
      </c>
    </row>
    <row r="43" spans="1:8" ht="43.2">
      <c r="A43" s="164"/>
      <c r="B43" s="120">
        <v>702</v>
      </c>
      <c r="C43" s="118" t="s">
        <v>452</v>
      </c>
      <c r="D43" s="120">
        <v>1</v>
      </c>
      <c r="E43" s="158" t="s">
        <v>9</v>
      </c>
      <c r="F43" s="120" t="s">
        <v>420</v>
      </c>
      <c r="G43" s="159" t="s">
        <v>2284</v>
      </c>
      <c r="H43" s="160">
        <v>1149475.32</v>
      </c>
    </row>
    <row r="44" spans="1:8">
      <c r="A44" s="161" t="s">
        <v>2405</v>
      </c>
      <c r="B44" s="120">
        <v>21</v>
      </c>
      <c r="C44" s="118" t="s">
        <v>207</v>
      </c>
      <c r="D44" s="120">
        <v>250</v>
      </c>
      <c r="E44" s="158" t="s">
        <v>9</v>
      </c>
      <c r="F44" s="120" t="s">
        <v>2406</v>
      </c>
      <c r="G44" s="159">
        <v>15</v>
      </c>
      <c r="H44" s="160">
        <v>560280</v>
      </c>
    </row>
    <row r="45" spans="1:8">
      <c r="A45" s="162"/>
      <c r="B45" s="120">
        <v>29</v>
      </c>
      <c r="C45" s="118" t="s">
        <v>504</v>
      </c>
      <c r="D45" s="120">
        <v>50</v>
      </c>
      <c r="E45" s="158" t="s">
        <v>9</v>
      </c>
      <c r="F45" s="120" t="s">
        <v>2406</v>
      </c>
      <c r="G45" s="159">
        <v>15</v>
      </c>
      <c r="H45" s="160">
        <v>82592</v>
      </c>
    </row>
    <row r="46" spans="1:8">
      <c r="A46" s="162"/>
      <c r="B46" s="120">
        <v>36</v>
      </c>
      <c r="C46" s="118" t="s">
        <v>20</v>
      </c>
      <c r="D46" s="120">
        <v>500</v>
      </c>
      <c r="E46" s="158" t="s">
        <v>6</v>
      </c>
      <c r="F46" s="120" t="s">
        <v>2406</v>
      </c>
      <c r="G46" s="159">
        <v>15</v>
      </c>
      <c r="H46" s="160">
        <v>392428</v>
      </c>
    </row>
    <row r="47" spans="1:8">
      <c r="A47" s="162"/>
      <c r="B47" s="120">
        <v>37</v>
      </c>
      <c r="C47" s="118" t="s">
        <v>21</v>
      </c>
      <c r="D47" s="120">
        <v>100</v>
      </c>
      <c r="E47" s="158" t="s">
        <v>9</v>
      </c>
      <c r="F47" s="120" t="s">
        <v>2406</v>
      </c>
      <c r="G47" s="159">
        <v>15</v>
      </c>
      <c r="H47" s="160">
        <v>75052</v>
      </c>
    </row>
    <row r="48" spans="1:8">
      <c r="A48" s="162"/>
      <c r="B48" s="120">
        <v>40</v>
      </c>
      <c r="C48" s="118" t="s">
        <v>24</v>
      </c>
      <c r="D48" s="120">
        <v>2500</v>
      </c>
      <c r="E48" s="158" t="s">
        <v>6</v>
      </c>
      <c r="F48" s="120" t="s">
        <v>2406</v>
      </c>
      <c r="G48" s="159">
        <v>15</v>
      </c>
      <c r="H48" s="160">
        <v>81374</v>
      </c>
    </row>
    <row r="49" spans="1:8">
      <c r="A49" s="162"/>
      <c r="B49" s="120">
        <v>43</v>
      </c>
      <c r="C49" s="118" t="s">
        <v>1476</v>
      </c>
      <c r="D49" s="120">
        <v>1000</v>
      </c>
      <c r="E49" s="158"/>
      <c r="F49" s="120"/>
      <c r="G49" s="163"/>
      <c r="H49" s="160">
        <v>44428</v>
      </c>
    </row>
    <row r="50" spans="1:8">
      <c r="A50" s="162"/>
      <c r="B50" s="120">
        <v>50</v>
      </c>
      <c r="C50" s="118" t="s">
        <v>30</v>
      </c>
      <c r="D50" s="120">
        <v>4000</v>
      </c>
      <c r="E50" s="158" t="s">
        <v>6</v>
      </c>
      <c r="F50" s="120" t="s">
        <v>2406</v>
      </c>
      <c r="G50" s="159">
        <v>15</v>
      </c>
      <c r="H50" s="160">
        <v>89436</v>
      </c>
    </row>
    <row r="51" spans="1:8">
      <c r="A51" s="162"/>
      <c r="B51" s="120">
        <v>51</v>
      </c>
      <c r="C51" s="118" t="s">
        <v>31</v>
      </c>
      <c r="D51" s="120">
        <v>4000</v>
      </c>
      <c r="E51" s="158" t="s">
        <v>6</v>
      </c>
      <c r="F51" s="120" t="s">
        <v>2406</v>
      </c>
      <c r="G51" s="159">
        <v>15</v>
      </c>
      <c r="H51" s="160">
        <v>95120</v>
      </c>
    </row>
    <row r="52" spans="1:8" ht="28.8">
      <c r="A52" s="162"/>
      <c r="B52" s="120">
        <v>71</v>
      </c>
      <c r="C52" s="118" t="s">
        <v>41</v>
      </c>
      <c r="D52" s="120">
        <v>1000</v>
      </c>
      <c r="E52" s="158"/>
      <c r="F52" s="120"/>
      <c r="G52" s="163"/>
      <c r="H52" s="160">
        <v>61944</v>
      </c>
    </row>
    <row r="53" spans="1:8">
      <c r="A53" s="162"/>
      <c r="B53" s="120">
        <v>73</v>
      </c>
      <c r="C53" s="118" t="s">
        <v>1652</v>
      </c>
      <c r="D53" s="120">
        <v>100</v>
      </c>
      <c r="E53" s="158" t="s">
        <v>9</v>
      </c>
      <c r="F53" s="120" t="s">
        <v>2406</v>
      </c>
      <c r="G53" s="159">
        <v>15</v>
      </c>
      <c r="H53" s="160">
        <v>137228</v>
      </c>
    </row>
    <row r="54" spans="1:8">
      <c r="A54" s="162"/>
      <c r="B54" s="120">
        <v>83</v>
      </c>
      <c r="C54" s="118" t="s">
        <v>1658</v>
      </c>
      <c r="D54" s="120">
        <v>100</v>
      </c>
      <c r="E54" s="158" t="s">
        <v>9</v>
      </c>
      <c r="F54" s="120" t="s">
        <v>2406</v>
      </c>
      <c r="G54" s="159">
        <v>15</v>
      </c>
      <c r="H54" s="160">
        <v>72384</v>
      </c>
    </row>
    <row r="55" spans="1:8">
      <c r="A55" s="162"/>
      <c r="B55" s="120">
        <v>89</v>
      </c>
      <c r="C55" s="118" t="s">
        <v>1819</v>
      </c>
      <c r="D55" s="120">
        <v>250</v>
      </c>
      <c r="E55" s="158" t="s">
        <v>9</v>
      </c>
      <c r="F55" s="120" t="s">
        <v>2406</v>
      </c>
      <c r="G55" s="159">
        <v>15</v>
      </c>
      <c r="H55" s="160">
        <v>52084</v>
      </c>
    </row>
    <row r="56" spans="1:8">
      <c r="A56" s="162"/>
      <c r="B56" s="120">
        <v>144</v>
      </c>
      <c r="C56" s="118" t="s">
        <v>93</v>
      </c>
      <c r="D56" s="120">
        <v>100</v>
      </c>
      <c r="E56" s="158" t="s">
        <v>9</v>
      </c>
      <c r="F56" s="120" t="s">
        <v>2407</v>
      </c>
      <c r="G56" s="159">
        <v>120</v>
      </c>
      <c r="H56" s="160">
        <v>261000</v>
      </c>
    </row>
    <row r="57" spans="1:8" ht="28.8">
      <c r="A57" s="162"/>
      <c r="B57" s="120">
        <v>149</v>
      </c>
      <c r="C57" s="118" t="s">
        <v>1791</v>
      </c>
      <c r="D57" s="120">
        <v>1000</v>
      </c>
      <c r="E57" s="158"/>
      <c r="F57" s="120"/>
      <c r="G57" s="163"/>
      <c r="H57" s="160">
        <v>62988</v>
      </c>
    </row>
    <row r="58" spans="1:8">
      <c r="A58" s="162"/>
      <c r="B58" s="120">
        <v>162</v>
      </c>
      <c r="C58" s="118" t="s">
        <v>114</v>
      </c>
      <c r="D58" s="120">
        <v>100</v>
      </c>
      <c r="E58" s="158" t="s">
        <v>9</v>
      </c>
      <c r="F58" s="120" t="s">
        <v>2406</v>
      </c>
      <c r="G58" s="159">
        <v>15</v>
      </c>
      <c r="H58" s="160">
        <v>54868</v>
      </c>
    </row>
    <row r="59" spans="1:8">
      <c r="A59" s="162"/>
      <c r="B59" s="120">
        <v>165</v>
      </c>
      <c r="C59" s="118" t="s">
        <v>1659</v>
      </c>
      <c r="D59" s="120">
        <v>500</v>
      </c>
      <c r="E59" s="158" t="s">
        <v>9</v>
      </c>
      <c r="F59" s="120" t="s">
        <v>2406</v>
      </c>
      <c r="G59" s="159">
        <v>15</v>
      </c>
      <c r="H59" s="160">
        <v>75864</v>
      </c>
    </row>
    <row r="60" spans="1:8">
      <c r="A60" s="162"/>
      <c r="B60" s="120">
        <v>169</v>
      </c>
      <c r="C60" s="118" t="s">
        <v>118</v>
      </c>
      <c r="D60" s="120">
        <v>100</v>
      </c>
      <c r="E60" s="158" t="s">
        <v>9</v>
      </c>
      <c r="F60" s="120" t="s">
        <v>2406</v>
      </c>
      <c r="G60" s="159">
        <v>120</v>
      </c>
      <c r="H60" s="160">
        <v>288840</v>
      </c>
    </row>
    <row r="61" spans="1:8">
      <c r="A61" s="162"/>
      <c r="B61" s="120">
        <v>175</v>
      </c>
      <c r="C61" s="118" t="s">
        <v>122</v>
      </c>
      <c r="D61" s="120">
        <v>250</v>
      </c>
      <c r="E61" s="158" t="s">
        <v>6</v>
      </c>
      <c r="F61" s="120" t="s">
        <v>2406</v>
      </c>
      <c r="G61" s="159" t="s">
        <v>2545</v>
      </c>
      <c r="H61" s="160">
        <v>94308</v>
      </c>
    </row>
    <row r="62" spans="1:8">
      <c r="A62" s="162"/>
      <c r="B62" s="120">
        <v>185</v>
      </c>
      <c r="C62" s="118" t="s">
        <v>128</v>
      </c>
      <c r="D62" s="120">
        <v>1000</v>
      </c>
      <c r="E62" s="158"/>
      <c r="F62" s="120"/>
      <c r="G62" s="163"/>
      <c r="H62" s="160">
        <v>60900</v>
      </c>
    </row>
    <row r="63" spans="1:8">
      <c r="A63" s="162"/>
      <c r="B63" s="120">
        <v>190</v>
      </c>
      <c r="C63" s="118" t="s">
        <v>1325</v>
      </c>
      <c r="D63" s="120">
        <v>250</v>
      </c>
      <c r="E63" s="158" t="s">
        <v>9</v>
      </c>
      <c r="F63" s="120" t="s">
        <v>2406</v>
      </c>
      <c r="G63" s="159">
        <v>15</v>
      </c>
      <c r="H63" s="160">
        <v>54868</v>
      </c>
    </row>
    <row r="64" spans="1:8">
      <c r="A64" s="162"/>
      <c r="B64" s="120">
        <v>196</v>
      </c>
      <c r="C64" s="118" t="s">
        <v>1494</v>
      </c>
      <c r="D64" s="120">
        <v>250</v>
      </c>
      <c r="E64" s="158" t="s">
        <v>6</v>
      </c>
      <c r="F64" s="120" t="s">
        <v>2406</v>
      </c>
      <c r="G64" s="159">
        <v>15</v>
      </c>
      <c r="H64" s="160">
        <v>404376</v>
      </c>
    </row>
    <row r="65" spans="1:8">
      <c r="A65" s="162"/>
      <c r="B65" s="120">
        <v>208</v>
      </c>
      <c r="C65" s="118" t="s">
        <v>146</v>
      </c>
      <c r="D65" s="120">
        <v>500</v>
      </c>
      <c r="E65" s="158" t="s">
        <v>9</v>
      </c>
      <c r="F65" s="120" t="s">
        <v>2406</v>
      </c>
      <c r="G65" s="159">
        <v>15</v>
      </c>
      <c r="H65" s="160">
        <v>57188</v>
      </c>
    </row>
    <row r="66" spans="1:8">
      <c r="A66" s="162"/>
      <c r="B66" s="120">
        <v>231</v>
      </c>
      <c r="C66" s="118" t="s">
        <v>163</v>
      </c>
      <c r="D66" s="120">
        <v>500</v>
      </c>
      <c r="E66" s="158" t="s">
        <v>9</v>
      </c>
      <c r="F66" s="120" t="s">
        <v>2406</v>
      </c>
      <c r="G66" s="159">
        <v>15</v>
      </c>
      <c r="H66" s="160">
        <v>91872</v>
      </c>
    </row>
    <row r="67" spans="1:8">
      <c r="A67" s="162"/>
      <c r="B67" s="120">
        <v>233</v>
      </c>
      <c r="C67" s="118" t="s">
        <v>164</v>
      </c>
      <c r="D67" s="120">
        <v>1000</v>
      </c>
      <c r="E67" s="158"/>
      <c r="F67" s="120"/>
      <c r="G67" s="163"/>
      <c r="H67" s="160">
        <v>84216</v>
      </c>
    </row>
    <row r="68" spans="1:8">
      <c r="A68" s="162"/>
      <c r="B68" s="120">
        <v>235</v>
      </c>
      <c r="C68" s="118" t="s">
        <v>2670</v>
      </c>
      <c r="D68" s="120">
        <v>500</v>
      </c>
      <c r="E68" s="158" t="s">
        <v>9</v>
      </c>
      <c r="F68" s="120" t="s">
        <v>2406</v>
      </c>
      <c r="G68" s="159">
        <v>120</v>
      </c>
      <c r="H68" s="160">
        <v>151960</v>
      </c>
    </row>
    <row r="69" spans="1:8" ht="43.2">
      <c r="A69" s="162"/>
      <c r="B69" s="120">
        <v>239</v>
      </c>
      <c r="C69" s="118" t="s">
        <v>168</v>
      </c>
      <c r="D69" s="120" t="s">
        <v>165</v>
      </c>
      <c r="E69" s="158" t="s">
        <v>169</v>
      </c>
      <c r="F69" s="120" t="s">
        <v>2413</v>
      </c>
      <c r="G69" s="159">
        <v>15</v>
      </c>
      <c r="H69" s="160">
        <v>164720</v>
      </c>
    </row>
    <row r="70" spans="1:8" ht="28.8">
      <c r="A70" s="162"/>
      <c r="B70" s="120">
        <v>245</v>
      </c>
      <c r="C70" s="118" t="s">
        <v>542</v>
      </c>
      <c r="D70" s="120">
        <v>1000</v>
      </c>
      <c r="E70" s="158"/>
      <c r="F70" s="120"/>
      <c r="G70" s="163"/>
      <c r="H70" s="160">
        <v>139084</v>
      </c>
    </row>
    <row r="71" spans="1:8">
      <c r="A71" s="162"/>
      <c r="B71" s="120">
        <v>253</v>
      </c>
      <c r="C71" s="118" t="s">
        <v>173</v>
      </c>
      <c r="D71" s="120">
        <v>1000</v>
      </c>
      <c r="E71" s="158"/>
      <c r="F71" s="120"/>
      <c r="G71" s="163"/>
      <c r="H71" s="160">
        <v>66932</v>
      </c>
    </row>
    <row r="72" spans="1:8">
      <c r="A72" s="162"/>
      <c r="B72" s="120">
        <v>258</v>
      </c>
      <c r="C72" s="118" t="s">
        <v>2672</v>
      </c>
      <c r="D72" s="120">
        <v>250</v>
      </c>
      <c r="E72" s="158" t="s">
        <v>9</v>
      </c>
      <c r="F72" s="120" t="s">
        <v>2406</v>
      </c>
      <c r="G72" s="159">
        <v>15</v>
      </c>
      <c r="H72" s="160">
        <v>171100</v>
      </c>
    </row>
    <row r="73" spans="1:8">
      <c r="A73" s="162"/>
      <c r="B73" s="120">
        <v>260</v>
      </c>
      <c r="C73" s="118" t="s">
        <v>176</v>
      </c>
      <c r="D73" s="120">
        <v>5</v>
      </c>
      <c r="E73" s="158" t="s">
        <v>9</v>
      </c>
      <c r="F73" s="120" t="s">
        <v>2408</v>
      </c>
      <c r="G73" s="159">
        <v>120</v>
      </c>
      <c r="H73" s="160">
        <v>569560</v>
      </c>
    </row>
    <row r="74" spans="1:8">
      <c r="A74" s="162"/>
      <c r="B74" s="120">
        <v>265</v>
      </c>
      <c r="C74" s="118" t="s">
        <v>1846</v>
      </c>
      <c r="D74" s="120">
        <v>50</v>
      </c>
      <c r="E74" s="158" t="s">
        <v>1328</v>
      </c>
      <c r="F74" s="120" t="s">
        <v>2406</v>
      </c>
      <c r="G74" s="159">
        <v>15</v>
      </c>
      <c r="H74" s="160">
        <v>94076</v>
      </c>
    </row>
    <row r="75" spans="1:8">
      <c r="A75" s="162"/>
      <c r="B75" s="120">
        <v>266</v>
      </c>
      <c r="C75" s="118" t="s">
        <v>179</v>
      </c>
      <c r="D75" s="120">
        <v>250</v>
      </c>
      <c r="E75" s="158" t="s">
        <v>9</v>
      </c>
      <c r="F75" s="120" t="s">
        <v>2406</v>
      </c>
      <c r="G75" s="159">
        <v>15</v>
      </c>
      <c r="H75" s="160">
        <v>94076</v>
      </c>
    </row>
    <row r="76" spans="1:8">
      <c r="A76" s="162"/>
      <c r="B76" s="120">
        <v>277</v>
      </c>
      <c r="C76" s="118" t="s">
        <v>185</v>
      </c>
      <c r="D76" s="120">
        <v>500</v>
      </c>
      <c r="E76" s="158" t="s">
        <v>9</v>
      </c>
      <c r="F76" s="120" t="s">
        <v>2406</v>
      </c>
      <c r="G76" s="159">
        <v>15</v>
      </c>
      <c r="H76" s="160">
        <v>84564</v>
      </c>
    </row>
    <row r="77" spans="1:8">
      <c r="A77" s="162"/>
      <c r="B77" s="120">
        <v>307</v>
      </c>
      <c r="C77" s="118" t="s">
        <v>1480</v>
      </c>
      <c r="D77" s="120">
        <v>1000</v>
      </c>
      <c r="E77" s="158"/>
      <c r="F77" s="120"/>
      <c r="G77" s="163"/>
      <c r="H77" s="160">
        <v>72848</v>
      </c>
    </row>
    <row r="78" spans="1:8">
      <c r="A78" s="162"/>
      <c r="B78" s="120">
        <v>309</v>
      </c>
      <c r="C78" s="118" t="s">
        <v>1667</v>
      </c>
      <c r="D78" s="120">
        <v>5</v>
      </c>
      <c r="E78" s="158" t="s">
        <v>9</v>
      </c>
      <c r="F78" s="120" t="s">
        <v>2406</v>
      </c>
      <c r="G78" s="159">
        <v>15</v>
      </c>
      <c r="H78" s="160">
        <v>130152</v>
      </c>
    </row>
    <row r="79" spans="1:8">
      <c r="A79" s="162"/>
      <c r="B79" s="120">
        <v>379</v>
      </c>
      <c r="C79" s="118" t="s">
        <v>229</v>
      </c>
      <c r="D79" s="120">
        <v>100</v>
      </c>
      <c r="E79" s="158" t="s">
        <v>9</v>
      </c>
      <c r="F79" s="120" t="s">
        <v>2406</v>
      </c>
      <c r="G79" s="159">
        <v>15</v>
      </c>
      <c r="H79" s="160">
        <v>105792</v>
      </c>
    </row>
    <row r="80" spans="1:8">
      <c r="A80" s="162"/>
      <c r="B80" s="120">
        <v>382</v>
      </c>
      <c r="C80" s="118" t="s">
        <v>506</v>
      </c>
      <c r="D80" s="120">
        <v>500</v>
      </c>
      <c r="E80" s="158" t="s">
        <v>9</v>
      </c>
      <c r="F80" s="120" t="s">
        <v>2406</v>
      </c>
      <c r="G80" s="159">
        <v>15</v>
      </c>
      <c r="H80" s="160">
        <v>156136</v>
      </c>
    </row>
    <row r="81" spans="1:8">
      <c r="A81" s="162"/>
      <c r="B81" s="120">
        <v>386</v>
      </c>
      <c r="C81" s="118" t="s">
        <v>230</v>
      </c>
      <c r="D81" s="120">
        <v>500</v>
      </c>
      <c r="E81" s="158" t="s">
        <v>9</v>
      </c>
      <c r="F81" s="120" t="s">
        <v>2406</v>
      </c>
      <c r="G81" s="159">
        <v>15</v>
      </c>
      <c r="H81" s="160">
        <v>156484</v>
      </c>
    </row>
    <row r="82" spans="1:8">
      <c r="A82" s="162"/>
      <c r="B82" s="120">
        <v>395</v>
      </c>
      <c r="C82" s="118" t="s">
        <v>237</v>
      </c>
      <c r="D82" s="120">
        <v>250</v>
      </c>
      <c r="E82" s="158" t="s">
        <v>9</v>
      </c>
      <c r="F82" s="120" t="s">
        <v>2406</v>
      </c>
      <c r="G82" s="159">
        <v>15</v>
      </c>
      <c r="H82" s="160">
        <v>77140</v>
      </c>
    </row>
    <row r="83" spans="1:8">
      <c r="A83" s="162"/>
      <c r="B83" s="120">
        <v>398</v>
      </c>
      <c r="C83" s="118" t="s">
        <v>238</v>
      </c>
      <c r="D83" s="120">
        <v>100</v>
      </c>
      <c r="E83" s="158" t="s">
        <v>9</v>
      </c>
      <c r="F83" s="120" t="s">
        <v>2406</v>
      </c>
      <c r="G83" s="159">
        <v>15</v>
      </c>
      <c r="H83" s="160">
        <v>100340</v>
      </c>
    </row>
    <row r="84" spans="1:8">
      <c r="A84" s="162"/>
      <c r="B84" s="120">
        <v>403</v>
      </c>
      <c r="C84" s="118" t="s">
        <v>2679</v>
      </c>
      <c r="D84" s="120">
        <v>100</v>
      </c>
      <c r="E84" s="158" t="s">
        <v>9</v>
      </c>
      <c r="F84" s="120" t="s">
        <v>2406</v>
      </c>
      <c r="G84" s="159">
        <v>15</v>
      </c>
      <c r="H84" s="160">
        <v>40484</v>
      </c>
    </row>
    <row r="85" spans="1:8">
      <c r="A85" s="162"/>
      <c r="B85" s="120">
        <v>404</v>
      </c>
      <c r="C85" s="118" t="s">
        <v>241</v>
      </c>
      <c r="D85" s="120">
        <v>1000</v>
      </c>
      <c r="E85" s="158"/>
      <c r="F85" s="120"/>
      <c r="G85" s="163"/>
      <c r="H85" s="160">
        <v>58928</v>
      </c>
    </row>
    <row r="86" spans="1:8">
      <c r="A86" s="162"/>
      <c r="B86" s="120">
        <v>419</v>
      </c>
      <c r="C86" s="118" t="s">
        <v>246</v>
      </c>
      <c r="D86" s="120">
        <v>100</v>
      </c>
      <c r="E86" s="158" t="s">
        <v>9</v>
      </c>
      <c r="F86" s="120" t="s">
        <v>2406</v>
      </c>
      <c r="G86" s="159">
        <v>15</v>
      </c>
      <c r="H86" s="160">
        <v>33524</v>
      </c>
    </row>
    <row r="87" spans="1:8">
      <c r="A87" s="162"/>
      <c r="B87" s="120">
        <v>433</v>
      </c>
      <c r="C87" s="118" t="s">
        <v>263</v>
      </c>
      <c r="D87" s="120" t="s">
        <v>91</v>
      </c>
      <c r="E87" s="158" t="s">
        <v>91</v>
      </c>
      <c r="F87" s="120" t="s">
        <v>2406</v>
      </c>
      <c r="G87" s="159">
        <v>15</v>
      </c>
      <c r="H87" s="160">
        <v>139084</v>
      </c>
    </row>
    <row r="88" spans="1:8">
      <c r="A88" s="162"/>
      <c r="B88" s="120">
        <v>460</v>
      </c>
      <c r="C88" s="118" t="s">
        <v>2680</v>
      </c>
      <c r="D88" s="120">
        <v>250</v>
      </c>
      <c r="E88" s="158" t="s">
        <v>9</v>
      </c>
      <c r="F88" s="120" t="s">
        <v>2406</v>
      </c>
      <c r="G88" s="159" t="s">
        <v>2454</v>
      </c>
      <c r="H88" s="160">
        <v>63800</v>
      </c>
    </row>
    <row r="89" spans="1:8" ht="43.2">
      <c r="A89" s="162"/>
      <c r="B89" s="120">
        <v>473</v>
      </c>
      <c r="C89" s="118" t="s">
        <v>292</v>
      </c>
      <c r="D89" s="120" t="s">
        <v>293</v>
      </c>
      <c r="E89" s="158" t="s">
        <v>294</v>
      </c>
      <c r="F89" s="120" t="s">
        <v>2413</v>
      </c>
      <c r="G89" s="159">
        <v>15</v>
      </c>
      <c r="H89" s="160">
        <v>99760</v>
      </c>
    </row>
    <row r="90" spans="1:8">
      <c r="A90" s="162"/>
      <c r="B90" s="120">
        <v>488</v>
      </c>
      <c r="C90" s="118" t="s">
        <v>1311</v>
      </c>
      <c r="D90" s="120">
        <v>500</v>
      </c>
      <c r="E90" s="158" t="s">
        <v>9</v>
      </c>
      <c r="F90" s="120" t="s">
        <v>2406</v>
      </c>
      <c r="G90" s="159">
        <v>15</v>
      </c>
      <c r="H90" s="160">
        <v>400780</v>
      </c>
    </row>
    <row r="91" spans="1:8">
      <c r="A91" s="162"/>
      <c r="B91" s="120">
        <v>502</v>
      </c>
      <c r="C91" s="118" t="s">
        <v>311</v>
      </c>
      <c r="D91" s="120">
        <v>100</v>
      </c>
      <c r="E91" s="158" t="s">
        <v>9</v>
      </c>
      <c r="F91" s="120" t="s">
        <v>2406</v>
      </c>
      <c r="G91" s="159">
        <v>15</v>
      </c>
      <c r="H91" s="160">
        <v>591948</v>
      </c>
    </row>
    <row r="92" spans="1:8">
      <c r="A92" s="162"/>
      <c r="B92" s="120">
        <v>507</v>
      </c>
      <c r="C92" s="118" t="s">
        <v>313</v>
      </c>
      <c r="D92" s="120">
        <v>100</v>
      </c>
      <c r="E92" s="158" t="s">
        <v>9</v>
      </c>
      <c r="F92" s="120" t="s">
        <v>2408</v>
      </c>
      <c r="G92" s="159">
        <v>15</v>
      </c>
      <c r="H92" s="160">
        <v>190240</v>
      </c>
    </row>
    <row r="93" spans="1:8">
      <c r="A93" s="162"/>
      <c r="B93" s="120">
        <v>515</v>
      </c>
      <c r="C93" s="118" t="s">
        <v>319</v>
      </c>
      <c r="D93" s="120">
        <v>5</v>
      </c>
      <c r="E93" s="158" t="s">
        <v>9</v>
      </c>
      <c r="F93" s="120" t="s">
        <v>2406</v>
      </c>
      <c r="G93" s="159">
        <v>15</v>
      </c>
      <c r="H93" s="160">
        <v>99180</v>
      </c>
    </row>
    <row r="94" spans="1:8">
      <c r="A94" s="162"/>
      <c r="B94" s="120">
        <v>568</v>
      </c>
      <c r="C94" s="118" t="s">
        <v>1673</v>
      </c>
      <c r="D94" s="120">
        <v>50</v>
      </c>
      <c r="E94" s="158" t="s">
        <v>9</v>
      </c>
      <c r="F94" s="120" t="s">
        <v>2408</v>
      </c>
      <c r="G94" s="159">
        <v>120</v>
      </c>
      <c r="H94" s="160">
        <v>294640</v>
      </c>
    </row>
    <row r="95" spans="1:8">
      <c r="A95" s="162"/>
      <c r="B95" s="120">
        <v>573</v>
      </c>
      <c r="C95" s="118" t="s">
        <v>370</v>
      </c>
      <c r="D95" s="120">
        <v>1000</v>
      </c>
      <c r="E95" s="158"/>
      <c r="F95" s="120"/>
      <c r="G95" s="163"/>
      <c r="H95" s="160">
        <v>316680</v>
      </c>
    </row>
    <row r="96" spans="1:8">
      <c r="A96" s="162"/>
      <c r="B96" s="120">
        <v>574</v>
      </c>
      <c r="C96" s="118" t="s">
        <v>361</v>
      </c>
      <c r="D96" s="120">
        <v>1000</v>
      </c>
      <c r="E96" s="158"/>
      <c r="F96" s="120"/>
      <c r="G96" s="163"/>
      <c r="H96" s="160">
        <v>190240</v>
      </c>
    </row>
    <row r="97" spans="1:8">
      <c r="A97" s="162"/>
      <c r="B97" s="120">
        <v>581</v>
      </c>
      <c r="C97" s="118" t="s">
        <v>368</v>
      </c>
      <c r="D97" s="120">
        <v>50</v>
      </c>
      <c r="E97" s="158" t="s">
        <v>9</v>
      </c>
      <c r="F97" s="120" t="s">
        <v>2406</v>
      </c>
      <c r="G97" s="159" t="s">
        <v>2545</v>
      </c>
      <c r="H97" s="160">
        <v>140940</v>
      </c>
    </row>
    <row r="98" spans="1:8">
      <c r="A98" s="162"/>
      <c r="B98" s="120">
        <v>593</v>
      </c>
      <c r="C98" s="118" t="s">
        <v>373</v>
      </c>
      <c r="D98" s="120">
        <v>25</v>
      </c>
      <c r="E98" s="158" t="s">
        <v>9</v>
      </c>
      <c r="F98" s="120" t="s">
        <v>2406</v>
      </c>
      <c r="G98" s="159">
        <v>15</v>
      </c>
      <c r="H98" s="160">
        <v>63336</v>
      </c>
    </row>
    <row r="99" spans="1:8">
      <c r="A99" s="162"/>
      <c r="B99" s="120">
        <v>602</v>
      </c>
      <c r="C99" s="118" t="s">
        <v>1499</v>
      </c>
      <c r="D99" s="120">
        <v>10</v>
      </c>
      <c r="E99" s="158" t="s">
        <v>9</v>
      </c>
      <c r="F99" s="120" t="s">
        <v>2407</v>
      </c>
      <c r="G99" s="159">
        <v>120</v>
      </c>
      <c r="H99" s="160">
        <v>138040</v>
      </c>
    </row>
    <row r="100" spans="1:8">
      <c r="A100" s="162"/>
      <c r="B100" s="120">
        <v>603</v>
      </c>
      <c r="C100" s="118" t="s">
        <v>382</v>
      </c>
      <c r="D100" s="120">
        <v>1000</v>
      </c>
      <c r="E100" s="158"/>
      <c r="F100" s="120"/>
      <c r="G100" s="163"/>
      <c r="H100" s="160">
        <v>39904</v>
      </c>
    </row>
    <row r="101" spans="1:8">
      <c r="A101" s="162"/>
      <c r="B101" s="120">
        <v>624</v>
      </c>
      <c r="C101" s="118" t="s">
        <v>399</v>
      </c>
      <c r="D101" s="120">
        <v>50</v>
      </c>
      <c r="E101" s="158" t="s">
        <v>9</v>
      </c>
      <c r="F101" s="120" t="s">
        <v>2406</v>
      </c>
      <c r="G101" s="159">
        <v>15</v>
      </c>
      <c r="H101" s="160">
        <v>123540</v>
      </c>
    </row>
    <row r="102" spans="1:8">
      <c r="A102" s="162"/>
      <c r="B102" s="120">
        <v>625</v>
      </c>
      <c r="C102" s="118" t="s">
        <v>1563</v>
      </c>
      <c r="D102" s="120">
        <v>500</v>
      </c>
      <c r="E102" s="158" t="s">
        <v>9</v>
      </c>
      <c r="F102" s="120" t="s">
        <v>2406</v>
      </c>
      <c r="G102" s="159" t="s">
        <v>2545</v>
      </c>
      <c r="H102" s="160">
        <v>123540</v>
      </c>
    </row>
    <row r="103" spans="1:8">
      <c r="A103" s="162"/>
      <c r="B103" s="120">
        <v>631</v>
      </c>
      <c r="C103" s="118" t="s">
        <v>1534</v>
      </c>
      <c r="D103" s="120">
        <v>500</v>
      </c>
      <c r="E103" s="158" t="s">
        <v>9</v>
      </c>
      <c r="F103" s="120" t="s">
        <v>2406</v>
      </c>
      <c r="G103" s="159">
        <v>15</v>
      </c>
      <c r="H103" s="160">
        <v>101384</v>
      </c>
    </row>
    <row r="104" spans="1:8">
      <c r="A104" s="162"/>
      <c r="B104" s="120">
        <v>664</v>
      </c>
      <c r="C104" s="118" t="s">
        <v>434</v>
      </c>
      <c r="D104" s="120">
        <v>100</v>
      </c>
      <c r="E104" s="158" t="s">
        <v>9</v>
      </c>
      <c r="F104" s="120" t="s">
        <v>2406</v>
      </c>
      <c r="G104" s="159">
        <v>15</v>
      </c>
      <c r="H104" s="160">
        <v>167736</v>
      </c>
    </row>
    <row r="105" spans="1:8">
      <c r="A105" s="162"/>
      <c r="B105" s="120">
        <v>668</v>
      </c>
      <c r="C105" s="118" t="s">
        <v>507</v>
      </c>
      <c r="D105" s="120">
        <v>1000</v>
      </c>
      <c r="E105" s="158"/>
      <c r="F105" s="120"/>
      <c r="G105" s="163"/>
      <c r="H105" s="160">
        <v>46516</v>
      </c>
    </row>
    <row r="106" spans="1:8">
      <c r="A106" s="162"/>
      <c r="B106" s="120">
        <v>685</v>
      </c>
      <c r="C106" s="118" t="s">
        <v>512</v>
      </c>
      <c r="D106" s="120">
        <v>1000</v>
      </c>
      <c r="E106" s="158"/>
      <c r="F106" s="120"/>
      <c r="G106" s="163"/>
      <c r="H106" s="160">
        <v>80156</v>
      </c>
    </row>
    <row r="107" spans="1:8">
      <c r="A107" s="162"/>
      <c r="B107" s="120">
        <v>686</v>
      </c>
      <c r="C107" s="118" t="s">
        <v>446</v>
      </c>
      <c r="D107" s="120">
        <v>250</v>
      </c>
      <c r="E107" s="158" t="s">
        <v>9</v>
      </c>
      <c r="F107" s="120" t="s">
        <v>2406</v>
      </c>
      <c r="G107" s="159">
        <v>15</v>
      </c>
      <c r="H107" s="160">
        <v>481980</v>
      </c>
    </row>
    <row r="108" spans="1:8">
      <c r="A108" s="162"/>
      <c r="B108" s="120">
        <v>688</v>
      </c>
      <c r="C108" s="118" t="s">
        <v>448</v>
      </c>
      <c r="D108" s="120">
        <v>1000</v>
      </c>
      <c r="E108" s="158"/>
      <c r="F108" s="120"/>
      <c r="G108" s="163"/>
      <c r="H108" s="160">
        <v>153700</v>
      </c>
    </row>
    <row r="109" spans="1:8">
      <c r="A109" s="162"/>
      <c r="B109" s="120">
        <v>690</v>
      </c>
      <c r="C109" s="118" t="s">
        <v>449</v>
      </c>
      <c r="D109" s="120">
        <v>1000</v>
      </c>
      <c r="E109" s="158"/>
      <c r="F109" s="120"/>
      <c r="G109" s="163"/>
      <c r="H109" s="160">
        <v>48836</v>
      </c>
    </row>
    <row r="110" spans="1:8">
      <c r="A110" s="162"/>
      <c r="B110" s="120">
        <v>692</v>
      </c>
      <c r="C110" s="118" t="s">
        <v>450</v>
      </c>
      <c r="D110" s="120">
        <v>25</v>
      </c>
      <c r="E110" s="158" t="s">
        <v>9</v>
      </c>
      <c r="F110" s="120" t="s">
        <v>2406</v>
      </c>
      <c r="G110" s="159">
        <v>15</v>
      </c>
      <c r="H110" s="160">
        <v>47792</v>
      </c>
    </row>
    <row r="111" spans="1:8">
      <c r="A111" s="162"/>
      <c r="B111" s="120">
        <v>695</v>
      </c>
      <c r="C111" s="118" t="s">
        <v>451</v>
      </c>
      <c r="D111" s="120">
        <v>25</v>
      </c>
      <c r="E111" s="158" t="s">
        <v>9</v>
      </c>
      <c r="F111" s="120" t="s">
        <v>2406</v>
      </c>
      <c r="G111" s="159" t="s">
        <v>2545</v>
      </c>
      <c r="H111" s="160">
        <v>78648</v>
      </c>
    </row>
    <row r="112" spans="1:8">
      <c r="A112" s="164"/>
      <c r="B112" s="120">
        <v>721</v>
      </c>
      <c r="C112" s="118" t="s">
        <v>471</v>
      </c>
      <c r="D112" s="120">
        <v>100</v>
      </c>
      <c r="E112" s="158" t="s">
        <v>9</v>
      </c>
      <c r="F112" s="120" t="s">
        <v>2406</v>
      </c>
      <c r="G112" s="159">
        <v>15</v>
      </c>
      <c r="H112" s="160">
        <v>32132</v>
      </c>
    </row>
    <row r="113" spans="1:8" ht="57.6">
      <c r="A113" s="161" t="s">
        <v>2425</v>
      </c>
      <c r="B113" s="120">
        <v>135</v>
      </c>
      <c r="C113" s="118" t="s">
        <v>81</v>
      </c>
      <c r="D113" s="120">
        <v>500</v>
      </c>
      <c r="E113" s="158" t="s">
        <v>9</v>
      </c>
      <c r="F113" s="120" t="s">
        <v>2426</v>
      </c>
      <c r="G113" s="159">
        <v>30</v>
      </c>
      <c r="H113" s="160">
        <v>1115200</v>
      </c>
    </row>
    <row r="114" spans="1:8">
      <c r="A114" s="162"/>
      <c r="B114" s="120">
        <v>543</v>
      </c>
      <c r="C114" s="118" t="s">
        <v>347</v>
      </c>
      <c r="D114" s="120">
        <v>500</v>
      </c>
      <c r="E114" s="158" t="s">
        <v>6</v>
      </c>
      <c r="F114" s="120" t="s">
        <v>2427</v>
      </c>
      <c r="G114" s="159" t="s">
        <v>2475</v>
      </c>
      <c r="H114" s="160">
        <v>93200</v>
      </c>
    </row>
    <row r="115" spans="1:8">
      <c r="A115" s="162"/>
      <c r="B115" s="120">
        <v>661</v>
      </c>
      <c r="C115" s="118" t="s">
        <v>430</v>
      </c>
      <c r="D115" s="120">
        <v>500</v>
      </c>
      <c r="E115" s="158" t="s">
        <v>6</v>
      </c>
      <c r="F115" s="120" t="s">
        <v>2427</v>
      </c>
      <c r="G115" s="159" t="s">
        <v>2475</v>
      </c>
      <c r="H115" s="160">
        <v>1036808</v>
      </c>
    </row>
    <row r="116" spans="1:8" ht="57.6">
      <c r="A116" s="164"/>
      <c r="B116" s="120">
        <v>662</v>
      </c>
      <c r="C116" s="118" t="s">
        <v>432</v>
      </c>
      <c r="D116" s="120">
        <v>500</v>
      </c>
      <c r="E116" s="158" t="s">
        <v>6</v>
      </c>
      <c r="F116" s="120" t="s">
        <v>2427</v>
      </c>
      <c r="G116" s="159" t="s">
        <v>2475</v>
      </c>
      <c r="H116" s="160">
        <v>1036808</v>
      </c>
    </row>
    <row r="117" spans="1:8" ht="86.4">
      <c r="A117" s="161" t="s">
        <v>2452</v>
      </c>
      <c r="B117" s="120">
        <v>3</v>
      </c>
      <c r="C117" s="118" t="s">
        <v>1805</v>
      </c>
      <c r="D117" s="120" t="s">
        <v>299</v>
      </c>
      <c r="E117" s="158" t="s">
        <v>299</v>
      </c>
      <c r="F117" s="120" t="s">
        <v>2453</v>
      </c>
      <c r="G117" s="159" t="s">
        <v>2454</v>
      </c>
      <c r="H117" s="160">
        <v>193720</v>
      </c>
    </row>
    <row r="118" spans="1:8">
      <c r="A118" s="162"/>
      <c r="B118" s="120">
        <v>246</v>
      </c>
      <c r="C118" s="118" t="s">
        <v>543</v>
      </c>
      <c r="D118" s="120">
        <v>100</v>
      </c>
      <c r="E118" s="158" t="s">
        <v>538</v>
      </c>
      <c r="F118" s="120" t="s">
        <v>1222</v>
      </c>
      <c r="G118" s="159" t="s">
        <v>2454</v>
      </c>
      <c r="H118" s="160">
        <v>83520</v>
      </c>
    </row>
    <row r="119" spans="1:8">
      <c r="A119" s="162"/>
      <c r="B119" s="120">
        <v>306</v>
      </c>
      <c r="C119" s="118" t="s">
        <v>553</v>
      </c>
      <c r="D119" s="120">
        <v>100</v>
      </c>
      <c r="E119" s="158" t="s">
        <v>538</v>
      </c>
      <c r="F119" s="120" t="s">
        <v>1222</v>
      </c>
      <c r="G119" s="159" t="s">
        <v>2454</v>
      </c>
      <c r="H119" s="160">
        <v>83520</v>
      </c>
    </row>
    <row r="120" spans="1:8" ht="28.8">
      <c r="A120" s="162"/>
      <c r="B120" s="120">
        <v>321</v>
      </c>
      <c r="C120" s="118" t="s">
        <v>2673</v>
      </c>
      <c r="D120" s="120">
        <v>1</v>
      </c>
      <c r="E120" s="158" t="s">
        <v>6</v>
      </c>
      <c r="F120" s="120" t="s">
        <v>1222</v>
      </c>
      <c r="G120" s="159" t="s">
        <v>2454</v>
      </c>
      <c r="H120" s="160">
        <v>93960</v>
      </c>
    </row>
    <row r="121" spans="1:8" ht="28.8">
      <c r="A121" s="162"/>
      <c r="B121" s="120">
        <v>322</v>
      </c>
      <c r="C121" s="118" t="s">
        <v>2674</v>
      </c>
      <c r="D121" s="120">
        <v>1</v>
      </c>
      <c r="E121" s="158" t="s">
        <v>6</v>
      </c>
      <c r="F121" s="120" t="s">
        <v>1222</v>
      </c>
      <c r="G121" s="159" t="s">
        <v>2454</v>
      </c>
      <c r="H121" s="160">
        <v>140488.76</v>
      </c>
    </row>
    <row r="122" spans="1:8" ht="43.2">
      <c r="A122" s="162"/>
      <c r="B122" s="120">
        <v>338</v>
      </c>
      <c r="C122" s="118" t="s">
        <v>1868</v>
      </c>
      <c r="D122" s="120" t="s">
        <v>299</v>
      </c>
      <c r="E122" s="158" t="s">
        <v>6</v>
      </c>
      <c r="F122" s="120" t="s">
        <v>1222</v>
      </c>
      <c r="G122" s="159" t="s">
        <v>2454</v>
      </c>
      <c r="H122" s="160">
        <v>120640</v>
      </c>
    </row>
    <row r="123" spans="1:8" ht="57.6">
      <c r="A123" s="162"/>
      <c r="B123" s="120">
        <v>345</v>
      </c>
      <c r="C123" s="118" t="s">
        <v>1875</v>
      </c>
      <c r="D123" s="120">
        <v>1</v>
      </c>
      <c r="E123" s="158" t="s">
        <v>6</v>
      </c>
      <c r="F123" s="120" t="s">
        <v>1222</v>
      </c>
      <c r="G123" s="159" t="s">
        <v>2454</v>
      </c>
      <c r="H123" s="160">
        <v>213440</v>
      </c>
    </row>
    <row r="124" spans="1:8" ht="57.6">
      <c r="A124" s="162"/>
      <c r="B124" s="120">
        <v>346</v>
      </c>
      <c r="C124" s="118" t="s">
        <v>1876</v>
      </c>
      <c r="D124" s="120">
        <v>1</v>
      </c>
      <c r="E124" s="158" t="s">
        <v>6</v>
      </c>
      <c r="F124" s="120" t="s">
        <v>1222</v>
      </c>
      <c r="G124" s="159" t="s">
        <v>2454</v>
      </c>
      <c r="H124" s="160">
        <v>377000</v>
      </c>
    </row>
    <row r="125" spans="1:8" ht="28.8">
      <c r="A125" s="162"/>
      <c r="B125" s="120">
        <v>355</v>
      </c>
      <c r="C125" s="118" t="s">
        <v>518</v>
      </c>
      <c r="D125" s="120">
        <v>1</v>
      </c>
      <c r="E125" s="158" t="s">
        <v>6</v>
      </c>
      <c r="F125" s="120" t="s">
        <v>1222</v>
      </c>
      <c r="G125" s="159" t="s">
        <v>2454</v>
      </c>
      <c r="H125" s="160">
        <v>147320</v>
      </c>
    </row>
    <row r="126" spans="1:8" ht="43.2">
      <c r="A126" s="162"/>
      <c r="B126" s="120">
        <v>361</v>
      </c>
      <c r="C126" s="118" t="s">
        <v>220</v>
      </c>
      <c r="D126" s="120">
        <v>1</v>
      </c>
      <c r="E126" s="158" t="s">
        <v>6</v>
      </c>
      <c r="F126" s="120" t="s">
        <v>1222</v>
      </c>
      <c r="G126" s="159" t="s">
        <v>2454</v>
      </c>
      <c r="H126" s="160">
        <v>296960</v>
      </c>
    </row>
    <row r="127" spans="1:8">
      <c r="A127" s="162"/>
      <c r="B127" s="120">
        <v>371</v>
      </c>
      <c r="C127" s="118" t="s">
        <v>1886</v>
      </c>
      <c r="D127" s="120">
        <v>1</v>
      </c>
      <c r="E127" s="158" t="s">
        <v>1887</v>
      </c>
      <c r="F127" s="120" t="s">
        <v>1222</v>
      </c>
      <c r="G127" s="159" t="s">
        <v>2454</v>
      </c>
      <c r="H127" s="160">
        <v>538240</v>
      </c>
    </row>
    <row r="128" spans="1:8" ht="43.2">
      <c r="A128" s="162"/>
      <c r="B128" s="120">
        <v>482</v>
      </c>
      <c r="C128" s="118" t="s">
        <v>298</v>
      </c>
      <c r="D128" s="120" t="s">
        <v>299</v>
      </c>
      <c r="E128" s="158" t="s">
        <v>299</v>
      </c>
      <c r="F128" s="120" t="s">
        <v>1222</v>
      </c>
      <c r="G128" s="159" t="s">
        <v>2454</v>
      </c>
      <c r="H128" s="160">
        <v>377000</v>
      </c>
    </row>
    <row r="129" spans="1:8" ht="28.8">
      <c r="A129" s="162"/>
      <c r="B129" s="120">
        <v>483</v>
      </c>
      <c r="C129" s="118" t="s">
        <v>1404</v>
      </c>
      <c r="D129" s="120" t="s">
        <v>299</v>
      </c>
      <c r="E129" s="158" t="s">
        <v>299</v>
      </c>
      <c r="F129" s="120" t="s">
        <v>1222</v>
      </c>
      <c r="G129" s="159" t="s">
        <v>2454</v>
      </c>
      <c r="H129" s="160">
        <v>233160</v>
      </c>
    </row>
    <row r="130" spans="1:8" ht="28.8">
      <c r="A130" s="162"/>
      <c r="B130" s="120">
        <v>484</v>
      </c>
      <c r="C130" s="118" t="s">
        <v>1405</v>
      </c>
      <c r="D130" s="120" t="s">
        <v>299</v>
      </c>
      <c r="E130" s="158" t="s">
        <v>299</v>
      </c>
      <c r="F130" s="120" t="s">
        <v>1222</v>
      </c>
      <c r="G130" s="159" t="s">
        <v>2454</v>
      </c>
      <c r="H130" s="160">
        <v>177480</v>
      </c>
    </row>
    <row r="131" spans="1:8" ht="28.8">
      <c r="A131" s="162"/>
      <c r="B131" s="120">
        <v>485</v>
      </c>
      <c r="C131" s="118" t="s">
        <v>300</v>
      </c>
      <c r="D131" s="120" t="s">
        <v>299</v>
      </c>
      <c r="E131" s="158" t="s">
        <v>299</v>
      </c>
      <c r="F131" s="120" t="s">
        <v>1222</v>
      </c>
      <c r="G131" s="159" t="s">
        <v>2454</v>
      </c>
      <c r="H131" s="160">
        <v>93960</v>
      </c>
    </row>
    <row r="132" spans="1:8" ht="28.8">
      <c r="A132" s="164"/>
      <c r="B132" s="120">
        <v>486</v>
      </c>
      <c r="C132" s="118" t="s">
        <v>302</v>
      </c>
      <c r="D132" s="120" t="s">
        <v>299</v>
      </c>
      <c r="E132" s="158" t="s">
        <v>299</v>
      </c>
      <c r="F132" s="120" t="s">
        <v>1222</v>
      </c>
      <c r="G132" s="159" t="s">
        <v>2454</v>
      </c>
      <c r="H132" s="160">
        <v>147320</v>
      </c>
    </row>
    <row r="133" spans="1:8">
      <c r="A133" s="161" t="s">
        <v>2652</v>
      </c>
      <c r="B133" s="120">
        <v>39</v>
      </c>
      <c r="C133" s="118" t="s">
        <v>23</v>
      </c>
      <c r="D133" s="120">
        <v>500</v>
      </c>
      <c r="E133" s="158" t="s">
        <v>9</v>
      </c>
      <c r="F133" s="120" t="s">
        <v>2653</v>
      </c>
      <c r="G133" s="159" t="s">
        <v>2654</v>
      </c>
      <c r="H133" s="160">
        <v>36848.559999999998</v>
      </c>
    </row>
    <row r="134" spans="1:8" ht="28.8">
      <c r="A134" s="162"/>
      <c r="B134" s="120">
        <v>48</v>
      </c>
      <c r="C134" s="118" t="s">
        <v>29</v>
      </c>
      <c r="D134" s="120">
        <v>4000</v>
      </c>
      <c r="E134" s="158" t="s">
        <v>6</v>
      </c>
      <c r="F134" s="120" t="s">
        <v>2653</v>
      </c>
      <c r="G134" s="159" t="s">
        <v>2372</v>
      </c>
      <c r="H134" s="160">
        <v>79765.169230769228</v>
      </c>
    </row>
    <row r="135" spans="1:8">
      <c r="A135" s="162"/>
      <c r="B135" s="120">
        <v>72</v>
      </c>
      <c r="C135" s="118" t="s">
        <v>42</v>
      </c>
      <c r="D135" s="120">
        <v>1000</v>
      </c>
      <c r="E135" s="158"/>
      <c r="F135" s="120"/>
      <c r="G135" s="163"/>
      <c r="H135" s="160">
        <v>47094.215384615381</v>
      </c>
    </row>
    <row r="136" spans="1:8" ht="57.6">
      <c r="A136" s="162"/>
      <c r="B136" s="120">
        <v>74</v>
      </c>
      <c r="C136" s="118" t="s">
        <v>1373</v>
      </c>
      <c r="D136" s="120">
        <v>100</v>
      </c>
      <c r="E136" s="158" t="s">
        <v>9</v>
      </c>
      <c r="F136" s="120" t="s">
        <v>2653</v>
      </c>
      <c r="G136" s="159" t="s">
        <v>2654</v>
      </c>
      <c r="H136" s="160">
        <v>246182.15999999997</v>
      </c>
    </row>
    <row r="137" spans="1:8">
      <c r="A137" s="162"/>
      <c r="B137" s="120">
        <v>164</v>
      </c>
      <c r="C137" s="118" t="s">
        <v>115</v>
      </c>
      <c r="D137" s="120">
        <v>500</v>
      </c>
      <c r="E137" s="158" t="s">
        <v>6</v>
      </c>
      <c r="F137" s="120" t="s">
        <v>2653</v>
      </c>
      <c r="G137" s="159" t="s">
        <v>2654</v>
      </c>
      <c r="H137" s="160">
        <v>86965.2</v>
      </c>
    </row>
    <row r="138" spans="1:8">
      <c r="A138" s="162"/>
      <c r="B138" s="120">
        <v>174</v>
      </c>
      <c r="C138" s="118" t="s">
        <v>119</v>
      </c>
      <c r="D138" s="120">
        <v>2500</v>
      </c>
      <c r="E138" s="158" t="s">
        <v>6</v>
      </c>
      <c r="F138" s="120" t="s">
        <v>2653</v>
      </c>
      <c r="G138" s="159" t="s">
        <v>2372</v>
      </c>
      <c r="H138" s="160">
        <v>133610.58461538461</v>
      </c>
    </row>
    <row r="139" spans="1:8" ht="28.8">
      <c r="A139" s="162"/>
      <c r="B139" s="120">
        <v>254</v>
      </c>
      <c r="C139" s="118" t="s">
        <v>1377</v>
      </c>
      <c r="D139" s="120">
        <v>25</v>
      </c>
      <c r="E139" s="158" t="s">
        <v>9</v>
      </c>
      <c r="F139" s="120" t="s">
        <v>2653</v>
      </c>
      <c r="G139" s="159" t="s">
        <v>2372</v>
      </c>
      <c r="H139" s="160">
        <v>45281.046153846153</v>
      </c>
    </row>
    <row r="140" spans="1:8">
      <c r="A140" s="162"/>
      <c r="B140" s="120">
        <v>267</v>
      </c>
      <c r="C140" s="118" t="s">
        <v>180</v>
      </c>
      <c r="D140" s="120">
        <v>500</v>
      </c>
      <c r="E140" s="158" t="s">
        <v>9</v>
      </c>
      <c r="F140" s="120" t="s">
        <v>2653</v>
      </c>
      <c r="G140" s="159" t="s">
        <v>2372</v>
      </c>
      <c r="H140" s="160">
        <v>35060.553846153845</v>
      </c>
    </row>
    <row r="141" spans="1:8" ht="28.8">
      <c r="A141" s="162"/>
      <c r="B141" s="120">
        <v>281</v>
      </c>
      <c r="C141" s="118" t="s">
        <v>275</v>
      </c>
      <c r="D141" s="120" t="s">
        <v>276</v>
      </c>
      <c r="E141" s="158" t="s">
        <v>276</v>
      </c>
      <c r="F141" s="120" t="s">
        <v>2653</v>
      </c>
      <c r="G141" s="159" t="s">
        <v>2654</v>
      </c>
      <c r="H141" s="160">
        <v>427956.47999999998</v>
      </c>
    </row>
    <row r="142" spans="1:8">
      <c r="A142" s="162"/>
      <c r="B142" s="120">
        <v>316</v>
      </c>
      <c r="C142" s="118" t="s">
        <v>214</v>
      </c>
      <c r="D142" s="120">
        <v>500</v>
      </c>
      <c r="E142" s="158" t="s">
        <v>9</v>
      </c>
      <c r="F142" s="120" t="s">
        <v>2653</v>
      </c>
      <c r="G142" s="159" t="s">
        <v>2372</v>
      </c>
      <c r="H142" s="160">
        <v>76963.679999999993</v>
      </c>
    </row>
    <row r="143" spans="1:8">
      <c r="A143" s="162"/>
      <c r="B143" s="120">
        <v>365</v>
      </c>
      <c r="C143" s="118" t="s">
        <v>222</v>
      </c>
      <c r="D143" s="120">
        <v>1000</v>
      </c>
      <c r="E143" s="158"/>
      <c r="F143" s="120"/>
      <c r="G143" s="163"/>
      <c r="H143" s="160">
        <v>68743.92</v>
      </c>
    </row>
    <row r="144" spans="1:8" ht="28.8">
      <c r="A144" s="162"/>
      <c r="B144" s="120">
        <v>366</v>
      </c>
      <c r="C144" s="118" t="s">
        <v>1569</v>
      </c>
      <c r="D144" s="120">
        <v>4000</v>
      </c>
      <c r="E144" s="158" t="s">
        <v>6</v>
      </c>
      <c r="F144" s="120" t="s">
        <v>2653</v>
      </c>
      <c r="G144" s="159" t="s">
        <v>2372</v>
      </c>
      <c r="H144" s="160">
        <v>108861.53846153845</v>
      </c>
    </row>
    <row r="145" spans="1:8">
      <c r="A145" s="162"/>
      <c r="B145" s="120">
        <v>388</v>
      </c>
      <c r="C145" s="118" t="s">
        <v>231</v>
      </c>
      <c r="D145" s="120">
        <v>1000</v>
      </c>
      <c r="E145" s="158"/>
      <c r="F145" s="120"/>
      <c r="G145" s="163"/>
      <c r="H145" s="160">
        <v>28926.830769230764</v>
      </c>
    </row>
    <row r="146" spans="1:8">
      <c r="A146" s="162"/>
      <c r="B146" s="120">
        <v>402</v>
      </c>
      <c r="C146" s="118" t="s">
        <v>1544</v>
      </c>
      <c r="D146" s="120">
        <v>1000</v>
      </c>
      <c r="E146" s="158"/>
      <c r="F146" s="120"/>
      <c r="G146" s="163"/>
      <c r="H146" s="160">
        <v>45161.120000000003</v>
      </c>
    </row>
    <row r="147" spans="1:8">
      <c r="A147" s="162"/>
      <c r="B147" s="120">
        <v>410</v>
      </c>
      <c r="C147" s="118" t="s">
        <v>243</v>
      </c>
      <c r="D147" s="120">
        <v>4000</v>
      </c>
      <c r="E147" s="158" t="s">
        <v>6</v>
      </c>
      <c r="F147" s="120" t="s">
        <v>2653</v>
      </c>
      <c r="G147" s="159" t="s">
        <v>2372</v>
      </c>
      <c r="H147" s="160">
        <v>88299.199999999997</v>
      </c>
    </row>
    <row r="148" spans="1:8">
      <c r="A148" s="162"/>
      <c r="B148" s="120">
        <v>414</v>
      </c>
      <c r="C148" s="118" t="s">
        <v>245</v>
      </c>
      <c r="D148" s="120">
        <v>2500</v>
      </c>
      <c r="E148" s="158" t="s">
        <v>6</v>
      </c>
      <c r="F148" s="120" t="s">
        <v>2653</v>
      </c>
      <c r="G148" s="159" t="s">
        <v>2372</v>
      </c>
      <c r="H148" s="160">
        <v>48700.369230769233</v>
      </c>
    </row>
    <row r="149" spans="1:8">
      <c r="A149" s="162"/>
      <c r="B149" s="120">
        <v>516</v>
      </c>
      <c r="C149" s="118" t="s">
        <v>320</v>
      </c>
      <c r="D149" s="120">
        <v>100</v>
      </c>
      <c r="E149" s="158" t="s">
        <v>9</v>
      </c>
      <c r="F149" s="120" t="s">
        <v>2653</v>
      </c>
      <c r="G149" s="159" t="s">
        <v>2654</v>
      </c>
      <c r="H149" s="160">
        <v>53445.84</v>
      </c>
    </row>
    <row r="150" spans="1:8">
      <c r="A150" s="162"/>
      <c r="B150" s="120">
        <v>565</v>
      </c>
      <c r="C150" s="118" t="s">
        <v>359</v>
      </c>
      <c r="D150" s="120">
        <v>250</v>
      </c>
      <c r="E150" s="158" t="s">
        <v>9</v>
      </c>
      <c r="F150" s="120" t="s">
        <v>2653</v>
      </c>
      <c r="G150" s="159" t="s">
        <v>2372</v>
      </c>
      <c r="H150" s="160">
        <v>67754.707692307682</v>
      </c>
    </row>
    <row r="151" spans="1:8">
      <c r="A151" s="162"/>
      <c r="B151" s="120">
        <v>576</v>
      </c>
      <c r="C151" s="118" t="s">
        <v>363</v>
      </c>
      <c r="D151" s="120">
        <v>1000</v>
      </c>
      <c r="E151" s="158"/>
      <c r="F151" s="120"/>
      <c r="G151" s="163"/>
      <c r="H151" s="160">
        <v>75628.430769230763</v>
      </c>
    </row>
    <row r="152" spans="1:8">
      <c r="A152" s="162"/>
      <c r="B152" s="120">
        <v>579</v>
      </c>
      <c r="C152" s="118" t="s">
        <v>1481</v>
      </c>
      <c r="D152" s="120">
        <v>1000</v>
      </c>
      <c r="E152" s="158"/>
      <c r="F152" s="120"/>
      <c r="G152" s="163"/>
      <c r="H152" s="160">
        <v>170520</v>
      </c>
    </row>
    <row r="153" spans="1:8">
      <c r="A153" s="162"/>
      <c r="B153" s="120">
        <v>619</v>
      </c>
      <c r="C153" s="118" t="s">
        <v>396</v>
      </c>
      <c r="D153" s="120">
        <v>500</v>
      </c>
      <c r="E153" s="158" t="s">
        <v>9</v>
      </c>
      <c r="F153" s="120" t="s">
        <v>2653</v>
      </c>
      <c r="G153" s="159" t="s">
        <v>2372</v>
      </c>
      <c r="H153" s="160">
        <v>25939.384615384613</v>
      </c>
    </row>
    <row r="154" spans="1:8">
      <c r="A154" s="164"/>
      <c r="B154" s="120">
        <v>699</v>
      </c>
      <c r="C154" s="118" t="s">
        <v>453</v>
      </c>
      <c r="D154" s="120">
        <v>4000</v>
      </c>
      <c r="E154" s="158" t="s">
        <v>6</v>
      </c>
      <c r="F154" s="120" t="s">
        <v>2653</v>
      </c>
      <c r="G154" s="159" t="s">
        <v>2372</v>
      </c>
      <c r="H154" s="160">
        <v>65222.16</v>
      </c>
    </row>
    <row r="155" spans="1:8">
      <c r="A155" s="161" t="s">
        <v>2474</v>
      </c>
      <c r="B155" s="120">
        <v>428</v>
      </c>
      <c r="C155" s="118" t="s">
        <v>1310</v>
      </c>
      <c r="D155" s="120">
        <v>250</v>
      </c>
      <c r="E155" s="158" t="s">
        <v>6</v>
      </c>
      <c r="F155" s="120" t="s">
        <v>35</v>
      </c>
      <c r="G155" s="159" t="s">
        <v>2475</v>
      </c>
      <c r="H155" s="160">
        <v>8200</v>
      </c>
    </row>
    <row r="156" spans="1:8">
      <c r="A156" s="162"/>
      <c r="B156" s="120">
        <v>432</v>
      </c>
      <c r="C156" s="118" t="s">
        <v>260</v>
      </c>
      <c r="D156" s="120">
        <v>500</v>
      </c>
      <c r="E156" s="158" t="s">
        <v>261</v>
      </c>
      <c r="F156" s="120" t="s">
        <v>2479</v>
      </c>
      <c r="G156" s="159" t="s">
        <v>2475</v>
      </c>
      <c r="H156" s="160">
        <v>555100</v>
      </c>
    </row>
    <row r="157" spans="1:8" ht="28.8">
      <c r="A157" s="162"/>
      <c r="B157" s="120">
        <v>531</v>
      </c>
      <c r="C157" s="118" t="s">
        <v>331</v>
      </c>
      <c r="D157" s="120" t="s">
        <v>293</v>
      </c>
      <c r="E157" s="158" t="s">
        <v>322</v>
      </c>
      <c r="F157" s="120" t="s">
        <v>2373</v>
      </c>
      <c r="G157" s="159" t="s">
        <v>2375</v>
      </c>
      <c r="H157" s="160">
        <v>60000</v>
      </c>
    </row>
    <row r="158" spans="1:8" ht="86.4">
      <c r="A158" s="162"/>
      <c r="B158" s="120">
        <v>561</v>
      </c>
      <c r="C158" s="118" t="s">
        <v>1919</v>
      </c>
      <c r="D158" s="120">
        <v>1</v>
      </c>
      <c r="E158" s="158" t="s">
        <v>982</v>
      </c>
      <c r="F158" s="120" t="s">
        <v>2482</v>
      </c>
      <c r="G158" s="159" t="s">
        <v>2475</v>
      </c>
      <c r="H158" s="160">
        <v>404400</v>
      </c>
    </row>
    <row r="159" spans="1:8">
      <c r="A159" s="164"/>
      <c r="B159" s="120">
        <v>708</v>
      </c>
      <c r="C159" s="118" t="s">
        <v>459</v>
      </c>
      <c r="D159" s="120">
        <v>1000</v>
      </c>
      <c r="E159" s="158"/>
      <c r="F159" s="120"/>
      <c r="G159" s="163"/>
      <c r="H159" s="160">
        <v>318300</v>
      </c>
    </row>
    <row r="160" spans="1:8">
      <c r="A160" s="161" t="s">
        <v>2506</v>
      </c>
      <c r="B160" s="120">
        <v>1</v>
      </c>
      <c r="C160" s="118" t="s">
        <v>1802</v>
      </c>
      <c r="D160" s="120">
        <v>250</v>
      </c>
      <c r="E160" s="158" t="s">
        <v>9</v>
      </c>
      <c r="F160" s="120" t="s">
        <v>420</v>
      </c>
      <c r="G160" s="159">
        <v>90</v>
      </c>
      <c r="H160" s="160">
        <v>100000</v>
      </c>
    </row>
    <row r="161" spans="1:8" ht="86.4">
      <c r="A161" s="162"/>
      <c r="B161" s="120">
        <v>2</v>
      </c>
      <c r="C161" s="118" t="s">
        <v>2664</v>
      </c>
      <c r="D161" s="120" t="s">
        <v>299</v>
      </c>
      <c r="E161" s="158" t="s">
        <v>299</v>
      </c>
      <c r="F161" s="120" t="s">
        <v>420</v>
      </c>
      <c r="G161" s="159">
        <v>95</v>
      </c>
      <c r="H161" s="160">
        <v>55679.999999999993</v>
      </c>
    </row>
    <row r="162" spans="1:8">
      <c r="A162" s="162"/>
      <c r="B162" s="120">
        <v>9</v>
      </c>
      <c r="C162" s="118" t="s">
        <v>1809</v>
      </c>
      <c r="D162" s="120">
        <v>50</v>
      </c>
      <c r="E162" s="158" t="s">
        <v>9</v>
      </c>
      <c r="F162" s="120" t="s">
        <v>420</v>
      </c>
      <c r="G162" s="163" t="s">
        <v>2545</v>
      </c>
      <c r="H162" s="160">
        <v>139200</v>
      </c>
    </row>
    <row r="163" spans="1:8">
      <c r="A163" s="162"/>
      <c r="B163" s="120">
        <v>10</v>
      </c>
      <c r="C163" s="118" t="s">
        <v>5</v>
      </c>
      <c r="D163" s="120">
        <v>100</v>
      </c>
      <c r="E163" s="158" t="s">
        <v>6</v>
      </c>
      <c r="F163" s="120" t="s">
        <v>420</v>
      </c>
      <c r="G163" s="159" t="s">
        <v>2545</v>
      </c>
      <c r="H163" s="160">
        <v>84680</v>
      </c>
    </row>
    <row r="164" spans="1:8">
      <c r="A164" s="162"/>
      <c r="B164" s="120">
        <v>11</v>
      </c>
      <c r="C164" s="118" t="s">
        <v>8</v>
      </c>
      <c r="D164" s="120">
        <v>100</v>
      </c>
      <c r="E164" s="158" t="s">
        <v>9</v>
      </c>
      <c r="F164" s="120" t="s">
        <v>420</v>
      </c>
      <c r="G164" s="159" t="s">
        <v>2545</v>
      </c>
      <c r="H164" s="160">
        <v>89320</v>
      </c>
    </row>
    <row r="165" spans="1:8">
      <c r="A165" s="162"/>
      <c r="B165" s="120">
        <v>12</v>
      </c>
      <c r="C165" s="118" t="s">
        <v>10</v>
      </c>
      <c r="D165" s="120">
        <v>50</v>
      </c>
      <c r="E165" s="158" t="s">
        <v>6</v>
      </c>
      <c r="F165" s="120" t="s">
        <v>420</v>
      </c>
      <c r="G165" s="159" t="s">
        <v>2545</v>
      </c>
      <c r="H165" s="160">
        <v>277240</v>
      </c>
    </row>
    <row r="166" spans="1:8">
      <c r="A166" s="162"/>
      <c r="B166" s="120">
        <v>13</v>
      </c>
      <c r="C166" s="118" t="s">
        <v>1538</v>
      </c>
      <c r="D166" s="120">
        <v>100</v>
      </c>
      <c r="E166" s="158" t="s">
        <v>9</v>
      </c>
      <c r="F166" s="120" t="s">
        <v>420</v>
      </c>
      <c r="G166" s="159" t="s">
        <v>2545</v>
      </c>
      <c r="H166" s="160">
        <v>83520</v>
      </c>
    </row>
    <row r="167" spans="1:8">
      <c r="A167" s="162"/>
      <c r="B167" s="120">
        <v>15</v>
      </c>
      <c r="C167" s="118" t="s">
        <v>12</v>
      </c>
      <c r="D167" s="120">
        <v>100</v>
      </c>
      <c r="E167" s="158" t="s">
        <v>6</v>
      </c>
      <c r="F167" s="120" t="s">
        <v>420</v>
      </c>
      <c r="G167" s="159" t="s">
        <v>2545</v>
      </c>
      <c r="H167" s="160">
        <v>423399.99999999994</v>
      </c>
    </row>
    <row r="168" spans="1:8">
      <c r="A168" s="162"/>
      <c r="B168" s="120">
        <v>22</v>
      </c>
      <c r="C168" s="118" t="s">
        <v>213</v>
      </c>
      <c r="D168" s="120">
        <v>50</v>
      </c>
      <c r="E168" s="158" t="s">
        <v>9</v>
      </c>
      <c r="F168" s="120" t="s">
        <v>420</v>
      </c>
      <c r="G168" s="159">
        <v>150</v>
      </c>
      <c r="H168" s="160">
        <v>105560</v>
      </c>
    </row>
    <row r="169" spans="1:8">
      <c r="A169" s="162"/>
      <c r="B169" s="120">
        <v>23</v>
      </c>
      <c r="C169" s="118" t="s">
        <v>533</v>
      </c>
      <c r="D169" s="120">
        <v>250</v>
      </c>
      <c r="E169" s="158" t="s">
        <v>6</v>
      </c>
      <c r="F169" s="120" t="s">
        <v>420</v>
      </c>
      <c r="G169" s="159">
        <v>90</v>
      </c>
      <c r="H169" s="160">
        <v>83520</v>
      </c>
    </row>
    <row r="170" spans="1:8">
      <c r="A170" s="162"/>
      <c r="B170" s="120">
        <v>24</v>
      </c>
      <c r="C170" s="118" t="s">
        <v>16</v>
      </c>
      <c r="D170" s="120">
        <v>250</v>
      </c>
      <c r="E170" s="158" t="s">
        <v>6</v>
      </c>
      <c r="F170" s="120" t="s">
        <v>420</v>
      </c>
      <c r="G170" s="159" t="s">
        <v>2545</v>
      </c>
      <c r="H170" s="160">
        <v>390920</v>
      </c>
    </row>
    <row r="171" spans="1:8">
      <c r="A171" s="162"/>
      <c r="B171" s="120">
        <v>27</v>
      </c>
      <c r="C171" s="118" t="s">
        <v>1736</v>
      </c>
      <c r="D171" s="120">
        <v>100</v>
      </c>
      <c r="E171" s="158" t="s">
        <v>6</v>
      </c>
      <c r="F171" s="120" t="s">
        <v>420</v>
      </c>
      <c r="G171" s="159">
        <v>90</v>
      </c>
      <c r="H171" s="160">
        <v>46400</v>
      </c>
    </row>
    <row r="172" spans="1:8">
      <c r="A172" s="162"/>
      <c r="B172" s="120">
        <v>28</v>
      </c>
      <c r="C172" s="118" t="s">
        <v>1668</v>
      </c>
      <c r="D172" s="120">
        <v>100</v>
      </c>
      <c r="E172" s="158" t="s">
        <v>9</v>
      </c>
      <c r="F172" s="120" t="s">
        <v>420</v>
      </c>
      <c r="G172" s="159" t="s">
        <v>2545</v>
      </c>
      <c r="H172" s="160">
        <v>350320</v>
      </c>
    </row>
    <row r="173" spans="1:8">
      <c r="A173" s="162"/>
      <c r="B173" s="120">
        <v>32</v>
      </c>
      <c r="C173" s="118" t="s">
        <v>250</v>
      </c>
      <c r="D173" s="120">
        <v>100</v>
      </c>
      <c r="E173" s="158" t="s">
        <v>9</v>
      </c>
      <c r="F173" s="120" t="s">
        <v>420</v>
      </c>
      <c r="G173" s="159">
        <v>90</v>
      </c>
      <c r="H173" s="160">
        <v>81200</v>
      </c>
    </row>
    <row r="174" spans="1:8">
      <c r="A174" s="162"/>
      <c r="B174" s="120">
        <v>34</v>
      </c>
      <c r="C174" s="118" t="s">
        <v>19</v>
      </c>
      <c r="D174" s="120">
        <v>100</v>
      </c>
      <c r="E174" s="158" t="s">
        <v>6</v>
      </c>
      <c r="F174" s="120" t="s">
        <v>420</v>
      </c>
      <c r="G174" s="159">
        <v>75</v>
      </c>
      <c r="H174" s="160">
        <v>26679.999999999996</v>
      </c>
    </row>
    <row r="175" spans="1:8">
      <c r="A175" s="162"/>
      <c r="B175" s="120">
        <v>38</v>
      </c>
      <c r="C175" s="118" t="s">
        <v>22</v>
      </c>
      <c r="D175" s="120">
        <v>250</v>
      </c>
      <c r="E175" s="158" t="s">
        <v>9</v>
      </c>
      <c r="F175" s="120" t="s">
        <v>420</v>
      </c>
      <c r="G175" s="159" t="s">
        <v>2545</v>
      </c>
      <c r="H175" s="160">
        <v>179800</v>
      </c>
    </row>
    <row r="176" spans="1:8">
      <c r="A176" s="162"/>
      <c r="B176" s="120">
        <v>44</v>
      </c>
      <c r="C176" s="118" t="s">
        <v>32</v>
      </c>
      <c r="D176" s="120">
        <v>100</v>
      </c>
      <c r="E176" s="158" t="s">
        <v>6</v>
      </c>
      <c r="F176" s="120" t="s">
        <v>420</v>
      </c>
      <c r="G176" s="159">
        <v>90</v>
      </c>
      <c r="H176" s="160">
        <v>66120</v>
      </c>
    </row>
    <row r="177" spans="1:8">
      <c r="A177" s="162"/>
      <c r="B177" s="120">
        <v>45</v>
      </c>
      <c r="C177" s="118" t="s">
        <v>27</v>
      </c>
      <c r="D177" s="120">
        <v>1000</v>
      </c>
      <c r="E177" s="158"/>
      <c r="F177" s="120"/>
      <c r="G177" s="163"/>
      <c r="H177" s="160">
        <v>198360</v>
      </c>
    </row>
    <row r="178" spans="1:8">
      <c r="A178" s="162"/>
      <c r="B178" s="120">
        <v>49</v>
      </c>
      <c r="C178" s="118" t="s">
        <v>1598</v>
      </c>
      <c r="D178" s="120">
        <v>2500</v>
      </c>
      <c r="E178" s="158" t="s">
        <v>6</v>
      </c>
      <c r="F178" s="120" t="s">
        <v>420</v>
      </c>
      <c r="G178" s="159">
        <v>120</v>
      </c>
      <c r="H178" s="160">
        <v>74240</v>
      </c>
    </row>
    <row r="179" spans="1:8">
      <c r="A179" s="162"/>
      <c r="B179" s="120">
        <v>52</v>
      </c>
      <c r="C179" s="118" t="s">
        <v>1656</v>
      </c>
      <c r="D179" s="120">
        <v>250</v>
      </c>
      <c r="E179" s="158" t="s">
        <v>9</v>
      </c>
      <c r="F179" s="120" t="s">
        <v>420</v>
      </c>
      <c r="G179" s="159">
        <v>90</v>
      </c>
      <c r="H179" s="160">
        <v>286520</v>
      </c>
    </row>
    <row r="180" spans="1:8" ht="43.2">
      <c r="A180" s="162"/>
      <c r="B180" s="120">
        <v>57</v>
      </c>
      <c r="C180" s="118" t="s">
        <v>36</v>
      </c>
      <c r="D180" s="120">
        <v>2500</v>
      </c>
      <c r="E180" s="158" t="s">
        <v>6</v>
      </c>
      <c r="F180" s="120" t="s">
        <v>420</v>
      </c>
      <c r="G180" s="159" t="s">
        <v>2545</v>
      </c>
      <c r="H180" s="160">
        <v>85840</v>
      </c>
    </row>
    <row r="181" spans="1:8">
      <c r="A181" s="162"/>
      <c r="B181" s="120">
        <v>59</v>
      </c>
      <c r="C181" s="118" t="s">
        <v>1305</v>
      </c>
      <c r="D181" s="120">
        <v>250</v>
      </c>
      <c r="E181" s="158" t="s">
        <v>9</v>
      </c>
      <c r="F181" s="120" t="s">
        <v>420</v>
      </c>
      <c r="G181" s="159">
        <v>150</v>
      </c>
      <c r="H181" s="160">
        <v>114839.99999999999</v>
      </c>
    </row>
    <row r="182" spans="1:8">
      <c r="A182" s="162"/>
      <c r="B182" s="120">
        <v>60</v>
      </c>
      <c r="C182" s="118" t="s">
        <v>37</v>
      </c>
      <c r="D182" s="120">
        <v>1000</v>
      </c>
      <c r="E182" s="158"/>
      <c r="F182" s="120"/>
      <c r="G182" s="163"/>
      <c r="H182" s="160">
        <v>51040</v>
      </c>
    </row>
    <row r="183" spans="1:8" ht="57.6">
      <c r="A183" s="162"/>
      <c r="B183" s="120">
        <v>61</v>
      </c>
      <c r="C183" s="118" t="s">
        <v>1815</v>
      </c>
      <c r="D183" s="120">
        <v>10</v>
      </c>
      <c r="E183" s="158" t="s">
        <v>9</v>
      </c>
      <c r="F183" s="120" t="s">
        <v>420</v>
      </c>
      <c r="G183" s="159">
        <v>90</v>
      </c>
      <c r="H183" s="160">
        <v>171912</v>
      </c>
    </row>
    <row r="184" spans="1:8">
      <c r="A184" s="162"/>
      <c r="B184" s="120">
        <v>65</v>
      </c>
      <c r="C184" s="118" t="s">
        <v>38</v>
      </c>
      <c r="D184" s="120">
        <v>1000</v>
      </c>
      <c r="E184" s="158"/>
      <c r="F184" s="120"/>
      <c r="G184" s="163"/>
      <c r="H184" s="160">
        <v>35960</v>
      </c>
    </row>
    <row r="185" spans="1:8">
      <c r="A185" s="162"/>
      <c r="B185" s="120">
        <v>69</v>
      </c>
      <c r="C185" s="118" t="s">
        <v>40</v>
      </c>
      <c r="D185" s="120">
        <v>500</v>
      </c>
      <c r="E185" s="158" t="s">
        <v>9</v>
      </c>
      <c r="F185" s="120" t="s">
        <v>420</v>
      </c>
      <c r="G185" s="159">
        <v>60</v>
      </c>
      <c r="H185" s="160">
        <v>135720</v>
      </c>
    </row>
    <row r="186" spans="1:8" ht="43.2">
      <c r="A186" s="162"/>
      <c r="B186" s="120">
        <v>78</v>
      </c>
      <c r="C186" s="118" t="s">
        <v>46</v>
      </c>
      <c r="D186" s="120">
        <v>2500</v>
      </c>
      <c r="E186" s="158" t="s">
        <v>6</v>
      </c>
      <c r="F186" s="120" t="s">
        <v>420</v>
      </c>
      <c r="G186" s="159">
        <v>120</v>
      </c>
      <c r="H186" s="160">
        <v>85840</v>
      </c>
    </row>
    <row r="187" spans="1:8">
      <c r="A187" s="162"/>
      <c r="B187" s="120">
        <v>79</v>
      </c>
      <c r="C187" s="118" t="s">
        <v>1650</v>
      </c>
      <c r="D187" s="120">
        <v>250</v>
      </c>
      <c r="E187" s="158" t="s">
        <v>9</v>
      </c>
      <c r="F187" s="120" t="s">
        <v>420</v>
      </c>
      <c r="G187" s="159">
        <v>120</v>
      </c>
      <c r="H187" s="160">
        <v>278400</v>
      </c>
    </row>
    <row r="188" spans="1:8">
      <c r="A188" s="162"/>
      <c r="B188" s="120">
        <v>82</v>
      </c>
      <c r="C188" s="118" t="s">
        <v>48</v>
      </c>
      <c r="D188" s="120">
        <v>1000</v>
      </c>
      <c r="E188" s="158"/>
      <c r="F188" s="120"/>
      <c r="G188" s="163"/>
      <c r="H188" s="160">
        <v>100920</v>
      </c>
    </row>
    <row r="189" spans="1:8">
      <c r="A189" s="162"/>
      <c r="B189" s="120">
        <v>84</v>
      </c>
      <c r="C189" s="118" t="s">
        <v>1817</v>
      </c>
      <c r="D189" s="120">
        <v>100</v>
      </c>
      <c r="E189" s="158" t="s">
        <v>9</v>
      </c>
      <c r="F189" s="120" t="s">
        <v>420</v>
      </c>
      <c r="G189" s="159">
        <v>75</v>
      </c>
      <c r="H189" s="160">
        <v>55679.999999999993</v>
      </c>
    </row>
    <row r="190" spans="1:8" ht="28.8">
      <c r="A190" s="162"/>
      <c r="B190" s="120">
        <v>95</v>
      </c>
      <c r="C190" s="118" t="s">
        <v>56</v>
      </c>
      <c r="D190" s="120">
        <v>500</v>
      </c>
      <c r="E190" s="158" t="s">
        <v>9</v>
      </c>
      <c r="F190" s="120" t="s">
        <v>420</v>
      </c>
      <c r="G190" s="159">
        <v>60</v>
      </c>
      <c r="H190" s="160">
        <v>138040</v>
      </c>
    </row>
    <row r="191" spans="1:8">
      <c r="A191" s="162"/>
      <c r="B191" s="120">
        <v>97</v>
      </c>
      <c r="C191" s="118" t="s">
        <v>57</v>
      </c>
      <c r="D191" s="120">
        <v>500</v>
      </c>
      <c r="E191" s="158" t="s">
        <v>9</v>
      </c>
      <c r="F191" s="120" t="s">
        <v>420</v>
      </c>
      <c r="G191" s="159">
        <v>60</v>
      </c>
      <c r="H191" s="160">
        <v>151960</v>
      </c>
    </row>
    <row r="192" spans="1:8">
      <c r="A192" s="162"/>
      <c r="B192" s="120">
        <v>98</v>
      </c>
      <c r="C192" s="118" t="s">
        <v>58</v>
      </c>
      <c r="D192" s="120">
        <v>500</v>
      </c>
      <c r="E192" s="158" t="s">
        <v>9</v>
      </c>
      <c r="F192" s="120" t="s">
        <v>420</v>
      </c>
      <c r="G192" s="159">
        <v>90</v>
      </c>
      <c r="H192" s="160">
        <v>206480</v>
      </c>
    </row>
    <row r="193" spans="1:8">
      <c r="A193" s="162"/>
      <c r="B193" s="120">
        <v>100</v>
      </c>
      <c r="C193" s="118" t="s">
        <v>60</v>
      </c>
      <c r="D193" s="120">
        <v>500</v>
      </c>
      <c r="E193" s="158" t="s">
        <v>9</v>
      </c>
      <c r="F193" s="120" t="s">
        <v>420</v>
      </c>
      <c r="G193" s="159">
        <v>45</v>
      </c>
      <c r="H193" s="160">
        <v>113679.99999999999</v>
      </c>
    </row>
    <row r="194" spans="1:8" ht="43.2">
      <c r="A194" s="162"/>
      <c r="B194" s="120">
        <v>102</v>
      </c>
      <c r="C194" s="118" t="s">
        <v>62</v>
      </c>
      <c r="D194" s="120">
        <v>500</v>
      </c>
      <c r="E194" s="158" t="s">
        <v>9</v>
      </c>
      <c r="F194" s="120" t="s">
        <v>420</v>
      </c>
      <c r="G194" s="159">
        <v>45</v>
      </c>
      <c r="H194" s="160">
        <v>535920</v>
      </c>
    </row>
    <row r="195" spans="1:8" ht="43.2">
      <c r="A195" s="162"/>
      <c r="B195" s="120">
        <v>103</v>
      </c>
      <c r="C195" s="118" t="s">
        <v>63</v>
      </c>
      <c r="D195" s="120">
        <v>500</v>
      </c>
      <c r="E195" s="158" t="s">
        <v>9</v>
      </c>
      <c r="F195" s="120" t="s">
        <v>420</v>
      </c>
      <c r="G195" s="159">
        <v>60</v>
      </c>
      <c r="H195" s="160">
        <v>489519.99999999994</v>
      </c>
    </row>
    <row r="196" spans="1:8">
      <c r="A196" s="162"/>
      <c r="B196" s="120">
        <v>106</v>
      </c>
      <c r="C196" s="118" t="s">
        <v>65</v>
      </c>
      <c r="D196" s="120">
        <v>500</v>
      </c>
      <c r="E196" s="158" t="s">
        <v>9</v>
      </c>
      <c r="F196" s="120" t="s">
        <v>420</v>
      </c>
      <c r="G196" s="159">
        <v>60</v>
      </c>
      <c r="H196" s="160">
        <v>465159.99999999994</v>
      </c>
    </row>
    <row r="197" spans="1:8">
      <c r="A197" s="162"/>
      <c r="B197" s="120">
        <v>107</v>
      </c>
      <c r="C197" s="118" t="s">
        <v>527</v>
      </c>
      <c r="D197" s="120">
        <v>500</v>
      </c>
      <c r="E197" s="158" t="s">
        <v>9</v>
      </c>
      <c r="F197" s="120" t="s">
        <v>420</v>
      </c>
      <c r="G197" s="159" t="s">
        <v>2545</v>
      </c>
      <c r="H197" s="160">
        <v>1329360</v>
      </c>
    </row>
    <row r="198" spans="1:8">
      <c r="A198" s="162"/>
      <c r="B198" s="120">
        <v>108</v>
      </c>
      <c r="C198" s="118" t="s">
        <v>503</v>
      </c>
      <c r="D198" s="120">
        <v>500</v>
      </c>
      <c r="E198" s="158" t="s">
        <v>9</v>
      </c>
      <c r="F198" s="120" t="s">
        <v>420</v>
      </c>
      <c r="G198" s="159">
        <v>90</v>
      </c>
      <c r="H198" s="160">
        <v>267960</v>
      </c>
    </row>
    <row r="199" spans="1:8">
      <c r="A199" s="162"/>
      <c r="B199" s="120">
        <v>110</v>
      </c>
      <c r="C199" s="118" t="s">
        <v>1821</v>
      </c>
      <c r="D199" s="120">
        <v>500</v>
      </c>
      <c r="E199" s="158" t="s">
        <v>9</v>
      </c>
      <c r="F199" s="120" t="s">
        <v>420</v>
      </c>
      <c r="G199" s="159">
        <v>60</v>
      </c>
      <c r="H199" s="160">
        <v>174000</v>
      </c>
    </row>
    <row r="200" spans="1:8">
      <c r="A200" s="162"/>
      <c r="B200" s="120">
        <v>112</v>
      </c>
      <c r="C200" s="118" t="s">
        <v>1507</v>
      </c>
      <c r="D200" s="120">
        <v>500</v>
      </c>
      <c r="E200" s="158" t="s">
        <v>9</v>
      </c>
      <c r="F200" s="120" t="s">
        <v>420</v>
      </c>
      <c r="G200" s="159">
        <v>75</v>
      </c>
      <c r="H200" s="160">
        <v>98600</v>
      </c>
    </row>
    <row r="201" spans="1:8">
      <c r="A201" s="162"/>
      <c r="B201" s="120">
        <v>113</v>
      </c>
      <c r="C201" s="118" t="s">
        <v>474</v>
      </c>
      <c r="D201" s="120">
        <v>500</v>
      </c>
      <c r="E201" s="158" t="s">
        <v>9</v>
      </c>
      <c r="F201" s="120" t="s">
        <v>420</v>
      </c>
      <c r="G201" s="159">
        <v>60</v>
      </c>
      <c r="H201" s="160">
        <v>76560</v>
      </c>
    </row>
    <row r="202" spans="1:8">
      <c r="A202" s="162"/>
      <c r="B202" s="120">
        <v>115</v>
      </c>
      <c r="C202" s="118" t="s">
        <v>1278</v>
      </c>
      <c r="D202" s="120">
        <v>500</v>
      </c>
      <c r="E202" s="158" t="s">
        <v>9</v>
      </c>
      <c r="F202" s="120" t="s">
        <v>420</v>
      </c>
      <c r="G202" s="159">
        <v>45</v>
      </c>
      <c r="H202" s="160">
        <v>138040</v>
      </c>
    </row>
    <row r="203" spans="1:8">
      <c r="A203" s="162"/>
      <c r="B203" s="120">
        <v>121</v>
      </c>
      <c r="C203" s="118" t="s">
        <v>72</v>
      </c>
      <c r="D203" s="120">
        <v>500</v>
      </c>
      <c r="E203" s="158" t="s">
        <v>9</v>
      </c>
      <c r="F203" s="120" t="s">
        <v>420</v>
      </c>
      <c r="G203" s="159">
        <v>45</v>
      </c>
      <c r="H203" s="160">
        <v>102080</v>
      </c>
    </row>
    <row r="204" spans="1:8" ht="28.8">
      <c r="A204" s="162"/>
      <c r="B204" s="120">
        <v>122</v>
      </c>
      <c r="C204" s="118" t="s">
        <v>73</v>
      </c>
      <c r="D204" s="120">
        <v>500</v>
      </c>
      <c r="E204" s="158" t="s">
        <v>9</v>
      </c>
      <c r="F204" s="120" t="s">
        <v>420</v>
      </c>
      <c r="G204" s="159">
        <v>45</v>
      </c>
      <c r="H204" s="160">
        <v>132240</v>
      </c>
    </row>
    <row r="205" spans="1:8">
      <c r="A205" s="162"/>
      <c r="B205" s="120">
        <v>123</v>
      </c>
      <c r="C205" s="118" t="s">
        <v>74</v>
      </c>
      <c r="D205" s="120">
        <v>500</v>
      </c>
      <c r="E205" s="158" t="s">
        <v>9</v>
      </c>
      <c r="F205" s="120" t="s">
        <v>420</v>
      </c>
      <c r="G205" s="159">
        <v>45</v>
      </c>
      <c r="H205" s="160">
        <v>80040</v>
      </c>
    </row>
    <row r="206" spans="1:8">
      <c r="A206" s="162"/>
      <c r="B206" s="120">
        <v>124</v>
      </c>
      <c r="C206" s="118" t="s">
        <v>75</v>
      </c>
      <c r="D206" s="120">
        <v>500</v>
      </c>
      <c r="E206" s="158" t="s">
        <v>9</v>
      </c>
      <c r="F206" s="120" t="s">
        <v>420</v>
      </c>
      <c r="G206" s="159">
        <v>45</v>
      </c>
      <c r="H206" s="160">
        <v>80040</v>
      </c>
    </row>
    <row r="207" spans="1:8">
      <c r="A207" s="162"/>
      <c r="B207" s="120">
        <v>125</v>
      </c>
      <c r="C207" s="118" t="s">
        <v>502</v>
      </c>
      <c r="D207" s="120">
        <v>500</v>
      </c>
      <c r="E207" s="158" t="s">
        <v>9</v>
      </c>
      <c r="F207" s="120" t="s">
        <v>420</v>
      </c>
      <c r="G207" s="159">
        <v>60</v>
      </c>
      <c r="H207" s="160">
        <v>76560</v>
      </c>
    </row>
    <row r="208" spans="1:8" ht="28.8">
      <c r="A208" s="162"/>
      <c r="B208" s="120">
        <v>126</v>
      </c>
      <c r="C208" s="118" t="s">
        <v>1557</v>
      </c>
      <c r="D208" s="120">
        <v>500</v>
      </c>
      <c r="E208" s="158" t="s">
        <v>9</v>
      </c>
      <c r="F208" s="120" t="s">
        <v>420</v>
      </c>
      <c r="G208" s="159">
        <v>75</v>
      </c>
      <c r="H208" s="160">
        <v>143840</v>
      </c>
    </row>
    <row r="209" spans="1:8" ht="28.8">
      <c r="A209" s="162"/>
      <c r="B209" s="120">
        <v>132</v>
      </c>
      <c r="C209" s="118" t="s">
        <v>1627</v>
      </c>
      <c r="D209" s="120">
        <v>500</v>
      </c>
      <c r="E209" s="158" t="s">
        <v>9</v>
      </c>
      <c r="F209" s="120" t="s">
        <v>420</v>
      </c>
      <c r="G209" s="159">
        <v>45</v>
      </c>
      <c r="H209" s="160">
        <v>119479.99999999999</v>
      </c>
    </row>
    <row r="210" spans="1:8">
      <c r="A210" s="162"/>
      <c r="B210" s="120">
        <v>133</v>
      </c>
      <c r="C210" s="118" t="s">
        <v>80</v>
      </c>
      <c r="D210" s="120">
        <v>500</v>
      </c>
      <c r="E210" s="158" t="s">
        <v>9</v>
      </c>
      <c r="F210" s="120" t="s">
        <v>420</v>
      </c>
      <c r="G210" s="159">
        <v>45</v>
      </c>
      <c r="H210" s="160">
        <v>96280</v>
      </c>
    </row>
    <row r="211" spans="1:8">
      <c r="A211" s="162"/>
      <c r="B211" s="120">
        <v>140</v>
      </c>
      <c r="C211" s="118" t="s">
        <v>86</v>
      </c>
      <c r="D211" s="120">
        <v>500</v>
      </c>
      <c r="E211" s="158" t="s">
        <v>9</v>
      </c>
      <c r="F211" s="120" t="s">
        <v>420</v>
      </c>
      <c r="G211" s="159">
        <v>75</v>
      </c>
      <c r="H211" s="160">
        <v>151960</v>
      </c>
    </row>
    <row r="212" spans="1:8">
      <c r="A212" s="162"/>
      <c r="B212" s="120">
        <v>141</v>
      </c>
      <c r="C212" s="118" t="s">
        <v>87</v>
      </c>
      <c r="D212" s="120">
        <v>500</v>
      </c>
      <c r="E212" s="158" t="s">
        <v>9</v>
      </c>
      <c r="F212" s="120" t="s">
        <v>420</v>
      </c>
      <c r="G212" s="159">
        <v>45</v>
      </c>
      <c r="H212" s="160">
        <v>60319.999999999993</v>
      </c>
    </row>
    <row r="213" spans="1:8" ht="28.8">
      <c r="A213" s="162"/>
      <c r="B213" s="120">
        <v>142</v>
      </c>
      <c r="C213" s="118" t="s">
        <v>88</v>
      </c>
      <c r="D213" s="120">
        <v>500</v>
      </c>
      <c r="E213" s="158" t="s">
        <v>9</v>
      </c>
      <c r="F213" s="120" t="s">
        <v>420</v>
      </c>
      <c r="G213" s="159">
        <v>45</v>
      </c>
      <c r="H213" s="160">
        <v>60319.999999999993</v>
      </c>
    </row>
    <row r="214" spans="1:8">
      <c r="A214" s="162"/>
      <c r="B214" s="120">
        <v>150</v>
      </c>
      <c r="C214" s="118" t="s">
        <v>101</v>
      </c>
      <c r="D214" s="120">
        <v>4000</v>
      </c>
      <c r="E214" s="158" t="s">
        <v>6</v>
      </c>
      <c r="F214" s="120" t="s">
        <v>420</v>
      </c>
      <c r="G214" s="159">
        <v>120</v>
      </c>
      <c r="H214" s="160">
        <v>55679.999999999993</v>
      </c>
    </row>
    <row r="215" spans="1:8" ht="28.8">
      <c r="A215" s="162"/>
      <c r="B215" s="120">
        <v>153</v>
      </c>
      <c r="C215" s="118" t="s">
        <v>103</v>
      </c>
      <c r="D215" s="120">
        <v>2500</v>
      </c>
      <c r="E215" s="158" t="s">
        <v>6</v>
      </c>
      <c r="F215" s="120" t="s">
        <v>420</v>
      </c>
      <c r="G215" s="159">
        <v>120</v>
      </c>
      <c r="H215" s="160">
        <v>51040</v>
      </c>
    </row>
    <row r="216" spans="1:8">
      <c r="A216" s="162"/>
      <c r="B216" s="120">
        <v>154</v>
      </c>
      <c r="C216" s="118" t="s">
        <v>104</v>
      </c>
      <c r="D216" s="120">
        <v>2500</v>
      </c>
      <c r="E216" s="158" t="s">
        <v>6</v>
      </c>
      <c r="F216" s="120" t="s">
        <v>420</v>
      </c>
      <c r="G216" s="159">
        <v>120</v>
      </c>
      <c r="H216" s="160">
        <v>37120</v>
      </c>
    </row>
    <row r="217" spans="1:8">
      <c r="A217" s="162"/>
      <c r="B217" s="120">
        <v>160</v>
      </c>
      <c r="C217" s="118" t="s">
        <v>1498</v>
      </c>
      <c r="D217" s="120">
        <v>25</v>
      </c>
      <c r="E217" s="158" t="s">
        <v>9</v>
      </c>
      <c r="F217" s="120" t="s">
        <v>420</v>
      </c>
      <c r="G217" s="159">
        <v>75</v>
      </c>
      <c r="H217" s="160">
        <v>90480</v>
      </c>
    </row>
    <row r="218" spans="1:8">
      <c r="A218" s="162"/>
      <c r="B218" s="120">
        <v>166</v>
      </c>
      <c r="C218" s="118" t="s">
        <v>1828</v>
      </c>
      <c r="D218" s="120">
        <v>100</v>
      </c>
      <c r="E218" s="158" t="s">
        <v>9</v>
      </c>
      <c r="F218" s="120" t="s">
        <v>420</v>
      </c>
      <c r="G218" s="159">
        <v>45</v>
      </c>
      <c r="H218" s="160">
        <v>120639.99999999999</v>
      </c>
    </row>
    <row r="219" spans="1:8">
      <c r="A219" s="162"/>
      <c r="B219" s="120">
        <v>167</v>
      </c>
      <c r="C219" s="118" t="s">
        <v>1829</v>
      </c>
      <c r="D219" s="120">
        <v>500</v>
      </c>
      <c r="E219" s="158" t="s">
        <v>9</v>
      </c>
      <c r="F219" s="120" t="s">
        <v>420</v>
      </c>
      <c r="G219" s="159">
        <v>120</v>
      </c>
      <c r="H219" s="160">
        <v>98000</v>
      </c>
    </row>
    <row r="220" spans="1:8">
      <c r="A220" s="162"/>
      <c r="B220" s="120">
        <v>168</v>
      </c>
      <c r="C220" s="118" t="s">
        <v>1523</v>
      </c>
      <c r="D220" s="120">
        <v>1000</v>
      </c>
      <c r="E220" s="158"/>
      <c r="F220" s="120"/>
      <c r="G220" s="163"/>
      <c r="H220" s="160">
        <v>75400</v>
      </c>
    </row>
    <row r="221" spans="1:8">
      <c r="A221" s="162"/>
      <c r="B221" s="120">
        <v>170</v>
      </c>
      <c r="C221" s="118" t="s">
        <v>1477</v>
      </c>
      <c r="D221" s="120">
        <v>1000</v>
      </c>
      <c r="E221" s="158"/>
      <c r="F221" s="120"/>
      <c r="G221" s="163"/>
      <c r="H221" s="160">
        <v>51000</v>
      </c>
    </row>
    <row r="222" spans="1:8" ht="28.8">
      <c r="A222" s="162"/>
      <c r="B222" s="120">
        <v>171</v>
      </c>
      <c r="C222" s="118" t="s">
        <v>120</v>
      </c>
      <c r="D222" s="120" t="s">
        <v>1732</v>
      </c>
      <c r="E222" s="158" t="s">
        <v>1732</v>
      </c>
      <c r="F222" s="120" t="s">
        <v>420</v>
      </c>
      <c r="G222" s="159">
        <v>90</v>
      </c>
      <c r="H222" s="160">
        <v>51040</v>
      </c>
    </row>
    <row r="223" spans="1:8">
      <c r="A223" s="162"/>
      <c r="B223" s="120">
        <v>176</v>
      </c>
      <c r="C223" s="118" t="s">
        <v>1496</v>
      </c>
      <c r="D223" s="120">
        <v>500</v>
      </c>
      <c r="E223" s="158" t="s">
        <v>6</v>
      </c>
      <c r="F223" s="120" t="s">
        <v>420</v>
      </c>
      <c r="G223" s="159" t="s">
        <v>2545</v>
      </c>
      <c r="H223" s="160">
        <v>125279.99999999999</v>
      </c>
    </row>
    <row r="224" spans="1:8">
      <c r="A224" s="162"/>
      <c r="B224" s="120">
        <v>177</v>
      </c>
      <c r="C224" s="118" t="s">
        <v>1661</v>
      </c>
      <c r="D224" s="120">
        <v>250</v>
      </c>
      <c r="E224" s="158" t="s">
        <v>9</v>
      </c>
      <c r="F224" s="120" t="s">
        <v>420</v>
      </c>
      <c r="G224" s="159">
        <v>90</v>
      </c>
      <c r="H224" s="160">
        <v>115999.99999999999</v>
      </c>
    </row>
    <row r="225" spans="1:8">
      <c r="A225" s="162"/>
      <c r="B225" s="120">
        <v>178</v>
      </c>
      <c r="C225" s="118" t="s">
        <v>123</v>
      </c>
      <c r="D225" s="120">
        <v>10</v>
      </c>
      <c r="E225" s="158" t="s">
        <v>9</v>
      </c>
      <c r="F225" s="120" t="s">
        <v>420</v>
      </c>
      <c r="G225" s="159" t="s">
        <v>2454</v>
      </c>
      <c r="H225" s="160">
        <v>122959.99999999999</v>
      </c>
    </row>
    <row r="226" spans="1:8">
      <c r="A226" s="162"/>
      <c r="B226" s="120">
        <v>179</v>
      </c>
      <c r="C226" s="118" t="s">
        <v>124</v>
      </c>
      <c r="D226" s="120">
        <v>5</v>
      </c>
      <c r="E226" s="158" t="s">
        <v>9</v>
      </c>
      <c r="F226" s="120" t="s">
        <v>420</v>
      </c>
      <c r="G226" s="159">
        <v>90</v>
      </c>
      <c r="H226" s="160">
        <v>53359.999999999993</v>
      </c>
    </row>
    <row r="227" spans="1:8">
      <c r="A227" s="162"/>
      <c r="B227" s="120">
        <v>181</v>
      </c>
      <c r="C227" s="118" t="s">
        <v>125</v>
      </c>
      <c r="D227" s="120">
        <v>100</v>
      </c>
      <c r="E227" s="158" t="s">
        <v>6</v>
      </c>
      <c r="F227" s="120" t="s">
        <v>420</v>
      </c>
      <c r="G227" s="159">
        <v>75</v>
      </c>
      <c r="H227" s="160">
        <v>62000</v>
      </c>
    </row>
    <row r="228" spans="1:8">
      <c r="A228" s="162"/>
      <c r="B228" s="120">
        <v>193</v>
      </c>
      <c r="C228" s="118" t="s">
        <v>133</v>
      </c>
      <c r="D228" s="120">
        <v>1000</v>
      </c>
      <c r="E228" s="158"/>
      <c r="F228" s="120"/>
      <c r="G228" s="163"/>
      <c r="H228" s="160">
        <v>35960</v>
      </c>
    </row>
    <row r="229" spans="1:8">
      <c r="A229" s="162"/>
      <c r="B229" s="120">
        <v>194</v>
      </c>
      <c r="C229" s="118" t="s">
        <v>134</v>
      </c>
      <c r="D229" s="120">
        <v>250</v>
      </c>
      <c r="E229" s="158" t="s">
        <v>9</v>
      </c>
      <c r="F229" s="120" t="s">
        <v>420</v>
      </c>
      <c r="G229" s="159">
        <v>90</v>
      </c>
      <c r="H229" s="160">
        <v>124119.99999999999</v>
      </c>
    </row>
    <row r="230" spans="1:8">
      <c r="A230" s="162"/>
      <c r="B230" s="120">
        <v>197</v>
      </c>
      <c r="C230" s="118" t="s">
        <v>136</v>
      </c>
      <c r="D230" s="120">
        <v>500</v>
      </c>
      <c r="E230" s="158" t="s">
        <v>9</v>
      </c>
      <c r="F230" s="120" t="s">
        <v>420</v>
      </c>
      <c r="G230" s="163">
        <v>90</v>
      </c>
      <c r="H230" s="160">
        <v>135720</v>
      </c>
    </row>
    <row r="231" spans="1:8">
      <c r="A231" s="162"/>
      <c r="B231" s="120">
        <v>198</v>
      </c>
      <c r="C231" s="118" t="s">
        <v>1640</v>
      </c>
      <c r="D231" s="120">
        <v>100</v>
      </c>
      <c r="E231" s="158" t="s">
        <v>6</v>
      </c>
      <c r="F231" s="120" t="s">
        <v>420</v>
      </c>
      <c r="G231" s="159">
        <v>90</v>
      </c>
      <c r="H231" s="160">
        <v>182120</v>
      </c>
    </row>
    <row r="232" spans="1:8">
      <c r="A232" s="162"/>
      <c r="B232" s="120">
        <v>200</v>
      </c>
      <c r="C232" s="118" t="s">
        <v>137</v>
      </c>
      <c r="D232" s="120">
        <v>25</v>
      </c>
      <c r="E232" s="158" t="s">
        <v>9</v>
      </c>
      <c r="F232" s="120" t="s">
        <v>420</v>
      </c>
      <c r="G232" s="159" t="s">
        <v>2545</v>
      </c>
      <c r="H232" s="160">
        <v>320160</v>
      </c>
    </row>
    <row r="233" spans="1:8">
      <c r="A233" s="162"/>
      <c r="B233" s="120">
        <v>201</v>
      </c>
      <c r="C233" s="118" t="s">
        <v>138</v>
      </c>
      <c r="D233" s="120">
        <v>500</v>
      </c>
      <c r="E233" s="158" t="s">
        <v>6</v>
      </c>
      <c r="F233" s="120" t="s">
        <v>420</v>
      </c>
      <c r="G233" s="159">
        <v>90</v>
      </c>
      <c r="H233" s="160">
        <v>135720</v>
      </c>
    </row>
    <row r="234" spans="1:8">
      <c r="A234" s="162"/>
      <c r="B234" s="120">
        <v>202</v>
      </c>
      <c r="C234" s="118" t="s">
        <v>140</v>
      </c>
      <c r="D234" s="120">
        <v>500</v>
      </c>
      <c r="E234" s="158" t="s">
        <v>9</v>
      </c>
      <c r="F234" s="120" t="s">
        <v>420</v>
      </c>
      <c r="G234" s="159">
        <v>75</v>
      </c>
      <c r="H234" s="160">
        <v>67280</v>
      </c>
    </row>
    <row r="235" spans="1:8">
      <c r="A235" s="162"/>
      <c r="B235" s="120">
        <v>206</v>
      </c>
      <c r="C235" s="118" t="s">
        <v>145</v>
      </c>
      <c r="D235" s="120">
        <v>50</v>
      </c>
      <c r="E235" s="158" t="s">
        <v>6</v>
      </c>
      <c r="F235" s="120" t="s">
        <v>420</v>
      </c>
      <c r="G235" s="159">
        <v>100</v>
      </c>
      <c r="H235" s="160">
        <v>147320</v>
      </c>
    </row>
    <row r="236" spans="1:8">
      <c r="A236" s="162"/>
      <c r="B236" s="120">
        <v>207</v>
      </c>
      <c r="C236" s="118" t="s">
        <v>1833</v>
      </c>
      <c r="D236" s="120">
        <v>250</v>
      </c>
      <c r="E236" s="158" t="s">
        <v>9</v>
      </c>
      <c r="F236" s="120" t="s">
        <v>420</v>
      </c>
      <c r="G236" s="159" t="s">
        <v>2545</v>
      </c>
      <c r="H236" s="160">
        <v>74240</v>
      </c>
    </row>
    <row r="237" spans="1:8">
      <c r="A237" s="162"/>
      <c r="B237" s="120">
        <v>215</v>
      </c>
      <c r="C237" s="118" t="s">
        <v>150</v>
      </c>
      <c r="D237" s="120">
        <v>500</v>
      </c>
      <c r="E237" s="158" t="s">
        <v>9</v>
      </c>
      <c r="F237" s="120" t="s">
        <v>420</v>
      </c>
      <c r="G237" s="159">
        <v>45</v>
      </c>
      <c r="H237" s="160">
        <v>146160</v>
      </c>
    </row>
    <row r="238" spans="1:8">
      <c r="A238" s="162"/>
      <c r="B238" s="120">
        <v>217</v>
      </c>
      <c r="C238" s="118" t="s">
        <v>151</v>
      </c>
      <c r="D238" s="120">
        <v>500</v>
      </c>
      <c r="E238" s="158" t="s">
        <v>9</v>
      </c>
      <c r="F238" s="120" t="s">
        <v>420</v>
      </c>
      <c r="G238" s="159">
        <v>45</v>
      </c>
      <c r="H238" s="160">
        <v>91640</v>
      </c>
    </row>
    <row r="239" spans="1:8">
      <c r="A239" s="162"/>
      <c r="B239" s="120">
        <v>220</v>
      </c>
      <c r="C239" s="118" t="s">
        <v>156</v>
      </c>
      <c r="D239" s="120">
        <v>500</v>
      </c>
      <c r="E239" s="158" t="s">
        <v>9</v>
      </c>
      <c r="F239" s="120" t="s">
        <v>420</v>
      </c>
      <c r="G239" s="159">
        <v>60</v>
      </c>
      <c r="H239" s="160">
        <v>132240</v>
      </c>
    </row>
    <row r="240" spans="1:8">
      <c r="A240" s="162"/>
      <c r="B240" s="120">
        <v>222</v>
      </c>
      <c r="C240" s="118" t="s">
        <v>157</v>
      </c>
      <c r="D240" s="120">
        <v>500</v>
      </c>
      <c r="E240" s="158" t="s">
        <v>9</v>
      </c>
      <c r="F240" s="120" t="s">
        <v>420</v>
      </c>
      <c r="G240" s="159">
        <v>75</v>
      </c>
      <c r="H240" s="160">
        <v>211120</v>
      </c>
    </row>
    <row r="241" spans="1:8">
      <c r="A241" s="162"/>
      <c r="B241" s="120">
        <v>225</v>
      </c>
      <c r="C241" s="118" t="s">
        <v>1837</v>
      </c>
      <c r="D241" s="120">
        <v>500</v>
      </c>
      <c r="E241" s="158" t="s">
        <v>9</v>
      </c>
      <c r="F241" s="120" t="s">
        <v>420</v>
      </c>
      <c r="G241" s="159">
        <v>45</v>
      </c>
      <c r="H241" s="160">
        <v>70760</v>
      </c>
    </row>
    <row r="242" spans="1:8">
      <c r="A242" s="162"/>
      <c r="B242" s="120">
        <v>241</v>
      </c>
      <c r="C242" s="118" t="s">
        <v>1495</v>
      </c>
      <c r="D242" s="120">
        <v>500</v>
      </c>
      <c r="E242" s="158" t="s">
        <v>9</v>
      </c>
      <c r="F242" s="120" t="s">
        <v>420</v>
      </c>
      <c r="G242" s="159">
        <v>90</v>
      </c>
      <c r="H242" s="160">
        <v>215759.99999999997</v>
      </c>
    </row>
    <row r="243" spans="1:8">
      <c r="A243" s="162"/>
      <c r="B243" s="120">
        <v>244</v>
      </c>
      <c r="C243" s="118" t="s">
        <v>1681</v>
      </c>
      <c r="D243" s="120">
        <v>100</v>
      </c>
      <c r="E243" s="158" t="s">
        <v>9</v>
      </c>
      <c r="F243" s="120" t="s">
        <v>420</v>
      </c>
      <c r="G243" s="159" t="s">
        <v>2545</v>
      </c>
      <c r="H243" s="160">
        <v>216919.99999999997</v>
      </c>
    </row>
    <row r="244" spans="1:8">
      <c r="A244" s="162"/>
      <c r="B244" s="120">
        <v>248</v>
      </c>
      <c r="C244" s="118" t="s">
        <v>1843</v>
      </c>
      <c r="D244" s="120">
        <v>250</v>
      </c>
      <c r="E244" s="158" t="s">
        <v>538</v>
      </c>
      <c r="F244" s="120" t="s">
        <v>420</v>
      </c>
      <c r="G244" s="159">
        <v>95</v>
      </c>
      <c r="H244" s="160">
        <v>207872</v>
      </c>
    </row>
    <row r="245" spans="1:8">
      <c r="A245" s="162"/>
      <c r="B245" s="120">
        <v>251</v>
      </c>
      <c r="C245" s="118" t="s">
        <v>172</v>
      </c>
      <c r="D245" s="120">
        <v>4000</v>
      </c>
      <c r="E245" s="158" t="s">
        <v>6</v>
      </c>
      <c r="F245" s="120" t="s">
        <v>420</v>
      </c>
      <c r="G245" s="159">
        <v>90</v>
      </c>
      <c r="H245" s="160">
        <v>129919.99999999999</v>
      </c>
    </row>
    <row r="246" spans="1:8">
      <c r="A246" s="162"/>
      <c r="B246" s="120">
        <v>257</v>
      </c>
      <c r="C246" s="118" t="s">
        <v>175</v>
      </c>
      <c r="D246" s="120">
        <v>1000</v>
      </c>
      <c r="E246" s="158"/>
      <c r="F246" s="120"/>
      <c r="G246" s="163"/>
      <c r="H246" s="160">
        <v>44080</v>
      </c>
    </row>
    <row r="247" spans="1:8">
      <c r="A247" s="162"/>
      <c r="B247" s="120">
        <v>263</v>
      </c>
      <c r="C247" s="118" t="s">
        <v>177</v>
      </c>
      <c r="D247" s="120">
        <v>1000</v>
      </c>
      <c r="E247" s="158"/>
      <c r="F247" s="120"/>
      <c r="G247" s="163"/>
      <c r="H247" s="160">
        <v>44080</v>
      </c>
    </row>
    <row r="248" spans="1:8">
      <c r="A248" s="162"/>
      <c r="B248" s="120">
        <v>264</v>
      </c>
      <c r="C248" s="118" t="s">
        <v>178</v>
      </c>
      <c r="D248" s="120">
        <v>100</v>
      </c>
      <c r="E248" s="158" t="s">
        <v>9</v>
      </c>
      <c r="F248" s="120" t="s">
        <v>420</v>
      </c>
      <c r="G248" s="159">
        <v>90</v>
      </c>
      <c r="H248" s="160">
        <v>174000</v>
      </c>
    </row>
    <row r="249" spans="1:8">
      <c r="A249" s="162"/>
      <c r="B249" s="120">
        <v>268</v>
      </c>
      <c r="C249" s="118" t="s">
        <v>181</v>
      </c>
      <c r="D249" s="120">
        <v>500</v>
      </c>
      <c r="E249" s="158" t="s">
        <v>6</v>
      </c>
      <c r="F249" s="120" t="s">
        <v>420</v>
      </c>
      <c r="G249" s="159">
        <v>90</v>
      </c>
      <c r="H249" s="160">
        <v>83520</v>
      </c>
    </row>
    <row r="250" spans="1:8" ht="86.4">
      <c r="A250" s="162"/>
      <c r="B250" s="120">
        <v>270</v>
      </c>
      <c r="C250" s="118" t="s">
        <v>1570</v>
      </c>
      <c r="D250" s="120" t="s">
        <v>84</v>
      </c>
      <c r="E250" s="158" t="s">
        <v>6</v>
      </c>
      <c r="F250" s="120" t="s">
        <v>420</v>
      </c>
      <c r="G250" s="159">
        <v>90</v>
      </c>
      <c r="H250" s="160">
        <v>646120</v>
      </c>
    </row>
    <row r="251" spans="1:8">
      <c r="A251" s="162"/>
      <c r="B251" s="120">
        <v>274</v>
      </c>
      <c r="C251" s="118" t="s">
        <v>184</v>
      </c>
      <c r="D251" s="120">
        <v>1000</v>
      </c>
      <c r="E251" s="158"/>
      <c r="F251" s="120"/>
      <c r="G251" s="163"/>
      <c r="H251" s="160">
        <v>78880</v>
      </c>
    </row>
    <row r="252" spans="1:8">
      <c r="A252" s="162"/>
      <c r="B252" s="120">
        <v>276</v>
      </c>
      <c r="C252" s="118" t="s">
        <v>187</v>
      </c>
      <c r="D252" s="120">
        <v>250</v>
      </c>
      <c r="E252" s="158" t="s">
        <v>9</v>
      </c>
      <c r="F252" s="120" t="s">
        <v>420</v>
      </c>
      <c r="G252" s="159">
        <v>150</v>
      </c>
      <c r="H252" s="160">
        <v>98600</v>
      </c>
    </row>
    <row r="253" spans="1:8" ht="28.8">
      <c r="A253" s="162"/>
      <c r="B253" s="120">
        <v>284</v>
      </c>
      <c r="C253" s="118" t="s">
        <v>193</v>
      </c>
      <c r="D253" s="120" t="s">
        <v>194</v>
      </c>
      <c r="E253" s="158" t="s">
        <v>194</v>
      </c>
      <c r="F253" s="120" t="s">
        <v>420</v>
      </c>
      <c r="G253" s="159">
        <v>45</v>
      </c>
      <c r="H253" s="160">
        <v>288840</v>
      </c>
    </row>
    <row r="254" spans="1:8">
      <c r="A254" s="162"/>
      <c r="B254" s="120">
        <v>285</v>
      </c>
      <c r="C254" s="118" t="s">
        <v>195</v>
      </c>
      <c r="D254" s="120">
        <v>100</v>
      </c>
      <c r="E254" s="158" t="s">
        <v>6</v>
      </c>
      <c r="F254" s="120" t="s">
        <v>420</v>
      </c>
      <c r="G254" s="159">
        <v>90</v>
      </c>
      <c r="H254" s="160">
        <v>171680</v>
      </c>
    </row>
    <row r="255" spans="1:8">
      <c r="A255" s="162"/>
      <c r="B255" s="120">
        <v>286</v>
      </c>
      <c r="C255" s="118" t="s">
        <v>546</v>
      </c>
      <c r="D255" s="120">
        <v>100</v>
      </c>
      <c r="E255" s="158" t="s">
        <v>538</v>
      </c>
      <c r="F255" s="120" t="s">
        <v>420</v>
      </c>
      <c r="G255" s="159">
        <v>95</v>
      </c>
      <c r="H255" s="160">
        <v>207872</v>
      </c>
    </row>
    <row r="256" spans="1:8" ht="28.8">
      <c r="A256" s="162"/>
      <c r="B256" s="120">
        <v>289</v>
      </c>
      <c r="C256" s="118" t="s">
        <v>196</v>
      </c>
      <c r="D256" s="120">
        <v>250</v>
      </c>
      <c r="E256" s="158" t="s">
        <v>9</v>
      </c>
      <c r="F256" s="120" t="s">
        <v>420</v>
      </c>
      <c r="G256" s="159">
        <v>75</v>
      </c>
      <c r="H256" s="160">
        <v>47560</v>
      </c>
    </row>
    <row r="257" spans="1:8" ht="28.8">
      <c r="A257" s="162"/>
      <c r="B257" s="120">
        <v>290</v>
      </c>
      <c r="C257" s="118" t="s">
        <v>1537</v>
      </c>
      <c r="D257" s="120">
        <v>25</v>
      </c>
      <c r="E257" s="158" t="s">
        <v>9</v>
      </c>
      <c r="F257" s="120" t="s">
        <v>420</v>
      </c>
      <c r="G257" s="159">
        <v>90</v>
      </c>
      <c r="H257" s="160">
        <v>51040</v>
      </c>
    </row>
    <row r="258" spans="1:8">
      <c r="A258" s="162"/>
      <c r="B258" s="120">
        <v>294</v>
      </c>
      <c r="C258" s="118" t="s">
        <v>197</v>
      </c>
      <c r="D258" s="120">
        <v>4000</v>
      </c>
      <c r="E258" s="158" t="s">
        <v>6</v>
      </c>
      <c r="F258" s="120" t="s">
        <v>420</v>
      </c>
      <c r="G258" s="159" t="s">
        <v>2454</v>
      </c>
      <c r="H258" s="160">
        <v>67280</v>
      </c>
    </row>
    <row r="259" spans="1:8">
      <c r="A259" s="162"/>
      <c r="B259" s="120">
        <v>298</v>
      </c>
      <c r="C259" s="118" t="s">
        <v>198</v>
      </c>
      <c r="D259" s="120">
        <v>250</v>
      </c>
      <c r="E259" s="158" t="s">
        <v>9</v>
      </c>
      <c r="F259" s="120" t="s">
        <v>420</v>
      </c>
      <c r="G259" s="159">
        <v>90</v>
      </c>
      <c r="H259" s="160">
        <v>191400</v>
      </c>
    </row>
    <row r="260" spans="1:8">
      <c r="A260" s="162"/>
      <c r="B260" s="120">
        <v>300</v>
      </c>
      <c r="C260" s="118" t="s">
        <v>1664</v>
      </c>
      <c r="D260" s="120">
        <v>50</v>
      </c>
      <c r="E260" s="158" t="s">
        <v>6</v>
      </c>
      <c r="F260" s="120" t="s">
        <v>420</v>
      </c>
      <c r="G260" s="159">
        <v>90</v>
      </c>
      <c r="H260" s="160">
        <v>182120</v>
      </c>
    </row>
    <row r="261" spans="1:8">
      <c r="A261" s="162"/>
      <c r="B261" s="120">
        <v>303</v>
      </c>
      <c r="C261" s="118" t="s">
        <v>199</v>
      </c>
      <c r="D261" s="120">
        <v>1000</v>
      </c>
      <c r="E261" s="158"/>
      <c r="F261" s="120"/>
      <c r="G261" s="163"/>
      <c r="H261" s="160">
        <v>97440</v>
      </c>
    </row>
    <row r="262" spans="1:8">
      <c r="A262" s="162"/>
      <c r="B262" s="120">
        <v>308</v>
      </c>
      <c r="C262" s="118" t="s">
        <v>202</v>
      </c>
      <c r="D262" s="120">
        <v>100</v>
      </c>
      <c r="E262" s="158" t="s">
        <v>203</v>
      </c>
      <c r="F262" s="120" t="s">
        <v>420</v>
      </c>
      <c r="G262" s="159">
        <v>60</v>
      </c>
      <c r="H262" s="160">
        <v>41760</v>
      </c>
    </row>
    <row r="263" spans="1:8">
      <c r="A263" s="162"/>
      <c r="B263" s="120">
        <v>310</v>
      </c>
      <c r="C263" s="118" t="s">
        <v>204</v>
      </c>
      <c r="D263" s="120">
        <v>25</v>
      </c>
      <c r="E263" s="158" t="s">
        <v>9</v>
      </c>
      <c r="F263" s="120" t="s">
        <v>420</v>
      </c>
      <c r="G263" s="159">
        <v>90</v>
      </c>
      <c r="H263" s="160">
        <v>377000</v>
      </c>
    </row>
    <row r="264" spans="1:8">
      <c r="A264" s="162"/>
      <c r="B264" s="120">
        <v>317</v>
      </c>
      <c r="C264" s="118" t="s">
        <v>215</v>
      </c>
      <c r="D264" s="120">
        <v>100</v>
      </c>
      <c r="E264" s="158" t="s">
        <v>6</v>
      </c>
      <c r="F264" s="120" t="s">
        <v>420</v>
      </c>
      <c r="G264" s="159">
        <v>90</v>
      </c>
      <c r="H264" s="160">
        <v>91640</v>
      </c>
    </row>
    <row r="265" spans="1:8">
      <c r="A265" s="162"/>
      <c r="B265" s="120">
        <v>320</v>
      </c>
      <c r="C265" s="118" t="s">
        <v>505</v>
      </c>
      <c r="D265" s="120">
        <v>25</v>
      </c>
      <c r="E265" s="158" t="s">
        <v>9</v>
      </c>
      <c r="F265" s="120" t="s">
        <v>420</v>
      </c>
      <c r="G265" s="159" t="s">
        <v>2545</v>
      </c>
      <c r="H265" s="160">
        <v>117159.99999999999</v>
      </c>
    </row>
    <row r="266" spans="1:8">
      <c r="A266" s="162"/>
      <c r="B266" s="120">
        <v>364</v>
      </c>
      <c r="C266" s="118" t="s">
        <v>1885</v>
      </c>
      <c r="D266" s="120">
        <v>250</v>
      </c>
      <c r="E266" s="158" t="s">
        <v>9</v>
      </c>
      <c r="F266" s="120" t="s">
        <v>420</v>
      </c>
      <c r="G266" s="159" t="s">
        <v>2545</v>
      </c>
      <c r="H266" s="160">
        <v>133400</v>
      </c>
    </row>
    <row r="267" spans="1:8">
      <c r="A267" s="162"/>
      <c r="B267" s="120">
        <v>368</v>
      </c>
      <c r="C267" s="118" t="s">
        <v>1309</v>
      </c>
      <c r="D267" s="120">
        <v>1000</v>
      </c>
      <c r="E267" s="158"/>
      <c r="F267" s="120"/>
      <c r="G267" s="163"/>
      <c r="H267" s="160">
        <v>46400</v>
      </c>
    </row>
    <row r="268" spans="1:8">
      <c r="A268" s="162"/>
      <c r="B268" s="120">
        <v>370</v>
      </c>
      <c r="C268" s="118" t="s">
        <v>1535</v>
      </c>
      <c r="D268" s="120">
        <v>500</v>
      </c>
      <c r="E268" s="158" t="s">
        <v>9</v>
      </c>
      <c r="F268" s="120" t="s">
        <v>420</v>
      </c>
      <c r="G268" s="159">
        <v>60</v>
      </c>
      <c r="H268" s="160">
        <v>88160</v>
      </c>
    </row>
    <row r="269" spans="1:8">
      <c r="A269" s="162"/>
      <c r="B269" s="120">
        <v>374</v>
      </c>
      <c r="C269" s="118" t="s">
        <v>225</v>
      </c>
      <c r="D269" s="120">
        <v>250</v>
      </c>
      <c r="E269" s="158" t="s">
        <v>9</v>
      </c>
      <c r="F269" s="120" t="s">
        <v>420</v>
      </c>
      <c r="G269" s="159">
        <v>90</v>
      </c>
      <c r="H269" s="160">
        <v>668160</v>
      </c>
    </row>
    <row r="270" spans="1:8">
      <c r="A270" s="162"/>
      <c r="B270" s="120">
        <v>375</v>
      </c>
      <c r="C270" s="118" t="s">
        <v>226</v>
      </c>
      <c r="D270" s="120">
        <v>250</v>
      </c>
      <c r="E270" s="158" t="s">
        <v>6</v>
      </c>
      <c r="F270" s="120" t="s">
        <v>420</v>
      </c>
      <c r="G270" s="159">
        <v>90</v>
      </c>
      <c r="H270" s="160">
        <v>227359.99999999997</v>
      </c>
    </row>
    <row r="271" spans="1:8">
      <c r="A271" s="162"/>
      <c r="B271" s="120">
        <v>376</v>
      </c>
      <c r="C271" s="118" t="s">
        <v>227</v>
      </c>
      <c r="D271" s="120">
        <v>100</v>
      </c>
      <c r="E271" s="158" t="s">
        <v>6</v>
      </c>
      <c r="F271" s="120" t="s">
        <v>420</v>
      </c>
      <c r="G271" s="159">
        <v>90</v>
      </c>
      <c r="H271" s="160">
        <v>131080</v>
      </c>
    </row>
    <row r="272" spans="1:8">
      <c r="A272" s="162"/>
      <c r="B272" s="120">
        <v>387</v>
      </c>
      <c r="C272" s="118" t="s">
        <v>1347</v>
      </c>
      <c r="D272" s="120">
        <v>100</v>
      </c>
      <c r="E272" s="158" t="s">
        <v>9</v>
      </c>
      <c r="F272" s="120" t="s">
        <v>420</v>
      </c>
      <c r="G272" s="159" t="s">
        <v>2545</v>
      </c>
      <c r="H272" s="160">
        <v>75400</v>
      </c>
    </row>
    <row r="273" spans="1:8">
      <c r="A273" s="162"/>
      <c r="B273" s="120">
        <v>391</v>
      </c>
      <c r="C273" s="118" t="s">
        <v>234</v>
      </c>
      <c r="D273" s="120">
        <v>1000</v>
      </c>
      <c r="E273" s="158"/>
      <c r="F273" s="120"/>
      <c r="G273" s="163"/>
      <c r="H273" s="160">
        <v>87000</v>
      </c>
    </row>
    <row r="274" spans="1:8" ht="28.8">
      <c r="A274" s="162"/>
      <c r="B274" s="120">
        <v>393</v>
      </c>
      <c r="C274" s="118" t="s">
        <v>1890</v>
      </c>
      <c r="D274" s="120">
        <v>1000</v>
      </c>
      <c r="E274" s="158"/>
      <c r="F274" s="120"/>
      <c r="G274" s="163"/>
      <c r="H274" s="160">
        <v>129919.99999999999</v>
      </c>
    </row>
    <row r="275" spans="1:8" ht="28.8">
      <c r="A275" s="162"/>
      <c r="B275" s="120">
        <v>394</v>
      </c>
      <c r="C275" s="118" t="s">
        <v>235</v>
      </c>
      <c r="D275" s="120">
        <v>1000</v>
      </c>
      <c r="E275" s="158"/>
      <c r="F275" s="120"/>
      <c r="G275" s="163"/>
      <c r="H275" s="160">
        <v>62639.999999999993</v>
      </c>
    </row>
    <row r="276" spans="1:8">
      <c r="A276" s="162"/>
      <c r="B276" s="120">
        <v>396</v>
      </c>
      <c r="C276" s="118" t="s">
        <v>1621</v>
      </c>
      <c r="D276" s="120">
        <v>1000</v>
      </c>
      <c r="E276" s="158"/>
      <c r="F276" s="120"/>
      <c r="G276" s="163"/>
      <c r="H276" s="160">
        <v>88160</v>
      </c>
    </row>
    <row r="277" spans="1:8">
      <c r="A277" s="162"/>
      <c r="B277" s="120">
        <v>397</v>
      </c>
      <c r="C277" s="118" t="s">
        <v>236</v>
      </c>
      <c r="D277" s="120">
        <v>50</v>
      </c>
      <c r="E277" s="158" t="s">
        <v>6</v>
      </c>
      <c r="F277" s="120" t="s">
        <v>420</v>
      </c>
      <c r="G277" s="159" t="s">
        <v>2545</v>
      </c>
      <c r="H277" s="160">
        <v>83520</v>
      </c>
    </row>
    <row r="278" spans="1:8">
      <c r="A278" s="162"/>
      <c r="B278" s="120">
        <v>405</v>
      </c>
      <c r="C278" s="118" t="s">
        <v>242</v>
      </c>
      <c r="D278" s="120">
        <v>5</v>
      </c>
      <c r="E278" s="158" t="s">
        <v>9</v>
      </c>
      <c r="F278" s="120" t="s">
        <v>420</v>
      </c>
      <c r="G278" s="159">
        <v>95</v>
      </c>
      <c r="H278" s="160">
        <v>104400</v>
      </c>
    </row>
    <row r="279" spans="1:8">
      <c r="A279" s="162"/>
      <c r="B279" s="120">
        <v>409</v>
      </c>
      <c r="C279" s="118" t="s">
        <v>1301</v>
      </c>
      <c r="D279" s="120">
        <v>250</v>
      </c>
      <c r="E279" s="158" t="s">
        <v>6</v>
      </c>
      <c r="F279" s="120" t="s">
        <v>420</v>
      </c>
      <c r="G279" s="159" t="s">
        <v>2545</v>
      </c>
      <c r="H279" s="160">
        <v>138040</v>
      </c>
    </row>
    <row r="280" spans="1:8">
      <c r="A280" s="162"/>
      <c r="B280" s="120">
        <v>412</v>
      </c>
      <c r="C280" s="118" t="s">
        <v>1568</v>
      </c>
      <c r="D280" s="120">
        <v>500</v>
      </c>
      <c r="E280" s="158" t="s">
        <v>9</v>
      </c>
      <c r="F280" s="120" t="s">
        <v>420</v>
      </c>
      <c r="G280" s="159">
        <v>90</v>
      </c>
      <c r="H280" s="160">
        <v>112519.99999999999</v>
      </c>
    </row>
    <row r="281" spans="1:8">
      <c r="A281" s="162"/>
      <c r="B281" s="120">
        <v>413</v>
      </c>
      <c r="C281" s="118" t="s">
        <v>1639</v>
      </c>
      <c r="D281" s="120">
        <v>100</v>
      </c>
      <c r="E281" s="158" t="s">
        <v>6</v>
      </c>
      <c r="F281" s="120" t="s">
        <v>420</v>
      </c>
      <c r="G281" s="159">
        <v>100</v>
      </c>
      <c r="H281" s="160">
        <v>175160</v>
      </c>
    </row>
    <row r="282" spans="1:8">
      <c r="A282" s="162"/>
      <c r="B282" s="120">
        <v>444</v>
      </c>
      <c r="C282" s="118" t="s">
        <v>1551</v>
      </c>
      <c r="D282" s="120" t="s">
        <v>91</v>
      </c>
      <c r="E282" s="158" t="s">
        <v>91</v>
      </c>
      <c r="F282" s="120" t="s">
        <v>420</v>
      </c>
      <c r="G282" s="159">
        <v>90</v>
      </c>
      <c r="H282" s="160">
        <v>232000</v>
      </c>
    </row>
    <row r="283" spans="1:8">
      <c r="A283" s="162"/>
      <c r="B283" s="120">
        <v>445</v>
      </c>
      <c r="C283" s="118" t="s">
        <v>1901</v>
      </c>
      <c r="D283" s="120">
        <v>100</v>
      </c>
      <c r="E283" s="158" t="s">
        <v>9</v>
      </c>
      <c r="F283" s="120" t="s">
        <v>420</v>
      </c>
      <c r="G283" s="159">
        <v>75</v>
      </c>
      <c r="H283" s="160">
        <v>399040</v>
      </c>
    </row>
    <row r="284" spans="1:8">
      <c r="A284" s="162"/>
      <c r="B284" s="120">
        <v>446</v>
      </c>
      <c r="C284" s="118" t="s">
        <v>1902</v>
      </c>
      <c r="D284" s="120">
        <v>50</v>
      </c>
      <c r="E284" s="158" t="s">
        <v>9</v>
      </c>
      <c r="F284" s="120" t="s">
        <v>420</v>
      </c>
      <c r="G284" s="159">
        <v>75</v>
      </c>
      <c r="H284" s="160">
        <v>43000</v>
      </c>
    </row>
    <row r="285" spans="1:8">
      <c r="A285" s="162"/>
      <c r="B285" s="120">
        <v>447</v>
      </c>
      <c r="C285" s="118" t="s">
        <v>272</v>
      </c>
      <c r="D285" s="120">
        <v>1000</v>
      </c>
      <c r="E285" s="158"/>
      <c r="F285" s="120"/>
      <c r="G285" s="163"/>
      <c r="H285" s="160">
        <v>235479.99999999997</v>
      </c>
    </row>
    <row r="286" spans="1:8" ht="28.8">
      <c r="A286" s="162"/>
      <c r="B286" s="120">
        <v>451</v>
      </c>
      <c r="C286" s="118" t="s">
        <v>515</v>
      </c>
      <c r="D286" s="120" t="s">
        <v>516</v>
      </c>
      <c r="E286" s="158" t="s">
        <v>516</v>
      </c>
      <c r="F286" s="120" t="s">
        <v>420</v>
      </c>
      <c r="G286" s="159">
        <v>90</v>
      </c>
      <c r="H286" s="160">
        <v>578840</v>
      </c>
    </row>
    <row r="287" spans="1:8">
      <c r="A287" s="162"/>
      <c r="B287" s="120">
        <v>454</v>
      </c>
      <c r="C287" s="118" t="s">
        <v>1622</v>
      </c>
      <c r="D287" s="120">
        <v>1000</v>
      </c>
      <c r="E287" s="158"/>
      <c r="F287" s="120"/>
      <c r="G287" s="163"/>
      <c r="H287" s="160">
        <v>98000</v>
      </c>
    </row>
    <row r="288" spans="1:8">
      <c r="A288" s="162"/>
      <c r="B288" s="120">
        <v>456</v>
      </c>
      <c r="C288" s="118" t="s">
        <v>278</v>
      </c>
      <c r="D288" s="120">
        <v>1</v>
      </c>
      <c r="E288" s="158" t="s">
        <v>279</v>
      </c>
      <c r="F288" s="120" t="s">
        <v>420</v>
      </c>
      <c r="G288" s="159" t="s">
        <v>2545</v>
      </c>
      <c r="H288" s="160">
        <v>193720</v>
      </c>
    </row>
    <row r="289" spans="1:8">
      <c r="A289" s="162"/>
      <c r="B289" s="120">
        <v>457</v>
      </c>
      <c r="C289" s="118" t="s">
        <v>1483</v>
      </c>
      <c r="D289" s="120">
        <v>1000</v>
      </c>
      <c r="E289" s="158"/>
      <c r="F289" s="120"/>
      <c r="G289" s="163"/>
      <c r="H289" s="160">
        <v>44080</v>
      </c>
    </row>
    <row r="290" spans="1:8">
      <c r="A290" s="162"/>
      <c r="B290" s="120">
        <v>458</v>
      </c>
      <c r="C290" s="118" t="s">
        <v>1670</v>
      </c>
      <c r="D290" s="120">
        <v>100</v>
      </c>
      <c r="E290" s="158" t="s">
        <v>9</v>
      </c>
      <c r="F290" s="120" t="s">
        <v>420</v>
      </c>
      <c r="G290" s="159">
        <v>90</v>
      </c>
      <c r="H290" s="160">
        <v>162400</v>
      </c>
    </row>
    <row r="291" spans="1:8">
      <c r="A291" s="162"/>
      <c r="B291" s="120">
        <v>462</v>
      </c>
      <c r="C291" s="118" t="s">
        <v>280</v>
      </c>
      <c r="D291" s="120">
        <v>250</v>
      </c>
      <c r="E291" s="158" t="s">
        <v>6</v>
      </c>
      <c r="F291" s="120" t="s">
        <v>420</v>
      </c>
      <c r="G291" s="159" t="s">
        <v>2545</v>
      </c>
      <c r="H291" s="160">
        <v>125279.99999999999</v>
      </c>
    </row>
    <row r="292" spans="1:8">
      <c r="A292" s="162"/>
      <c r="B292" s="120">
        <v>463</v>
      </c>
      <c r="C292" s="118" t="s">
        <v>281</v>
      </c>
      <c r="D292" s="120">
        <v>500</v>
      </c>
      <c r="E292" s="158" t="s">
        <v>9</v>
      </c>
      <c r="F292" s="120" t="s">
        <v>420</v>
      </c>
      <c r="G292" s="159" t="s">
        <v>2545</v>
      </c>
      <c r="H292" s="160">
        <v>279560</v>
      </c>
    </row>
    <row r="293" spans="1:8">
      <c r="A293" s="162"/>
      <c r="B293" s="120">
        <v>466</v>
      </c>
      <c r="C293" s="118" t="s">
        <v>1671</v>
      </c>
      <c r="D293" s="120">
        <v>100</v>
      </c>
      <c r="E293" s="158" t="s">
        <v>9</v>
      </c>
      <c r="F293" s="120" t="s">
        <v>420</v>
      </c>
      <c r="G293" s="159">
        <v>90</v>
      </c>
      <c r="H293" s="160">
        <v>360849</v>
      </c>
    </row>
    <row r="294" spans="1:8">
      <c r="A294" s="162"/>
      <c r="B294" s="120">
        <v>476</v>
      </c>
      <c r="C294" s="118" t="s">
        <v>2681</v>
      </c>
      <c r="D294" s="120">
        <v>50</v>
      </c>
      <c r="E294" s="158" t="s">
        <v>9</v>
      </c>
      <c r="F294" s="120" t="s">
        <v>420</v>
      </c>
      <c r="G294" s="159">
        <v>150</v>
      </c>
      <c r="H294" s="160">
        <v>203000</v>
      </c>
    </row>
    <row r="295" spans="1:8">
      <c r="A295" s="162"/>
      <c r="B295" s="120">
        <v>489</v>
      </c>
      <c r="C295" s="118" t="s">
        <v>314</v>
      </c>
      <c r="D295" s="120">
        <v>100</v>
      </c>
      <c r="E295" s="158" t="s">
        <v>9</v>
      </c>
      <c r="F295" s="120" t="s">
        <v>420</v>
      </c>
      <c r="G295" s="159">
        <v>90</v>
      </c>
      <c r="H295" s="160">
        <v>260999.99999999997</v>
      </c>
    </row>
    <row r="296" spans="1:8">
      <c r="A296" s="162"/>
      <c r="B296" s="120">
        <v>490</v>
      </c>
      <c r="C296" s="118" t="s">
        <v>304</v>
      </c>
      <c r="D296" s="120">
        <v>100</v>
      </c>
      <c r="E296" s="158" t="s">
        <v>6</v>
      </c>
      <c r="F296" s="120" t="s">
        <v>420</v>
      </c>
      <c r="G296" s="159" t="s">
        <v>2545</v>
      </c>
      <c r="H296" s="160">
        <v>89320</v>
      </c>
    </row>
    <row r="297" spans="1:8">
      <c r="A297" s="162"/>
      <c r="B297" s="120">
        <v>497</v>
      </c>
      <c r="C297" s="118" t="s">
        <v>1716</v>
      </c>
      <c r="D297" s="120">
        <v>500</v>
      </c>
      <c r="E297" s="158" t="s">
        <v>6</v>
      </c>
      <c r="F297" s="120" t="s">
        <v>420</v>
      </c>
      <c r="G297" s="159">
        <v>75</v>
      </c>
      <c r="H297" s="160">
        <v>45240</v>
      </c>
    </row>
    <row r="298" spans="1:8">
      <c r="A298" s="162"/>
      <c r="B298" s="120">
        <v>498</v>
      </c>
      <c r="C298" s="118" t="s">
        <v>1910</v>
      </c>
      <c r="D298" s="120">
        <v>25</v>
      </c>
      <c r="E298" s="158" t="s">
        <v>9</v>
      </c>
      <c r="F298" s="120" t="s">
        <v>420</v>
      </c>
      <c r="G298" s="159">
        <v>95</v>
      </c>
      <c r="H298" s="160">
        <v>211120</v>
      </c>
    </row>
    <row r="299" spans="1:8">
      <c r="A299" s="162"/>
      <c r="B299" s="120">
        <v>499</v>
      </c>
      <c r="C299" s="118" t="s">
        <v>1299</v>
      </c>
      <c r="D299" s="120">
        <v>500</v>
      </c>
      <c r="E299" s="158" t="s">
        <v>6</v>
      </c>
      <c r="F299" s="120" t="s">
        <v>420</v>
      </c>
      <c r="G299" s="159">
        <v>90</v>
      </c>
      <c r="H299" s="160">
        <v>93960</v>
      </c>
    </row>
    <row r="300" spans="1:8">
      <c r="A300" s="162"/>
      <c r="B300" s="120">
        <v>500</v>
      </c>
      <c r="C300" s="118" t="s">
        <v>310</v>
      </c>
      <c r="D300" s="120">
        <v>25</v>
      </c>
      <c r="E300" s="158" t="s">
        <v>9</v>
      </c>
      <c r="F300" s="120" t="s">
        <v>420</v>
      </c>
      <c r="G300" s="159">
        <v>45</v>
      </c>
      <c r="H300" s="160">
        <v>45240</v>
      </c>
    </row>
    <row r="301" spans="1:8">
      <c r="A301" s="162"/>
      <c r="B301" s="120">
        <v>501</v>
      </c>
      <c r="C301" s="118" t="s">
        <v>1559</v>
      </c>
      <c r="D301" s="120">
        <v>1000</v>
      </c>
      <c r="E301" s="158"/>
      <c r="F301" s="120"/>
      <c r="G301" s="163"/>
      <c r="H301" s="160">
        <v>330600</v>
      </c>
    </row>
    <row r="302" spans="1:8">
      <c r="A302" s="162"/>
      <c r="B302" s="120">
        <v>504</v>
      </c>
      <c r="C302" s="118" t="s">
        <v>1694</v>
      </c>
      <c r="D302" s="120">
        <v>1000</v>
      </c>
      <c r="E302" s="158"/>
      <c r="F302" s="120"/>
      <c r="G302" s="163"/>
      <c r="H302" s="160">
        <v>106000</v>
      </c>
    </row>
    <row r="303" spans="1:8">
      <c r="A303" s="162"/>
      <c r="B303" s="120">
        <v>506</v>
      </c>
      <c r="C303" s="118" t="s">
        <v>312</v>
      </c>
      <c r="D303" s="120">
        <v>1000</v>
      </c>
      <c r="E303" s="158"/>
      <c r="F303" s="120"/>
      <c r="G303" s="163"/>
      <c r="H303" s="160">
        <v>80040</v>
      </c>
    </row>
    <row r="304" spans="1:8">
      <c r="A304" s="162"/>
      <c r="B304" s="120">
        <v>509</v>
      </c>
      <c r="C304" s="118" t="s">
        <v>316</v>
      </c>
      <c r="D304" s="120">
        <v>4000</v>
      </c>
      <c r="E304" s="158" t="s">
        <v>6</v>
      </c>
      <c r="F304" s="120" t="s">
        <v>420</v>
      </c>
      <c r="G304" s="159">
        <v>100</v>
      </c>
      <c r="H304" s="160">
        <v>141520</v>
      </c>
    </row>
    <row r="305" spans="1:8">
      <c r="A305" s="162"/>
      <c r="B305" s="120">
        <v>510</v>
      </c>
      <c r="C305" s="118" t="s">
        <v>1675</v>
      </c>
      <c r="D305" s="120">
        <v>10</v>
      </c>
      <c r="E305" s="158" t="s">
        <v>6</v>
      </c>
      <c r="F305" s="120" t="s">
        <v>420</v>
      </c>
      <c r="G305" s="159">
        <v>95</v>
      </c>
      <c r="H305" s="160">
        <v>124119.99999999999</v>
      </c>
    </row>
    <row r="306" spans="1:8">
      <c r="A306" s="162"/>
      <c r="B306" s="120">
        <v>511</v>
      </c>
      <c r="C306" s="118" t="s">
        <v>1914</v>
      </c>
      <c r="D306" s="120">
        <v>50</v>
      </c>
      <c r="E306" s="158" t="s">
        <v>6</v>
      </c>
      <c r="F306" s="120" t="s">
        <v>420</v>
      </c>
      <c r="G306" s="159" t="s">
        <v>2545</v>
      </c>
      <c r="H306" s="160">
        <v>136880</v>
      </c>
    </row>
    <row r="307" spans="1:8">
      <c r="A307" s="162"/>
      <c r="B307" s="120">
        <v>512</v>
      </c>
      <c r="C307" s="118" t="s">
        <v>116</v>
      </c>
      <c r="D307" s="120">
        <v>100</v>
      </c>
      <c r="E307" s="158" t="s">
        <v>9</v>
      </c>
      <c r="F307" s="120" t="s">
        <v>420</v>
      </c>
      <c r="G307" s="159">
        <v>90</v>
      </c>
      <c r="H307" s="160">
        <v>155440</v>
      </c>
    </row>
    <row r="308" spans="1:8">
      <c r="A308" s="162"/>
      <c r="B308" s="120">
        <v>518</v>
      </c>
      <c r="C308" s="118" t="s">
        <v>117</v>
      </c>
      <c r="D308" s="120">
        <v>100</v>
      </c>
      <c r="E308" s="158" t="s">
        <v>9</v>
      </c>
      <c r="F308" s="120" t="s">
        <v>420</v>
      </c>
      <c r="G308" s="159">
        <v>90</v>
      </c>
      <c r="H308" s="160">
        <v>69600</v>
      </c>
    </row>
    <row r="309" spans="1:8" ht="43.2">
      <c r="A309" s="162"/>
      <c r="B309" s="120">
        <v>524</v>
      </c>
      <c r="C309" s="118" t="s">
        <v>321</v>
      </c>
      <c r="D309" s="120" t="s">
        <v>293</v>
      </c>
      <c r="E309" s="158" t="s">
        <v>322</v>
      </c>
      <c r="F309" s="120" t="s">
        <v>2373</v>
      </c>
      <c r="G309" s="159">
        <v>120</v>
      </c>
      <c r="H309" s="160">
        <v>39252</v>
      </c>
    </row>
    <row r="310" spans="1:8" ht="43.2">
      <c r="A310" s="162"/>
      <c r="B310" s="120">
        <v>532</v>
      </c>
      <c r="C310" s="118" t="s">
        <v>332</v>
      </c>
      <c r="D310" s="120" t="s">
        <v>333</v>
      </c>
      <c r="E310" s="158" t="s">
        <v>333</v>
      </c>
      <c r="F310" s="120" t="s">
        <v>2373</v>
      </c>
      <c r="G310" s="159">
        <v>60</v>
      </c>
      <c r="H310" s="160">
        <v>870464</v>
      </c>
    </row>
    <row r="311" spans="1:8">
      <c r="A311" s="162"/>
      <c r="B311" s="120">
        <v>555</v>
      </c>
      <c r="C311" s="118" t="s">
        <v>351</v>
      </c>
      <c r="D311" s="120">
        <v>1000</v>
      </c>
      <c r="E311" s="158"/>
      <c r="F311" s="120"/>
      <c r="G311" s="163"/>
      <c r="H311" s="160">
        <v>117159.99999999999</v>
      </c>
    </row>
    <row r="312" spans="1:8">
      <c r="A312" s="162"/>
      <c r="B312" s="120">
        <v>559</v>
      </c>
      <c r="C312" s="118" t="s">
        <v>352</v>
      </c>
      <c r="D312" s="120">
        <v>50</v>
      </c>
      <c r="E312" s="158" t="s">
        <v>6</v>
      </c>
      <c r="F312" s="120" t="s">
        <v>420</v>
      </c>
      <c r="G312" s="159">
        <v>90</v>
      </c>
      <c r="H312" s="160">
        <v>83520</v>
      </c>
    </row>
    <row r="313" spans="1:8">
      <c r="A313" s="162"/>
      <c r="B313" s="120">
        <v>567</v>
      </c>
      <c r="C313" s="118" t="s">
        <v>1302</v>
      </c>
      <c r="D313" s="120">
        <v>250</v>
      </c>
      <c r="E313" s="158" t="s">
        <v>9</v>
      </c>
      <c r="F313" s="120" t="s">
        <v>420</v>
      </c>
      <c r="G313" s="159">
        <v>90</v>
      </c>
      <c r="H313" s="160">
        <v>171680</v>
      </c>
    </row>
    <row r="314" spans="1:8">
      <c r="A314" s="162"/>
      <c r="B314" s="120">
        <v>570</v>
      </c>
      <c r="C314" s="118" t="s">
        <v>360</v>
      </c>
      <c r="D314" s="120">
        <v>50</v>
      </c>
      <c r="E314" s="158" t="s">
        <v>9</v>
      </c>
      <c r="F314" s="120" t="s">
        <v>420</v>
      </c>
      <c r="G314" s="159">
        <v>90</v>
      </c>
      <c r="H314" s="160">
        <v>322480</v>
      </c>
    </row>
    <row r="315" spans="1:8">
      <c r="A315" s="162"/>
      <c r="B315" s="120">
        <v>575</v>
      </c>
      <c r="C315" s="118" t="s">
        <v>362</v>
      </c>
      <c r="D315" s="120">
        <v>1000</v>
      </c>
      <c r="E315" s="158"/>
      <c r="F315" s="120"/>
      <c r="G315" s="163"/>
      <c r="H315" s="160">
        <v>218079.99999999997</v>
      </c>
    </row>
    <row r="316" spans="1:8">
      <c r="A316" s="162"/>
      <c r="B316" s="120">
        <v>577</v>
      </c>
      <c r="C316" s="118" t="s">
        <v>364</v>
      </c>
      <c r="D316" s="120">
        <v>1000</v>
      </c>
      <c r="E316" s="158"/>
      <c r="F316" s="120"/>
      <c r="G316" s="163"/>
      <c r="H316" s="160">
        <v>55679.999999999993</v>
      </c>
    </row>
    <row r="317" spans="1:8">
      <c r="A317" s="162"/>
      <c r="B317" s="120">
        <v>580</v>
      </c>
      <c r="C317" s="118" t="s">
        <v>365</v>
      </c>
      <c r="D317" s="120">
        <v>1000</v>
      </c>
      <c r="E317" s="158"/>
      <c r="F317" s="120"/>
      <c r="G317" s="163"/>
      <c r="H317" s="160">
        <v>35960</v>
      </c>
    </row>
    <row r="318" spans="1:8">
      <c r="A318" s="162"/>
      <c r="B318" s="120">
        <v>582</v>
      </c>
      <c r="C318" s="118" t="s">
        <v>366</v>
      </c>
      <c r="D318" s="120">
        <v>1000</v>
      </c>
      <c r="E318" s="158"/>
      <c r="F318" s="120"/>
      <c r="G318" s="163"/>
      <c r="H318" s="160">
        <v>64959.999999999993</v>
      </c>
    </row>
    <row r="319" spans="1:8">
      <c r="A319" s="162"/>
      <c r="B319" s="120">
        <v>586</v>
      </c>
      <c r="C319" s="118" t="s">
        <v>367</v>
      </c>
      <c r="D319" s="120">
        <v>100</v>
      </c>
      <c r="E319" s="158" t="s">
        <v>9</v>
      </c>
      <c r="F319" s="120" t="s">
        <v>420</v>
      </c>
      <c r="G319" s="159">
        <v>60</v>
      </c>
      <c r="H319" s="160">
        <v>99760</v>
      </c>
    </row>
    <row r="320" spans="1:8">
      <c r="A320" s="162"/>
      <c r="B320" s="120">
        <v>588</v>
      </c>
      <c r="C320" s="118" t="s">
        <v>1924</v>
      </c>
      <c r="D320" s="120">
        <v>100</v>
      </c>
      <c r="E320" s="158" t="s">
        <v>9</v>
      </c>
      <c r="F320" s="120" t="s">
        <v>420</v>
      </c>
      <c r="G320" s="159" t="s">
        <v>2545</v>
      </c>
      <c r="H320" s="160">
        <v>136880</v>
      </c>
    </row>
    <row r="321" spans="1:8">
      <c r="A321" s="162"/>
      <c r="B321" s="120">
        <v>591</v>
      </c>
      <c r="C321" s="118" t="s">
        <v>371</v>
      </c>
      <c r="D321" s="120">
        <v>100</v>
      </c>
      <c r="E321" s="158" t="s">
        <v>6</v>
      </c>
      <c r="F321" s="120" t="s">
        <v>420</v>
      </c>
      <c r="G321" s="159" t="s">
        <v>2545</v>
      </c>
      <c r="H321" s="160">
        <v>89320</v>
      </c>
    </row>
    <row r="322" spans="1:8">
      <c r="A322" s="162"/>
      <c r="B322" s="120">
        <v>595</v>
      </c>
      <c r="C322" s="118" t="s">
        <v>1925</v>
      </c>
      <c r="D322" s="120">
        <v>100</v>
      </c>
      <c r="E322" s="158" t="s">
        <v>6</v>
      </c>
      <c r="F322" s="120" t="s">
        <v>420</v>
      </c>
      <c r="G322" s="159" t="s">
        <v>2545</v>
      </c>
      <c r="H322" s="160">
        <v>44080</v>
      </c>
    </row>
    <row r="323" spans="1:8">
      <c r="A323" s="162"/>
      <c r="B323" s="120">
        <v>597</v>
      </c>
      <c r="C323" s="118" t="s">
        <v>376</v>
      </c>
      <c r="D323" s="120">
        <v>100</v>
      </c>
      <c r="E323" s="158" t="s">
        <v>6</v>
      </c>
      <c r="F323" s="120" t="s">
        <v>420</v>
      </c>
      <c r="G323" s="159" t="s">
        <v>2545</v>
      </c>
      <c r="H323" s="160">
        <v>54519.999999999993</v>
      </c>
    </row>
    <row r="324" spans="1:8">
      <c r="A324" s="162"/>
      <c r="B324" s="120">
        <v>599</v>
      </c>
      <c r="C324" s="118" t="s">
        <v>378</v>
      </c>
      <c r="D324" s="120">
        <v>250</v>
      </c>
      <c r="E324" s="158" t="s">
        <v>9</v>
      </c>
      <c r="F324" s="120" t="s">
        <v>420</v>
      </c>
      <c r="G324" s="159">
        <v>90</v>
      </c>
      <c r="H324" s="160">
        <v>77720</v>
      </c>
    </row>
    <row r="325" spans="1:8">
      <c r="A325" s="162"/>
      <c r="B325" s="120">
        <v>601</v>
      </c>
      <c r="C325" s="118" t="s">
        <v>381</v>
      </c>
      <c r="D325" s="120">
        <v>25</v>
      </c>
      <c r="E325" s="158" t="s">
        <v>9</v>
      </c>
      <c r="F325" s="120" t="s">
        <v>420</v>
      </c>
      <c r="G325" s="159">
        <v>45</v>
      </c>
      <c r="H325" s="160">
        <v>51040</v>
      </c>
    </row>
    <row r="326" spans="1:8">
      <c r="A326" s="162"/>
      <c r="B326" s="120">
        <v>605</v>
      </c>
      <c r="C326" s="118" t="s">
        <v>487</v>
      </c>
      <c r="D326" s="120">
        <v>25</v>
      </c>
      <c r="E326" s="158" t="s">
        <v>203</v>
      </c>
      <c r="F326" s="120" t="s">
        <v>420</v>
      </c>
      <c r="G326" s="159">
        <v>75</v>
      </c>
      <c r="H326" s="160">
        <v>102080</v>
      </c>
    </row>
    <row r="327" spans="1:8">
      <c r="A327" s="162"/>
      <c r="B327" s="120">
        <v>606</v>
      </c>
      <c r="C327" s="118" t="s">
        <v>1303</v>
      </c>
      <c r="D327" s="120">
        <v>1000</v>
      </c>
      <c r="E327" s="158"/>
      <c r="F327" s="120"/>
      <c r="G327" s="163"/>
      <c r="H327" s="160">
        <v>395560</v>
      </c>
    </row>
    <row r="328" spans="1:8">
      <c r="A328" s="162"/>
      <c r="B328" s="120">
        <v>609</v>
      </c>
      <c r="C328" s="118" t="s">
        <v>388</v>
      </c>
      <c r="D328" s="120">
        <v>500</v>
      </c>
      <c r="E328" s="158" t="s">
        <v>6</v>
      </c>
      <c r="F328" s="120" t="s">
        <v>420</v>
      </c>
      <c r="G328" s="159">
        <v>120</v>
      </c>
      <c r="H328" s="160">
        <v>83520</v>
      </c>
    </row>
    <row r="329" spans="1:8">
      <c r="A329" s="162"/>
      <c r="B329" s="120">
        <v>610</v>
      </c>
      <c r="C329" s="118" t="s">
        <v>1297</v>
      </c>
      <c r="D329" s="120">
        <v>50</v>
      </c>
      <c r="E329" s="158" t="s">
        <v>9</v>
      </c>
      <c r="F329" s="120" t="s">
        <v>420</v>
      </c>
      <c r="G329" s="159">
        <v>90</v>
      </c>
      <c r="H329" s="160">
        <v>180960</v>
      </c>
    </row>
    <row r="330" spans="1:8" ht="28.8">
      <c r="A330" s="162"/>
      <c r="B330" s="120">
        <v>614</v>
      </c>
      <c r="C330" s="118" t="s">
        <v>391</v>
      </c>
      <c r="D330" s="120">
        <v>1000</v>
      </c>
      <c r="E330" s="158"/>
      <c r="F330" s="120"/>
      <c r="G330" s="163"/>
      <c r="H330" s="160">
        <v>87000</v>
      </c>
    </row>
    <row r="331" spans="1:8">
      <c r="A331" s="162"/>
      <c r="B331" s="120">
        <v>617</v>
      </c>
      <c r="C331" s="118" t="s">
        <v>1648</v>
      </c>
      <c r="D331" s="120">
        <v>50</v>
      </c>
      <c r="E331" s="158" t="s">
        <v>9</v>
      </c>
      <c r="F331" s="120" t="s">
        <v>420</v>
      </c>
      <c r="G331" s="159">
        <v>120</v>
      </c>
      <c r="H331" s="160">
        <v>30159.999999999996</v>
      </c>
    </row>
    <row r="332" spans="1:8">
      <c r="A332" s="162"/>
      <c r="B332" s="120">
        <v>621</v>
      </c>
      <c r="C332" s="118" t="s">
        <v>1930</v>
      </c>
      <c r="D332" s="120">
        <v>25</v>
      </c>
      <c r="E332" s="158" t="s">
        <v>9</v>
      </c>
      <c r="F332" s="120" t="s">
        <v>420</v>
      </c>
      <c r="G332" s="159">
        <v>120</v>
      </c>
      <c r="H332" s="160">
        <v>57999.999999999993</v>
      </c>
    </row>
    <row r="333" spans="1:8">
      <c r="A333" s="162"/>
      <c r="B333" s="120">
        <v>628</v>
      </c>
      <c r="C333" s="118" t="s">
        <v>1298</v>
      </c>
      <c r="D333" s="120">
        <v>1000</v>
      </c>
      <c r="E333" s="158"/>
      <c r="F333" s="120"/>
      <c r="G333" s="163"/>
      <c r="H333" s="160">
        <v>26679.999999999996</v>
      </c>
    </row>
    <row r="334" spans="1:8">
      <c r="A334" s="162"/>
      <c r="B334" s="120">
        <v>630</v>
      </c>
      <c r="C334" s="118" t="s">
        <v>401</v>
      </c>
      <c r="D334" s="120">
        <v>250</v>
      </c>
      <c r="E334" s="158" t="s">
        <v>9</v>
      </c>
      <c r="F334" s="120" t="s">
        <v>420</v>
      </c>
      <c r="G334" s="159">
        <v>150</v>
      </c>
      <c r="H334" s="160">
        <v>75400</v>
      </c>
    </row>
    <row r="335" spans="1:8">
      <c r="A335" s="162"/>
      <c r="B335" s="120">
        <v>633</v>
      </c>
      <c r="C335" s="118" t="s">
        <v>402</v>
      </c>
      <c r="D335" s="120">
        <v>1000</v>
      </c>
      <c r="E335" s="158"/>
      <c r="F335" s="120"/>
      <c r="G335" s="163"/>
      <c r="H335" s="160">
        <v>35960</v>
      </c>
    </row>
    <row r="336" spans="1:8" ht="43.2">
      <c r="A336" s="162"/>
      <c r="B336" s="120">
        <v>640</v>
      </c>
      <c r="C336" s="118" t="s">
        <v>2682</v>
      </c>
      <c r="D336" s="120">
        <v>500</v>
      </c>
      <c r="E336" s="158" t="s">
        <v>6</v>
      </c>
      <c r="F336" s="120" t="s">
        <v>420</v>
      </c>
      <c r="G336" s="159">
        <v>45</v>
      </c>
      <c r="H336" s="160">
        <v>26679.999999999996</v>
      </c>
    </row>
    <row r="337" spans="1:8" ht="57.6">
      <c r="A337" s="162"/>
      <c r="B337" s="120">
        <v>641</v>
      </c>
      <c r="C337" s="118" t="s">
        <v>2683</v>
      </c>
      <c r="D337" s="120">
        <v>500</v>
      </c>
      <c r="E337" s="158" t="s">
        <v>6</v>
      </c>
      <c r="F337" s="120" t="s">
        <v>420</v>
      </c>
      <c r="G337" s="159">
        <v>45</v>
      </c>
      <c r="H337" s="160">
        <v>26679.999999999996</v>
      </c>
    </row>
    <row r="338" spans="1:8" ht="57.6">
      <c r="A338" s="162"/>
      <c r="B338" s="120">
        <v>642</v>
      </c>
      <c r="C338" s="118" t="s">
        <v>2684</v>
      </c>
      <c r="D338" s="120">
        <v>500</v>
      </c>
      <c r="E338" s="158" t="s">
        <v>6</v>
      </c>
      <c r="F338" s="120" t="s">
        <v>420</v>
      </c>
      <c r="G338" s="159">
        <v>75</v>
      </c>
      <c r="H338" s="160">
        <v>33640</v>
      </c>
    </row>
    <row r="339" spans="1:8" ht="43.2">
      <c r="A339" s="162"/>
      <c r="B339" s="120">
        <v>657</v>
      </c>
      <c r="C339" s="118" t="s">
        <v>421</v>
      </c>
      <c r="D339" s="120" t="s">
        <v>422</v>
      </c>
      <c r="E339" s="158" t="s">
        <v>422</v>
      </c>
      <c r="F339" s="120" t="s">
        <v>420</v>
      </c>
      <c r="G339" s="159" t="s">
        <v>2545</v>
      </c>
      <c r="H339" s="160">
        <v>684400</v>
      </c>
    </row>
    <row r="340" spans="1:8">
      <c r="A340" s="162"/>
      <c r="B340" s="120">
        <v>667</v>
      </c>
      <c r="C340" s="118" t="s">
        <v>436</v>
      </c>
      <c r="D340" s="120">
        <v>250</v>
      </c>
      <c r="E340" s="158" t="s">
        <v>9</v>
      </c>
      <c r="F340" s="120" t="s">
        <v>420</v>
      </c>
      <c r="G340" s="159" t="s">
        <v>2545</v>
      </c>
      <c r="H340" s="160">
        <v>248239.99999999997</v>
      </c>
    </row>
    <row r="341" spans="1:8" ht="28.8">
      <c r="A341" s="162"/>
      <c r="B341" s="120">
        <v>674</v>
      </c>
      <c r="C341" s="118" t="s">
        <v>437</v>
      </c>
      <c r="D341" s="120" t="s">
        <v>438</v>
      </c>
      <c r="E341" s="158" t="s">
        <v>438</v>
      </c>
      <c r="F341" s="120" t="s">
        <v>420</v>
      </c>
      <c r="G341" s="159" t="s">
        <v>2545</v>
      </c>
      <c r="H341" s="160">
        <v>345680</v>
      </c>
    </row>
    <row r="342" spans="1:8">
      <c r="A342" s="162"/>
      <c r="B342" s="120">
        <v>680</v>
      </c>
      <c r="C342" s="118" t="s">
        <v>441</v>
      </c>
      <c r="D342" s="120">
        <v>500</v>
      </c>
      <c r="E342" s="158" t="s">
        <v>6</v>
      </c>
      <c r="F342" s="120" t="s">
        <v>420</v>
      </c>
      <c r="G342" s="159">
        <v>60</v>
      </c>
      <c r="H342" s="160">
        <v>81200</v>
      </c>
    </row>
    <row r="343" spans="1:8">
      <c r="A343" s="162"/>
      <c r="B343" s="120">
        <v>681</v>
      </c>
      <c r="C343" s="118" t="s">
        <v>144</v>
      </c>
      <c r="D343" s="120">
        <v>250</v>
      </c>
      <c r="E343" s="158" t="s">
        <v>6</v>
      </c>
      <c r="F343" s="120" t="s">
        <v>420</v>
      </c>
      <c r="G343" s="159">
        <v>95</v>
      </c>
      <c r="H343" s="160">
        <v>233159.99999999997</v>
      </c>
    </row>
    <row r="344" spans="1:8">
      <c r="A344" s="162"/>
      <c r="B344" s="120">
        <v>693</v>
      </c>
      <c r="C344" s="118" t="s">
        <v>1560</v>
      </c>
      <c r="D344" s="120">
        <v>1000</v>
      </c>
      <c r="E344" s="158"/>
      <c r="F344" s="120"/>
      <c r="G344" s="163"/>
      <c r="H344" s="160">
        <v>146160</v>
      </c>
    </row>
    <row r="345" spans="1:8">
      <c r="A345" s="162"/>
      <c r="B345" s="120">
        <v>694</v>
      </c>
      <c r="C345" s="118" t="s">
        <v>1561</v>
      </c>
      <c r="D345" s="120">
        <v>1000</v>
      </c>
      <c r="E345" s="158"/>
      <c r="F345" s="120"/>
      <c r="G345" s="163"/>
      <c r="H345" s="160">
        <v>629880</v>
      </c>
    </row>
    <row r="346" spans="1:8">
      <c r="A346" s="162"/>
      <c r="B346" s="120">
        <v>715</v>
      </c>
      <c r="C346" s="118" t="s">
        <v>1954</v>
      </c>
      <c r="D346" s="120">
        <v>10</v>
      </c>
      <c r="E346" s="158" t="s">
        <v>9</v>
      </c>
      <c r="F346" s="120" t="s">
        <v>420</v>
      </c>
      <c r="G346" s="159">
        <v>95</v>
      </c>
      <c r="H346" s="160">
        <v>132240</v>
      </c>
    </row>
    <row r="347" spans="1:8" ht="28.8">
      <c r="A347" s="162"/>
      <c r="B347" s="120">
        <v>717</v>
      </c>
      <c r="C347" s="118" t="s">
        <v>469</v>
      </c>
      <c r="D347" s="120">
        <v>100</v>
      </c>
      <c r="E347" s="158" t="s">
        <v>9</v>
      </c>
      <c r="F347" s="120" t="s">
        <v>420</v>
      </c>
      <c r="G347" s="159" t="s">
        <v>2545</v>
      </c>
      <c r="H347" s="160">
        <v>107879.99999999999</v>
      </c>
    </row>
    <row r="348" spans="1:8">
      <c r="A348" s="162"/>
      <c r="B348" s="120">
        <v>718</v>
      </c>
      <c r="C348" s="118" t="s">
        <v>470</v>
      </c>
      <c r="D348" s="120">
        <v>50</v>
      </c>
      <c r="E348" s="158" t="s">
        <v>6</v>
      </c>
      <c r="F348" s="120" t="s">
        <v>420</v>
      </c>
      <c r="G348" s="159" t="s">
        <v>2545</v>
      </c>
      <c r="H348" s="160">
        <v>171680</v>
      </c>
    </row>
    <row r="349" spans="1:8">
      <c r="A349" s="162"/>
      <c r="B349" s="120">
        <v>722</v>
      </c>
      <c r="C349" s="118" t="s">
        <v>472</v>
      </c>
      <c r="D349" s="120">
        <v>1000</v>
      </c>
      <c r="E349" s="158"/>
      <c r="F349" s="120"/>
      <c r="G349" s="163"/>
      <c r="H349" s="160">
        <v>259839.99999999997</v>
      </c>
    </row>
    <row r="350" spans="1:8">
      <c r="A350" s="164"/>
      <c r="B350" s="120">
        <v>724</v>
      </c>
      <c r="C350" s="118" t="s">
        <v>1958</v>
      </c>
      <c r="D350" s="120">
        <v>10</v>
      </c>
      <c r="E350" s="158" t="s">
        <v>9</v>
      </c>
      <c r="F350" s="120" t="s">
        <v>420</v>
      </c>
      <c r="G350" s="159">
        <v>90</v>
      </c>
      <c r="H350" s="160">
        <v>160080</v>
      </c>
    </row>
    <row r="351" spans="1:8" ht="28.8">
      <c r="A351" s="161" t="s">
        <v>2507</v>
      </c>
      <c r="B351" s="120">
        <v>116</v>
      </c>
      <c r="C351" s="118" t="s">
        <v>69</v>
      </c>
      <c r="D351" s="120">
        <v>500</v>
      </c>
      <c r="E351" s="158" t="s">
        <v>9</v>
      </c>
      <c r="F351" s="120" t="s">
        <v>2410</v>
      </c>
      <c r="G351" s="159">
        <v>10</v>
      </c>
      <c r="H351" s="160">
        <v>137219.51219512196</v>
      </c>
    </row>
    <row r="352" spans="1:8" ht="28.8">
      <c r="A352" s="162"/>
      <c r="B352" s="120">
        <v>434</v>
      </c>
      <c r="C352" s="118" t="s">
        <v>264</v>
      </c>
      <c r="D352" s="120" t="s">
        <v>91</v>
      </c>
      <c r="E352" s="158" t="s">
        <v>91</v>
      </c>
      <c r="F352" s="120" t="s">
        <v>265</v>
      </c>
      <c r="G352" s="159">
        <v>10</v>
      </c>
      <c r="H352" s="160">
        <v>120154.04364569964</v>
      </c>
    </row>
    <row r="353" spans="1:8" ht="28.8">
      <c r="A353" s="162"/>
      <c r="B353" s="120">
        <v>436</v>
      </c>
      <c r="C353" s="118" t="s">
        <v>266</v>
      </c>
      <c r="D353" s="120" t="s">
        <v>91</v>
      </c>
      <c r="E353" s="158" t="s">
        <v>91</v>
      </c>
      <c r="F353" s="120" t="s">
        <v>265</v>
      </c>
      <c r="G353" s="159">
        <v>10</v>
      </c>
      <c r="H353" s="160">
        <v>65083.440308087294</v>
      </c>
    </row>
    <row r="354" spans="1:8" ht="28.8">
      <c r="A354" s="162"/>
      <c r="B354" s="120">
        <v>437</v>
      </c>
      <c r="C354" s="118" t="s">
        <v>267</v>
      </c>
      <c r="D354" s="120" t="s">
        <v>91</v>
      </c>
      <c r="E354" s="158" t="s">
        <v>91</v>
      </c>
      <c r="F354" s="120" t="s">
        <v>265</v>
      </c>
      <c r="G354" s="159">
        <v>10</v>
      </c>
      <c r="H354" s="160">
        <v>125160.46213093711</v>
      </c>
    </row>
    <row r="355" spans="1:8" ht="43.2">
      <c r="A355" s="162"/>
      <c r="B355" s="120">
        <v>438</v>
      </c>
      <c r="C355" s="118" t="s">
        <v>268</v>
      </c>
      <c r="D355" s="120" t="s">
        <v>91</v>
      </c>
      <c r="E355" s="158" t="s">
        <v>91</v>
      </c>
      <c r="F355" s="120" t="s">
        <v>265</v>
      </c>
      <c r="G355" s="159">
        <v>10</v>
      </c>
      <c r="H355" s="160">
        <v>176893.45314505781</v>
      </c>
    </row>
    <row r="356" spans="1:8" ht="28.8">
      <c r="A356" s="164"/>
      <c r="B356" s="120">
        <v>563</v>
      </c>
      <c r="C356" s="118" t="s">
        <v>354</v>
      </c>
      <c r="D356" s="120" t="s">
        <v>355</v>
      </c>
      <c r="E356" s="158" t="s">
        <v>356</v>
      </c>
      <c r="F356" s="120" t="s">
        <v>2411</v>
      </c>
      <c r="G356" s="159">
        <v>8</v>
      </c>
      <c r="H356" s="160">
        <v>186600</v>
      </c>
    </row>
    <row r="357" spans="1:8">
      <c r="A357" s="161" t="s">
        <v>2525</v>
      </c>
      <c r="B357" s="120">
        <v>20</v>
      </c>
      <c r="C357" s="118" t="s">
        <v>1674</v>
      </c>
      <c r="D357" s="120">
        <v>100</v>
      </c>
      <c r="E357" s="158" t="s">
        <v>6</v>
      </c>
      <c r="F357" s="120" t="s">
        <v>420</v>
      </c>
      <c r="G357" s="159" t="s">
        <v>2545</v>
      </c>
      <c r="H357" s="160">
        <v>114969.45600000001</v>
      </c>
    </row>
    <row r="358" spans="1:8">
      <c r="A358" s="162"/>
      <c r="B358" s="120">
        <v>58</v>
      </c>
      <c r="C358" s="118" t="s">
        <v>1654</v>
      </c>
      <c r="D358" s="120">
        <v>100</v>
      </c>
      <c r="E358" s="158" t="s">
        <v>6</v>
      </c>
      <c r="F358" s="120" t="s">
        <v>420</v>
      </c>
      <c r="G358" s="159" t="s">
        <v>2545</v>
      </c>
      <c r="H358" s="160">
        <v>278347.10399999993</v>
      </c>
    </row>
    <row r="359" spans="1:8">
      <c r="A359" s="162"/>
      <c r="B359" s="120">
        <v>77</v>
      </c>
      <c r="C359" s="118" t="s">
        <v>1651</v>
      </c>
      <c r="D359" s="120">
        <v>250</v>
      </c>
      <c r="E359" s="158" t="s">
        <v>9</v>
      </c>
      <c r="F359" s="120" t="s">
        <v>420</v>
      </c>
      <c r="G359" s="159" t="s">
        <v>2545</v>
      </c>
      <c r="H359" s="160">
        <v>305240.54399999994</v>
      </c>
    </row>
    <row r="360" spans="1:8">
      <c r="A360" s="162"/>
      <c r="B360" s="120">
        <v>92</v>
      </c>
      <c r="C360" s="118" t="s">
        <v>53</v>
      </c>
      <c r="D360" s="120">
        <v>100</v>
      </c>
      <c r="E360" s="158" t="s">
        <v>6</v>
      </c>
      <c r="F360" s="120" t="s">
        <v>420</v>
      </c>
      <c r="G360" s="159" t="s">
        <v>2545</v>
      </c>
      <c r="H360" s="160">
        <v>173462.68799999999</v>
      </c>
    </row>
    <row r="361" spans="1:8">
      <c r="A361" s="162"/>
      <c r="B361" s="120">
        <v>109</v>
      </c>
      <c r="C361" s="118" t="s">
        <v>66</v>
      </c>
      <c r="D361" s="120">
        <v>500</v>
      </c>
      <c r="E361" s="158" t="s">
        <v>9</v>
      </c>
      <c r="F361" s="120" t="s">
        <v>420</v>
      </c>
      <c r="G361" s="159" t="s">
        <v>2526</v>
      </c>
      <c r="H361" s="160">
        <v>299861.85599999997</v>
      </c>
    </row>
    <row r="362" spans="1:8">
      <c r="A362" s="162"/>
      <c r="B362" s="120">
        <v>152</v>
      </c>
      <c r="C362" s="118" t="s">
        <v>105</v>
      </c>
      <c r="D362" s="120">
        <v>1000</v>
      </c>
      <c r="E362" s="158"/>
      <c r="F362" s="120"/>
      <c r="G362" s="163"/>
      <c r="H362" s="160">
        <v>7540</v>
      </c>
    </row>
    <row r="363" spans="1:8">
      <c r="A363" s="162"/>
      <c r="B363" s="120">
        <v>173</v>
      </c>
      <c r="C363" s="118" t="s">
        <v>1660</v>
      </c>
      <c r="D363" s="120">
        <v>50</v>
      </c>
      <c r="E363" s="158" t="s">
        <v>9</v>
      </c>
      <c r="F363" s="120" t="s">
        <v>420</v>
      </c>
      <c r="G363" s="159" t="s">
        <v>2545</v>
      </c>
      <c r="H363" s="160">
        <v>201028.46399999998</v>
      </c>
    </row>
    <row r="364" spans="1:8">
      <c r="A364" s="162"/>
      <c r="B364" s="120">
        <v>199</v>
      </c>
      <c r="C364" s="118" t="s">
        <v>139</v>
      </c>
      <c r="D364" s="120">
        <v>50</v>
      </c>
      <c r="E364" s="158" t="s">
        <v>9</v>
      </c>
      <c r="F364" s="120" t="s">
        <v>420</v>
      </c>
      <c r="G364" s="159" t="s">
        <v>2526</v>
      </c>
      <c r="H364" s="160">
        <v>338857.34400000004</v>
      </c>
    </row>
    <row r="365" spans="1:8" ht="86.4">
      <c r="A365" s="162"/>
      <c r="B365" s="120">
        <v>203</v>
      </c>
      <c r="C365" s="118" t="s">
        <v>1831</v>
      </c>
      <c r="D365" s="120" t="s">
        <v>142</v>
      </c>
      <c r="E365" s="158" t="s">
        <v>142</v>
      </c>
      <c r="F365" s="120" t="s">
        <v>420</v>
      </c>
      <c r="G365" s="159" t="s">
        <v>2545</v>
      </c>
      <c r="H365" s="160">
        <v>129760.848</v>
      </c>
    </row>
    <row r="366" spans="1:8" ht="86.4">
      <c r="A366" s="162"/>
      <c r="B366" s="120">
        <v>204</v>
      </c>
      <c r="C366" s="118" t="s">
        <v>1832</v>
      </c>
      <c r="D366" s="120" t="s">
        <v>142</v>
      </c>
      <c r="E366" s="158" t="s">
        <v>142</v>
      </c>
      <c r="F366" s="120" t="s">
        <v>420</v>
      </c>
      <c r="G366" s="159" t="s">
        <v>2526</v>
      </c>
      <c r="H366" s="160">
        <v>103539.74399999999</v>
      </c>
    </row>
    <row r="367" spans="1:8" ht="43.2">
      <c r="A367" s="162"/>
      <c r="B367" s="120">
        <v>205</v>
      </c>
      <c r="C367" s="118" t="s">
        <v>141</v>
      </c>
      <c r="D367" s="120" t="s">
        <v>142</v>
      </c>
      <c r="E367" s="158" t="s">
        <v>142</v>
      </c>
      <c r="F367" s="120" t="s">
        <v>420</v>
      </c>
      <c r="G367" s="159" t="s">
        <v>2545</v>
      </c>
      <c r="H367" s="160">
        <v>103539.74399999999</v>
      </c>
    </row>
    <row r="368" spans="1:8" ht="43.2">
      <c r="A368" s="162"/>
      <c r="B368" s="120">
        <v>210</v>
      </c>
      <c r="C368" s="118" t="s">
        <v>1834</v>
      </c>
      <c r="D368" s="120">
        <v>50</v>
      </c>
      <c r="E368" s="158" t="s">
        <v>9</v>
      </c>
      <c r="F368" s="120" t="s">
        <v>420</v>
      </c>
      <c r="G368" s="159" t="s">
        <v>2545</v>
      </c>
      <c r="H368" s="160">
        <v>322721.27999999991</v>
      </c>
    </row>
    <row r="369" spans="1:8">
      <c r="A369" s="162"/>
      <c r="B369" s="120">
        <v>212</v>
      </c>
      <c r="C369" s="118" t="s">
        <v>149</v>
      </c>
      <c r="D369" s="120">
        <v>1000</v>
      </c>
      <c r="E369" s="158"/>
      <c r="F369" s="120"/>
      <c r="G369" s="163"/>
      <c r="H369" s="160">
        <v>7540</v>
      </c>
    </row>
    <row r="370" spans="1:8" ht="43.2">
      <c r="A370" s="162"/>
      <c r="B370" s="120">
        <v>216</v>
      </c>
      <c r="C370" s="118" t="s">
        <v>1374</v>
      </c>
      <c r="D370" s="120">
        <v>500</v>
      </c>
      <c r="E370" s="158" t="s">
        <v>9</v>
      </c>
      <c r="F370" s="120" t="s">
        <v>420</v>
      </c>
      <c r="G370" s="159" t="s">
        <v>2545</v>
      </c>
      <c r="H370" s="160">
        <v>1594780.9919999999</v>
      </c>
    </row>
    <row r="371" spans="1:8" ht="28.8">
      <c r="A371" s="162"/>
      <c r="B371" s="120">
        <v>224</v>
      </c>
      <c r="C371" s="118" t="s">
        <v>159</v>
      </c>
      <c r="D371" s="120">
        <v>500</v>
      </c>
      <c r="E371" s="158" t="s">
        <v>9</v>
      </c>
      <c r="F371" s="120" t="s">
        <v>420</v>
      </c>
      <c r="G371" s="159" t="s">
        <v>2526</v>
      </c>
      <c r="H371" s="160">
        <v>218509.2</v>
      </c>
    </row>
    <row r="372" spans="1:8">
      <c r="A372" s="162"/>
      <c r="B372" s="120">
        <v>250</v>
      </c>
      <c r="C372" s="118" t="s">
        <v>1421</v>
      </c>
      <c r="D372" s="120">
        <v>1000</v>
      </c>
      <c r="E372" s="158"/>
      <c r="F372" s="120"/>
      <c r="G372" s="163"/>
      <c r="H372" s="160">
        <v>54950.012000000002</v>
      </c>
    </row>
    <row r="373" spans="1:8" ht="86.4">
      <c r="A373" s="162"/>
      <c r="B373" s="120">
        <v>269</v>
      </c>
      <c r="C373" s="118" t="s">
        <v>1333</v>
      </c>
      <c r="D373" s="120">
        <v>1</v>
      </c>
      <c r="E373" s="158" t="s">
        <v>169</v>
      </c>
      <c r="F373" s="120" t="s">
        <v>420</v>
      </c>
      <c r="G373" s="159" t="s">
        <v>2526</v>
      </c>
      <c r="H373" s="160">
        <v>186237.07200000001</v>
      </c>
    </row>
    <row r="374" spans="1:8">
      <c r="A374" s="162"/>
      <c r="B374" s="120">
        <v>278</v>
      </c>
      <c r="C374" s="118" t="s">
        <v>186</v>
      </c>
      <c r="D374" s="120">
        <v>1000</v>
      </c>
      <c r="E374" s="158"/>
      <c r="F374" s="120"/>
      <c r="G374" s="163"/>
      <c r="H374" s="160">
        <v>9048</v>
      </c>
    </row>
    <row r="375" spans="1:8" ht="28.8">
      <c r="A375" s="162"/>
      <c r="B375" s="120">
        <v>293</v>
      </c>
      <c r="C375" s="118" t="s">
        <v>1852</v>
      </c>
      <c r="D375" s="120">
        <v>2500</v>
      </c>
      <c r="E375" s="158" t="s">
        <v>6</v>
      </c>
      <c r="F375" s="120" t="s">
        <v>420</v>
      </c>
      <c r="G375" s="159" t="s">
        <v>2545</v>
      </c>
      <c r="H375" s="160">
        <v>229266.576</v>
      </c>
    </row>
    <row r="376" spans="1:8" ht="28.8">
      <c r="A376" s="162"/>
      <c r="B376" s="120">
        <v>311</v>
      </c>
      <c r="C376" s="118" t="s">
        <v>205</v>
      </c>
      <c r="D376" s="120">
        <v>50</v>
      </c>
      <c r="E376" s="158" t="s">
        <v>9</v>
      </c>
      <c r="F376" s="120" t="s">
        <v>420</v>
      </c>
      <c r="G376" s="159" t="s">
        <v>2526</v>
      </c>
      <c r="H376" s="160">
        <v>437690.73599999998</v>
      </c>
    </row>
    <row r="377" spans="1:8" ht="43.2">
      <c r="A377" s="162"/>
      <c r="B377" s="120">
        <v>334</v>
      </c>
      <c r="C377" s="118" t="s">
        <v>218</v>
      </c>
      <c r="D377" s="120">
        <v>500</v>
      </c>
      <c r="E377" s="158" t="s">
        <v>6</v>
      </c>
      <c r="F377" s="120" t="s">
        <v>420</v>
      </c>
      <c r="G377" s="159" t="s">
        <v>2526</v>
      </c>
      <c r="H377" s="160">
        <v>781926.76800000004</v>
      </c>
    </row>
    <row r="378" spans="1:8" ht="28.8">
      <c r="A378" s="162"/>
      <c r="B378" s="120">
        <v>353</v>
      </c>
      <c r="C378" s="118" t="s">
        <v>219</v>
      </c>
      <c r="D378" s="120">
        <v>1000</v>
      </c>
      <c r="E378" s="158"/>
      <c r="F378" s="120"/>
      <c r="G378" s="163"/>
      <c r="H378" s="160">
        <v>131777.856</v>
      </c>
    </row>
    <row r="379" spans="1:8">
      <c r="A379" s="162"/>
      <c r="B379" s="120">
        <v>362</v>
      </c>
      <c r="C379" s="118" t="s">
        <v>2678</v>
      </c>
      <c r="D379" s="120">
        <v>500</v>
      </c>
      <c r="E379" s="158" t="s">
        <v>9</v>
      </c>
      <c r="F379" s="120" t="s">
        <v>420</v>
      </c>
      <c r="G379" s="159" t="s">
        <v>2526</v>
      </c>
      <c r="H379" s="160">
        <v>473324.54400000005</v>
      </c>
    </row>
    <row r="380" spans="1:8">
      <c r="A380" s="162"/>
      <c r="B380" s="120">
        <v>372</v>
      </c>
      <c r="C380" s="118" t="s">
        <v>1300</v>
      </c>
      <c r="D380" s="120">
        <v>50</v>
      </c>
      <c r="E380" s="158" t="s">
        <v>9</v>
      </c>
      <c r="F380" s="120" t="s">
        <v>420</v>
      </c>
      <c r="G380" s="159" t="s">
        <v>2526</v>
      </c>
      <c r="H380" s="160">
        <v>508286.01599999995</v>
      </c>
    </row>
    <row r="381" spans="1:8" ht="28.8">
      <c r="A381" s="162"/>
      <c r="B381" s="120">
        <v>380</v>
      </c>
      <c r="C381" s="118" t="s">
        <v>1888</v>
      </c>
      <c r="D381" s="120">
        <v>100</v>
      </c>
      <c r="E381" s="158" t="s">
        <v>9</v>
      </c>
      <c r="F381" s="120" t="s">
        <v>420</v>
      </c>
      <c r="G381" s="159" t="s">
        <v>2526</v>
      </c>
      <c r="H381" s="160">
        <v>135139.53600000002</v>
      </c>
    </row>
    <row r="382" spans="1:8">
      <c r="A382" s="162"/>
      <c r="B382" s="120">
        <v>390</v>
      </c>
      <c r="C382" s="118" t="s">
        <v>513</v>
      </c>
      <c r="D382" s="120">
        <v>100</v>
      </c>
      <c r="E382" s="158" t="s">
        <v>9</v>
      </c>
      <c r="F382" s="120" t="s">
        <v>420</v>
      </c>
      <c r="G382" s="159" t="s">
        <v>2526</v>
      </c>
      <c r="H382" s="160">
        <v>359027.424</v>
      </c>
    </row>
    <row r="383" spans="1:8" ht="43.2">
      <c r="A383" s="162"/>
      <c r="B383" s="120">
        <v>440</v>
      </c>
      <c r="C383" s="118" t="s">
        <v>490</v>
      </c>
      <c r="D383" s="120" t="s">
        <v>491</v>
      </c>
      <c r="E383" s="158" t="s">
        <v>91</v>
      </c>
      <c r="F383" s="120" t="s">
        <v>1356</v>
      </c>
      <c r="G383" s="159" t="s">
        <v>2545</v>
      </c>
      <c r="H383" s="160">
        <v>1460840.3160000001</v>
      </c>
    </row>
    <row r="384" spans="1:8">
      <c r="A384" s="162"/>
      <c r="B384" s="120">
        <v>441</v>
      </c>
      <c r="C384" s="118" t="s">
        <v>269</v>
      </c>
      <c r="D384" s="120" t="s">
        <v>270</v>
      </c>
      <c r="E384" s="158" t="s">
        <v>169</v>
      </c>
      <c r="F384" s="120" t="s">
        <v>420</v>
      </c>
      <c r="G384" s="159" t="s">
        <v>2545</v>
      </c>
      <c r="H384" s="160">
        <v>299861.85599999997</v>
      </c>
    </row>
    <row r="385" spans="1:8" ht="28.8">
      <c r="A385" s="162"/>
      <c r="B385" s="120">
        <v>442</v>
      </c>
      <c r="C385" s="118" t="s">
        <v>1899</v>
      </c>
      <c r="D385" s="120" t="s">
        <v>91</v>
      </c>
      <c r="E385" s="158" t="s">
        <v>91</v>
      </c>
      <c r="F385" s="120" t="s">
        <v>2370</v>
      </c>
      <c r="G385" s="159" t="s">
        <v>2526</v>
      </c>
      <c r="H385" s="160">
        <v>78260</v>
      </c>
    </row>
    <row r="386" spans="1:8" ht="28.8">
      <c r="A386" s="162"/>
      <c r="B386" s="120">
        <v>495</v>
      </c>
      <c r="C386" s="118" t="s">
        <v>1909</v>
      </c>
      <c r="D386" s="120">
        <v>5</v>
      </c>
      <c r="E386" s="158" t="s">
        <v>9</v>
      </c>
      <c r="F386" s="120" t="s">
        <v>420</v>
      </c>
      <c r="G386" s="159" t="s">
        <v>2545</v>
      </c>
      <c r="H386" s="160">
        <v>114297.12</v>
      </c>
    </row>
    <row r="387" spans="1:8" ht="28.8">
      <c r="A387" s="162"/>
      <c r="B387" s="120">
        <v>496</v>
      </c>
      <c r="C387" s="118" t="s">
        <v>493</v>
      </c>
      <c r="D387" s="120">
        <v>5</v>
      </c>
      <c r="E387" s="158" t="s">
        <v>9</v>
      </c>
      <c r="F387" s="120" t="s">
        <v>420</v>
      </c>
      <c r="G387" s="159" t="s">
        <v>2545</v>
      </c>
      <c r="H387" s="160">
        <v>114297.12</v>
      </c>
    </row>
    <row r="388" spans="1:8" ht="28.8">
      <c r="A388" s="162"/>
      <c r="B388" s="120">
        <v>514</v>
      </c>
      <c r="C388" s="118" t="s">
        <v>1915</v>
      </c>
      <c r="D388" s="120">
        <v>1</v>
      </c>
      <c r="E388" s="158" t="s">
        <v>982</v>
      </c>
      <c r="F388" s="120" t="s">
        <v>420</v>
      </c>
      <c r="G388" s="159" t="s">
        <v>2526</v>
      </c>
      <c r="H388" s="160">
        <v>531817.77599999995</v>
      </c>
    </row>
    <row r="389" spans="1:8">
      <c r="A389" s="162"/>
      <c r="B389" s="120">
        <v>535</v>
      </c>
      <c r="C389" s="118" t="s">
        <v>334</v>
      </c>
      <c r="D389" s="120" t="s">
        <v>335</v>
      </c>
      <c r="E389" s="158" t="s">
        <v>335</v>
      </c>
      <c r="F389" s="120" t="s">
        <v>420</v>
      </c>
      <c r="G389" s="159" t="s">
        <v>2545</v>
      </c>
      <c r="H389" s="160">
        <v>139845.88799999998</v>
      </c>
    </row>
    <row r="390" spans="1:8" ht="28.8">
      <c r="A390" s="162"/>
      <c r="B390" s="120">
        <v>536</v>
      </c>
      <c r="C390" s="118" t="s">
        <v>336</v>
      </c>
      <c r="D390" s="120" t="s">
        <v>279</v>
      </c>
      <c r="E390" s="158" t="s">
        <v>279</v>
      </c>
      <c r="F390" s="120" t="s">
        <v>420</v>
      </c>
      <c r="G390" s="159" t="s">
        <v>2545</v>
      </c>
      <c r="H390" s="160">
        <v>98833.391999999993</v>
      </c>
    </row>
    <row r="391" spans="1:8" ht="43.2">
      <c r="A391" s="162"/>
      <c r="B391" s="120">
        <v>537</v>
      </c>
      <c r="C391" s="118" t="s">
        <v>1918</v>
      </c>
      <c r="D391" s="120" t="s">
        <v>335</v>
      </c>
      <c r="E391" s="158" t="s">
        <v>335</v>
      </c>
      <c r="F391" s="120" t="s">
        <v>420</v>
      </c>
      <c r="G391" s="159" t="s">
        <v>2545</v>
      </c>
      <c r="H391" s="160">
        <v>139845.88799999998</v>
      </c>
    </row>
    <row r="392" spans="1:8">
      <c r="A392" s="162"/>
      <c r="B392" s="120">
        <v>604</v>
      </c>
      <c r="C392" s="118" t="s">
        <v>383</v>
      </c>
      <c r="D392" s="120">
        <v>1000</v>
      </c>
      <c r="E392" s="158"/>
      <c r="F392" s="120"/>
      <c r="G392" s="163"/>
      <c r="H392" s="160">
        <v>6786</v>
      </c>
    </row>
    <row r="393" spans="1:8">
      <c r="A393" s="162"/>
      <c r="B393" s="120">
        <v>613</v>
      </c>
      <c r="C393" s="118" t="s">
        <v>389</v>
      </c>
      <c r="D393" s="120">
        <v>1000</v>
      </c>
      <c r="E393" s="158"/>
      <c r="F393" s="120"/>
      <c r="G393" s="163"/>
      <c r="H393" s="160">
        <v>417520.65599999996</v>
      </c>
    </row>
    <row r="394" spans="1:8">
      <c r="A394" s="162"/>
      <c r="B394" s="120">
        <v>623</v>
      </c>
      <c r="C394" s="118" t="s">
        <v>514</v>
      </c>
      <c r="D394" s="120">
        <v>80</v>
      </c>
      <c r="E394" s="158" t="s">
        <v>9</v>
      </c>
      <c r="F394" s="120" t="s">
        <v>420</v>
      </c>
      <c r="G394" s="159" t="s">
        <v>2526</v>
      </c>
      <c r="H394" s="160">
        <v>235989.93600000002</v>
      </c>
    </row>
    <row r="395" spans="1:8" ht="72">
      <c r="A395" s="162"/>
      <c r="B395" s="120">
        <v>636</v>
      </c>
      <c r="C395" s="118" t="s">
        <v>522</v>
      </c>
      <c r="D395" s="120" t="s">
        <v>142</v>
      </c>
      <c r="E395" s="158" t="s">
        <v>142</v>
      </c>
      <c r="F395" s="120" t="s">
        <v>420</v>
      </c>
      <c r="G395" s="159" t="s">
        <v>2545</v>
      </c>
      <c r="H395" s="160">
        <v>103539.74399999999</v>
      </c>
    </row>
    <row r="396" spans="1:8" ht="72">
      <c r="A396" s="162"/>
      <c r="B396" s="120">
        <v>638</v>
      </c>
      <c r="C396" s="118" t="s">
        <v>521</v>
      </c>
      <c r="D396" s="120" t="s">
        <v>142</v>
      </c>
      <c r="E396" s="158" t="s">
        <v>142</v>
      </c>
      <c r="F396" s="120" t="s">
        <v>420</v>
      </c>
      <c r="G396" s="159" t="s">
        <v>2545</v>
      </c>
      <c r="H396" s="160">
        <v>186237.07200000001</v>
      </c>
    </row>
    <row r="397" spans="1:8">
      <c r="A397" s="162"/>
      <c r="B397" s="120">
        <v>639</v>
      </c>
      <c r="C397" s="118" t="s">
        <v>1932</v>
      </c>
      <c r="D397" s="120">
        <v>500</v>
      </c>
      <c r="E397" s="158" t="s">
        <v>6</v>
      </c>
      <c r="F397" s="120" t="s">
        <v>420</v>
      </c>
      <c r="G397" s="159" t="s">
        <v>2545</v>
      </c>
      <c r="H397" s="160">
        <v>40340.159999999989</v>
      </c>
    </row>
    <row r="398" spans="1:8" ht="72">
      <c r="A398" s="162"/>
      <c r="B398" s="120">
        <v>644</v>
      </c>
      <c r="C398" s="118" t="s">
        <v>523</v>
      </c>
      <c r="D398" s="120" t="s">
        <v>142</v>
      </c>
      <c r="E398" s="158" t="s">
        <v>142</v>
      </c>
      <c r="F398" s="120" t="s">
        <v>420</v>
      </c>
      <c r="G398" s="159" t="s">
        <v>2526</v>
      </c>
      <c r="H398" s="160">
        <v>129760.848</v>
      </c>
    </row>
    <row r="399" spans="1:8" ht="72">
      <c r="A399" s="162"/>
      <c r="B399" s="120">
        <v>645</v>
      </c>
      <c r="C399" s="118" t="s">
        <v>524</v>
      </c>
      <c r="D399" s="120" t="s">
        <v>142</v>
      </c>
      <c r="E399" s="158" t="s">
        <v>142</v>
      </c>
      <c r="F399" s="120" t="s">
        <v>420</v>
      </c>
      <c r="G399" s="159" t="s">
        <v>2454</v>
      </c>
      <c r="H399" s="160">
        <v>186237.07200000001</v>
      </c>
    </row>
    <row r="400" spans="1:8" ht="72">
      <c r="A400" s="162"/>
      <c r="B400" s="120">
        <v>646</v>
      </c>
      <c r="C400" s="118" t="s">
        <v>525</v>
      </c>
      <c r="D400" s="120" t="s">
        <v>142</v>
      </c>
      <c r="E400" s="158" t="s">
        <v>142</v>
      </c>
      <c r="F400" s="120" t="s">
        <v>420</v>
      </c>
      <c r="G400" s="159" t="s">
        <v>2454</v>
      </c>
      <c r="H400" s="160">
        <v>144552.24</v>
      </c>
    </row>
    <row r="401" spans="1:8">
      <c r="A401" s="162"/>
      <c r="B401" s="120">
        <v>648</v>
      </c>
      <c r="C401" s="118" t="s">
        <v>411</v>
      </c>
      <c r="D401" s="120">
        <v>2500</v>
      </c>
      <c r="E401" s="158" t="s">
        <v>6</v>
      </c>
      <c r="F401" s="120" t="s">
        <v>2374</v>
      </c>
      <c r="G401" s="159" t="s">
        <v>2526</v>
      </c>
      <c r="H401" s="160">
        <v>531570</v>
      </c>
    </row>
    <row r="402" spans="1:8" ht="28.8">
      <c r="A402" s="162"/>
      <c r="B402" s="120">
        <v>649</v>
      </c>
      <c r="C402" s="118" t="s">
        <v>508</v>
      </c>
      <c r="D402" s="120">
        <v>1000</v>
      </c>
      <c r="E402" s="158"/>
      <c r="F402" s="120"/>
      <c r="G402" s="163"/>
      <c r="H402" s="160">
        <v>321204</v>
      </c>
    </row>
    <row r="403" spans="1:8" ht="43.2">
      <c r="A403" s="162"/>
      <c r="B403" s="120">
        <v>655</v>
      </c>
      <c r="C403" s="118" t="s">
        <v>415</v>
      </c>
      <c r="D403" s="120" t="s">
        <v>416</v>
      </c>
      <c r="E403" s="158" t="s">
        <v>416</v>
      </c>
      <c r="F403" s="120" t="s">
        <v>420</v>
      </c>
      <c r="G403" s="159" t="s">
        <v>2526</v>
      </c>
      <c r="H403" s="160">
        <v>954044.78399999999</v>
      </c>
    </row>
    <row r="404" spans="1:8" ht="28.8">
      <c r="A404" s="162"/>
      <c r="B404" s="120">
        <v>656</v>
      </c>
      <c r="C404" s="118" t="s">
        <v>418</v>
      </c>
      <c r="D404" s="120" t="s">
        <v>419</v>
      </c>
      <c r="E404" s="158" t="s">
        <v>2687</v>
      </c>
      <c r="F404" s="120" t="s">
        <v>420</v>
      </c>
      <c r="G404" s="159" t="s">
        <v>2454</v>
      </c>
      <c r="H404" s="160">
        <v>299861.85599999997</v>
      </c>
    </row>
    <row r="405" spans="1:8" ht="28.8">
      <c r="A405" s="162"/>
      <c r="B405" s="120">
        <v>659</v>
      </c>
      <c r="C405" s="118" t="s">
        <v>427</v>
      </c>
      <c r="D405" s="120" t="s">
        <v>428</v>
      </c>
      <c r="E405" s="158" t="s">
        <v>428</v>
      </c>
      <c r="F405" s="120" t="s">
        <v>420</v>
      </c>
      <c r="G405" s="159" t="s">
        <v>2526</v>
      </c>
      <c r="H405" s="160">
        <v>90997.2</v>
      </c>
    </row>
    <row r="406" spans="1:8">
      <c r="A406" s="162"/>
      <c r="B406" s="120">
        <v>682</v>
      </c>
      <c r="C406" s="118" t="s">
        <v>1273</v>
      </c>
      <c r="D406" s="120" t="s">
        <v>1326</v>
      </c>
      <c r="E406" s="158" t="s">
        <v>1326</v>
      </c>
      <c r="F406" s="120" t="s">
        <v>420</v>
      </c>
      <c r="G406" s="159" t="s">
        <v>2545</v>
      </c>
      <c r="H406" s="160">
        <v>181530.72</v>
      </c>
    </row>
    <row r="407" spans="1:8" ht="28.8">
      <c r="A407" s="162"/>
      <c r="B407" s="120">
        <v>683</v>
      </c>
      <c r="C407" s="118" t="s">
        <v>442</v>
      </c>
      <c r="D407" s="120" t="s">
        <v>443</v>
      </c>
      <c r="E407" s="158" t="s">
        <v>443</v>
      </c>
      <c r="F407" s="120" t="s">
        <v>420</v>
      </c>
      <c r="G407" s="159" t="s">
        <v>2526</v>
      </c>
      <c r="H407" s="160">
        <v>652838.25599999994</v>
      </c>
    </row>
    <row r="408" spans="1:8">
      <c r="A408" s="162"/>
      <c r="B408" s="120">
        <v>689</v>
      </c>
      <c r="C408" s="118" t="s">
        <v>449</v>
      </c>
      <c r="D408" s="120">
        <v>250</v>
      </c>
      <c r="E408" s="158" t="s">
        <v>9</v>
      </c>
      <c r="F408" s="120" t="s">
        <v>420</v>
      </c>
      <c r="G408" s="159" t="s">
        <v>2526</v>
      </c>
      <c r="H408" s="160">
        <v>47063.520000000004</v>
      </c>
    </row>
    <row r="409" spans="1:8" ht="43.2">
      <c r="A409" s="162"/>
      <c r="B409" s="120">
        <v>696</v>
      </c>
      <c r="C409" s="118" t="s">
        <v>1950</v>
      </c>
      <c r="D409" s="120" t="s">
        <v>1951</v>
      </c>
      <c r="E409" s="158" t="s">
        <v>440</v>
      </c>
      <c r="F409" s="120" t="s">
        <v>420</v>
      </c>
      <c r="G409" s="159" t="s">
        <v>2545</v>
      </c>
      <c r="H409" s="160">
        <v>39667.823999999993</v>
      </c>
    </row>
    <row r="410" spans="1:8">
      <c r="A410" s="162"/>
      <c r="B410" s="120">
        <v>709</v>
      </c>
      <c r="C410" s="118" t="s">
        <v>1678</v>
      </c>
      <c r="D410" s="120">
        <v>10</v>
      </c>
      <c r="E410" s="158" t="s">
        <v>9</v>
      </c>
      <c r="F410" s="120" t="s">
        <v>420</v>
      </c>
      <c r="G410" s="159" t="s">
        <v>2526</v>
      </c>
      <c r="H410" s="160">
        <v>84042</v>
      </c>
    </row>
    <row r="411" spans="1:8" ht="28.8">
      <c r="A411" s="162"/>
      <c r="B411" s="120">
        <v>711</v>
      </c>
      <c r="C411" s="118" t="s">
        <v>463</v>
      </c>
      <c r="D411" s="120" t="s">
        <v>464</v>
      </c>
      <c r="E411" s="158" t="s">
        <v>464</v>
      </c>
      <c r="F411" s="120" t="s">
        <v>420</v>
      </c>
      <c r="G411" s="159" t="s">
        <v>2545</v>
      </c>
      <c r="H411" s="160">
        <v>359027.424</v>
      </c>
    </row>
    <row r="412" spans="1:8">
      <c r="A412" s="162"/>
      <c r="B412" s="120">
        <v>713</v>
      </c>
      <c r="C412" s="118" t="s">
        <v>1623</v>
      </c>
      <c r="D412" s="120">
        <v>1000</v>
      </c>
      <c r="E412" s="158"/>
      <c r="F412" s="120"/>
      <c r="G412" s="163"/>
      <c r="H412" s="160">
        <v>135811.872</v>
      </c>
    </row>
    <row r="413" spans="1:8" ht="28.8">
      <c r="A413" s="164"/>
      <c r="B413" s="120">
        <v>720</v>
      </c>
      <c r="C413" s="118" t="s">
        <v>1955</v>
      </c>
      <c r="D413" s="120">
        <v>250</v>
      </c>
      <c r="E413" s="158" t="s">
        <v>9</v>
      </c>
      <c r="F413" s="120" t="s">
        <v>420</v>
      </c>
      <c r="G413" s="159" t="s">
        <v>2526</v>
      </c>
      <c r="H413" s="160">
        <v>87403.68</v>
      </c>
    </row>
    <row r="414" spans="1:8" ht="28.8">
      <c r="A414" s="161" t="s">
        <v>2510</v>
      </c>
      <c r="B414" s="120">
        <v>240</v>
      </c>
      <c r="C414" s="118" t="s">
        <v>1692</v>
      </c>
      <c r="D414" s="120">
        <v>100</v>
      </c>
      <c r="E414" s="158" t="s">
        <v>9</v>
      </c>
      <c r="F414" s="120" t="s">
        <v>2369</v>
      </c>
      <c r="G414" s="159">
        <v>45</v>
      </c>
      <c r="H414" s="160">
        <v>143956</v>
      </c>
    </row>
    <row r="415" spans="1:8" ht="43.2">
      <c r="A415" s="162"/>
      <c r="B415" s="120">
        <v>314</v>
      </c>
      <c r="C415" s="118" t="s">
        <v>475</v>
      </c>
      <c r="D415" s="120">
        <v>100</v>
      </c>
      <c r="E415" s="158" t="s">
        <v>6</v>
      </c>
      <c r="F415" s="120" t="s">
        <v>2511</v>
      </c>
      <c r="G415" s="159">
        <v>45</v>
      </c>
      <c r="H415" s="160">
        <v>82824</v>
      </c>
    </row>
    <row r="416" spans="1:8" ht="28.8">
      <c r="A416" s="162"/>
      <c r="B416" s="120">
        <v>356</v>
      </c>
      <c r="C416" s="118" t="s">
        <v>1406</v>
      </c>
      <c r="D416" s="120">
        <v>1</v>
      </c>
      <c r="E416" s="158" t="s">
        <v>6</v>
      </c>
      <c r="F416" s="120" t="s">
        <v>1222</v>
      </c>
      <c r="G416" s="159">
        <v>45</v>
      </c>
      <c r="H416" s="160">
        <v>105474.16</v>
      </c>
    </row>
    <row r="417" spans="1:8" ht="28.8">
      <c r="A417" s="162"/>
      <c r="B417" s="120">
        <v>357</v>
      </c>
      <c r="C417" s="118" t="s">
        <v>1407</v>
      </c>
      <c r="D417" s="120">
        <v>1</v>
      </c>
      <c r="E417" s="158" t="s">
        <v>6</v>
      </c>
      <c r="F417" s="120" t="s">
        <v>1222</v>
      </c>
      <c r="G417" s="159">
        <v>45</v>
      </c>
      <c r="H417" s="160">
        <v>105474.16</v>
      </c>
    </row>
    <row r="418" spans="1:8" ht="28.8">
      <c r="A418" s="162"/>
      <c r="B418" s="120">
        <v>358</v>
      </c>
      <c r="C418" s="118" t="s">
        <v>1408</v>
      </c>
      <c r="D418" s="120">
        <v>1</v>
      </c>
      <c r="E418" s="158" t="s">
        <v>6</v>
      </c>
      <c r="F418" s="120" t="s">
        <v>1222</v>
      </c>
      <c r="G418" s="159">
        <v>45</v>
      </c>
      <c r="H418" s="160">
        <v>105474.16</v>
      </c>
    </row>
    <row r="419" spans="1:8" ht="28.8">
      <c r="A419" s="162"/>
      <c r="B419" s="120">
        <v>359</v>
      </c>
      <c r="C419" s="118" t="s">
        <v>1409</v>
      </c>
      <c r="D419" s="120">
        <v>1</v>
      </c>
      <c r="E419" s="158" t="s">
        <v>6</v>
      </c>
      <c r="F419" s="120" t="s">
        <v>1222</v>
      </c>
      <c r="G419" s="159">
        <v>45</v>
      </c>
      <c r="H419" s="160">
        <v>105474.16</v>
      </c>
    </row>
    <row r="420" spans="1:8" ht="28.8">
      <c r="A420" s="162"/>
      <c r="B420" s="120">
        <v>360</v>
      </c>
      <c r="C420" s="118" t="s">
        <v>1403</v>
      </c>
      <c r="D420" s="120">
        <v>1</v>
      </c>
      <c r="E420" s="158" t="s">
        <v>6</v>
      </c>
      <c r="F420" s="120" t="s">
        <v>1222</v>
      </c>
      <c r="G420" s="159">
        <v>45</v>
      </c>
      <c r="H420" s="160">
        <v>116013.92</v>
      </c>
    </row>
    <row r="421" spans="1:8" ht="28.8">
      <c r="A421" s="162"/>
      <c r="B421" s="120">
        <v>491</v>
      </c>
      <c r="C421" s="118" t="s">
        <v>305</v>
      </c>
      <c r="D421" s="120" t="s">
        <v>306</v>
      </c>
      <c r="E421" s="158" t="s">
        <v>306</v>
      </c>
      <c r="F421" s="120" t="s">
        <v>2512</v>
      </c>
      <c r="G421" s="159">
        <v>45</v>
      </c>
      <c r="H421" s="160">
        <v>274804</v>
      </c>
    </row>
    <row r="422" spans="1:8" ht="28.8">
      <c r="A422" s="162"/>
      <c r="B422" s="120">
        <v>492</v>
      </c>
      <c r="C422" s="118" t="s">
        <v>308</v>
      </c>
      <c r="D422" s="120" t="s">
        <v>306</v>
      </c>
      <c r="E422" s="158" t="s">
        <v>306</v>
      </c>
      <c r="F422" s="120" t="s">
        <v>2512</v>
      </c>
      <c r="G422" s="159">
        <v>45</v>
      </c>
      <c r="H422" s="160">
        <v>274804</v>
      </c>
    </row>
    <row r="423" spans="1:8" ht="28.8">
      <c r="A423" s="162"/>
      <c r="B423" s="120">
        <v>493</v>
      </c>
      <c r="C423" s="118" t="s">
        <v>309</v>
      </c>
      <c r="D423" s="120" t="s">
        <v>306</v>
      </c>
      <c r="E423" s="158" t="s">
        <v>306</v>
      </c>
      <c r="F423" s="120" t="s">
        <v>2512</v>
      </c>
      <c r="G423" s="159">
        <v>45</v>
      </c>
      <c r="H423" s="160">
        <v>274804</v>
      </c>
    </row>
    <row r="424" spans="1:8" ht="28.8">
      <c r="A424" s="164"/>
      <c r="B424" s="120">
        <v>675</v>
      </c>
      <c r="C424" s="118" t="s">
        <v>496</v>
      </c>
      <c r="D424" s="120" t="s">
        <v>497</v>
      </c>
      <c r="E424" s="158" t="s">
        <v>498</v>
      </c>
      <c r="F424" s="120" t="s">
        <v>2512</v>
      </c>
      <c r="G424" s="159">
        <v>15</v>
      </c>
      <c r="H424" s="160">
        <v>204310</v>
      </c>
    </row>
    <row r="425" spans="1:8">
      <c r="A425" s="161" t="s">
        <v>2542</v>
      </c>
      <c r="B425" s="120">
        <v>5</v>
      </c>
      <c r="C425" s="118" t="s">
        <v>1807</v>
      </c>
      <c r="D425" s="120">
        <v>25</v>
      </c>
      <c r="E425" s="158" t="s">
        <v>9</v>
      </c>
      <c r="F425" s="120" t="s">
        <v>1095</v>
      </c>
      <c r="G425" s="159" t="s">
        <v>2375</v>
      </c>
      <c r="H425" s="160">
        <v>546360</v>
      </c>
    </row>
    <row r="426" spans="1:8" ht="43.2">
      <c r="A426" s="162"/>
      <c r="B426" s="120">
        <v>17</v>
      </c>
      <c r="C426" s="118" t="s">
        <v>1810</v>
      </c>
      <c r="D426" s="120">
        <v>1</v>
      </c>
      <c r="E426" s="158" t="s">
        <v>1811</v>
      </c>
      <c r="F426" s="120" t="s">
        <v>1095</v>
      </c>
      <c r="G426" s="159" t="s">
        <v>2375</v>
      </c>
      <c r="H426" s="160">
        <v>207640</v>
      </c>
    </row>
    <row r="427" spans="1:8">
      <c r="A427" s="162"/>
      <c r="B427" s="120">
        <v>26</v>
      </c>
      <c r="C427" s="118" t="s">
        <v>14</v>
      </c>
      <c r="D427" s="120">
        <v>25</v>
      </c>
      <c r="E427" s="158" t="s">
        <v>9</v>
      </c>
      <c r="F427" s="120" t="s">
        <v>1095</v>
      </c>
      <c r="G427" s="159" t="s">
        <v>2375</v>
      </c>
      <c r="H427" s="160">
        <v>457040</v>
      </c>
    </row>
    <row r="428" spans="1:8" ht="28.8">
      <c r="A428" s="162"/>
      <c r="B428" s="120">
        <v>30</v>
      </c>
      <c r="C428" s="118" t="s">
        <v>1812</v>
      </c>
      <c r="D428" s="120">
        <v>25</v>
      </c>
      <c r="E428" s="158" t="s">
        <v>9</v>
      </c>
      <c r="F428" s="120" t="s">
        <v>1095</v>
      </c>
      <c r="G428" s="159" t="s">
        <v>2375</v>
      </c>
      <c r="H428" s="160">
        <v>1298040</v>
      </c>
    </row>
    <row r="429" spans="1:8">
      <c r="A429" s="162"/>
      <c r="B429" s="120">
        <v>31</v>
      </c>
      <c r="C429" s="118" t="s">
        <v>1813</v>
      </c>
      <c r="D429" s="120">
        <v>1</v>
      </c>
      <c r="E429" s="158" t="s">
        <v>9</v>
      </c>
      <c r="F429" s="120" t="s">
        <v>1095</v>
      </c>
      <c r="G429" s="159" t="s">
        <v>2375</v>
      </c>
      <c r="H429" s="160">
        <v>3645880</v>
      </c>
    </row>
    <row r="430" spans="1:8">
      <c r="A430" s="162"/>
      <c r="B430" s="120">
        <v>62</v>
      </c>
      <c r="C430" s="118" t="s">
        <v>1685</v>
      </c>
      <c r="D430" s="120">
        <v>25</v>
      </c>
      <c r="E430" s="158" t="s">
        <v>9</v>
      </c>
      <c r="F430" s="120" t="s">
        <v>1095</v>
      </c>
      <c r="G430" s="159" t="s">
        <v>2375</v>
      </c>
      <c r="H430" s="160">
        <v>258680</v>
      </c>
    </row>
    <row r="431" spans="1:8">
      <c r="A431" s="162"/>
      <c r="B431" s="120">
        <v>88</v>
      </c>
      <c r="C431" s="118" t="s">
        <v>51</v>
      </c>
      <c r="D431" s="120">
        <v>100</v>
      </c>
      <c r="E431" s="158" t="s">
        <v>9</v>
      </c>
      <c r="F431" s="120" t="s">
        <v>1095</v>
      </c>
      <c r="G431" s="159" t="s">
        <v>2375</v>
      </c>
      <c r="H431" s="160">
        <v>116000</v>
      </c>
    </row>
    <row r="432" spans="1:8" ht="28.8">
      <c r="A432" s="162"/>
      <c r="B432" s="120">
        <v>186</v>
      </c>
      <c r="C432" s="118" t="s">
        <v>1737</v>
      </c>
      <c r="D432" s="120">
        <v>250</v>
      </c>
      <c r="E432" s="158" t="s">
        <v>538</v>
      </c>
      <c r="F432" s="120" t="s">
        <v>1095</v>
      </c>
      <c r="G432" s="159" t="s">
        <v>2375</v>
      </c>
      <c r="H432" s="160">
        <v>170520</v>
      </c>
    </row>
    <row r="433" spans="1:8" ht="28.8">
      <c r="A433" s="162"/>
      <c r="B433" s="120">
        <v>188</v>
      </c>
      <c r="C433" s="118" t="s">
        <v>130</v>
      </c>
      <c r="D433" s="120">
        <v>100</v>
      </c>
      <c r="E433" s="158" t="s">
        <v>9</v>
      </c>
      <c r="F433" s="120" t="s">
        <v>1095</v>
      </c>
      <c r="G433" s="159" t="s">
        <v>2375</v>
      </c>
      <c r="H433" s="160">
        <v>96280</v>
      </c>
    </row>
    <row r="434" spans="1:8" ht="43.2">
      <c r="A434" s="162"/>
      <c r="B434" s="120">
        <v>227</v>
      </c>
      <c r="C434" s="118" t="s">
        <v>1838</v>
      </c>
      <c r="D434" s="120">
        <v>500</v>
      </c>
      <c r="E434" s="158" t="s">
        <v>9</v>
      </c>
      <c r="F434" s="120" t="s">
        <v>1095</v>
      </c>
      <c r="G434" s="159" t="s">
        <v>2375</v>
      </c>
      <c r="H434" s="160">
        <v>197200</v>
      </c>
    </row>
    <row r="435" spans="1:8">
      <c r="A435" s="162"/>
      <c r="B435" s="120">
        <v>242</v>
      </c>
      <c r="C435" s="118" t="s">
        <v>1842</v>
      </c>
      <c r="D435" s="120">
        <v>5</v>
      </c>
      <c r="E435" s="158" t="s">
        <v>9</v>
      </c>
      <c r="F435" s="120" t="s">
        <v>1095</v>
      </c>
      <c r="G435" s="159" t="s">
        <v>2375</v>
      </c>
      <c r="H435" s="160">
        <v>1209880</v>
      </c>
    </row>
    <row r="436" spans="1:8">
      <c r="A436" s="162"/>
      <c r="B436" s="120">
        <v>262</v>
      </c>
      <c r="C436" s="118" t="s">
        <v>1628</v>
      </c>
      <c r="D436" s="120">
        <v>500</v>
      </c>
      <c r="E436" s="158" t="s">
        <v>9</v>
      </c>
      <c r="F436" s="120" t="s">
        <v>1095</v>
      </c>
      <c r="G436" s="159" t="s">
        <v>2543</v>
      </c>
      <c r="H436" s="160">
        <v>213440</v>
      </c>
    </row>
    <row r="437" spans="1:8">
      <c r="A437" s="162"/>
      <c r="B437" s="120">
        <v>296</v>
      </c>
      <c r="C437" s="118" t="s">
        <v>552</v>
      </c>
      <c r="D437" s="120">
        <v>100</v>
      </c>
      <c r="E437" s="158" t="s">
        <v>538</v>
      </c>
      <c r="F437" s="120" t="s">
        <v>1095</v>
      </c>
      <c r="G437" s="159" t="s">
        <v>2375</v>
      </c>
      <c r="H437" s="160">
        <v>169360</v>
      </c>
    </row>
    <row r="438" spans="1:8">
      <c r="A438" s="162"/>
      <c r="B438" s="120">
        <v>297</v>
      </c>
      <c r="C438" s="118" t="s">
        <v>1853</v>
      </c>
      <c r="D438" s="120">
        <v>5</v>
      </c>
      <c r="E438" s="158" t="s">
        <v>9</v>
      </c>
      <c r="F438" s="120" t="s">
        <v>1095</v>
      </c>
      <c r="G438" s="159" t="s">
        <v>2375</v>
      </c>
      <c r="H438" s="160">
        <v>168200</v>
      </c>
    </row>
    <row r="439" spans="1:8">
      <c r="A439" s="162"/>
      <c r="B439" s="120">
        <v>384</v>
      </c>
      <c r="C439" s="118" t="s">
        <v>559</v>
      </c>
      <c r="D439" s="120">
        <v>100</v>
      </c>
      <c r="E439" s="158" t="s">
        <v>538</v>
      </c>
      <c r="F439" s="120" t="s">
        <v>1095</v>
      </c>
      <c r="G439" s="159" t="s">
        <v>2375</v>
      </c>
      <c r="H439" s="160">
        <v>771400</v>
      </c>
    </row>
    <row r="440" spans="1:8">
      <c r="A440" s="162"/>
      <c r="B440" s="120">
        <v>401</v>
      </c>
      <c r="C440" s="118" t="s">
        <v>1891</v>
      </c>
      <c r="D440" s="120">
        <v>1</v>
      </c>
      <c r="E440" s="158" t="s">
        <v>1887</v>
      </c>
      <c r="F440" s="120" t="s">
        <v>1095</v>
      </c>
      <c r="G440" s="159" t="s">
        <v>2375</v>
      </c>
      <c r="H440" s="160">
        <v>461680</v>
      </c>
    </row>
    <row r="441" spans="1:8">
      <c r="A441" s="162"/>
      <c r="B441" s="120">
        <v>406</v>
      </c>
      <c r="C441" s="118" t="s">
        <v>1892</v>
      </c>
      <c r="D441" s="120">
        <v>25</v>
      </c>
      <c r="E441" s="158" t="s">
        <v>9</v>
      </c>
      <c r="F441" s="120" t="s">
        <v>1095</v>
      </c>
      <c r="G441" s="159" t="s">
        <v>2375</v>
      </c>
      <c r="H441" s="160">
        <v>181000</v>
      </c>
    </row>
    <row r="442" spans="1:8">
      <c r="A442" s="162"/>
      <c r="B442" s="120">
        <v>453</v>
      </c>
      <c r="C442" s="118" t="s">
        <v>1903</v>
      </c>
      <c r="D442" s="120">
        <v>10</v>
      </c>
      <c r="E442" s="158" t="s">
        <v>538</v>
      </c>
      <c r="F442" s="120" t="s">
        <v>1095</v>
      </c>
      <c r="G442" s="159" t="s">
        <v>2375</v>
      </c>
      <c r="H442" s="160">
        <v>64960</v>
      </c>
    </row>
    <row r="443" spans="1:8">
      <c r="A443" s="162"/>
      <c r="B443" s="120">
        <v>475</v>
      </c>
      <c r="C443" s="118" t="s">
        <v>1645</v>
      </c>
      <c r="D443" s="120">
        <v>100</v>
      </c>
      <c r="E443" s="158" t="s">
        <v>6</v>
      </c>
      <c r="F443" s="120" t="s">
        <v>1095</v>
      </c>
      <c r="G443" s="159" t="s">
        <v>2375</v>
      </c>
      <c r="H443" s="160">
        <v>444280</v>
      </c>
    </row>
    <row r="444" spans="1:8">
      <c r="A444" s="162"/>
      <c r="B444" s="120">
        <v>513</v>
      </c>
      <c r="C444" s="118" t="s">
        <v>317</v>
      </c>
      <c r="D444" s="120">
        <v>100</v>
      </c>
      <c r="E444" s="158" t="s">
        <v>9</v>
      </c>
      <c r="F444" s="120" t="s">
        <v>1095</v>
      </c>
      <c r="G444" s="159" t="s">
        <v>2375</v>
      </c>
      <c r="H444" s="160">
        <v>834040</v>
      </c>
    </row>
    <row r="445" spans="1:8" ht="28.8">
      <c r="A445" s="162"/>
      <c r="B445" s="120">
        <v>519</v>
      </c>
      <c r="C445" s="118" t="s">
        <v>1734</v>
      </c>
      <c r="D445" s="120" t="s">
        <v>293</v>
      </c>
      <c r="E445" s="158" t="s">
        <v>169</v>
      </c>
      <c r="F445" s="120" t="s">
        <v>2373</v>
      </c>
      <c r="G445" s="159" t="s">
        <v>2375</v>
      </c>
      <c r="H445" s="160">
        <v>141520</v>
      </c>
    </row>
    <row r="446" spans="1:8">
      <c r="A446" s="162"/>
      <c r="B446" s="120">
        <v>596</v>
      </c>
      <c r="C446" s="118" t="s">
        <v>374</v>
      </c>
      <c r="D446" s="120">
        <v>10</v>
      </c>
      <c r="E446" s="158" t="s">
        <v>9</v>
      </c>
      <c r="F446" s="120" t="s">
        <v>1095</v>
      </c>
      <c r="G446" s="159" t="s">
        <v>2375</v>
      </c>
      <c r="H446" s="160">
        <v>309720</v>
      </c>
    </row>
    <row r="447" spans="1:8" ht="28.8">
      <c r="A447" s="162"/>
      <c r="B447" s="120">
        <v>600</v>
      </c>
      <c r="C447" s="118" t="s">
        <v>379</v>
      </c>
      <c r="D447" s="120">
        <v>5</v>
      </c>
      <c r="E447" s="158" t="s">
        <v>9</v>
      </c>
      <c r="F447" s="120" t="s">
        <v>1095</v>
      </c>
      <c r="G447" s="159" t="s">
        <v>2375</v>
      </c>
      <c r="H447" s="160">
        <v>54520</v>
      </c>
    </row>
    <row r="448" spans="1:8">
      <c r="A448" s="162"/>
      <c r="B448" s="120">
        <v>627</v>
      </c>
      <c r="C448" s="118" t="s">
        <v>1680</v>
      </c>
      <c r="D448" s="120">
        <v>100</v>
      </c>
      <c r="E448" s="158" t="s">
        <v>9</v>
      </c>
      <c r="F448" s="120" t="s">
        <v>1095</v>
      </c>
      <c r="G448" s="159" t="s">
        <v>2375</v>
      </c>
      <c r="H448" s="160">
        <v>96280</v>
      </c>
    </row>
    <row r="449" spans="1:8">
      <c r="A449" s="162"/>
      <c r="B449" s="120">
        <v>632</v>
      </c>
      <c r="C449" s="118" t="s">
        <v>1536</v>
      </c>
      <c r="D449" s="120">
        <v>500</v>
      </c>
      <c r="E449" s="158" t="s">
        <v>9</v>
      </c>
      <c r="F449" s="120" t="s">
        <v>1095</v>
      </c>
      <c r="G449" s="159" t="s">
        <v>2375</v>
      </c>
      <c r="H449" s="160">
        <v>1394320</v>
      </c>
    </row>
    <row r="450" spans="1:8" ht="28.8">
      <c r="A450" s="162"/>
      <c r="B450" s="120">
        <v>670</v>
      </c>
      <c r="C450" s="118" t="s">
        <v>1945</v>
      </c>
      <c r="D450" s="120" t="s">
        <v>2687</v>
      </c>
      <c r="E450" s="158" t="s">
        <v>2687</v>
      </c>
      <c r="F450" s="120" t="s">
        <v>1095</v>
      </c>
      <c r="G450" s="159" t="s">
        <v>2375</v>
      </c>
      <c r="H450" s="160">
        <v>299280</v>
      </c>
    </row>
    <row r="451" spans="1:8">
      <c r="A451" s="162"/>
      <c r="B451" s="120">
        <v>678</v>
      </c>
      <c r="C451" s="118" t="s">
        <v>1948</v>
      </c>
      <c r="D451" s="120">
        <v>250</v>
      </c>
      <c r="E451" s="158" t="s">
        <v>538</v>
      </c>
      <c r="F451" s="120" t="s">
        <v>1095</v>
      </c>
      <c r="G451" s="159" t="s">
        <v>2375</v>
      </c>
      <c r="H451" s="160">
        <v>382800</v>
      </c>
    </row>
    <row r="452" spans="1:8">
      <c r="A452" s="162"/>
      <c r="B452" s="120">
        <v>701</v>
      </c>
      <c r="C452" s="118" t="s">
        <v>1952</v>
      </c>
      <c r="D452" s="120">
        <v>250</v>
      </c>
      <c r="E452" s="158" t="s">
        <v>538</v>
      </c>
      <c r="F452" s="120" t="s">
        <v>1095</v>
      </c>
      <c r="G452" s="159" t="s">
        <v>2375</v>
      </c>
      <c r="H452" s="160">
        <v>170520</v>
      </c>
    </row>
    <row r="453" spans="1:8">
      <c r="A453" s="162"/>
      <c r="B453" s="120">
        <v>703</v>
      </c>
      <c r="C453" s="118" t="s">
        <v>2685</v>
      </c>
      <c r="D453" s="120">
        <v>5</v>
      </c>
      <c r="E453" s="158" t="s">
        <v>9</v>
      </c>
      <c r="F453" s="120" t="s">
        <v>1095</v>
      </c>
      <c r="G453" s="159" t="s">
        <v>2375</v>
      </c>
      <c r="H453" s="160">
        <v>150800</v>
      </c>
    </row>
    <row r="454" spans="1:8" ht="28.8">
      <c r="A454" s="164"/>
      <c r="B454" s="120">
        <v>716</v>
      </c>
      <c r="C454" s="118" t="s">
        <v>466</v>
      </c>
      <c r="D454" s="120" t="s">
        <v>467</v>
      </c>
      <c r="E454" s="158" t="s">
        <v>2687</v>
      </c>
      <c r="F454" s="120" t="s">
        <v>1095</v>
      </c>
      <c r="G454" s="159" t="s">
        <v>2375</v>
      </c>
      <c r="H454" s="160">
        <v>225040</v>
      </c>
    </row>
    <row r="455" spans="1:8" ht="28.8">
      <c r="A455" s="161" t="s">
        <v>2547</v>
      </c>
      <c r="B455" s="120">
        <v>35</v>
      </c>
      <c r="C455" s="118" t="s">
        <v>1814</v>
      </c>
      <c r="D455" s="120">
        <v>1000</v>
      </c>
      <c r="E455" s="158"/>
      <c r="F455" s="120"/>
      <c r="G455" s="163"/>
      <c r="H455" s="160">
        <v>7200</v>
      </c>
    </row>
    <row r="456" spans="1:8">
      <c r="A456" s="162"/>
      <c r="B456" s="120">
        <v>56</v>
      </c>
      <c r="C456" s="118" t="s">
        <v>34</v>
      </c>
      <c r="D456" s="120">
        <v>1000</v>
      </c>
      <c r="E456" s="158"/>
      <c r="F456" s="120"/>
      <c r="G456" s="163"/>
      <c r="H456" s="160">
        <v>5000</v>
      </c>
    </row>
    <row r="457" spans="1:8">
      <c r="A457" s="162"/>
      <c r="B457" s="120">
        <v>70</v>
      </c>
      <c r="C457" s="118" t="s">
        <v>43</v>
      </c>
      <c r="D457" s="120">
        <v>1000</v>
      </c>
      <c r="E457" s="158"/>
      <c r="F457" s="120"/>
      <c r="G457" s="163"/>
      <c r="H457" s="160">
        <v>9900</v>
      </c>
    </row>
    <row r="458" spans="1:8" ht="43.2">
      <c r="A458" s="162"/>
      <c r="B458" s="120">
        <v>145</v>
      </c>
      <c r="C458" s="118" t="s">
        <v>94</v>
      </c>
      <c r="D458" s="120" t="s">
        <v>95</v>
      </c>
      <c r="E458" s="158" t="s">
        <v>96</v>
      </c>
      <c r="F458" s="120" t="s">
        <v>97</v>
      </c>
      <c r="G458" s="159" t="s">
        <v>2548</v>
      </c>
      <c r="H458" s="160">
        <v>17900</v>
      </c>
    </row>
    <row r="459" spans="1:8">
      <c r="A459" s="162"/>
      <c r="B459" s="120">
        <v>211</v>
      </c>
      <c r="C459" s="118" t="s">
        <v>148</v>
      </c>
      <c r="D459" s="120">
        <v>1000</v>
      </c>
      <c r="E459" s="158"/>
      <c r="F459" s="120"/>
      <c r="G459" s="163"/>
      <c r="H459" s="160">
        <v>11600</v>
      </c>
    </row>
    <row r="460" spans="1:8">
      <c r="A460" s="162"/>
      <c r="B460" s="120">
        <v>232</v>
      </c>
      <c r="C460" s="118" t="s">
        <v>541</v>
      </c>
      <c r="D460" s="120">
        <v>500</v>
      </c>
      <c r="E460" s="158" t="s">
        <v>9</v>
      </c>
      <c r="F460" s="120" t="s">
        <v>97</v>
      </c>
      <c r="G460" s="159" t="s">
        <v>2548</v>
      </c>
      <c r="H460" s="160">
        <v>4600</v>
      </c>
    </row>
    <row r="461" spans="1:8">
      <c r="A461" s="162"/>
      <c r="B461" s="120">
        <v>271</v>
      </c>
      <c r="C461" s="118" t="s">
        <v>182</v>
      </c>
      <c r="D461" s="120">
        <v>1000</v>
      </c>
      <c r="E461" s="158"/>
      <c r="F461" s="120"/>
      <c r="G461" s="163"/>
      <c r="H461" s="160">
        <v>5500</v>
      </c>
    </row>
    <row r="462" spans="1:8">
      <c r="A462" s="162"/>
      <c r="B462" s="120">
        <v>275</v>
      </c>
      <c r="C462" s="118" t="s">
        <v>183</v>
      </c>
      <c r="D462" s="120">
        <v>100</v>
      </c>
      <c r="E462" s="158" t="s">
        <v>9</v>
      </c>
      <c r="F462" s="120" t="s">
        <v>97</v>
      </c>
      <c r="G462" s="159" t="s">
        <v>2548</v>
      </c>
      <c r="H462" s="160">
        <v>14500</v>
      </c>
    </row>
    <row r="463" spans="1:8">
      <c r="A463" s="162"/>
      <c r="B463" s="120">
        <v>280</v>
      </c>
      <c r="C463" s="118" t="s">
        <v>188</v>
      </c>
      <c r="D463" s="120">
        <v>500</v>
      </c>
      <c r="E463" s="158" t="s">
        <v>6</v>
      </c>
      <c r="F463" s="120" t="s">
        <v>97</v>
      </c>
      <c r="G463" s="159" t="s">
        <v>2548</v>
      </c>
      <c r="H463" s="160">
        <v>24500</v>
      </c>
    </row>
    <row r="464" spans="1:8">
      <c r="A464" s="162"/>
      <c r="B464" s="120">
        <v>448</v>
      </c>
      <c r="C464" s="118" t="s">
        <v>1717</v>
      </c>
      <c r="D464" s="120">
        <v>500</v>
      </c>
      <c r="E464" s="158" t="s">
        <v>9</v>
      </c>
      <c r="F464" s="120" t="s">
        <v>97</v>
      </c>
      <c r="G464" s="159" t="s">
        <v>2548</v>
      </c>
      <c r="H464" s="160">
        <v>52100</v>
      </c>
    </row>
    <row r="465" spans="1:8">
      <c r="A465" s="162"/>
      <c r="B465" s="120">
        <v>542</v>
      </c>
      <c r="C465" s="118" t="s">
        <v>1679</v>
      </c>
      <c r="D465" s="120">
        <v>1000</v>
      </c>
      <c r="E465" s="158"/>
      <c r="F465" s="120"/>
      <c r="G465" s="163"/>
      <c r="H465" s="160">
        <v>10800</v>
      </c>
    </row>
    <row r="466" spans="1:8" ht="28.8">
      <c r="A466" s="162"/>
      <c r="B466" s="120">
        <v>549</v>
      </c>
      <c r="C466" s="118" t="s">
        <v>350</v>
      </c>
      <c r="D466" s="120">
        <v>1000</v>
      </c>
      <c r="E466" s="158"/>
      <c r="F466" s="120"/>
      <c r="G466" s="163"/>
      <c r="H466" s="160">
        <v>8000</v>
      </c>
    </row>
    <row r="467" spans="1:8">
      <c r="A467" s="162"/>
      <c r="B467" s="120">
        <v>618</v>
      </c>
      <c r="C467" s="118" t="s">
        <v>393</v>
      </c>
      <c r="D467" s="120" t="s">
        <v>394</v>
      </c>
      <c r="E467" s="158" t="s">
        <v>395</v>
      </c>
      <c r="F467" s="120" t="s">
        <v>97</v>
      </c>
      <c r="G467" s="159" t="s">
        <v>2548</v>
      </c>
      <c r="H467" s="160">
        <v>1200</v>
      </c>
    </row>
    <row r="468" spans="1:8">
      <c r="A468" s="162"/>
      <c r="B468" s="120">
        <v>622</v>
      </c>
      <c r="C468" s="118" t="s">
        <v>398</v>
      </c>
      <c r="D468" s="120">
        <v>1000</v>
      </c>
      <c r="E468" s="158"/>
      <c r="F468" s="120"/>
      <c r="G468" s="163"/>
      <c r="H468" s="160">
        <v>5200</v>
      </c>
    </row>
    <row r="469" spans="1:8">
      <c r="A469" s="162"/>
      <c r="B469" s="120">
        <v>654</v>
      </c>
      <c r="C469" s="118" t="s">
        <v>414</v>
      </c>
      <c r="D469" s="120">
        <v>25</v>
      </c>
      <c r="E469" s="158" t="s">
        <v>106</v>
      </c>
      <c r="F469" s="120" t="s">
        <v>97</v>
      </c>
      <c r="G469" s="159" t="s">
        <v>2548</v>
      </c>
      <c r="H469" s="160">
        <v>417800</v>
      </c>
    </row>
    <row r="470" spans="1:8">
      <c r="A470" s="164"/>
      <c r="B470" s="120">
        <v>710</v>
      </c>
      <c r="C470" s="118" t="s">
        <v>461</v>
      </c>
      <c r="D470" s="120">
        <v>1000</v>
      </c>
      <c r="E470" s="158"/>
      <c r="F470" s="120"/>
      <c r="G470" s="163"/>
      <c r="H470" s="160">
        <v>9500</v>
      </c>
    </row>
    <row r="471" spans="1:8">
      <c r="A471" s="161" t="s">
        <v>2568</v>
      </c>
      <c r="B471" s="120">
        <v>41</v>
      </c>
      <c r="C471" s="118" t="s">
        <v>25</v>
      </c>
      <c r="D471" s="120">
        <v>4000</v>
      </c>
      <c r="E471" s="158" t="s">
        <v>6</v>
      </c>
      <c r="F471" s="120" t="s">
        <v>2361</v>
      </c>
      <c r="G471" s="159" t="s">
        <v>2572</v>
      </c>
      <c r="H471" s="160">
        <v>111360</v>
      </c>
    </row>
    <row r="472" spans="1:8">
      <c r="A472" s="162"/>
      <c r="B472" s="120">
        <v>46</v>
      </c>
      <c r="C472" s="118" t="s">
        <v>534</v>
      </c>
      <c r="D472" s="120">
        <v>1000</v>
      </c>
      <c r="E472" s="158"/>
      <c r="F472" s="120"/>
      <c r="G472" s="163"/>
      <c r="H472" s="160">
        <v>108460</v>
      </c>
    </row>
    <row r="473" spans="1:8" ht="43.2">
      <c r="A473" s="162"/>
      <c r="B473" s="120">
        <v>66</v>
      </c>
      <c r="C473" s="118" t="s">
        <v>39</v>
      </c>
      <c r="D473" s="120">
        <v>2500</v>
      </c>
      <c r="E473" s="158" t="s">
        <v>6</v>
      </c>
      <c r="F473" s="120" t="s">
        <v>2361</v>
      </c>
      <c r="G473" s="159" t="s">
        <v>2569</v>
      </c>
      <c r="H473" s="160">
        <v>58000</v>
      </c>
    </row>
    <row r="474" spans="1:8">
      <c r="A474" s="162"/>
      <c r="B474" s="120">
        <v>81</v>
      </c>
      <c r="C474" s="118" t="s">
        <v>47</v>
      </c>
      <c r="D474" s="120">
        <v>1000</v>
      </c>
      <c r="E474" s="158"/>
      <c r="F474" s="120"/>
      <c r="G474" s="163"/>
      <c r="H474" s="160">
        <v>139200</v>
      </c>
    </row>
    <row r="475" spans="1:8" ht="43.2">
      <c r="A475" s="162"/>
      <c r="B475" s="120">
        <v>87</v>
      </c>
      <c r="C475" s="118" t="s">
        <v>50</v>
      </c>
      <c r="D475" s="120">
        <v>2500</v>
      </c>
      <c r="E475" s="158" t="s">
        <v>6</v>
      </c>
      <c r="F475" s="120" t="s">
        <v>2361</v>
      </c>
      <c r="G475" s="159" t="s">
        <v>2569</v>
      </c>
      <c r="H475" s="160">
        <v>66816</v>
      </c>
    </row>
    <row r="476" spans="1:8" ht="28.8">
      <c r="A476" s="162"/>
      <c r="B476" s="120">
        <v>91</v>
      </c>
      <c r="C476" s="118" t="s">
        <v>1522</v>
      </c>
      <c r="D476" s="120" t="s">
        <v>1566</v>
      </c>
      <c r="E476" s="158" t="s">
        <v>169</v>
      </c>
      <c r="F476" s="120" t="s">
        <v>2476</v>
      </c>
      <c r="G476" s="159" t="s">
        <v>2569</v>
      </c>
      <c r="H476" s="160">
        <v>348000</v>
      </c>
    </row>
    <row r="477" spans="1:8" ht="28.8">
      <c r="A477" s="162"/>
      <c r="B477" s="120">
        <v>93</v>
      </c>
      <c r="C477" s="118" t="s">
        <v>54</v>
      </c>
      <c r="D477" s="120">
        <v>500</v>
      </c>
      <c r="E477" s="158" t="s">
        <v>9</v>
      </c>
      <c r="F477" s="120" t="s">
        <v>1066</v>
      </c>
      <c r="G477" s="159" t="s">
        <v>2569</v>
      </c>
      <c r="H477" s="160">
        <v>153561.96</v>
      </c>
    </row>
    <row r="478" spans="1:8">
      <c r="A478" s="162"/>
      <c r="B478" s="120">
        <v>94</v>
      </c>
      <c r="C478" s="118" t="s">
        <v>1820</v>
      </c>
      <c r="D478" s="120">
        <v>500</v>
      </c>
      <c r="E478" s="158" t="s">
        <v>9</v>
      </c>
      <c r="F478" s="120" t="s">
        <v>1066</v>
      </c>
      <c r="G478" s="159" t="s">
        <v>2569</v>
      </c>
      <c r="H478" s="160">
        <v>153561.96</v>
      </c>
    </row>
    <row r="479" spans="1:8">
      <c r="A479" s="162"/>
      <c r="B479" s="120">
        <v>96</v>
      </c>
      <c r="C479" s="118" t="s">
        <v>1528</v>
      </c>
      <c r="D479" s="120">
        <v>500</v>
      </c>
      <c r="E479" s="158" t="s">
        <v>9</v>
      </c>
      <c r="F479" s="120" t="s">
        <v>1066</v>
      </c>
      <c r="G479" s="159" t="s">
        <v>2575</v>
      </c>
      <c r="H479" s="160">
        <v>281300</v>
      </c>
    </row>
    <row r="480" spans="1:8">
      <c r="A480" s="162"/>
      <c r="B480" s="120">
        <v>99</v>
      </c>
      <c r="C480" s="118" t="s">
        <v>59</v>
      </c>
      <c r="D480" s="120">
        <v>500</v>
      </c>
      <c r="E480" s="158" t="s">
        <v>9</v>
      </c>
      <c r="F480" s="120" t="s">
        <v>1066</v>
      </c>
      <c r="G480" s="159" t="s">
        <v>2575</v>
      </c>
      <c r="H480" s="160">
        <v>166344</v>
      </c>
    </row>
    <row r="481" spans="1:8" ht="28.8">
      <c r="A481" s="162"/>
      <c r="B481" s="120">
        <v>104</v>
      </c>
      <c r="C481" s="118" t="s">
        <v>1697</v>
      </c>
      <c r="D481" s="120">
        <v>500</v>
      </c>
      <c r="E481" s="158" t="s">
        <v>9</v>
      </c>
      <c r="F481" s="120" t="s">
        <v>1066</v>
      </c>
      <c r="G481" s="159" t="s">
        <v>2575</v>
      </c>
      <c r="H481" s="160">
        <v>301600</v>
      </c>
    </row>
    <row r="482" spans="1:8" ht="43.2">
      <c r="A482" s="162"/>
      <c r="B482" s="120">
        <v>105</v>
      </c>
      <c r="C482" s="118" t="s">
        <v>64</v>
      </c>
      <c r="D482" s="120">
        <v>500</v>
      </c>
      <c r="E482" s="158" t="s">
        <v>9</v>
      </c>
      <c r="F482" s="120" t="s">
        <v>1066</v>
      </c>
      <c r="G482" s="159" t="s">
        <v>2569</v>
      </c>
      <c r="H482" s="160">
        <v>122264</v>
      </c>
    </row>
    <row r="483" spans="1:8">
      <c r="A483" s="162"/>
      <c r="B483" s="120">
        <v>111</v>
      </c>
      <c r="C483" s="118" t="s">
        <v>67</v>
      </c>
      <c r="D483" s="120">
        <v>500</v>
      </c>
      <c r="E483" s="158" t="s">
        <v>9</v>
      </c>
      <c r="F483" s="120" t="s">
        <v>1066</v>
      </c>
      <c r="G483" s="159" t="s">
        <v>2569</v>
      </c>
      <c r="H483" s="160">
        <v>185600</v>
      </c>
    </row>
    <row r="484" spans="1:8" ht="28.8">
      <c r="A484" s="162"/>
      <c r="B484" s="120">
        <v>114</v>
      </c>
      <c r="C484" s="118" t="s">
        <v>68</v>
      </c>
      <c r="D484" s="120">
        <v>500</v>
      </c>
      <c r="E484" s="158" t="s">
        <v>9</v>
      </c>
      <c r="F484" s="120" t="s">
        <v>1066</v>
      </c>
      <c r="G484" s="159" t="s">
        <v>2575</v>
      </c>
      <c r="H484" s="160">
        <v>1008040</v>
      </c>
    </row>
    <row r="485" spans="1:8" ht="28.8">
      <c r="A485" s="162"/>
      <c r="B485" s="120">
        <v>118</v>
      </c>
      <c r="C485" s="118" t="s">
        <v>71</v>
      </c>
      <c r="D485" s="120">
        <v>500</v>
      </c>
      <c r="E485" s="158" t="s">
        <v>9</v>
      </c>
      <c r="F485" s="120" t="s">
        <v>1066</v>
      </c>
      <c r="G485" s="159" t="s">
        <v>2575</v>
      </c>
      <c r="H485" s="160">
        <v>255200</v>
      </c>
    </row>
    <row r="486" spans="1:8" ht="28.8">
      <c r="A486" s="162"/>
      <c r="B486" s="120">
        <v>119</v>
      </c>
      <c r="C486" s="118" t="s">
        <v>1790</v>
      </c>
      <c r="D486" s="120">
        <v>500</v>
      </c>
      <c r="E486" s="158" t="s">
        <v>9</v>
      </c>
      <c r="F486" s="120" t="s">
        <v>1066</v>
      </c>
      <c r="G486" s="159" t="s">
        <v>2575</v>
      </c>
      <c r="H486" s="160">
        <v>255200</v>
      </c>
    </row>
    <row r="487" spans="1:8" ht="28.8">
      <c r="A487" s="162"/>
      <c r="B487" s="120">
        <v>120</v>
      </c>
      <c r="C487" s="118" t="s">
        <v>1524</v>
      </c>
      <c r="D487" s="120">
        <v>500</v>
      </c>
      <c r="E487" s="158" t="s">
        <v>9</v>
      </c>
      <c r="F487" s="120" t="s">
        <v>1066</v>
      </c>
      <c r="G487" s="159" t="s">
        <v>2575</v>
      </c>
      <c r="H487" s="160">
        <v>226200</v>
      </c>
    </row>
    <row r="488" spans="1:8">
      <c r="A488" s="162"/>
      <c r="B488" s="120">
        <v>127</v>
      </c>
      <c r="C488" s="118" t="s">
        <v>77</v>
      </c>
      <c r="D488" s="120">
        <v>500</v>
      </c>
      <c r="E488" s="158" t="s">
        <v>9</v>
      </c>
      <c r="F488" s="120" t="s">
        <v>1066</v>
      </c>
      <c r="G488" s="159" t="s">
        <v>2569</v>
      </c>
      <c r="H488" s="160">
        <v>127600</v>
      </c>
    </row>
    <row r="489" spans="1:8">
      <c r="A489" s="162"/>
      <c r="B489" s="120">
        <v>128</v>
      </c>
      <c r="C489" s="118" t="s">
        <v>78</v>
      </c>
      <c r="D489" s="120">
        <v>500</v>
      </c>
      <c r="E489" s="158" t="s">
        <v>9</v>
      </c>
      <c r="F489" s="120" t="s">
        <v>1066</v>
      </c>
      <c r="G489" s="159" t="s">
        <v>2569</v>
      </c>
      <c r="H489" s="160">
        <v>116000</v>
      </c>
    </row>
    <row r="490" spans="1:8">
      <c r="A490" s="162"/>
      <c r="B490" s="120">
        <v>129</v>
      </c>
      <c r="C490" s="118" t="s">
        <v>79</v>
      </c>
      <c r="D490" s="120">
        <v>500</v>
      </c>
      <c r="E490" s="158" t="s">
        <v>9</v>
      </c>
      <c r="F490" s="120" t="s">
        <v>1066</v>
      </c>
      <c r="G490" s="159" t="s">
        <v>2569</v>
      </c>
      <c r="H490" s="160">
        <v>127600</v>
      </c>
    </row>
    <row r="491" spans="1:8">
      <c r="A491" s="162"/>
      <c r="B491" s="120">
        <v>163</v>
      </c>
      <c r="C491" s="118" t="s">
        <v>1825</v>
      </c>
      <c r="D491" s="120" t="s">
        <v>1826</v>
      </c>
      <c r="E491" s="158" t="s">
        <v>169</v>
      </c>
      <c r="F491" s="120" t="s">
        <v>1066</v>
      </c>
      <c r="G491" s="159" t="s">
        <v>2569</v>
      </c>
      <c r="H491" s="160">
        <v>53112</v>
      </c>
    </row>
    <row r="492" spans="1:8">
      <c r="A492" s="162"/>
      <c r="B492" s="120">
        <v>213</v>
      </c>
      <c r="C492" s="118" t="s">
        <v>152</v>
      </c>
      <c r="D492" s="120">
        <v>1000</v>
      </c>
      <c r="E492" s="158"/>
      <c r="F492" s="120"/>
      <c r="G492" s="163"/>
      <c r="H492" s="160">
        <v>161820</v>
      </c>
    </row>
    <row r="493" spans="1:8" ht="28.8">
      <c r="A493" s="162"/>
      <c r="B493" s="120">
        <v>221</v>
      </c>
      <c r="C493" s="118" t="s">
        <v>1418</v>
      </c>
      <c r="D493" s="120">
        <v>500</v>
      </c>
      <c r="E493" s="158" t="s">
        <v>9</v>
      </c>
      <c r="F493" s="120" t="s">
        <v>1066</v>
      </c>
      <c r="G493" s="159" t="s">
        <v>2575</v>
      </c>
      <c r="H493" s="160">
        <v>133400</v>
      </c>
    </row>
    <row r="494" spans="1:8" ht="28.8">
      <c r="A494" s="162"/>
      <c r="B494" s="120">
        <v>226</v>
      </c>
      <c r="C494" s="118" t="s">
        <v>160</v>
      </c>
      <c r="D494" s="120">
        <v>500</v>
      </c>
      <c r="E494" s="158" t="s">
        <v>9</v>
      </c>
      <c r="F494" s="120" t="s">
        <v>1066</v>
      </c>
      <c r="G494" s="159" t="s">
        <v>2575</v>
      </c>
      <c r="H494" s="160">
        <v>168200</v>
      </c>
    </row>
    <row r="495" spans="1:8">
      <c r="A495" s="162"/>
      <c r="B495" s="120">
        <v>247</v>
      </c>
      <c r="C495" s="118" t="s">
        <v>171</v>
      </c>
      <c r="D495" s="120">
        <v>1000</v>
      </c>
      <c r="E495" s="158"/>
      <c r="F495" s="120"/>
      <c r="G495" s="163"/>
      <c r="H495" s="160">
        <v>150800</v>
      </c>
    </row>
    <row r="496" spans="1:8">
      <c r="A496" s="162"/>
      <c r="B496" s="120">
        <v>273</v>
      </c>
      <c r="C496" s="118" t="s">
        <v>1847</v>
      </c>
      <c r="D496" s="120">
        <v>250</v>
      </c>
      <c r="E496" s="158" t="s">
        <v>9</v>
      </c>
      <c r="F496" s="120" t="s">
        <v>2570</v>
      </c>
      <c r="G496" s="159" t="s">
        <v>2569</v>
      </c>
      <c r="H496" s="160">
        <v>433259.99999999994</v>
      </c>
    </row>
    <row r="497" spans="1:8">
      <c r="A497" s="162"/>
      <c r="B497" s="120">
        <v>313</v>
      </c>
      <c r="C497" s="118" t="s">
        <v>206</v>
      </c>
      <c r="D497" s="120">
        <v>1000</v>
      </c>
      <c r="E497" s="158"/>
      <c r="F497" s="120"/>
      <c r="G497" s="163"/>
      <c r="H497" s="160">
        <v>78880</v>
      </c>
    </row>
    <row r="498" spans="1:8" ht="28.8">
      <c r="A498" s="162"/>
      <c r="B498" s="120">
        <v>318</v>
      </c>
      <c r="C498" s="118" t="s">
        <v>217</v>
      </c>
      <c r="D498" s="120">
        <v>100</v>
      </c>
      <c r="E498" s="158" t="s">
        <v>6</v>
      </c>
      <c r="F498" s="120" t="s">
        <v>1066</v>
      </c>
      <c r="G498" s="159" t="s">
        <v>2572</v>
      </c>
      <c r="H498" s="160">
        <v>98600</v>
      </c>
    </row>
    <row r="499" spans="1:8">
      <c r="A499" s="162"/>
      <c r="B499" s="120">
        <v>369</v>
      </c>
      <c r="C499" s="118" t="s">
        <v>1527</v>
      </c>
      <c r="D499" s="120">
        <v>100</v>
      </c>
      <c r="E499" s="158" t="s">
        <v>6</v>
      </c>
      <c r="F499" s="120" t="s">
        <v>1066</v>
      </c>
      <c r="G499" s="159" t="s">
        <v>2575</v>
      </c>
      <c r="H499" s="160">
        <v>185600</v>
      </c>
    </row>
    <row r="500" spans="1:8" ht="28.8">
      <c r="A500" s="162"/>
      <c r="B500" s="120">
        <v>385</v>
      </c>
      <c r="C500" s="118" t="s">
        <v>1513</v>
      </c>
      <c r="D500" s="120" t="s">
        <v>1514</v>
      </c>
      <c r="E500" s="158" t="s">
        <v>91</v>
      </c>
      <c r="F500" s="120" t="s">
        <v>1512</v>
      </c>
      <c r="G500" s="159" t="s">
        <v>2575</v>
      </c>
      <c r="H500" s="160">
        <v>48000</v>
      </c>
    </row>
    <row r="501" spans="1:8" ht="28.8">
      <c r="A501" s="162"/>
      <c r="B501" s="120">
        <v>431</v>
      </c>
      <c r="C501" s="118" t="s">
        <v>1505</v>
      </c>
      <c r="D501" s="120" t="s">
        <v>2687</v>
      </c>
      <c r="E501" s="158" t="s">
        <v>440</v>
      </c>
      <c r="F501" s="120" t="s">
        <v>1066</v>
      </c>
      <c r="G501" s="159" t="s">
        <v>2569</v>
      </c>
      <c r="H501" s="160">
        <v>461680</v>
      </c>
    </row>
    <row r="502" spans="1:8">
      <c r="A502" s="162"/>
      <c r="B502" s="120">
        <v>459</v>
      </c>
      <c r="C502" s="118" t="s">
        <v>1482</v>
      </c>
      <c r="D502" s="120">
        <v>1000</v>
      </c>
      <c r="E502" s="158"/>
      <c r="F502" s="120"/>
      <c r="G502" s="163"/>
      <c r="H502" s="160">
        <v>81200</v>
      </c>
    </row>
    <row r="503" spans="1:8">
      <c r="A503" s="162"/>
      <c r="B503" s="120">
        <v>467</v>
      </c>
      <c r="C503" s="118" t="s">
        <v>1277</v>
      </c>
      <c r="D503" s="120">
        <v>500</v>
      </c>
      <c r="E503" s="158" t="s">
        <v>9</v>
      </c>
      <c r="F503" s="120" t="s">
        <v>1066</v>
      </c>
      <c r="G503" s="159" t="s">
        <v>2575</v>
      </c>
      <c r="H503" s="160">
        <v>190820</v>
      </c>
    </row>
    <row r="504" spans="1:8">
      <c r="A504" s="162"/>
      <c r="B504" s="120">
        <v>472</v>
      </c>
      <c r="C504" s="118" t="s">
        <v>291</v>
      </c>
      <c r="D504" s="120">
        <v>500</v>
      </c>
      <c r="E504" s="158" t="s">
        <v>9</v>
      </c>
      <c r="F504" s="120" t="s">
        <v>1066</v>
      </c>
      <c r="G504" s="159" t="s">
        <v>2575</v>
      </c>
      <c r="H504" s="160">
        <v>342200</v>
      </c>
    </row>
    <row r="505" spans="1:8" ht="43.2">
      <c r="A505" s="162"/>
      <c r="B505" s="120">
        <v>474</v>
      </c>
      <c r="C505" s="118" t="s">
        <v>296</v>
      </c>
      <c r="D505" s="120" t="s">
        <v>293</v>
      </c>
      <c r="E505" s="158" t="s">
        <v>294</v>
      </c>
      <c r="F505" s="120" t="s">
        <v>2476</v>
      </c>
      <c r="G505" s="159" t="s">
        <v>2569</v>
      </c>
      <c r="H505" s="160">
        <v>52200</v>
      </c>
    </row>
    <row r="506" spans="1:8">
      <c r="A506" s="162"/>
      <c r="B506" s="120">
        <v>487</v>
      </c>
      <c r="C506" s="118" t="s">
        <v>1508</v>
      </c>
      <c r="D506" s="120" t="s">
        <v>1565</v>
      </c>
      <c r="E506" s="158" t="s">
        <v>169</v>
      </c>
      <c r="F506" s="120" t="s">
        <v>1066</v>
      </c>
      <c r="G506" s="159" t="s">
        <v>2575</v>
      </c>
      <c r="H506" s="160">
        <v>93960</v>
      </c>
    </row>
    <row r="507" spans="1:8">
      <c r="A507" s="162"/>
      <c r="B507" s="120">
        <v>538</v>
      </c>
      <c r="C507" s="118" t="s">
        <v>338</v>
      </c>
      <c r="D507" s="120" t="s">
        <v>279</v>
      </c>
      <c r="E507" s="158" t="s">
        <v>279</v>
      </c>
      <c r="F507" s="120" t="s">
        <v>2570</v>
      </c>
      <c r="G507" s="159" t="s">
        <v>2569</v>
      </c>
      <c r="H507" s="160">
        <v>33872</v>
      </c>
    </row>
    <row r="508" spans="1:8">
      <c r="A508" s="162"/>
      <c r="B508" s="120">
        <v>545</v>
      </c>
      <c r="C508" s="118" t="s">
        <v>1506</v>
      </c>
      <c r="D508" s="120">
        <v>500</v>
      </c>
      <c r="E508" s="158" t="s">
        <v>9</v>
      </c>
      <c r="F508" s="120" t="s">
        <v>1066</v>
      </c>
      <c r="G508" s="159" t="s">
        <v>2569</v>
      </c>
      <c r="H508" s="160">
        <v>156600</v>
      </c>
    </row>
    <row r="509" spans="1:8">
      <c r="A509" s="162"/>
      <c r="B509" s="120">
        <v>562</v>
      </c>
      <c r="C509" s="118" t="s">
        <v>488</v>
      </c>
      <c r="D509" s="120" t="s">
        <v>489</v>
      </c>
      <c r="E509" s="158" t="s">
        <v>6</v>
      </c>
      <c r="F509" s="120" t="s">
        <v>1066</v>
      </c>
      <c r="G509" s="159" t="s">
        <v>2569</v>
      </c>
      <c r="H509" s="160">
        <v>178000</v>
      </c>
    </row>
    <row r="510" spans="1:8" ht="28.8">
      <c r="A510" s="162"/>
      <c r="B510" s="120">
        <v>594</v>
      </c>
      <c r="C510" s="118" t="s">
        <v>1511</v>
      </c>
      <c r="D510" s="120" t="s">
        <v>445</v>
      </c>
      <c r="E510" s="158" t="s">
        <v>91</v>
      </c>
      <c r="F510" s="120" t="s">
        <v>1512</v>
      </c>
      <c r="G510" s="159" t="s">
        <v>2575</v>
      </c>
      <c r="H510" s="160">
        <v>222000</v>
      </c>
    </row>
    <row r="511" spans="1:8" ht="28.8">
      <c r="A511" s="162"/>
      <c r="B511" s="120">
        <v>607</v>
      </c>
      <c r="C511" s="118" t="s">
        <v>384</v>
      </c>
      <c r="D511" s="120" t="s">
        <v>385</v>
      </c>
      <c r="E511" s="158" t="s">
        <v>385</v>
      </c>
      <c r="F511" s="120" t="s">
        <v>1066</v>
      </c>
      <c r="G511" s="159" t="s">
        <v>2575</v>
      </c>
      <c r="H511" s="160">
        <v>512720</v>
      </c>
    </row>
    <row r="512" spans="1:8" ht="28.8">
      <c r="A512" s="162"/>
      <c r="B512" s="120">
        <v>658</v>
      </c>
      <c r="C512" s="118" t="s">
        <v>424</v>
      </c>
      <c r="D512" s="120" t="s">
        <v>425</v>
      </c>
      <c r="E512" s="158" t="s">
        <v>425</v>
      </c>
      <c r="F512" s="120" t="s">
        <v>1066</v>
      </c>
      <c r="G512" s="159" t="s">
        <v>2575</v>
      </c>
      <c r="H512" s="160">
        <v>242440</v>
      </c>
    </row>
    <row r="513" spans="1:8">
      <c r="A513" s="162"/>
      <c r="B513" s="120">
        <v>663</v>
      </c>
      <c r="C513" s="118" t="s">
        <v>1943</v>
      </c>
      <c r="D513" s="120" t="s">
        <v>1944</v>
      </c>
      <c r="E513" s="158" t="s">
        <v>169</v>
      </c>
      <c r="F513" s="120" t="s">
        <v>1066</v>
      </c>
      <c r="G513" s="159" t="s">
        <v>2569</v>
      </c>
      <c r="H513" s="160">
        <v>53112</v>
      </c>
    </row>
    <row r="514" spans="1:8">
      <c r="A514" s="162"/>
      <c r="B514" s="120">
        <v>671</v>
      </c>
      <c r="C514" s="118" t="s">
        <v>1946</v>
      </c>
      <c r="D514" s="120" t="s">
        <v>1947</v>
      </c>
      <c r="E514" s="158" t="s">
        <v>2687</v>
      </c>
      <c r="F514" s="120" t="s">
        <v>1066</v>
      </c>
      <c r="G514" s="159" t="s">
        <v>2575</v>
      </c>
      <c r="H514" s="160">
        <v>74600</v>
      </c>
    </row>
    <row r="515" spans="1:8" ht="28.8">
      <c r="A515" s="162"/>
      <c r="B515" s="120">
        <v>672</v>
      </c>
      <c r="C515" s="118" t="s">
        <v>1529</v>
      </c>
      <c r="D515" s="120">
        <v>10</v>
      </c>
      <c r="E515" s="158" t="s">
        <v>1526</v>
      </c>
      <c r="F515" s="120" t="s">
        <v>1066</v>
      </c>
      <c r="G515" s="159" t="s">
        <v>2575</v>
      </c>
      <c r="H515" s="160">
        <v>293480</v>
      </c>
    </row>
    <row r="516" spans="1:8">
      <c r="A516" s="162"/>
      <c r="B516" s="120">
        <v>673</v>
      </c>
      <c r="C516" s="118" t="s">
        <v>1525</v>
      </c>
      <c r="D516" s="120">
        <v>10</v>
      </c>
      <c r="E516" s="158" t="s">
        <v>1526</v>
      </c>
      <c r="F516" s="120" t="s">
        <v>1066</v>
      </c>
      <c r="G516" s="159" t="s">
        <v>2575</v>
      </c>
      <c r="H516" s="160">
        <v>186000</v>
      </c>
    </row>
    <row r="517" spans="1:8" ht="28.8">
      <c r="A517" s="162"/>
      <c r="B517" s="120">
        <v>684</v>
      </c>
      <c r="C517" s="118" t="s">
        <v>1792</v>
      </c>
      <c r="D517" s="120" t="s">
        <v>445</v>
      </c>
      <c r="E517" s="158" t="s">
        <v>445</v>
      </c>
      <c r="F517" s="120" t="s">
        <v>1066</v>
      </c>
      <c r="G517" s="159" t="s">
        <v>2575</v>
      </c>
      <c r="H517" s="160">
        <v>667000</v>
      </c>
    </row>
    <row r="518" spans="1:8">
      <c r="A518" s="164"/>
      <c r="B518" s="120">
        <v>698</v>
      </c>
      <c r="C518" s="118" t="s">
        <v>575</v>
      </c>
      <c r="D518" s="120">
        <v>4000</v>
      </c>
      <c r="E518" s="158" t="s">
        <v>6</v>
      </c>
      <c r="F518" s="120" t="s">
        <v>2361</v>
      </c>
      <c r="G518" s="159" t="s">
        <v>2569</v>
      </c>
      <c r="H518" s="160">
        <v>198359.99999999997</v>
      </c>
    </row>
    <row r="519" spans="1:8">
      <c r="A519" s="161" t="s">
        <v>2589</v>
      </c>
      <c r="B519" s="120">
        <v>19</v>
      </c>
      <c r="C519" s="118" t="s">
        <v>13</v>
      </c>
      <c r="D519" s="120">
        <v>5</v>
      </c>
      <c r="E519" s="158" t="s">
        <v>9</v>
      </c>
      <c r="F519" s="120" t="s">
        <v>420</v>
      </c>
      <c r="G519" s="159" t="s">
        <v>2545</v>
      </c>
      <c r="H519" s="160">
        <v>100688</v>
      </c>
    </row>
    <row r="520" spans="1:8">
      <c r="A520" s="162"/>
      <c r="B520" s="120">
        <v>47</v>
      </c>
      <c r="C520" s="118" t="s">
        <v>28</v>
      </c>
      <c r="D520" s="120">
        <v>1000</v>
      </c>
      <c r="E520" s="158"/>
      <c r="F520" s="120"/>
      <c r="G520" s="163"/>
      <c r="H520" s="160">
        <v>147204</v>
      </c>
    </row>
    <row r="521" spans="1:8">
      <c r="A521" s="162"/>
      <c r="B521" s="120">
        <v>53</v>
      </c>
      <c r="C521" s="118" t="s">
        <v>1371</v>
      </c>
      <c r="D521" s="120">
        <v>1000</v>
      </c>
      <c r="E521" s="158"/>
      <c r="F521" s="120"/>
      <c r="G521" s="163"/>
      <c r="H521" s="160">
        <v>141085</v>
      </c>
    </row>
    <row r="522" spans="1:8">
      <c r="A522" s="162"/>
      <c r="B522" s="120">
        <v>54</v>
      </c>
      <c r="C522" s="118" t="s">
        <v>1372</v>
      </c>
      <c r="D522" s="120">
        <v>1000</v>
      </c>
      <c r="E522" s="158"/>
      <c r="F522" s="120"/>
      <c r="G522" s="163"/>
      <c r="H522" s="160">
        <v>126875</v>
      </c>
    </row>
    <row r="523" spans="1:8">
      <c r="A523" s="162"/>
      <c r="B523" s="120">
        <v>76</v>
      </c>
      <c r="C523" s="118" t="s">
        <v>1657</v>
      </c>
      <c r="D523" s="120">
        <v>250</v>
      </c>
      <c r="E523" s="158" t="s">
        <v>9</v>
      </c>
      <c r="F523" s="120" t="s">
        <v>2461</v>
      </c>
      <c r="G523" s="159" t="s">
        <v>2545</v>
      </c>
      <c r="H523" s="160">
        <v>159355</v>
      </c>
    </row>
    <row r="524" spans="1:8">
      <c r="A524" s="162"/>
      <c r="B524" s="120">
        <v>80</v>
      </c>
      <c r="C524" s="118" t="s">
        <v>1653</v>
      </c>
      <c r="D524" s="120">
        <v>250</v>
      </c>
      <c r="E524" s="158" t="s">
        <v>9</v>
      </c>
      <c r="F524" s="120" t="s">
        <v>2461</v>
      </c>
      <c r="G524" s="159" t="s">
        <v>2545</v>
      </c>
      <c r="H524" s="160">
        <v>120060</v>
      </c>
    </row>
    <row r="525" spans="1:8">
      <c r="A525" s="162"/>
      <c r="B525" s="120">
        <v>101</v>
      </c>
      <c r="C525" s="118" t="s">
        <v>61</v>
      </c>
      <c r="D525" s="120">
        <v>500</v>
      </c>
      <c r="E525" s="158" t="s">
        <v>9</v>
      </c>
      <c r="F525" s="120" t="s">
        <v>2461</v>
      </c>
      <c r="G525" s="159" t="s">
        <v>2545</v>
      </c>
      <c r="H525" s="160">
        <v>178640</v>
      </c>
    </row>
    <row r="526" spans="1:8">
      <c r="A526" s="162"/>
      <c r="B526" s="120">
        <v>117</v>
      </c>
      <c r="C526" s="118" t="s">
        <v>70</v>
      </c>
      <c r="D526" s="120">
        <v>500</v>
      </c>
      <c r="E526" s="158" t="s">
        <v>9</v>
      </c>
      <c r="F526" s="120" t="s">
        <v>2461</v>
      </c>
      <c r="G526" s="159" t="s">
        <v>2454</v>
      </c>
      <c r="H526" s="160">
        <v>147175</v>
      </c>
    </row>
    <row r="527" spans="1:8" ht="28.8">
      <c r="A527" s="162"/>
      <c r="B527" s="120">
        <v>130</v>
      </c>
      <c r="C527" s="118" t="s">
        <v>1822</v>
      </c>
      <c r="D527" s="120">
        <v>500</v>
      </c>
      <c r="E527" s="158" t="s">
        <v>9</v>
      </c>
      <c r="F527" s="120" t="s">
        <v>2461</v>
      </c>
      <c r="G527" s="159" t="s">
        <v>2545</v>
      </c>
      <c r="H527" s="160">
        <v>209090</v>
      </c>
    </row>
    <row r="528" spans="1:8">
      <c r="A528" s="162"/>
      <c r="B528" s="120">
        <v>131</v>
      </c>
      <c r="C528" s="118" t="s">
        <v>1823</v>
      </c>
      <c r="D528" s="120">
        <v>500</v>
      </c>
      <c r="E528" s="158" t="s">
        <v>9</v>
      </c>
      <c r="F528" s="120" t="s">
        <v>2461</v>
      </c>
      <c r="G528" s="159" t="s">
        <v>2545</v>
      </c>
      <c r="H528" s="160">
        <v>245630</v>
      </c>
    </row>
    <row r="529" spans="1:8">
      <c r="A529" s="162"/>
      <c r="B529" s="120">
        <v>139</v>
      </c>
      <c r="C529" s="118" t="s">
        <v>83</v>
      </c>
      <c r="D529" s="120" t="s">
        <v>1824</v>
      </c>
      <c r="E529" s="158" t="s">
        <v>84</v>
      </c>
      <c r="F529" s="120" t="s">
        <v>85</v>
      </c>
      <c r="G529" s="159" t="s">
        <v>2454</v>
      </c>
      <c r="H529" s="160">
        <v>80000</v>
      </c>
    </row>
    <row r="530" spans="1:8">
      <c r="A530" s="162"/>
      <c r="B530" s="120">
        <v>146</v>
      </c>
      <c r="C530" s="118" t="s">
        <v>98</v>
      </c>
      <c r="D530" s="120">
        <v>750</v>
      </c>
      <c r="E530" s="158" t="s">
        <v>6</v>
      </c>
      <c r="F530" s="120" t="s">
        <v>35</v>
      </c>
      <c r="G530" s="159" t="s">
        <v>2454</v>
      </c>
      <c r="H530" s="160">
        <v>2750</v>
      </c>
    </row>
    <row r="531" spans="1:8">
      <c r="A531" s="162"/>
      <c r="B531" s="120">
        <v>147</v>
      </c>
      <c r="C531" s="118" t="s">
        <v>1715</v>
      </c>
      <c r="D531" s="120">
        <v>1000</v>
      </c>
      <c r="E531" s="158"/>
      <c r="F531" s="120"/>
      <c r="G531" s="163"/>
      <c r="H531" s="160">
        <v>191400</v>
      </c>
    </row>
    <row r="532" spans="1:8">
      <c r="A532" s="162"/>
      <c r="B532" s="120">
        <v>148</v>
      </c>
      <c r="C532" s="118" t="s">
        <v>100</v>
      </c>
      <c r="D532" s="120">
        <v>2500</v>
      </c>
      <c r="E532" s="158" t="s">
        <v>6</v>
      </c>
      <c r="F532" s="120" t="s">
        <v>2461</v>
      </c>
      <c r="G532" s="159" t="s">
        <v>2454</v>
      </c>
      <c r="H532" s="160">
        <v>57420</v>
      </c>
    </row>
    <row r="533" spans="1:8">
      <c r="A533" s="162"/>
      <c r="B533" s="120">
        <v>155</v>
      </c>
      <c r="C533" s="118" t="s">
        <v>1684</v>
      </c>
      <c r="D533" s="120">
        <v>1000</v>
      </c>
      <c r="E533" s="158"/>
      <c r="F533" s="120"/>
      <c r="G533" s="163"/>
      <c r="H533" s="160">
        <v>15428</v>
      </c>
    </row>
    <row r="534" spans="1:8">
      <c r="A534" s="162"/>
      <c r="B534" s="120">
        <v>161</v>
      </c>
      <c r="C534" s="118" t="s">
        <v>1484</v>
      </c>
      <c r="D534" s="120">
        <v>1000</v>
      </c>
      <c r="E534" s="158"/>
      <c r="F534" s="120"/>
      <c r="G534" s="163"/>
      <c r="H534" s="160">
        <v>143028</v>
      </c>
    </row>
    <row r="535" spans="1:8">
      <c r="A535" s="162"/>
      <c r="B535" s="120">
        <v>182</v>
      </c>
      <c r="C535" s="118" t="s">
        <v>1564</v>
      </c>
      <c r="D535" s="120">
        <v>10</v>
      </c>
      <c r="E535" s="158" t="s">
        <v>9</v>
      </c>
      <c r="F535" s="120" t="s">
        <v>2461</v>
      </c>
      <c r="G535" s="159" t="s">
        <v>2454</v>
      </c>
      <c r="H535" s="160">
        <v>62930</v>
      </c>
    </row>
    <row r="536" spans="1:8">
      <c r="A536" s="162"/>
      <c r="B536" s="120">
        <v>183</v>
      </c>
      <c r="C536" s="118" t="s">
        <v>126</v>
      </c>
      <c r="D536" s="120">
        <v>5</v>
      </c>
      <c r="E536" s="158" t="s">
        <v>9</v>
      </c>
      <c r="F536" s="120" t="s">
        <v>2461</v>
      </c>
      <c r="G536" s="159" t="s">
        <v>2545</v>
      </c>
      <c r="H536" s="160">
        <v>288840</v>
      </c>
    </row>
    <row r="537" spans="1:8">
      <c r="A537" s="162"/>
      <c r="B537" s="120">
        <v>191</v>
      </c>
      <c r="C537" s="118" t="s">
        <v>132</v>
      </c>
      <c r="D537" s="120">
        <v>1000</v>
      </c>
      <c r="E537" s="158"/>
      <c r="F537" s="120"/>
      <c r="G537" s="163"/>
      <c r="H537" s="160">
        <v>109620</v>
      </c>
    </row>
    <row r="538" spans="1:8">
      <c r="A538" s="162"/>
      <c r="B538" s="120">
        <v>209</v>
      </c>
      <c r="C538" s="118" t="s">
        <v>147</v>
      </c>
      <c r="D538" s="120">
        <v>1000</v>
      </c>
      <c r="E538" s="158"/>
      <c r="F538" s="120"/>
      <c r="G538" s="163"/>
      <c r="H538" s="160">
        <v>2668</v>
      </c>
    </row>
    <row r="539" spans="1:8">
      <c r="A539" s="162"/>
      <c r="B539" s="120">
        <v>218</v>
      </c>
      <c r="C539" s="118" t="s">
        <v>153</v>
      </c>
      <c r="D539" s="120">
        <v>500</v>
      </c>
      <c r="E539" s="158" t="s">
        <v>9</v>
      </c>
      <c r="F539" s="120" t="s">
        <v>2461</v>
      </c>
      <c r="G539" s="159" t="s">
        <v>2545</v>
      </c>
      <c r="H539" s="160">
        <v>225504</v>
      </c>
    </row>
    <row r="540" spans="1:8">
      <c r="A540" s="162"/>
      <c r="B540" s="120">
        <v>219</v>
      </c>
      <c r="C540" s="118" t="s">
        <v>155</v>
      </c>
      <c r="D540" s="120">
        <v>500</v>
      </c>
      <c r="E540" s="158" t="s">
        <v>9</v>
      </c>
      <c r="F540" s="120" t="s">
        <v>2461</v>
      </c>
      <c r="G540" s="159" t="s">
        <v>2545</v>
      </c>
      <c r="H540" s="160">
        <v>539748</v>
      </c>
    </row>
    <row r="541" spans="1:8">
      <c r="A541" s="162"/>
      <c r="B541" s="120">
        <v>223</v>
      </c>
      <c r="C541" s="118" t="s">
        <v>158</v>
      </c>
      <c r="D541" s="120">
        <v>500</v>
      </c>
      <c r="E541" s="158" t="s">
        <v>9</v>
      </c>
      <c r="F541" s="120" t="s">
        <v>2461</v>
      </c>
      <c r="G541" s="159" t="s">
        <v>2454</v>
      </c>
      <c r="H541" s="160">
        <v>159355</v>
      </c>
    </row>
    <row r="542" spans="1:8">
      <c r="A542" s="162"/>
      <c r="B542" s="120">
        <v>255</v>
      </c>
      <c r="C542" s="118" t="s">
        <v>1707</v>
      </c>
      <c r="D542" s="120">
        <v>1000</v>
      </c>
      <c r="E542" s="158"/>
      <c r="F542" s="120"/>
      <c r="G542" s="163"/>
      <c r="H542" s="160">
        <v>516780</v>
      </c>
    </row>
    <row r="543" spans="1:8">
      <c r="A543" s="162"/>
      <c r="B543" s="120">
        <v>305</v>
      </c>
      <c r="C543" s="118" t="s">
        <v>201</v>
      </c>
      <c r="D543" s="120">
        <v>1000</v>
      </c>
      <c r="E543" s="158"/>
      <c r="F543" s="120"/>
      <c r="G543" s="163"/>
      <c r="H543" s="160">
        <v>13920</v>
      </c>
    </row>
    <row r="544" spans="1:8">
      <c r="A544" s="162"/>
      <c r="B544" s="120">
        <v>373</v>
      </c>
      <c r="C544" s="118" t="s">
        <v>224</v>
      </c>
      <c r="D544" s="120">
        <v>25</v>
      </c>
      <c r="E544" s="158" t="s">
        <v>9</v>
      </c>
      <c r="F544" s="120" t="s">
        <v>2461</v>
      </c>
      <c r="G544" s="159" t="s">
        <v>2545</v>
      </c>
      <c r="H544" s="160">
        <v>103356</v>
      </c>
    </row>
    <row r="545" spans="1:8">
      <c r="A545" s="162"/>
      <c r="B545" s="120">
        <v>389</v>
      </c>
      <c r="C545" s="118" t="s">
        <v>232</v>
      </c>
      <c r="D545" s="120">
        <v>25000</v>
      </c>
      <c r="E545" s="158" t="s">
        <v>6</v>
      </c>
      <c r="F545" s="120" t="s">
        <v>2481</v>
      </c>
      <c r="G545" s="159" t="s">
        <v>2454</v>
      </c>
      <c r="H545" s="160">
        <v>42920</v>
      </c>
    </row>
    <row r="546" spans="1:8">
      <c r="A546" s="162"/>
      <c r="B546" s="120">
        <v>399</v>
      </c>
      <c r="C546" s="118" t="s">
        <v>239</v>
      </c>
      <c r="D546" s="120">
        <v>100</v>
      </c>
      <c r="E546" s="158" t="s">
        <v>9</v>
      </c>
      <c r="F546" s="120" t="s">
        <v>2461</v>
      </c>
      <c r="G546" s="159" t="s">
        <v>2545</v>
      </c>
      <c r="H546" s="160">
        <v>104400</v>
      </c>
    </row>
    <row r="547" spans="1:8">
      <c r="A547" s="162"/>
      <c r="B547" s="120">
        <v>415</v>
      </c>
      <c r="C547" s="118" t="s">
        <v>1895</v>
      </c>
      <c r="D547" s="120">
        <v>1000</v>
      </c>
      <c r="E547" s="158"/>
      <c r="F547" s="120"/>
      <c r="G547" s="163"/>
      <c r="H547" s="160">
        <v>80388</v>
      </c>
    </row>
    <row r="548" spans="1:8">
      <c r="A548" s="162"/>
      <c r="B548" s="120">
        <v>416</v>
      </c>
      <c r="C548" s="118" t="s">
        <v>561</v>
      </c>
      <c r="D548" s="120">
        <v>1000</v>
      </c>
      <c r="E548" s="158"/>
      <c r="F548" s="120"/>
      <c r="G548" s="163"/>
      <c r="H548" s="160">
        <v>27405</v>
      </c>
    </row>
    <row r="549" spans="1:8">
      <c r="A549" s="162"/>
      <c r="B549" s="120">
        <v>417</v>
      </c>
      <c r="C549" s="118" t="s">
        <v>562</v>
      </c>
      <c r="D549" s="120">
        <v>1000</v>
      </c>
      <c r="E549" s="158"/>
      <c r="F549" s="120"/>
      <c r="G549" s="163"/>
      <c r="H549" s="160">
        <v>23345</v>
      </c>
    </row>
    <row r="550" spans="1:8" ht="28.8">
      <c r="A550" s="162"/>
      <c r="B550" s="120">
        <v>418</v>
      </c>
      <c r="C550" s="118" t="s">
        <v>1896</v>
      </c>
      <c r="D550" s="120">
        <v>1000</v>
      </c>
      <c r="E550" s="158"/>
      <c r="F550" s="120"/>
      <c r="G550" s="163"/>
      <c r="H550" s="160">
        <v>3480</v>
      </c>
    </row>
    <row r="551" spans="1:8">
      <c r="A551" s="162"/>
      <c r="B551" s="120">
        <v>422</v>
      </c>
      <c r="C551" s="118" t="s">
        <v>247</v>
      </c>
      <c r="D551" s="120">
        <v>500</v>
      </c>
      <c r="E551" s="158" t="s">
        <v>9</v>
      </c>
      <c r="F551" s="120" t="s">
        <v>2461</v>
      </c>
      <c r="G551" s="159" t="s">
        <v>2545</v>
      </c>
      <c r="H551" s="160">
        <v>56840</v>
      </c>
    </row>
    <row r="552" spans="1:8">
      <c r="A552" s="162"/>
      <c r="B552" s="120">
        <v>423</v>
      </c>
      <c r="C552" s="118" t="s">
        <v>248</v>
      </c>
      <c r="D552" s="120" t="s">
        <v>95</v>
      </c>
      <c r="E552" s="158" t="s">
        <v>96</v>
      </c>
      <c r="F552" s="120" t="s">
        <v>35</v>
      </c>
      <c r="G552" s="159" t="s">
        <v>2454</v>
      </c>
      <c r="H552" s="160">
        <v>12064</v>
      </c>
    </row>
    <row r="553" spans="1:8">
      <c r="A553" s="162"/>
      <c r="B553" s="120">
        <v>429</v>
      </c>
      <c r="C553" s="118" t="s">
        <v>252</v>
      </c>
      <c r="D553" s="120">
        <v>1000</v>
      </c>
      <c r="E553" s="158"/>
      <c r="F553" s="120"/>
      <c r="G553" s="163"/>
      <c r="H553" s="160">
        <v>208800</v>
      </c>
    </row>
    <row r="554" spans="1:8" ht="72">
      <c r="A554" s="162"/>
      <c r="B554" s="120">
        <v>443</v>
      </c>
      <c r="C554" s="118" t="s">
        <v>409</v>
      </c>
      <c r="D554" s="120" t="s">
        <v>91</v>
      </c>
      <c r="E554" s="158" t="s">
        <v>440</v>
      </c>
      <c r="F554" s="120" t="s">
        <v>1345</v>
      </c>
      <c r="G554" s="159" t="s">
        <v>2545</v>
      </c>
      <c r="H554" s="160">
        <v>1117515</v>
      </c>
    </row>
    <row r="555" spans="1:8">
      <c r="A555" s="162"/>
      <c r="B555" s="120">
        <v>450</v>
      </c>
      <c r="C555" s="118" t="s">
        <v>274</v>
      </c>
      <c r="D555" s="120">
        <v>25</v>
      </c>
      <c r="E555" s="158" t="s">
        <v>9</v>
      </c>
      <c r="F555" s="120" t="s">
        <v>2461</v>
      </c>
      <c r="G555" s="159" t="s">
        <v>2545</v>
      </c>
      <c r="H555" s="160">
        <v>55332</v>
      </c>
    </row>
    <row r="556" spans="1:8">
      <c r="A556" s="162"/>
      <c r="B556" s="120">
        <v>465</v>
      </c>
      <c r="C556" s="118" t="s">
        <v>1479</v>
      </c>
      <c r="D556" s="120">
        <v>1000</v>
      </c>
      <c r="E556" s="158"/>
      <c r="F556" s="120"/>
      <c r="G556" s="163"/>
      <c r="H556" s="160">
        <v>173304</v>
      </c>
    </row>
    <row r="557" spans="1:8">
      <c r="A557" s="162"/>
      <c r="B557" s="120">
        <v>548</v>
      </c>
      <c r="C557" s="118" t="s">
        <v>1562</v>
      </c>
      <c r="D557" s="120">
        <v>1000</v>
      </c>
      <c r="E557" s="158"/>
      <c r="F557" s="120"/>
      <c r="G557" s="163"/>
      <c r="H557" s="160">
        <v>45675</v>
      </c>
    </row>
    <row r="558" spans="1:8" ht="28.8">
      <c r="A558" s="162"/>
      <c r="B558" s="120">
        <v>585</v>
      </c>
      <c r="C558" s="118" t="s">
        <v>1571</v>
      </c>
      <c r="D558" s="120">
        <v>1000</v>
      </c>
      <c r="E558" s="158"/>
      <c r="F558" s="120"/>
      <c r="G558" s="163"/>
      <c r="H558" s="160">
        <v>65772</v>
      </c>
    </row>
    <row r="559" spans="1:8">
      <c r="A559" s="162"/>
      <c r="B559" s="120">
        <v>592</v>
      </c>
      <c r="C559" s="118" t="s">
        <v>1646</v>
      </c>
      <c r="D559" s="120">
        <v>100</v>
      </c>
      <c r="E559" s="158" t="s">
        <v>6</v>
      </c>
      <c r="F559" s="120" t="s">
        <v>2461</v>
      </c>
      <c r="G559" s="159" t="s">
        <v>2545</v>
      </c>
      <c r="H559" s="160">
        <v>282924</v>
      </c>
    </row>
    <row r="560" spans="1:8">
      <c r="A560" s="162"/>
      <c r="B560" s="120">
        <v>620</v>
      </c>
      <c r="C560" s="118" t="s">
        <v>397</v>
      </c>
      <c r="D560" s="120">
        <v>1000</v>
      </c>
      <c r="E560" s="158"/>
      <c r="F560" s="120"/>
      <c r="G560" s="163"/>
      <c r="H560" s="160">
        <v>132588</v>
      </c>
    </row>
    <row r="561" spans="1:8" ht="28.8">
      <c r="A561" s="162"/>
      <c r="B561" s="120">
        <v>629</v>
      </c>
      <c r="C561" s="118" t="s">
        <v>400</v>
      </c>
      <c r="D561" s="120">
        <v>1000</v>
      </c>
      <c r="E561" s="158"/>
      <c r="F561" s="120"/>
      <c r="G561" s="163"/>
      <c r="H561" s="160">
        <v>3712</v>
      </c>
    </row>
    <row r="562" spans="1:8">
      <c r="A562" s="162"/>
      <c r="B562" s="120">
        <v>634</v>
      </c>
      <c r="C562" s="118" t="s">
        <v>404</v>
      </c>
      <c r="D562" s="120">
        <v>1000</v>
      </c>
      <c r="E562" s="158"/>
      <c r="F562" s="120"/>
      <c r="G562" s="163"/>
      <c r="H562" s="160">
        <v>70992</v>
      </c>
    </row>
    <row r="563" spans="1:8">
      <c r="A563" s="162"/>
      <c r="B563" s="120">
        <v>635</v>
      </c>
      <c r="C563" s="118" t="s">
        <v>403</v>
      </c>
      <c r="D563" s="120">
        <v>1000</v>
      </c>
      <c r="E563" s="158"/>
      <c r="F563" s="120"/>
      <c r="G563" s="163"/>
      <c r="H563" s="160">
        <v>86652</v>
      </c>
    </row>
    <row r="564" spans="1:8" ht="72">
      <c r="A564" s="162"/>
      <c r="B564" s="120">
        <v>637</v>
      </c>
      <c r="C564" s="118" t="s">
        <v>520</v>
      </c>
      <c r="D564" s="120" t="s">
        <v>142</v>
      </c>
      <c r="E564" s="158" t="s">
        <v>142</v>
      </c>
      <c r="F564" s="120" t="s">
        <v>420</v>
      </c>
      <c r="G564" s="159" t="s">
        <v>2545</v>
      </c>
      <c r="H564" s="160">
        <v>125048</v>
      </c>
    </row>
    <row r="565" spans="1:8">
      <c r="A565" s="162"/>
      <c r="B565" s="120">
        <v>666</v>
      </c>
      <c r="C565" s="118" t="s">
        <v>1558</v>
      </c>
      <c r="D565" s="120">
        <v>1000</v>
      </c>
      <c r="E565" s="158"/>
      <c r="F565" s="120"/>
      <c r="G565" s="163"/>
      <c r="H565" s="160">
        <v>65772</v>
      </c>
    </row>
    <row r="566" spans="1:8">
      <c r="A566" s="162"/>
      <c r="B566" s="120">
        <v>691</v>
      </c>
      <c r="C566" s="118" t="s">
        <v>1949</v>
      </c>
      <c r="D566" s="120">
        <v>1000</v>
      </c>
      <c r="E566" s="158"/>
      <c r="F566" s="120"/>
      <c r="G566" s="163"/>
      <c r="H566" s="160">
        <v>28188</v>
      </c>
    </row>
    <row r="567" spans="1:8" ht="28.8">
      <c r="A567" s="162"/>
      <c r="B567" s="120">
        <v>697</v>
      </c>
      <c r="C567" s="118" t="s">
        <v>1714</v>
      </c>
      <c r="D567" s="120">
        <v>1000</v>
      </c>
      <c r="E567" s="158"/>
      <c r="F567" s="120"/>
      <c r="G567" s="163"/>
      <c r="H567" s="160">
        <v>28188</v>
      </c>
    </row>
    <row r="568" spans="1:8">
      <c r="A568" s="162"/>
      <c r="B568" s="120">
        <v>707</v>
      </c>
      <c r="C568" s="118" t="s">
        <v>458</v>
      </c>
      <c r="D568" s="120">
        <v>2500</v>
      </c>
      <c r="E568" s="158" t="s">
        <v>6</v>
      </c>
      <c r="F568" s="120" t="s">
        <v>2461</v>
      </c>
      <c r="G568" s="159" t="s">
        <v>2545</v>
      </c>
      <c r="H568" s="160">
        <v>294408</v>
      </c>
    </row>
    <row r="569" spans="1:8">
      <c r="A569" s="164"/>
      <c r="B569" s="120">
        <v>712</v>
      </c>
      <c r="C569" s="118" t="s">
        <v>462</v>
      </c>
      <c r="D569" s="120">
        <v>250</v>
      </c>
      <c r="E569" s="158" t="s">
        <v>9</v>
      </c>
      <c r="F569" s="120" t="s">
        <v>420</v>
      </c>
      <c r="G569" s="159" t="s">
        <v>2454</v>
      </c>
      <c r="H569" s="160">
        <v>686952</v>
      </c>
    </row>
    <row r="570" spans="1:8">
      <c r="A570" s="161" t="s">
        <v>2616</v>
      </c>
      <c r="B570" s="120">
        <v>6</v>
      </c>
      <c r="C570" s="118" t="s">
        <v>2669</v>
      </c>
      <c r="D570" s="120">
        <v>5</v>
      </c>
      <c r="E570" s="158" t="s">
        <v>9</v>
      </c>
      <c r="F570" s="120" t="s">
        <v>1095</v>
      </c>
      <c r="G570" s="159">
        <v>60</v>
      </c>
      <c r="H570" s="160">
        <v>55332</v>
      </c>
    </row>
    <row r="571" spans="1:8" ht="28.8">
      <c r="A571" s="162"/>
      <c r="B571" s="120">
        <v>25</v>
      </c>
      <c r="C571" s="118" t="s">
        <v>17</v>
      </c>
      <c r="D571" s="120">
        <v>100</v>
      </c>
      <c r="E571" s="158" t="s">
        <v>9</v>
      </c>
      <c r="F571" s="120" t="s">
        <v>1095</v>
      </c>
      <c r="G571" s="159">
        <v>60</v>
      </c>
      <c r="H571" s="160">
        <v>1821200</v>
      </c>
    </row>
    <row r="572" spans="1:8">
      <c r="A572" s="162"/>
      <c r="B572" s="120">
        <v>67</v>
      </c>
      <c r="C572" s="118" t="s">
        <v>1647</v>
      </c>
      <c r="D572" s="120">
        <v>5</v>
      </c>
      <c r="E572" s="158" t="s">
        <v>9</v>
      </c>
      <c r="F572" s="120" t="s">
        <v>1095</v>
      </c>
      <c r="G572" s="159">
        <v>90</v>
      </c>
      <c r="H572" s="160">
        <v>1995200</v>
      </c>
    </row>
    <row r="573" spans="1:8">
      <c r="A573" s="162"/>
      <c r="B573" s="120">
        <v>136</v>
      </c>
      <c r="C573" s="118" t="s">
        <v>535</v>
      </c>
      <c r="D573" s="120">
        <v>100</v>
      </c>
      <c r="E573" s="158" t="s">
        <v>9</v>
      </c>
      <c r="F573" s="120" t="s">
        <v>888</v>
      </c>
      <c r="G573" s="159">
        <v>60</v>
      </c>
      <c r="H573" s="160">
        <v>243600</v>
      </c>
    </row>
    <row r="574" spans="1:8" ht="28.8">
      <c r="A574" s="162"/>
      <c r="B574" s="120">
        <v>137</v>
      </c>
      <c r="C574" s="118" t="s">
        <v>82</v>
      </c>
      <c r="D574" s="120">
        <v>500</v>
      </c>
      <c r="E574" s="158" t="s">
        <v>6</v>
      </c>
      <c r="F574" s="120" t="s">
        <v>888</v>
      </c>
      <c r="G574" s="159">
        <v>8</v>
      </c>
      <c r="H574" s="160">
        <v>97440</v>
      </c>
    </row>
    <row r="575" spans="1:8">
      <c r="A575" s="162"/>
      <c r="B575" s="120">
        <v>138</v>
      </c>
      <c r="C575" s="118" t="s">
        <v>536</v>
      </c>
      <c r="D575" s="120">
        <v>4000</v>
      </c>
      <c r="E575" s="158" t="s">
        <v>6</v>
      </c>
      <c r="F575" s="120" t="s">
        <v>888</v>
      </c>
      <c r="G575" s="159">
        <v>60</v>
      </c>
      <c r="H575" s="160">
        <v>64960</v>
      </c>
    </row>
    <row r="576" spans="1:8">
      <c r="A576" s="162"/>
      <c r="B576" s="120">
        <v>151</v>
      </c>
      <c r="C576" s="118" t="s">
        <v>102</v>
      </c>
      <c r="D576" s="120">
        <v>4000</v>
      </c>
      <c r="E576" s="158" t="s">
        <v>6</v>
      </c>
      <c r="F576" s="120" t="s">
        <v>888</v>
      </c>
      <c r="G576" s="159">
        <v>8</v>
      </c>
      <c r="H576" s="160">
        <v>87696</v>
      </c>
    </row>
    <row r="577" spans="1:8">
      <c r="A577" s="162"/>
      <c r="B577" s="120">
        <v>180</v>
      </c>
      <c r="C577" s="118" t="s">
        <v>1662</v>
      </c>
      <c r="D577" s="120">
        <v>5</v>
      </c>
      <c r="E577" s="158" t="s">
        <v>9</v>
      </c>
      <c r="F577" s="120" t="s">
        <v>2617</v>
      </c>
      <c r="G577" s="159">
        <v>60</v>
      </c>
      <c r="H577" s="160">
        <v>92800</v>
      </c>
    </row>
    <row r="578" spans="1:8">
      <c r="A578" s="162"/>
      <c r="B578" s="120">
        <v>184</v>
      </c>
      <c r="C578" s="118" t="s">
        <v>127</v>
      </c>
      <c r="D578" s="120">
        <v>100</v>
      </c>
      <c r="E578" s="158" t="s">
        <v>6</v>
      </c>
      <c r="F578" s="120" t="s">
        <v>888</v>
      </c>
      <c r="G578" s="159">
        <v>8</v>
      </c>
      <c r="H578" s="160">
        <v>194880</v>
      </c>
    </row>
    <row r="579" spans="1:8">
      <c r="A579" s="162"/>
      <c r="B579" s="120">
        <v>192</v>
      </c>
      <c r="C579" s="118" t="s">
        <v>1556</v>
      </c>
      <c r="D579" s="120">
        <v>1000</v>
      </c>
      <c r="E579" s="158"/>
      <c r="F579" s="120"/>
      <c r="G579" s="163"/>
      <c r="H579" s="160">
        <v>89320</v>
      </c>
    </row>
    <row r="580" spans="1:8" ht="57.6">
      <c r="A580" s="162"/>
      <c r="B580" s="120">
        <v>234</v>
      </c>
      <c r="C580" s="118" t="s">
        <v>1840</v>
      </c>
      <c r="D580" s="120">
        <v>500</v>
      </c>
      <c r="E580" s="158" t="s">
        <v>9</v>
      </c>
      <c r="F580" s="120" t="s">
        <v>1095</v>
      </c>
      <c r="G580" s="159">
        <v>60</v>
      </c>
      <c r="H580" s="160">
        <v>339416</v>
      </c>
    </row>
    <row r="581" spans="1:8" ht="57.6">
      <c r="A581" s="162"/>
      <c r="B581" s="120">
        <v>238</v>
      </c>
      <c r="C581" s="118" t="s">
        <v>2671</v>
      </c>
      <c r="D581" s="120" t="s">
        <v>165</v>
      </c>
      <c r="E581" s="158" t="s">
        <v>169</v>
      </c>
      <c r="F581" s="120" t="s">
        <v>2373</v>
      </c>
      <c r="G581" s="159">
        <v>60</v>
      </c>
      <c r="H581" s="160">
        <v>416440</v>
      </c>
    </row>
    <row r="582" spans="1:8">
      <c r="A582" s="162"/>
      <c r="B582" s="120">
        <v>256</v>
      </c>
      <c r="C582" s="118" t="s">
        <v>174</v>
      </c>
      <c r="D582" s="120">
        <v>500</v>
      </c>
      <c r="E582" s="158" t="s">
        <v>9</v>
      </c>
      <c r="F582" s="120" t="s">
        <v>888</v>
      </c>
      <c r="G582" s="159">
        <v>60</v>
      </c>
      <c r="H582" s="160">
        <v>64960</v>
      </c>
    </row>
    <row r="583" spans="1:8">
      <c r="A583" s="162"/>
      <c r="B583" s="120">
        <v>261</v>
      </c>
      <c r="C583" s="118" t="s">
        <v>1845</v>
      </c>
      <c r="D583" s="120">
        <v>1</v>
      </c>
      <c r="E583" s="158" t="s">
        <v>538</v>
      </c>
      <c r="F583" s="120" t="s">
        <v>1095</v>
      </c>
      <c r="G583" s="159">
        <v>60</v>
      </c>
      <c r="H583" s="160">
        <v>263088</v>
      </c>
    </row>
    <row r="584" spans="1:8">
      <c r="A584" s="162"/>
      <c r="B584" s="120">
        <v>288</v>
      </c>
      <c r="C584" s="118" t="s">
        <v>1849</v>
      </c>
      <c r="D584" s="120">
        <v>10</v>
      </c>
      <c r="E584" s="158" t="s">
        <v>538</v>
      </c>
      <c r="F584" s="120" t="s">
        <v>1095</v>
      </c>
      <c r="G584" s="159">
        <v>60</v>
      </c>
      <c r="H584" s="160">
        <v>34800</v>
      </c>
    </row>
    <row r="585" spans="1:8">
      <c r="A585" s="162"/>
      <c r="B585" s="120">
        <v>304</v>
      </c>
      <c r="C585" s="118" t="s">
        <v>200</v>
      </c>
      <c r="D585" s="120">
        <v>4000</v>
      </c>
      <c r="E585" s="158" t="s">
        <v>6</v>
      </c>
      <c r="F585" s="120" t="s">
        <v>888</v>
      </c>
      <c r="G585" s="159">
        <v>8</v>
      </c>
      <c r="H585" s="160">
        <v>116000</v>
      </c>
    </row>
    <row r="586" spans="1:8" ht="72">
      <c r="A586" s="162"/>
      <c r="B586" s="120">
        <v>323</v>
      </c>
      <c r="C586" s="118" t="s">
        <v>1855</v>
      </c>
      <c r="D586" s="120">
        <v>100</v>
      </c>
      <c r="E586" s="158" t="s">
        <v>6</v>
      </c>
      <c r="F586" s="120" t="s">
        <v>2646</v>
      </c>
      <c r="G586" s="159">
        <v>60</v>
      </c>
      <c r="H586" s="160">
        <v>510400</v>
      </c>
    </row>
    <row r="587" spans="1:8" ht="72">
      <c r="A587" s="162"/>
      <c r="B587" s="120">
        <v>324</v>
      </c>
      <c r="C587" s="118" t="s">
        <v>1856</v>
      </c>
      <c r="D587" s="120">
        <v>100</v>
      </c>
      <c r="E587" s="158" t="s">
        <v>6</v>
      </c>
      <c r="F587" s="120" t="s">
        <v>2646</v>
      </c>
      <c r="G587" s="159">
        <v>60</v>
      </c>
      <c r="H587" s="160">
        <v>510400</v>
      </c>
    </row>
    <row r="588" spans="1:8" ht="72">
      <c r="A588" s="162"/>
      <c r="B588" s="120">
        <v>325</v>
      </c>
      <c r="C588" s="118" t="s">
        <v>1857</v>
      </c>
      <c r="D588" s="120">
        <v>100</v>
      </c>
      <c r="E588" s="158" t="s">
        <v>6</v>
      </c>
      <c r="F588" s="120" t="s">
        <v>2646</v>
      </c>
      <c r="G588" s="159">
        <v>60</v>
      </c>
      <c r="H588" s="160">
        <v>510400</v>
      </c>
    </row>
    <row r="589" spans="1:8" ht="72">
      <c r="A589" s="162"/>
      <c r="B589" s="120">
        <v>326</v>
      </c>
      <c r="C589" s="118" t="s">
        <v>1858</v>
      </c>
      <c r="D589" s="120">
        <v>100</v>
      </c>
      <c r="E589" s="158" t="s">
        <v>6</v>
      </c>
      <c r="F589" s="120" t="s">
        <v>2646</v>
      </c>
      <c r="G589" s="159">
        <v>60</v>
      </c>
      <c r="H589" s="160">
        <v>510400</v>
      </c>
    </row>
    <row r="590" spans="1:8" ht="57.6">
      <c r="A590" s="162"/>
      <c r="B590" s="120">
        <v>327</v>
      </c>
      <c r="C590" s="118" t="s">
        <v>1859</v>
      </c>
      <c r="D590" s="120">
        <v>100</v>
      </c>
      <c r="E590" s="158" t="s">
        <v>6</v>
      </c>
      <c r="F590" s="120" t="s">
        <v>2646</v>
      </c>
      <c r="G590" s="159">
        <v>60</v>
      </c>
      <c r="H590" s="160">
        <v>510400</v>
      </c>
    </row>
    <row r="591" spans="1:8" ht="72">
      <c r="A591" s="162"/>
      <c r="B591" s="120">
        <v>328</v>
      </c>
      <c r="C591" s="118" t="s">
        <v>1860</v>
      </c>
      <c r="D591" s="120">
        <v>100</v>
      </c>
      <c r="E591" s="158" t="s">
        <v>6</v>
      </c>
      <c r="F591" s="120" t="s">
        <v>2646</v>
      </c>
      <c r="G591" s="159">
        <v>60</v>
      </c>
      <c r="H591" s="160">
        <v>510400</v>
      </c>
    </row>
    <row r="592" spans="1:8" ht="72">
      <c r="A592" s="162"/>
      <c r="B592" s="120">
        <v>329</v>
      </c>
      <c r="C592" s="118" t="s">
        <v>1861</v>
      </c>
      <c r="D592" s="120">
        <v>100</v>
      </c>
      <c r="E592" s="158" t="s">
        <v>6</v>
      </c>
      <c r="F592" s="120" t="s">
        <v>2646</v>
      </c>
      <c r="G592" s="159">
        <v>60</v>
      </c>
      <c r="H592" s="160">
        <v>510400</v>
      </c>
    </row>
    <row r="593" spans="1:8" ht="72">
      <c r="A593" s="162"/>
      <c r="B593" s="120">
        <v>330</v>
      </c>
      <c r="C593" s="118" t="s">
        <v>1862</v>
      </c>
      <c r="D593" s="120">
        <v>100</v>
      </c>
      <c r="E593" s="158" t="s">
        <v>6</v>
      </c>
      <c r="F593" s="120" t="s">
        <v>2646</v>
      </c>
      <c r="G593" s="159">
        <v>60</v>
      </c>
      <c r="H593" s="160">
        <v>510400</v>
      </c>
    </row>
    <row r="594" spans="1:8" ht="72">
      <c r="A594" s="162"/>
      <c r="B594" s="120">
        <v>331</v>
      </c>
      <c r="C594" s="118" t="s">
        <v>1863</v>
      </c>
      <c r="D594" s="120">
        <v>100</v>
      </c>
      <c r="E594" s="158" t="s">
        <v>6</v>
      </c>
      <c r="F594" s="120" t="s">
        <v>2646</v>
      </c>
      <c r="G594" s="159">
        <v>60</v>
      </c>
      <c r="H594" s="160">
        <v>510400</v>
      </c>
    </row>
    <row r="595" spans="1:8" ht="43.2">
      <c r="A595" s="162"/>
      <c r="B595" s="120">
        <v>333</v>
      </c>
      <c r="C595" s="118" t="s">
        <v>1604</v>
      </c>
      <c r="D595" s="120" t="s">
        <v>902</v>
      </c>
      <c r="E595" s="158">
        <v>1</v>
      </c>
      <c r="F595" s="120" t="s">
        <v>1214</v>
      </c>
      <c r="G595" s="159">
        <v>60</v>
      </c>
      <c r="H595" s="160">
        <v>328280</v>
      </c>
    </row>
    <row r="596" spans="1:8" ht="72">
      <c r="A596" s="162"/>
      <c r="B596" s="120">
        <v>335</v>
      </c>
      <c r="C596" s="118" t="s">
        <v>1866</v>
      </c>
      <c r="D596" s="120">
        <v>100</v>
      </c>
      <c r="E596" s="158" t="s">
        <v>6</v>
      </c>
      <c r="F596" s="120" t="s">
        <v>2646</v>
      </c>
      <c r="G596" s="159">
        <v>60</v>
      </c>
      <c r="H596" s="160">
        <v>510400</v>
      </c>
    </row>
    <row r="597" spans="1:8" ht="57.6">
      <c r="A597" s="162"/>
      <c r="B597" s="120">
        <v>336</v>
      </c>
      <c r="C597" s="118" t="s">
        <v>1867</v>
      </c>
      <c r="D597" s="120">
        <v>100</v>
      </c>
      <c r="E597" s="158" t="s">
        <v>6</v>
      </c>
      <c r="F597" s="120" t="s">
        <v>2646</v>
      </c>
      <c r="G597" s="159">
        <v>60</v>
      </c>
      <c r="H597" s="160">
        <v>510400</v>
      </c>
    </row>
    <row r="598" spans="1:8" ht="72">
      <c r="A598" s="162"/>
      <c r="B598" s="120">
        <v>339</v>
      </c>
      <c r="C598" s="118" t="s">
        <v>1869</v>
      </c>
      <c r="D598" s="120">
        <v>100</v>
      </c>
      <c r="E598" s="158" t="s">
        <v>6</v>
      </c>
      <c r="F598" s="120" t="s">
        <v>2646</v>
      </c>
      <c r="G598" s="159">
        <v>60</v>
      </c>
      <c r="H598" s="160">
        <v>510400</v>
      </c>
    </row>
    <row r="599" spans="1:8" ht="72">
      <c r="A599" s="162"/>
      <c r="B599" s="120">
        <v>340</v>
      </c>
      <c r="C599" s="118" t="s">
        <v>1870</v>
      </c>
      <c r="D599" s="120">
        <v>100</v>
      </c>
      <c r="E599" s="158" t="s">
        <v>6</v>
      </c>
      <c r="F599" s="120" t="s">
        <v>2646</v>
      </c>
      <c r="G599" s="159">
        <v>60</v>
      </c>
      <c r="H599" s="160">
        <v>510400</v>
      </c>
    </row>
    <row r="600" spans="1:8" ht="72">
      <c r="A600" s="162"/>
      <c r="B600" s="120">
        <v>341</v>
      </c>
      <c r="C600" s="118" t="s">
        <v>1871</v>
      </c>
      <c r="D600" s="120">
        <v>100</v>
      </c>
      <c r="E600" s="158" t="s">
        <v>6</v>
      </c>
      <c r="F600" s="120" t="s">
        <v>2646</v>
      </c>
      <c r="G600" s="159">
        <v>60</v>
      </c>
      <c r="H600" s="160">
        <v>510400</v>
      </c>
    </row>
    <row r="601" spans="1:8" ht="72">
      <c r="A601" s="162"/>
      <c r="B601" s="120">
        <v>342</v>
      </c>
      <c r="C601" s="118" t="s">
        <v>1872</v>
      </c>
      <c r="D601" s="120">
        <v>100</v>
      </c>
      <c r="E601" s="158" t="s">
        <v>6</v>
      </c>
      <c r="F601" s="120" t="s">
        <v>2646</v>
      </c>
      <c r="G601" s="159">
        <v>60</v>
      </c>
      <c r="H601" s="160">
        <v>510400</v>
      </c>
    </row>
    <row r="602" spans="1:8" ht="72">
      <c r="A602" s="162"/>
      <c r="B602" s="120">
        <v>343</v>
      </c>
      <c r="C602" s="118" t="s">
        <v>1873</v>
      </c>
      <c r="D602" s="120">
        <v>100</v>
      </c>
      <c r="E602" s="158" t="s">
        <v>6</v>
      </c>
      <c r="F602" s="120" t="s">
        <v>2646</v>
      </c>
      <c r="G602" s="159">
        <v>60</v>
      </c>
      <c r="H602" s="160">
        <v>510400</v>
      </c>
    </row>
    <row r="603" spans="1:8" ht="72">
      <c r="A603" s="162"/>
      <c r="B603" s="120">
        <v>344</v>
      </c>
      <c r="C603" s="118" t="s">
        <v>1874</v>
      </c>
      <c r="D603" s="120">
        <v>100</v>
      </c>
      <c r="E603" s="158" t="s">
        <v>6</v>
      </c>
      <c r="F603" s="120" t="s">
        <v>2646</v>
      </c>
      <c r="G603" s="159">
        <v>60</v>
      </c>
      <c r="H603" s="160">
        <v>510400</v>
      </c>
    </row>
    <row r="604" spans="1:8" ht="72">
      <c r="A604" s="162"/>
      <c r="B604" s="120">
        <v>347</v>
      </c>
      <c r="C604" s="118" t="s">
        <v>1877</v>
      </c>
      <c r="D604" s="120">
        <v>100</v>
      </c>
      <c r="E604" s="158" t="s">
        <v>6</v>
      </c>
      <c r="F604" s="120" t="s">
        <v>2646</v>
      </c>
      <c r="G604" s="159">
        <v>60</v>
      </c>
      <c r="H604" s="160">
        <v>510400</v>
      </c>
    </row>
    <row r="605" spans="1:8" ht="72">
      <c r="A605" s="162"/>
      <c r="B605" s="120">
        <v>348</v>
      </c>
      <c r="C605" s="118" t="s">
        <v>1878</v>
      </c>
      <c r="D605" s="120">
        <v>100</v>
      </c>
      <c r="E605" s="158" t="s">
        <v>6</v>
      </c>
      <c r="F605" s="120" t="s">
        <v>2646</v>
      </c>
      <c r="G605" s="159">
        <v>60</v>
      </c>
      <c r="H605" s="160">
        <v>1110120</v>
      </c>
    </row>
    <row r="606" spans="1:8" ht="72">
      <c r="A606" s="162"/>
      <c r="B606" s="120">
        <v>349</v>
      </c>
      <c r="C606" s="118" t="s">
        <v>1879</v>
      </c>
      <c r="D606" s="120">
        <v>100</v>
      </c>
      <c r="E606" s="158" t="s">
        <v>6</v>
      </c>
      <c r="F606" s="120" t="s">
        <v>2646</v>
      </c>
      <c r="G606" s="159">
        <v>60</v>
      </c>
      <c r="H606" s="160">
        <v>510400</v>
      </c>
    </row>
    <row r="607" spans="1:8" ht="57.6">
      <c r="A607" s="162"/>
      <c r="B607" s="120">
        <v>350</v>
      </c>
      <c r="C607" s="118" t="s">
        <v>1880</v>
      </c>
      <c r="D607" s="120">
        <v>101</v>
      </c>
      <c r="E607" s="158" t="s">
        <v>6</v>
      </c>
      <c r="F607" s="120" t="s">
        <v>2646</v>
      </c>
      <c r="G607" s="159">
        <v>60</v>
      </c>
      <c r="H607" s="160">
        <v>510400</v>
      </c>
    </row>
    <row r="608" spans="1:8" ht="72">
      <c r="A608" s="162"/>
      <c r="B608" s="120">
        <v>351</v>
      </c>
      <c r="C608" s="118" t="s">
        <v>1881</v>
      </c>
      <c r="D608" s="120">
        <v>100</v>
      </c>
      <c r="E608" s="158" t="s">
        <v>6</v>
      </c>
      <c r="F608" s="120" t="s">
        <v>2646</v>
      </c>
      <c r="G608" s="159">
        <v>60</v>
      </c>
      <c r="H608" s="160">
        <v>510400</v>
      </c>
    </row>
    <row r="609" spans="1:8" ht="72">
      <c r="A609" s="162"/>
      <c r="B609" s="120">
        <v>352</v>
      </c>
      <c r="C609" s="118" t="s">
        <v>1882</v>
      </c>
      <c r="D609" s="120">
        <v>100</v>
      </c>
      <c r="E609" s="158" t="s">
        <v>6</v>
      </c>
      <c r="F609" s="120" t="s">
        <v>2646</v>
      </c>
      <c r="G609" s="159">
        <v>60</v>
      </c>
      <c r="H609" s="160">
        <v>510400</v>
      </c>
    </row>
    <row r="610" spans="1:8" ht="72">
      <c r="A610" s="162"/>
      <c r="B610" s="120">
        <v>354</v>
      </c>
      <c r="C610" s="118" t="s">
        <v>1883</v>
      </c>
      <c r="D610" s="120">
        <v>100</v>
      </c>
      <c r="E610" s="158" t="s">
        <v>6</v>
      </c>
      <c r="F610" s="120" t="s">
        <v>2646</v>
      </c>
      <c r="G610" s="159">
        <v>60</v>
      </c>
      <c r="H610" s="160">
        <v>510400</v>
      </c>
    </row>
    <row r="611" spans="1:8">
      <c r="A611" s="162"/>
      <c r="B611" s="120">
        <v>400</v>
      </c>
      <c r="C611" s="118" t="s">
        <v>240</v>
      </c>
      <c r="D611" s="120">
        <v>1000</v>
      </c>
      <c r="E611" s="158"/>
      <c r="F611" s="120"/>
      <c r="G611" s="163"/>
      <c r="H611" s="160">
        <v>1392000</v>
      </c>
    </row>
    <row r="612" spans="1:8" ht="43.2">
      <c r="A612" s="162"/>
      <c r="B612" s="120">
        <v>408</v>
      </c>
      <c r="C612" s="118" t="s">
        <v>1894</v>
      </c>
      <c r="D612" s="120">
        <v>250</v>
      </c>
      <c r="E612" s="158" t="s">
        <v>9</v>
      </c>
      <c r="F612" s="120" t="s">
        <v>1095</v>
      </c>
      <c r="G612" s="159">
        <v>60</v>
      </c>
      <c r="H612" s="160">
        <v>116000</v>
      </c>
    </row>
    <row r="613" spans="1:8">
      <c r="A613" s="162"/>
      <c r="B613" s="120">
        <v>411</v>
      </c>
      <c r="C613" s="118" t="s">
        <v>244</v>
      </c>
      <c r="D613" s="120">
        <v>4000</v>
      </c>
      <c r="E613" s="158" t="s">
        <v>6</v>
      </c>
      <c r="F613" s="120" t="s">
        <v>888</v>
      </c>
      <c r="G613" s="159">
        <v>8</v>
      </c>
      <c r="H613" s="160">
        <v>106720</v>
      </c>
    </row>
    <row r="614" spans="1:8">
      <c r="A614" s="162"/>
      <c r="B614" s="120">
        <v>426</v>
      </c>
      <c r="C614" s="118" t="s">
        <v>255</v>
      </c>
      <c r="D614" s="120">
        <v>10</v>
      </c>
      <c r="E614" s="158" t="s">
        <v>6</v>
      </c>
      <c r="F614" s="120" t="s">
        <v>888</v>
      </c>
      <c r="G614" s="159">
        <v>60</v>
      </c>
      <c r="H614" s="160">
        <v>174000</v>
      </c>
    </row>
    <row r="615" spans="1:8">
      <c r="A615" s="162"/>
      <c r="B615" s="120">
        <v>449</v>
      </c>
      <c r="C615" s="118" t="s">
        <v>273</v>
      </c>
      <c r="D615" s="120">
        <v>250</v>
      </c>
      <c r="E615" s="158" t="s">
        <v>9</v>
      </c>
      <c r="F615" s="120" t="s">
        <v>888</v>
      </c>
      <c r="G615" s="159">
        <v>8</v>
      </c>
      <c r="H615" s="160">
        <v>365400</v>
      </c>
    </row>
    <row r="616" spans="1:8" ht="72">
      <c r="A616" s="162"/>
      <c r="B616" s="120">
        <v>455</v>
      </c>
      <c r="C616" s="118" t="s">
        <v>2675</v>
      </c>
      <c r="D616" s="120">
        <v>100</v>
      </c>
      <c r="E616" s="158" t="s">
        <v>6</v>
      </c>
      <c r="F616" s="120" t="s">
        <v>2646</v>
      </c>
      <c r="G616" s="159">
        <v>90</v>
      </c>
      <c r="H616" s="160">
        <v>508080</v>
      </c>
    </row>
    <row r="617" spans="1:8" ht="43.2">
      <c r="A617" s="162"/>
      <c r="B617" s="120">
        <v>520</v>
      </c>
      <c r="C617" s="118" t="s">
        <v>323</v>
      </c>
      <c r="D617" s="120" t="s">
        <v>293</v>
      </c>
      <c r="E617" s="158" t="s">
        <v>322</v>
      </c>
      <c r="F617" s="120" t="s">
        <v>888</v>
      </c>
      <c r="G617" s="159">
        <v>8</v>
      </c>
      <c r="H617" s="160">
        <v>8120</v>
      </c>
    </row>
    <row r="618" spans="1:8" ht="43.2">
      <c r="A618" s="162"/>
      <c r="B618" s="120">
        <v>521</v>
      </c>
      <c r="C618" s="118" t="s">
        <v>1304</v>
      </c>
      <c r="D618" s="120" t="s">
        <v>293</v>
      </c>
      <c r="E618" s="158" t="s">
        <v>322</v>
      </c>
      <c r="F618" s="120" t="s">
        <v>888</v>
      </c>
      <c r="G618" s="159">
        <v>8</v>
      </c>
      <c r="H618" s="160">
        <v>11600</v>
      </c>
    </row>
    <row r="619" spans="1:8" ht="28.8">
      <c r="A619" s="162"/>
      <c r="B619" s="120">
        <v>522</v>
      </c>
      <c r="C619" s="118" t="s">
        <v>324</v>
      </c>
      <c r="D619" s="120" t="s">
        <v>293</v>
      </c>
      <c r="E619" s="158" t="s">
        <v>322</v>
      </c>
      <c r="F619" s="120" t="s">
        <v>888</v>
      </c>
      <c r="G619" s="159">
        <v>8</v>
      </c>
      <c r="H619" s="160">
        <v>11600</v>
      </c>
    </row>
    <row r="620" spans="1:8" ht="28.8">
      <c r="A620" s="162"/>
      <c r="B620" s="120">
        <v>523</v>
      </c>
      <c r="C620" s="118" t="s">
        <v>325</v>
      </c>
      <c r="D620" s="120" t="s">
        <v>293</v>
      </c>
      <c r="E620" s="158" t="s">
        <v>322</v>
      </c>
      <c r="F620" s="120" t="s">
        <v>888</v>
      </c>
      <c r="G620" s="159">
        <v>8</v>
      </c>
      <c r="H620" s="160">
        <v>13920</v>
      </c>
    </row>
    <row r="621" spans="1:8" ht="28.8">
      <c r="A621" s="162"/>
      <c r="B621" s="120">
        <v>525</v>
      </c>
      <c r="C621" s="118" t="s">
        <v>326</v>
      </c>
      <c r="D621" s="120" t="s">
        <v>293</v>
      </c>
      <c r="E621" s="158" t="s">
        <v>322</v>
      </c>
      <c r="F621" s="120" t="s">
        <v>888</v>
      </c>
      <c r="G621" s="159">
        <v>8</v>
      </c>
      <c r="H621" s="160">
        <v>46400</v>
      </c>
    </row>
    <row r="622" spans="1:8" ht="28.8">
      <c r="A622" s="162"/>
      <c r="B622" s="120">
        <v>526</v>
      </c>
      <c r="C622" s="118" t="s">
        <v>327</v>
      </c>
      <c r="D622" s="120" t="s">
        <v>293</v>
      </c>
      <c r="E622" s="158" t="s">
        <v>322</v>
      </c>
      <c r="F622" s="120" t="s">
        <v>888</v>
      </c>
      <c r="G622" s="159">
        <v>60</v>
      </c>
      <c r="H622" s="160">
        <v>46400</v>
      </c>
    </row>
    <row r="623" spans="1:8" ht="28.8">
      <c r="A623" s="162"/>
      <c r="B623" s="120">
        <v>527</v>
      </c>
      <c r="C623" s="118" t="s">
        <v>328</v>
      </c>
      <c r="D623" s="120" t="s">
        <v>293</v>
      </c>
      <c r="E623" s="158" t="s">
        <v>322</v>
      </c>
      <c r="F623" s="120" t="s">
        <v>888</v>
      </c>
      <c r="G623" s="159">
        <v>8</v>
      </c>
      <c r="H623" s="160">
        <v>46400</v>
      </c>
    </row>
    <row r="624" spans="1:8" ht="28.8">
      <c r="A624" s="162"/>
      <c r="B624" s="120">
        <v>528</v>
      </c>
      <c r="C624" s="118" t="s">
        <v>329</v>
      </c>
      <c r="D624" s="120" t="s">
        <v>293</v>
      </c>
      <c r="E624" s="158" t="s">
        <v>322</v>
      </c>
      <c r="F624" s="120" t="s">
        <v>888</v>
      </c>
      <c r="G624" s="159">
        <v>8</v>
      </c>
      <c r="H624" s="160">
        <v>46400</v>
      </c>
    </row>
    <row r="625" spans="1:8" ht="28.8">
      <c r="A625" s="162"/>
      <c r="B625" s="120">
        <v>529</v>
      </c>
      <c r="C625" s="118" t="s">
        <v>526</v>
      </c>
      <c r="D625" s="120" t="s">
        <v>293</v>
      </c>
      <c r="E625" s="158" t="s">
        <v>293</v>
      </c>
      <c r="F625" s="120" t="s">
        <v>888</v>
      </c>
      <c r="G625" s="159">
        <v>8</v>
      </c>
      <c r="H625" s="160">
        <v>69600</v>
      </c>
    </row>
    <row r="626" spans="1:8" ht="28.8">
      <c r="A626" s="162"/>
      <c r="B626" s="120">
        <v>530</v>
      </c>
      <c r="C626" s="118" t="s">
        <v>330</v>
      </c>
      <c r="D626" s="120" t="s">
        <v>293</v>
      </c>
      <c r="E626" s="158" t="s">
        <v>322</v>
      </c>
      <c r="F626" s="120" t="s">
        <v>888</v>
      </c>
      <c r="G626" s="159">
        <v>8</v>
      </c>
      <c r="H626" s="160">
        <v>92800</v>
      </c>
    </row>
    <row r="627" spans="1:8" ht="43.2">
      <c r="A627" s="162"/>
      <c r="B627" s="120">
        <v>533</v>
      </c>
      <c r="C627" s="118" t="s">
        <v>1917</v>
      </c>
      <c r="D627" s="120" t="s">
        <v>333</v>
      </c>
      <c r="E627" s="158" t="s">
        <v>333</v>
      </c>
      <c r="F627" s="120" t="s">
        <v>888</v>
      </c>
      <c r="G627" s="159">
        <v>8</v>
      </c>
      <c r="H627" s="160">
        <v>92800</v>
      </c>
    </row>
    <row r="628" spans="1:8" ht="43.2">
      <c r="A628" s="162"/>
      <c r="B628" s="120">
        <v>534</v>
      </c>
      <c r="C628" s="118" t="s">
        <v>1363</v>
      </c>
      <c r="D628" s="120" t="s">
        <v>902</v>
      </c>
      <c r="E628" s="158" t="s">
        <v>121</v>
      </c>
      <c r="F628" s="120" t="s">
        <v>2373</v>
      </c>
      <c r="G628" s="159">
        <v>60</v>
      </c>
      <c r="H628" s="160">
        <v>556800</v>
      </c>
    </row>
    <row r="629" spans="1:8">
      <c r="A629" s="162"/>
      <c r="B629" s="120">
        <v>587</v>
      </c>
      <c r="C629" s="118" t="s">
        <v>369</v>
      </c>
      <c r="D629" s="120">
        <v>500</v>
      </c>
      <c r="E629" s="158" t="s">
        <v>9</v>
      </c>
      <c r="F629" s="120" t="s">
        <v>888</v>
      </c>
      <c r="G629" s="159">
        <v>8</v>
      </c>
      <c r="H629" s="160">
        <v>243600</v>
      </c>
    </row>
    <row r="630" spans="1:8" ht="57.6">
      <c r="A630" s="162"/>
      <c r="B630" s="120">
        <v>616</v>
      </c>
      <c r="C630" s="118" t="s">
        <v>2677</v>
      </c>
      <c r="D630" s="120">
        <v>100</v>
      </c>
      <c r="E630" s="158" t="s">
        <v>6</v>
      </c>
      <c r="F630" s="120" t="s">
        <v>2646</v>
      </c>
      <c r="G630" s="159">
        <v>90</v>
      </c>
      <c r="H630" s="160">
        <v>510400</v>
      </c>
    </row>
    <row r="631" spans="1:8" ht="28.8">
      <c r="A631" s="162"/>
      <c r="B631" s="120">
        <v>643</v>
      </c>
      <c r="C631" s="118" t="s">
        <v>510</v>
      </c>
      <c r="D631" s="120">
        <v>500</v>
      </c>
      <c r="E631" s="158" t="s">
        <v>6</v>
      </c>
      <c r="F631" s="120" t="s">
        <v>2374</v>
      </c>
      <c r="G631" s="159">
        <v>60</v>
      </c>
      <c r="H631" s="160">
        <v>208800</v>
      </c>
    </row>
    <row r="632" spans="1:8" ht="43.2">
      <c r="A632" s="162"/>
      <c r="B632" s="120">
        <v>651</v>
      </c>
      <c r="C632" s="118" t="s">
        <v>1937</v>
      </c>
      <c r="D632" s="120">
        <v>100</v>
      </c>
      <c r="E632" s="158" t="s">
        <v>6</v>
      </c>
      <c r="F632" s="120" t="s">
        <v>2646</v>
      </c>
      <c r="G632" s="159">
        <v>90</v>
      </c>
      <c r="H632" s="160">
        <v>904800</v>
      </c>
    </row>
    <row r="633" spans="1:8">
      <c r="A633" s="162"/>
      <c r="B633" s="120">
        <v>665</v>
      </c>
      <c r="C633" s="118" t="s">
        <v>435</v>
      </c>
      <c r="D633" s="120">
        <v>100</v>
      </c>
      <c r="E633" s="158" t="s">
        <v>9</v>
      </c>
      <c r="F633" s="120" t="s">
        <v>1095</v>
      </c>
      <c r="G633" s="159">
        <v>45</v>
      </c>
      <c r="H633" s="160">
        <v>649600</v>
      </c>
    </row>
    <row r="634" spans="1:8" ht="28.8">
      <c r="A634" s="162"/>
      <c r="B634" s="120">
        <v>669</v>
      </c>
      <c r="C634" s="118" t="s">
        <v>577</v>
      </c>
      <c r="D634" s="120" t="s">
        <v>578</v>
      </c>
      <c r="E634" s="158" t="s">
        <v>516</v>
      </c>
      <c r="F634" s="120" t="s">
        <v>2619</v>
      </c>
      <c r="G634" s="159">
        <v>60</v>
      </c>
      <c r="H634" s="160">
        <v>577680</v>
      </c>
    </row>
    <row r="635" spans="1:8">
      <c r="A635" s="162"/>
      <c r="B635" s="120">
        <v>704</v>
      </c>
      <c r="C635" s="118" t="s">
        <v>454</v>
      </c>
      <c r="D635" s="120">
        <v>500</v>
      </c>
      <c r="E635" s="158" t="s">
        <v>9</v>
      </c>
      <c r="F635" s="120" t="s">
        <v>888</v>
      </c>
      <c r="G635" s="159">
        <v>8</v>
      </c>
      <c r="H635" s="160">
        <v>162400</v>
      </c>
    </row>
    <row r="636" spans="1:8">
      <c r="A636" s="162"/>
      <c r="B636" s="120">
        <v>705</v>
      </c>
      <c r="C636" s="118" t="s">
        <v>455</v>
      </c>
      <c r="D636" s="120">
        <v>500</v>
      </c>
      <c r="E636" s="158" t="s">
        <v>9</v>
      </c>
      <c r="F636" s="120" t="s">
        <v>888</v>
      </c>
      <c r="G636" s="159">
        <v>8</v>
      </c>
      <c r="H636" s="160">
        <v>105560</v>
      </c>
    </row>
    <row r="637" spans="1:8">
      <c r="A637" s="162"/>
      <c r="B637" s="120">
        <v>706</v>
      </c>
      <c r="C637" s="118" t="s">
        <v>456</v>
      </c>
      <c r="D637" s="120">
        <v>500</v>
      </c>
      <c r="E637" s="158" t="s">
        <v>9</v>
      </c>
      <c r="F637" s="120" t="s">
        <v>888</v>
      </c>
      <c r="G637" s="159">
        <v>8</v>
      </c>
      <c r="H637" s="160">
        <v>105560</v>
      </c>
    </row>
    <row r="638" spans="1:8">
      <c r="A638" s="162"/>
      <c r="B638" s="120">
        <v>714</v>
      </c>
      <c r="C638" s="118" t="s">
        <v>1683</v>
      </c>
      <c r="D638" s="120">
        <v>10</v>
      </c>
      <c r="E638" s="158" t="s">
        <v>9</v>
      </c>
      <c r="F638" s="120" t="s">
        <v>1095</v>
      </c>
      <c r="G638" s="159">
        <v>60</v>
      </c>
      <c r="H638" s="160">
        <v>382800</v>
      </c>
    </row>
    <row r="639" spans="1:8">
      <c r="A639" s="164"/>
      <c r="B639" s="120">
        <v>723</v>
      </c>
      <c r="C639" s="118" t="s">
        <v>1957</v>
      </c>
      <c r="D639" s="120">
        <v>5</v>
      </c>
      <c r="E639" s="158" t="s">
        <v>538</v>
      </c>
      <c r="F639" s="120" t="s">
        <v>1095</v>
      </c>
      <c r="G639" s="159">
        <v>60</v>
      </c>
      <c r="H639" s="160">
        <v>135720</v>
      </c>
    </row>
    <row r="640" spans="1:8">
      <c r="A640" s="161" t="s">
        <v>2460</v>
      </c>
      <c r="B640" s="120">
        <v>337</v>
      </c>
      <c r="C640" s="118" t="s">
        <v>476</v>
      </c>
      <c r="D640" s="120" t="s">
        <v>91</v>
      </c>
      <c r="E640" s="158" t="s">
        <v>91</v>
      </c>
      <c r="F640" s="120" t="s">
        <v>2465</v>
      </c>
      <c r="G640" s="159" t="s">
        <v>2463</v>
      </c>
      <c r="H640" s="160">
        <v>16500</v>
      </c>
    </row>
    <row r="641" spans="1:8" ht="28.8">
      <c r="A641" s="164"/>
      <c r="B641" s="120">
        <v>435</v>
      </c>
      <c r="C641" s="118" t="s">
        <v>481</v>
      </c>
      <c r="D641" s="120" t="s">
        <v>91</v>
      </c>
      <c r="E641" s="158" t="s">
        <v>91</v>
      </c>
      <c r="F641" s="120" t="s">
        <v>2465</v>
      </c>
      <c r="G641" s="159" t="s">
        <v>2463</v>
      </c>
      <c r="H641" s="160">
        <v>57750</v>
      </c>
    </row>
    <row r="642" spans="1:8" ht="28.8">
      <c r="A642" s="161" t="s">
        <v>2639</v>
      </c>
      <c r="B642" s="120">
        <v>7</v>
      </c>
      <c r="C642" s="118" t="s">
        <v>1368</v>
      </c>
      <c r="D642" s="120">
        <v>25</v>
      </c>
      <c r="E642" s="158" t="s">
        <v>9</v>
      </c>
      <c r="F642" s="120" t="s">
        <v>2641</v>
      </c>
      <c r="G642" s="159" t="s">
        <v>2454</v>
      </c>
      <c r="H642" s="160">
        <v>163328</v>
      </c>
    </row>
    <row r="643" spans="1:8">
      <c r="A643" s="162"/>
      <c r="B643" s="120">
        <v>33</v>
      </c>
      <c r="C643" s="118" t="s">
        <v>18</v>
      </c>
      <c r="D643" s="120">
        <v>100</v>
      </c>
      <c r="E643" s="158" t="s">
        <v>6</v>
      </c>
      <c r="F643" s="120" t="s">
        <v>2646</v>
      </c>
      <c r="G643" s="159" t="s">
        <v>2642</v>
      </c>
      <c r="H643" s="160">
        <v>127600</v>
      </c>
    </row>
    <row r="644" spans="1:8">
      <c r="A644" s="162"/>
      <c r="B644" s="120">
        <v>68</v>
      </c>
      <c r="C644" s="118" t="s">
        <v>1655</v>
      </c>
      <c r="D644" s="120">
        <v>250</v>
      </c>
      <c r="E644" s="158" t="s">
        <v>6</v>
      </c>
      <c r="F644" s="120" t="s">
        <v>2295</v>
      </c>
      <c r="G644" s="159" t="s">
        <v>2640</v>
      </c>
      <c r="H644" s="160">
        <v>221066.99999999997</v>
      </c>
    </row>
    <row r="645" spans="1:8">
      <c r="A645" s="162"/>
      <c r="B645" s="120">
        <v>228</v>
      </c>
      <c r="C645" s="118" t="s">
        <v>537</v>
      </c>
      <c r="D645" s="120">
        <v>100</v>
      </c>
      <c r="E645" s="158" t="s">
        <v>538</v>
      </c>
      <c r="F645" s="120" t="s">
        <v>2646</v>
      </c>
      <c r="G645" s="159" t="s">
        <v>2642</v>
      </c>
      <c r="H645" s="160">
        <v>187572</v>
      </c>
    </row>
    <row r="646" spans="1:8">
      <c r="A646" s="162"/>
      <c r="B646" s="120">
        <v>229</v>
      </c>
      <c r="C646" s="118" t="s">
        <v>539</v>
      </c>
      <c r="D646" s="120">
        <v>100</v>
      </c>
      <c r="E646" s="158" t="s">
        <v>538</v>
      </c>
      <c r="F646" s="120" t="s">
        <v>2646</v>
      </c>
      <c r="G646" s="159" t="s">
        <v>2642</v>
      </c>
      <c r="H646" s="160">
        <v>347072</v>
      </c>
    </row>
    <row r="647" spans="1:8">
      <c r="A647" s="162"/>
      <c r="B647" s="120">
        <v>249</v>
      </c>
      <c r="C647" s="118" t="s">
        <v>1844</v>
      </c>
      <c r="D647" s="120">
        <v>250</v>
      </c>
      <c r="E647" s="158" t="s">
        <v>538</v>
      </c>
      <c r="F647" s="120" t="s">
        <v>2295</v>
      </c>
      <c r="G647" s="159" t="s">
        <v>2640</v>
      </c>
      <c r="H647" s="160">
        <v>717750</v>
      </c>
    </row>
    <row r="648" spans="1:8">
      <c r="A648" s="162"/>
      <c r="B648" s="120">
        <v>272</v>
      </c>
      <c r="C648" s="118" t="s">
        <v>1663</v>
      </c>
      <c r="D648" s="120">
        <v>500</v>
      </c>
      <c r="E648" s="158" t="s">
        <v>6</v>
      </c>
      <c r="F648" s="120" t="s">
        <v>2295</v>
      </c>
      <c r="G648" s="159" t="s">
        <v>2640</v>
      </c>
      <c r="H648" s="160">
        <v>195802.19999999998</v>
      </c>
    </row>
    <row r="649" spans="1:8">
      <c r="A649" s="162"/>
      <c r="B649" s="120">
        <v>287</v>
      </c>
      <c r="C649" s="118" t="s">
        <v>547</v>
      </c>
      <c r="D649" s="120">
        <v>50</v>
      </c>
      <c r="E649" s="158" t="s">
        <v>538</v>
      </c>
      <c r="F649" s="120" t="s">
        <v>2295</v>
      </c>
      <c r="G649" s="159" t="s">
        <v>2640</v>
      </c>
      <c r="H649" s="160">
        <v>717750</v>
      </c>
    </row>
    <row r="650" spans="1:8">
      <c r="A650" s="162"/>
      <c r="B650" s="120">
        <v>292</v>
      </c>
      <c r="C650" s="118" t="s">
        <v>1851</v>
      </c>
      <c r="D650" s="120">
        <v>250</v>
      </c>
      <c r="E650" s="158" t="s">
        <v>538</v>
      </c>
      <c r="F650" s="120" t="s">
        <v>2646</v>
      </c>
      <c r="G650" s="159" t="s">
        <v>2642</v>
      </c>
      <c r="H650" s="160">
        <v>512952</v>
      </c>
    </row>
    <row r="651" spans="1:8">
      <c r="A651" s="162"/>
      <c r="B651" s="120">
        <v>301</v>
      </c>
      <c r="C651" s="118" t="s">
        <v>551</v>
      </c>
      <c r="D651" s="120">
        <v>100</v>
      </c>
      <c r="E651" s="158" t="s">
        <v>538</v>
      </c>
      <c r="F651" s="120" t="s">
        <v>2646</v>
      </c>
      <c r="G651" s="159" t="s">
        <v>2642</v>
      </c>
      <c r="H651" s="160">
        <v>170984</v>
      </c>
    </row>
    <row r="652" spans="1:8">
      <c r="A652" s="162"/>
      <c r="B652" s="120">
        <v>302</v>
      </c>
      <c r="C652" s="118" t="s">
        <v>550</v>
      </c>
      <c r="D652" s="120">
        <v>100</v>
      </c>
      <c r="E652" s="158" t="s">
        <v>538</v>
      </c>
      <c r="F652" s="120" t="s">
        <v>2646</v>
      </c>
      <c r="G652" s="159" t="s">
        <v>2642</v>
      </c>
      <c r="H652" s="160">
        <v>229680</v>
      </c>
    </row>
    <row r="653" spans="1:8">
      <c r="A653" s="162"/>
      <c r="B653" s="120">
        <v>312</v>
      </c>
      <c r="C653" s="118" t="s">
        <v>554</v>
      </c>
      <c r="D653" s="120">
        <v>100</v>
      </c>
      <c r="E653" s="158" t="s">
        <v>538</v>
      </c>
      <c r="F653" s="120" t="s">
        <v>2646</v>
      </c>
      <c r="G653" s="159" t="s">
        <v>2642</v>
      </c>
      <c r="H653" s="160">
        <v>213092</v>
      </c>
    </row>
    <row r="654" spans="1:8">
      <c r="A654" s="162"/>
      <c r="B654" s="120">
        <v>315</v>
      </c>
      <c r="C654" s="118" t="s">
        <v>555</v>
      </c>
      <c r="D654" s="120">
        <v>100</v>
      </c>
      <c r="E654" s="158" t="s">
        <v>538</v>
      </c>
      <c r="F654" s="120" t="s">
        <v>2646</v>
      </c>
      <c r="G654" s="159" t="s">
        <v>2642</v>
      </c>
      <c r="H654" s="160">
        <v>220748</v>
      </c>
    </row>
    <row r="655" spans="1:8">
      <c r="A655" s="162"/>
      <c r="B655" s="120">
        <v>319</v>
      </c>
      <c r="C655" s="118" t="s">
        <v>556</v>
      </c>
      <c r="D655" s="120">
        <v>100</v>
      </c>
      <c r="E655" s="158" t="s">
        <v>538</v>
      </c>
      <c r="F655" s="120" t="s">
        <v>2646</v>
      </c>
      <c r="G655" s="159" t="s">
        <v>2642</v>
      </c>
      <c r="H655" s="160">
        <v>239888</v>
      </c>
    </row>
    <row r="656" spans="1:8">
      <c r="A656" s="162"/>
      <c r="B656" s="120">
        <v>378</v>
      </c>
      <c r="C656" s="118" t="s">
        <v>557</v>
      </c>
      <c r="D656" s="120">
        <v>100</v>
      </c>
      <c r="E656" s="158" t="s">
        <v>538</v>
      </c>
      <c r="F656" s="120" t="s">
        <v>2646</v>
      </c>
      <c r="G656" s="159" t="s">
        <v>2642</v>
      </c>
      <c r="H656" s="160">
        <v>319000</v>
      </c>
    </row>
    <row r="657" spans="1:8">
      <c r="A657" s="162"/>
      <c r="B657" s="120">
        <v>381</v>
      </c>
      <c r="C657" s="118" t="s">
        <v>558</v>
      </c>
      <c r="D657" s="120">
        <v>100</v>
      </c>
      <c r="E657" s="158" t="s">
        <v>538</v>
      </c>
      <c r="F657" s="120" t="s">
        <v>2646</v>
      </c>
      <c r="G657" s="159" t="s">
        <v>2642</v>
      </c>
      <c r="H657" s="160">
        <v>121220</v>
      </c>
    </row>
    <row r="658" spans="1:8">
      <c r="A658" s="162"/>
      <c r="B658" s="120">
        <v>407</v>
      </c>
      <c r="C658" s="118" t="s">
        <v>560</v>
      </c>
      <c r="D658" s="120">
        <v>100</v>
      </c>
      <c r="E658" s="158" t="s">
        <v>538</v>
      </c>
      <c r="F658" s="120" t="s">
        <v>2646</v>
      </c>
      <c r="G658" s="159" t="s">
        <v>2642</v>
      </c>
      <c r="H658" s="160">
        <v>280720</v>
      </c>
    </row>
    <row r="659" spans="1:8">
      <c r="A659" s="162"/>
      <c r="B659" s="120">
        <v>420</v>
      </c>
      <c r="C659" s="118" t="s">
        <v>251</v>
      </c>
      <c r="D659" s="120">
        <v>25</v>
      </c>
      <c r="E659" s="158" t="s">
        <v>9</v>
      </c>
      <c r="F659" s="120" t="s">
        <v>2295</v>
      </c>
      <c r="G659" s="159" t="s">
        <v>2640</v>
      </c>
      <c r="H659" s="160">
        <v>166518</v>
      </c>
    </row>
    <row r="660" spans="1:8" ht="28.8">
      <c r="A660" s="162"/>
      <c r="B660" s="120">
        <v>424</v>
      </c>
      <c r="C660" s="118" t="s">
        <v>1897</v>
      </c>
      <c r="D660" s="120">
        <v>100</v>
      </c>
      <c r="E660" s="158" t="s">
        <v>9</v>
      </c>
      <c r="F660" s="120" t="s">
        <v>2295</v>
      </c>
      <c r="G660" s="159" t="s">
        <v>2640</v>
      </c>
      <c r="H660" s="160">
        <v>156182.39999999999</v>
      </c>
    </row>
    <row r="661" spans="1:8">
      <c r="A661" s="162"/>
      <c r="B661" s="120">
        <v>452</v>
      </c>
      <c r="C661" s="118" t="s">
        <v>563</v>
      </c>
      <c r="D661" s="120">
        <v>100</v>
      </c>
      <c r="E661" s="158" t="s">
        <v>538</v>
      </c>
      <c r="F661" s="120" t="s">
        <v>2646</v>
      </c>
      <c r="G661" s="159" t="s">
        <v>2642</v>
      </c>
      <c r="H661" s="160">
        <v>191400</v>
      </c>
    </row>
    <row r="662" spans="1:8">
      <c r="A662" s="162"/>
      <c r="B662" s="120">
        <v>461</v>
      </c>
      <c r="C662" s="118" t="s">
        <v>564</v>
      </c>
      <c r="D662" s="120">
        <v>100</v>
      </c>
      <c r="E662" s="158" t="s">
        <v>538</v>
      </c>
      <c r="F662" s="120" t="s">
        <v>2646</v>
      </c>
      <c r="G662" s="159" t="s">
        <v>2642</v>
      </c>
      <c r="H662" s="160">
        <v>186296</v>
      </c>
    </row>
    <row r="663" spans="1:8">
      <c r="A663" s="162"/>
      <c r="B663" s="120">
        <v>479</v>
      </c>
      <c r="C663" s="118" t="s">
        <v>297</v>
      </c>
      <c r="D663" s="120">
        <v>100</v>
      </c>
      <c r="E663" s="158" t="s">
        <v>538</v>
      </c>
      <c r="F663" s="120" t="s">
        <v>2646</v>
      </c>
      <c r="G663" s="159" t="s">
        <v>2642</v>
      </c>
      <c r="H663" s="160">
        <v>209264</v>
      </c>
    </row>
    <row r="664" spans="1:8">
      <c r="A664" s="162"/>
      <c r="B664" s="120">
        <v>480</v>
      </c>
      <c r="C664" s="118" t="s">
        <v>301</v>
      </c>
      <c r="D664" s="120">
        <v>50</v>
      </c>
      <c r="E664" s="158" t="s">
        <v>6</v>
      </c>
      <c r="F664" s="120" t="s">
        <v>2295</v>
      </c>
      <c r="G664" s="159" t="s">
        <v>2640</v>
      </c>
      <c r="H664" s="160">
        <v>151588.79999999999</v>
      </c>
    </row>
    <row r="665" spans="1:8">
      <c r="A665" s="162"/>
      <c r="B665" s="120">
        <v>494</v>
      </c>
      <c r="C665" s="118" t="s">
        <v>1672</v>
      </c>
      <c r="D665" s="120">
        <v>250</v>
      </c>
      <c r="E665" s="158" t="s">
        <v>6</v>
      </c>
      <c r="F665" s="120" t="s">
        <v>2295</v>
      </c>
      <c r="G665" s="159" t="s">
        <v>2392</v>
      </c>
      <c r="H665" s="160">
        <v>104504.4</v>
      </c>
    </row>
    <row r="666" spans="1:8">
      <c r="A666" s="162"/>
      <c r="B666" s="120">
        <v>508</v>
      </c>
      <c r="C666" s="118" t="s">
        <v>315</v>
      </c>
      <c r="D666" s="120">
        <v>500</v>
      </c>
      <c r="E666" s="158" t="s">
        <v>6</v>
      </c>
      <c r="F666" s="120" t="s">
        <v>2295</v>
      </c>
      <c r="G666" s="159" t="s">
        <v>2640</v>
      </c>
      <c r="H666" s="160">
        <v>181447.19999999998</v>
      </c>
    </row>
    <row r="667" spans="1:8">
      <c r="A667" s="162"/>
      <c r="B667" s="120">
        <v>517</v>
      </c>
      <c r="C667" s="118" t="s">
        <v>565</v>
      </c>
      <c r="D667" s="120">
        <v>100</v>
      </c>
      <c r="E667" s="158" t="s">
        <v>538</v>
      </c>
      <c r="F667" s="120" t="s">
        <v>2646</v>
      </c>
      <c r="G667" s="159" t="s">
        <v>2642</v>
      </c>
      <c r="H667" s="160">
        <v>370040</v>
      </c>
    </row>
    <row r="668" spans="1:8">
      <c r="A668" s="162"/>
      <c r="B668" s="120">
        <v>547</v>
      </c>
      <c r="C668" s="118" t="s">
        <v>566</v>
      </c>
      <c r="D668" s="120">
        <v>100</v>
      </c>
      <c r="E668" s="158" t="s">
        <v>538</v>
      </c>
      <c r="F668" s="120" t="s">
        <v>2646</v>
      </c>
      <c r="G668" s="159" t="s">
        <v>2642</v>
      </c>
      <c r="H668" s="160">
        <v>169708</v>
      </c>
    </row>
    <row r="669" spans="1:8">
      <c r="A669" s="162"/>
      <c r="B669" s="120">
        <v>550</v>
      </c>
      <c r="C669" s="118" t="s">
        <v>1669</v>
      </c>
      <c r="D669" s="120">
        <v>50</v>
      </c>
      <c r="E669" s="158" t="s">
        <v>9</v>
      </c>
      <c r="F669" s="120" t="s">
        <v>1095</v>
      </c>
      <c r="G669" s="159" t="s">
        <v>2642</v>
      </c>
      <c r="H669" s="160">
        <v>204160</v>
      </c>
    </row>
    <row r="670" spans="1:8">
      <c r="A670" s="162"/>
      <c r="B670" s="120">
        <v>551</v>
      </c>
      <c r="C670" s="118" t="s">
        <v>567</v>
      </c>
      <c r="D670" s="120">
        <v>50</v>
      </c>
      <c r="E670" s="158" t="s">
        <v>538</v>
      </c>
      <c r="F670" s="120" t="s">
        <v>2646</v>
      </c>
      <c r="G670" s="159" t="s">
        <v>2545</v>
      </c>
      <c r="H670" s="160">
        <v>287100</v>
      </c>
    </row>
    <row r="671" spans="1:8">
      <c r="A671" s="162"/>
      <c r="B671" s="120">
        <v>552</v>
      </c>
      <c r="C671" s="118" t="s">
        <v>568</v>
      </c>
      <c r="D671" s="120">
        <v>100</v>
      </c>
      <c r="E671" s="158" t="s">
        <v>538</v>
      </c>
      <c r="F671" s="120" t="s">
        <v>2646</v>
      </c>
      <c r="G671" s="159" t="s">
        <v>2642</v>
      </c>
      <c r="H671" s="160">
        <v>218000</v>
      </c>
    </row>
    <row r="672" spans="1:8">
      <c r="A672" s="162"/>
      <c r="B672" s="120">
        <v>553</v>
      </c>
      <c r="C672" s="118" t="s">
        <v>569</v>
      </c>
      <c r="D672" s="120">
        <v>100</v>
      </c>
      <c r="E672" s="158" t="s">
        <v>538</v>
      </c>
      <c r="F672" s="120" t="s">
        <v>2646</v>
      </c>
      <c r="G672" s="159" t="s">
        <v>2642</v>
      </c>
      <c r="H672" s="160">
        <v>239888</v>
      </c>
    </row>
    <row r="673" spans="1:8">
      <c r="A673" s="162"/>
      <c r="B673" s="120">
        <v>557</v>
      </c>
      <c r="C673" s="118" t="s">
        <v>571</v>
      </c>
      <c r="D673" s="120">
        <v>100</v>
      </c>
      <c r="E673" s="158" t="s">
        <v>538</v>
      </c>
      <c r="F673" s="120" t="s">
        <v>2646</v>
      </c>
      <c r="G673" s="159" t="s">
        <v>2642</v>
      </c>
      <c r="H673" s="160">
        <v>370040</v>
      </c>
    </row>
    <row r="674" spans="1:8">
      <c r="A674" s="162"/>
      <c r="B674" s="120">
        <v>558</v>
      </c>
      <c r="C674" s="118" t="s">
        <v>1676</v>
      </c>
      <c r="D674" s="120">
        <v>25</v>
      </c>
      <c r="E674" s="158" t="s">
        <v>9</v>
      </c>
      <c r="F674" s="120" t="s">
        <v>2295</v>
      </c>
      <c r="G674" s="159" t="s">
        <v>2640</v>
      </c>
      <c r="H674" s="160">
        <v>171111.59999999998</v>
      </c>
    </row>
    <row r="675" spans="1:8">
      <c r="A675" s="162"/>
      <c r="B675" s="120">
        <v>590</v>
      </c>
      <c r="C675" s="118" t="s">
        <v>576</v>
      </c>
      <c r="D675" s="120">
        <v>100</v>
      </c>
      <c r="E675" s="158" t="s">
        <v>538</v>
      </c>
      <c r="F675" s="120" t="s">
        <v>2646</v>
      </c>
      <c r="G675" s="159" t="s">
        <v>2642</v>
      </c>
      <c r="H675" s="160">
        <v>280720</v>
      </c>
    </row>
    <row r="676" spans="1:8">
      <c r="A676" s="164"/>
      <c r="B676" s="120">
        <v>687</v>
      </c>
      <c r="C676" s="118" t="s">
        <v>447</v>
      </c>
      <c r="D676" s="120">
        <v>100</v>
      </c>
      <c r="E676" s="158" t="s">
        <v>9</v>
      </c>
      <c r="F676" s="120" t="s">
        <v>2295</v>
      </c>
      <c r="G676" s="159" t="s">
        <v>2640</v>
      </c>
      <c r="H676" s="160">
        <v>277912.8</v>
      </c>
    </row>
    <row r="677" spans="1:8">
      <c r="A677" s="168" t="s">
        <v>2686</v>
      </c>
      <c r="B677" s="169"/>
      <c r="C677" s="170"/>
      <c r="D677" s="169"/>
      <c r="E677" s="171"/>
      <c r="F677" s="169"/>
      <c r="G677" s="168"/>
      <c r="H677" s="172">
        <v>148403104.16619411</v>
      </c>
    </row>
    <row r="680" spans="1:8">
      <c r="A680" s="154" t="s">
        <v>2704</v>
      </c>
      <c r="B680" s="154"/>
      <c r="C680" s="106"/>
      <c r="D680" s="106"/>
      <c r="E680" s="106"/>
      <c r="F680" s="106"/>
    </row>
    <row r="681" spans="1:8">
      <c r="D681" s="107"/>
      <c r="E681" s="107"/>
      <c r="F681" s="107"/>
    </row>
    <row r="682" spans="1:8" ht="28.8">
      <c r="A682" s="157" t="s">
        <v>2256</v>
      </c>
      <c r="B682" s="116" t="s">
        <v>0</v>
      </c>
      <c r="C682" s="116" t="s">
        <v>1</v>
      </c>
      <c r="D682" s="116" t="s">
        <v>2695</v>
      </c>
      <c r="E682" s="116" t="s">
        <v>2701</v>
      </c>
      <c r="F682" s="116" t="s">
        <v>2702</v>
      </c>
    </row>
    <row r="683" spans="1:8" ht="28.8">
      <c r="A683" s="165" t="s">
        <v>2266</v>
      </c>
      <c r="B683" s="158">
        <v>94</v>
      </c>
      <c r="C683" s="118" t="s">
        <v>1365</v>
      </c>
      <c r="D683" s="118" t="s">
        <v>1356</v>
      </c>
      <c r="E683" s="118" t="s">
        <v>2279</v>
      </c>
      <c r="F683" s="175">
        <v>149751.35999999999</v>
      </c>
    </row>
    <row r="684" spans="1:8" ht="28.8">
      <c r="A684" s="166"/>
      <c r="B684" s="158">
        <v>175</v>
      </c>
      <c r="C684" s="118" t="s">
        <v>2019</v>
      </c>
      <c r="D684" s="118" t="s">
        <v>2278</v>
      </c>
      <c r="E684" s="118" t="s">
        <v>2279</v>
      </c>
      <c r="F684" s="175">
        <v>808520</v>
      </c>
    </row>
    <row r="685" spans="1:8">
      <c r="A685" s="166"/>
      <c r="B685" s="158">
        <v>180</v>
      </c>
      <c r="C685" s="118" t="s">
        <v>2021</v>
      </c>
      <c r="D685" s="118" t="s">
        <v>2287</v>
      </c>
      <c r="E685" s="118" t="s">
        <v>2279</v>
      </c>
      <c r="F685" s="175">
        <v>394242.24</v>
      </c>
    </row>
    <row r="686" spans="1:8" ht="43.2">
      <c r="A686" s="166"/>
      <c r="B686" s="158">
        <v>298</v>
      </c>
      <c r="C686" s="118" t="s">
        <v>1759</v>
      </c>
      <c r="D686" s="118" t="s">
        <v>2282</v>
      </c>
      <c r="E686" s="118" t="s">
        <v>2475</v>
      </c>
      <c r="F686" s="175">
        <v>21034.666666666664</v>
      </c>
    </row>
    <row r="687" spans="1:8" ht="28.8">
      <c r="A687" s="166"/>
      <c r="B687" s="158">
        <v>379</v>
      </c>
      <c r="C687" s="118" t="s">
        <v>2088</v>
      </c>
      <c r="D687" s="118" t="s">
        <v>2032</v>
      </c>
      <c r="E687" s="118" t="s">
        <v>2475</v>
      </c>
      <c r="F687" s="175">
        <v>1790.75</v>
      </c>
    </row>
    <row r="688" spans="1:8" ht="43.2">
      <c r="A688" s="167"/>
      <c r="B688" s="158">
        <v>415</v>
      </c>
      <c r="C688" s="118" t="s">
        <v>817</v>
      </c>
      <c r="D688" s="118" t="s">
        <v>2278</v>
      </c>
      <c r="E688" s="118" t="s">
        <v>2279</v>
      </c>
      <c r="F688" s="175">
        <v>299783.44000000006</v>
      </c>
    </row>
    <row r="689" spans="1:6" ht="43.2">
      <c r="A689" s="165" t="s">
        <v>2324</v>
      </c>
      <c r="B689" s="158">
        <v>70</v>
      </c>
      <c r="C689" s="118" t="s">
        <v>835</v>
      </c>
      <c r="D689" s="118" t="s">
        <v>2325</v>
      </c>
      <c r="E689" s="118" t="s">
        <v>2326</v>
      </c>
      <c r="F689" s="175">
        <v>86115</v>
      </c>
    </row>
    <row r="690" spans="1:6" ht="43.2">
      <c r="A690" s="166"/>
      <c r="B690" s="158">
        <v>72</v>
      </c>
      <c r="C690" s="118" t="s">
        <v>616</v>
      </c>
      <c r="D690" s="118" t="s">
        <v>2329</v>
      </c>
      <c r="E690" s="118" t="s">
        <v>2326</v>
      </c>
      <c r="F690" s="175">
        <v>9848</v>
      </c>
    </row>
    <row r="691" spans="1:6" ht="43.2">
      <c r="A691" s="166"/>
      <c r="B691" s="158">
        <v>109</v>
      </c>
      <c r="C691" s="118" t="s">
        <v>636</v>
      </c>
      <c r="D691" s="118" t="s">
        <v>2325</v>
      </c>
      <c r="E691" s="118" t="s">
        <v>2326</v>
      </c>
      <c r="F691" s="175">
        <v>86115</v>
      </c>
    </row>
    <row r="692" spans="1:6" ht="43.2">
      <c r="A692" s="166"/>
      <c r="B692" s="158">
        <v>189</v>
      </c>
      <c r="C692" s="118" t="s">
        <v>688</v>
      </c>
      <c r="D692" s="118" t="s">
        <v>2333</v>
      </c>
      <c r="E692" s="118" t="s">
        <v>2328</v>
      </c>
      <c r="F692" s="175">
        <v>125986</v>
      </c>
    </row>
    <row r="693" spans="1:6" ht="43.2">
      <c r="A693" s="167"/>
      <c r="B693" s="158">
        <v>332</v>
      </c>
      <c r="C693" s="118" t="s">
        <v>774</v>
      </c>
      <c r="D693" s="118" t="s">
        <v>2342</v>
      </c>
      <c r="E693" s="118" t="s">
        <v>2326</v>
      </c>
      <c r="F693" s="175">
        <v>51418</v>
      </c>
    </row>
    <row r="694" spans="1:6" ht="28.8">
      <c r="A694" s="165" t="s">
        <v>2292</v>
      </c>
      <c r="B694" s="158">
        <v>108</v>
      </c>
      <c r="C694" s="118" t="s">
        <v>2688</v>
      </c>
      <c r="D694" s="118" t="s">
        <v>2304</v>
      </c>
      <c r="E694" s="118">
        <v>30</v>
      </c>
      <c r="F694" s="175">
        <v>126556</v>
      </c>
    </row>
    <row r="695" spans="1:6" ht="28.8">
      <c r="A695" s="166"/>
      <c r="B695" s="158">
        <v>130</v>
      </c>
      <c r="C695" s="118" t="s">
        <v>648</v>
      </c>
      <c r="D695" s="118" t="s">
        <v>2304</v>
      </c>
      <c r="E695" s="118">
        <v>30</v>
      </c>
      <c r="F695" s="175">
        <v>28000</v>
      </c>
    </row>
    <row r="696" spans="1:6" ht="28.8">
      <c r="A696" s="166"/>
      <c r="B696" s="158">
        <v>207</v>
      </c>
      <c r="C696" s="118" t="s">
        <v>701</v>
      </c>
      <c r="D696" s="118" t="s">
        <v>2308</v>
      </c>
      <c r="E696" s="118">
        <v>30</v>
      </c>
      <c r="F696" s="175">
        <v>1462528</v>
      </c>
    </row>
    <row r="697" spans="1:6" ht="28.8">
      <c r="A697" s="166"/>
      <c r="B697" s="158">
        <v>329</v>
      </c>
      <c r="C697" s="118" t="s">
        <v>772</v>
      </c>
      <c r="D697" s="118" t="s">
        <v>2317</v>
      </c>
      <c r="E697" s="118">
        <v>30</v>
      </c>
      <c r="F697" s="175">
        <v>53000</v>
      </c>
    </row>
    <row r="698" spans="1:6" ht="43.2">
      <c r="A698" s="166"/>
      <c r="B698" s="158">
        <v>333</v>
      </c>
      <c r="C698" s="118" t="s">
        <v>2067</v>
      </c>
      <c r="D698" s="118" t="s">
        <v>2317</v>
      </c>
      <c r="E698" s="118">
        <v>30</v>
      </c>
      <c r="F698" s="175">
        <v>57700</v>
      </c>
    </row>
    <row r="699" spans="1:6" ht="86.4">
      <c r="A699" s="167"/>
      <c r="B699" s="158">
        <v>416</v>
      </c>
      <c r="C699" s="118" t="s">
        <v>1724</v>
      </c>
      <c r="D699" s="118" t="s">
        <v>2309</v>
      </c>
      <c r="E699" s="118">
        <v>30</v>
      </c>
      <c r="F699" s="175">
        <v>141520</v>
      </c>
    </row>
    <row r="700" spans="1:6" ht="28.8">
      <c r="A700" s="161" t="s">
        <v>2360</v>
      </c>
      <c r="B700" s="158">
        <v>9</v>
      </c>
      <c r="C700" s="118" t="s">
        <v>1962</v>
      </c>
      <c r="D700" s="118" t="s">
        <v>859</v>
      </c>
      <c r="E700" s="118">
        <v>3</v>
      </c>
      <c r="F700" s="175">
        <v>39860.964</v>
      </c>
    </row>
    <row r="701" spans="1:6" ht="43.2">
      <c r="A701" s="162"/>
      <c r="B701" s="158">
        <v>200</v>
      </c>
      <c r="C701" s="118" t="s">
        <v>697</v>
      </c>
      <c r="D701" s="118" t="s">
        <v>2394</v>
      </c>
      <c r="E701" s="118" t="s">
        <v>2326</v>
      </c>
      <c r="F701" s="175">
        <v>62639.999999999993</v>
      </c>
    </row>
    <row r="702" spans="1:6" ht="43.2">
      <c r="A702" s="162"/>
      <c r="B702" s="158">
        <v>201</v>
      </c>
      <c r="C702" s="118" t="s">
        <v>698</v>
      </c>
      <c r="D702" s="118" t="s">
        <v>2394</v>
      </c>
      <c r="E702" s="118" t="s">
        <v>2326</v>
      </c>
      <c r="F702" s="175">
        <v>62639.999999999993</v>
      </c>
    </row>
    <row r="703" spans="1:6" ht="43.2">
      <c r="A703" s="162"/>
      <c r="B703" s="158">
        <v>202</v>
      </c>
      <c r="C703" s="118" t="s">
        <v>699</v>
      </c>
      <c r="D703" s="118" t="s">
        <v>2394</v>
      </c>
      <c r="E703" s="118" t="s">
        <v>2326</v>
      </c>
      <c r="F703" s="175">
        <v>62639.999999999993</v>
      </c>
    </row>
    <row r="704" spans="1:6" ht="28.8">
      <c r="A704" s="162"/>
      <c r="B704" s="158">
        <v>205</v>
      </c>
      <c r="C704" s="118" t="s">
        <v>1575</v>
      </c>
      <c r="D704" s="118" t="s">
        <v>2385</v>
      </c>
      <c r="E704" s="118" t="s">
        <v>2326</v>
      </c>
      <c r="F704" s="175">
        <v>14523.199999999999</v>
      </c>
    </row>
    <row r="705" spans="1:6" ht="28.8">
      <c r="A705" s="162"/>
      <c r="B705" s="158">
        <v>206</v>
      </c>
      <c r="C705" s="118" t="s">
        <v>1576</v>
      </c>
      <c r="D705" s="118" t="s">
        <v>2385</v>
      </c>
      <c r="E705" s="118" t="s">
        <v>2326</v>
      </c>
      <c r="F705" s="175">
        <v>14523.199999999999</v>
      </c>
    </row>
    <row r="706" spans="1:6" ht="28.8">
      <c r="A706" s="162"/>
      <c r="B706" s="158">
        <v>285</v>
      </c>
      <c r="C706" s="118" t="s">
        <v>750</v>
      </c>
      <c r="D706" s="118" t="s">
        <v>920</v>
      </c>
      <c r="E706" s="118" t="s">
        <v>2326</v>
      </c>
      <c r="F706" s="175">
        <v>33640</v>
      </c>
    </row>
    <row r="707" spans="1:6" ht="28.8">
      <c r="A707" s="162"/>
      <c r="B707" s="158">
        <v>331</v>
      </c>
      <c r="C707" s="118" t="s">
        <v>1718</v>
      </c>
      <c r="D707" s="118" t="s">
        <v>920</v>
      </c>
      <c r="E707" s="118" t="s">
        <v>2375</v>
      </c>
      <c r="F707" s="175">
        <v>82592</v>
      </c>
    </row>
    <row r="708" spans="1:6" ht="43.2">
      <c r="A708" s="164"/>
      <c r="B708" s="158">
        <v>389</v>
      </c>
      <c r="C708" s="118" t="s">
        <v>802</v>
      </c>
      <c r="D708" s="118" t="s">
        <v>2379</v>
      </c>
      <c r="E708" s="118" t="s">
        <v>2475</v>
      </c>
      <c r="F708" s="175">
        <v>1577</v>
      </c>
    </row>
    <row r="709" spans="1:6" ht="28.8">
      <c r="A709" s="165" t="s">
        <v>2405</v>
      </c>
      <c r="B709" s="158">
        <v>75</v>
      </c>
      <c r="C709" s="118" t="s">
        <v>1986</v>
      </c>
      <c r="D709" s="118" t="s">
        <v>2280</v>
      </c>
      <c r="E709" s="118">
        <v>15</v>
      </c>
      <c r="F709" s="175">
        <v>122147.99999999999</v>
      </c>
    </row>
    <row r="710" spans="1:6" ht="72">
      <c r="A710" s="166"/>
      <c r="B710" s="158">
        <v>90</v>
      </c>
      <c r="C710" s="118" t="s">
        <v>1577</v>
      </c>
      <c r="D710" s="118" t="s">
        <v>2413</v>
      </c>
      <c r="E710" s="118">
        <v>15</v>
      </c>
      <c r="F710" s="175">
        <v>164720</v>
      </c>
    </row>
    <row r="711" spans="1:6" ht="28.8">
      <c r="A711" s="166"/>
      <c r="B711" s="158">
        <v>139</v>
      </c>
      <c r="C711" s="118" t="s">
        <v>2012</v>
      </c>
      <c r="D711" s="118" t="s">
        <v>2416</v>
      </c>
      <c r="E711" s="118">
        <v>15</v>
      </c>
      <c r="F711" s="175">
        <v>8352</v>
      </c>
    </row>
    <row r="712" spans="1:6" ht="28.8">
      <c r="A712" s="166"/>
      <c r="B712" s="158">
        <v>152</v>
      </c>
      <c r="C712" s="118" t="s">
        <v>662</v>
      </c>
      <c r="D712" s="118" t="s">
        <v>2415</v>
      </c>
      <c r="E712" s="118">
        <v>15</v>
      </c>
      <c r="F712" s="175">
        <v>6890.4</v>
      </c>
    </row>
    <row r="713" spans="1:6" ht="43.2">
      <c r="A713" s="166"/>
      <c r="B713" s="158">
        <v>162</v>
      </c>
      <c r="C713" s="118" t="s">
        <v>668</v>
      </c>
      <c r="D713" s="118" t="s">
        <v>2390</v>
      </c>
      <c r="E713" s="118">
        <v>15</v>
      </c>
      <c r="F713" s="175">
        <v>156600</v>
      </c>
    </row>
    <row r="714" spans="1:6" ht="28.8">
      <c r="A714" s="166"/>
      <c r="B714" s="158">
        <v>211</v>
      </c>
      <c r="C714" s="118" t="s">
        <v>704</v>
      </c>
      <c r="D714" s="118" t="s">
        <v>2280</v>
      </c>
      <c r="E714" s="118">
        <v>15</v>
      </c>
      <c r="F714" s="175">
        <v>95004</v>
      </c>
    </row>
    <row r="715" spans="1:6" ht="28.8">
      <c r="A715" s="166"/>
      <c r="B715" s="158">
        <v>247</v>
      </c>
      <c r="C715" s="118" t="s">
        <v>851</v>
      </c>
      <c r="D715" s="118" t="s">
        <v>2422</v>
      </c>
      <c r="E715" s="118">
        <v>15</v>
      </c>
      <c r="F715" s="175">
        <v>56375.999999999993</v>
      </c>
    </row>
    <row r="716" spans="1:6" ht="28.8">
      <c r="A716" s="166"/>
      <c r="B716" s="158">
        <v>265</v>
      </c>
      <c r="C716" s="118" t="s">
        <v>736</v>
      </c>
      <c r="D716" s="118" t="s">
        <v>2390</v>
      </c>
      <c r="E716" s="118">
        <v>15</v>
      </c>
      <c r="F716" s="175">
        <v>52200</v>
      </c>
    </row>
    <row r="717" spans="1:6" ht="28.8">
      <c r="A717" s="166"/>
      <c r="B717" s="158">
        <v>267</v>
      </c>
      <c r="C717" s="118" t="s">
        <v>737</v>
      </c>
      <c r="D717" s="118" t="s">
        <v>2416</v>
      </c>
      <c r="E717" s="118">
        <v>15</v>
      </c>
      <c r="F717" s="175">
        <v>13571.999999999998</v>
      </c>
    </row>
    <row r="718" spans="1:6" ht="28.8">
      <c r="A718" s="166"/>
      <c r="B718" s="158">
        <v>272</v>
      </c>
      <c r="C718" s="118" t="s">
        <v>741</v>
      </c>
      <c r="D718" s="118" t="s">
        <v>2416</v>
      </c>
      <c r="E718" s="118">
        <v>15</v>
      </c>
      <c r="F718" s="175">
        <v>18792</v>
      </c>
    </row>
    <row r="719" spans="1:6" ht="28.8">
      <c r="A719" s="166"/>
      <c r="B719" s="158">
        <v>278</v>
      </c>
      <c r="C719" s="118" t="s">
        <v>746</v>
      </c>
      <c r="D719" s="118" t="s">
        <v>2416</v>
      </c>
      <c r="E719" s="118">
        <v>15</v>
      </c>
      <c r="F719" s="175">
        <v>18478.8</v>
      </c>
    </row>
    <row r="720" spans="1:6" ht="43.2">
      <c r="A720" s="167"/>
      <c r="B720" s="158">
        <v>305</v>
      </c>
      <c r="C720" s="118" t="s">
        <v>1766</v>
      </c>
      <c r="D720" s="118" t="s">
        <v>2416</v>
      </c>
      <c r="E720" s="118">
        <v>15</v>
      </c>
      <c r="F720" s="175">
        <v>33408</v>
      </c>
    </row>
    <row r="721" spans="1:6" ht="43.2">
      <c r="A721" s="176" t="s">
        <v>2425</v>
      </c>
      <c r="B721" s="158">
        <v>240</v>
      </c>
      <c r="C721" s="118" t="s">
        <v>999</v>
      </c>
      <c r="D721" s="118" t="s">
        <v>1059</v>
      </c>
      <c r="E721" s="118">
        <v>30</v>
      </c>
      <c r="F721" s="175">
        <v>198360</v>
      </c>
    </row>
    <row r="722" spans="1:6" ht="28.8">
      <c r="A722" s="165" t="s">
        <v>2429</v>
      </c>
      <c r="B722" s="158">
        <v>4</v>
      </c>
      <c r="C722" s="118" t="s">
        <v>1731</v>
      </c>
      <c r="D722" s="118" t="s">
        <v>2278</v>
      </c>
      <c r="E722" s="118" t="s">
        <v>2375</v>
      </c>
      <c r="F722" s="175">
        <v>266342</v>
      </c>
    </row>
    <row r="723" spans="1:6" ht="28.8">
      <c r="A723" s="166"/>
      <c r="B723" s="158">
        <v>69</v>
      </c>
      <c r="C723" s="118" t="s">
        <v>822</v>
      </c>
      <c r="D723" s="118" t="s">
        <v>888</v>
      </c>
      <c r="E723" s="118" t="s">
        <v>2375</v>
      </c>
      <c r="F723" s="175">
        <v>4988</v>
      </c>
    </row>
    <row r="724" spans="1:6" ht="28.8">
      <c r="A724" s="166"/>
      <c r="B724" s="158">
        <v>71</v>
      </c>
      <c r="C724" s="118" t="s">
        <v>615</v>
      </c>
      <c r="D724" s="118" t="s">
        <v>2303</v>
      </c>
      <c r="E724" s="118" t="s">
        <v>2375</v>
      </c>
      <c r="F724" s="175">
        <v>20142</v>
      </c>
    </row>
    <row r="725" spans="1:6" ht="72">
      <c r="A725" s="166"/>
      <c r="B725" s="158">
        <v>123</v>
      </c>
      <c r="C725" s="118" t="s">
        <v>2006</v>
      </c>
      <c r="D725" s="118" t="s">
        <v>888</v>
      </c>
      <c r="E725" s="118" t="s">
        <v>2375</v>
      </c>
      <c r="F725" s="175">
        <v>7148</v>
      </c>
    </row>
    <row r="726" spans="1:6" ht="28.8">
      <c r="A726" s="166"/>
      <c r="B726" s="158">
        <v>173</v>
      </c>
      <c r="C726" s="118" t="s">
        <v>2018</v>
      </c>
      <c r="D726" s="118" t="s">
        <v>2300</v>
      </c>
      <c r="E726" s="118" t="s">
        <v>2375</v>
      </c>
      <c r="F726" s="175">
        <v>5800</v>
      </c>
    </row>
    <row r="727" spans="1:6" ht="28.8">
      <c r="A727" s="166"/>
      <c r="B727" s="158">
        <v>178</v>
      </c>
      <c r="C727" s="118" t="s">
        <v>1742</v>
      </c>
      <c r="D727" s="118" t="s">
        <v>2300</v>
      </c>
      <c r="E727" s="118" t="s">
        <v>2375</v>
      </c>
      <c r="F727" s="175">
        <v>6380</v>
      </c>
    </row>
    <row r="728" spans="1:6">
      <c r="A728" s="166"/>
      <c r="B728" s="158">
        <v>187</v>
      </c>
      <c r="C728" s="118" t="s">
        <v>686</v>
      </c>
      <c r="D728" s="118" t="s">
        <v>888</v>
      </c>
      <c r="E728" s="118" t="s">
        <v>2375</v>
      </c>
      <c r="F728" s="175">
        <v>22624</v>
      </c>
    </row>
    <row r="729" spans="1:6" ht="28.8">
      <c r="A729" s="166"/>
      <c r="B729" s="158">
        <v>190</v>
      </c>
      <c r="C729" s="118" t="s">
        <v>689</v>
      </c>
      <c r="D729" s="118" t="s">
        <v>888</v>
      </c>
      <c r="E729" s="118" t="s">
        <v>2375</v>
      </c>
      <c r="F729" s="175">
        <v>47566</v>
      </c>
    </row>
    <row r="730" spans="1:6">
      <c r="A730" s="166"/>
      <c r="B730" s="158">
        <v>234</v>
      </c>
      <c r="C730" s="118" t="s">
        <v>2033</v>
      </c>
      <c r="D730" s="118" t="s">
        <v>888</v>
      </c>
      <c r="E730" s="118" t="s">
        <v>2375</v>
      </c>
      <c r="F730" s="175">
        <v>118205</v>
      </c>
    </row>
    <row r="731" spans="1:6">
      <c r="A731" s="166"/>
      <c r="B731" s="158">
        <v>236</v>
      </c>
      <c r="C731" s="118" t="s">
        <v>2035</v>
      </c>
      <c r="D731" s="118" t="s">
        <v>888</v>
      </c>
      <c r="E731" s="118" t="s">
        <v>2375</v>
      </c>
      <c r="F731" s="175">
        <v>8571</v>
      </c>
    </row>
    <row r="732" spans="1:6" ht="28.8">
      <c r="A732" s="166"/>
      <c r="B732" s="158">
        <v>241</v>
      </c>
      <c r="C732" s="118" t="s">
        <v>1750</v>
      </c>
      <c r="D732" s="118" t="s">
        <v>888</v>
      </c>
      <c r="E732" s="118" t="s">
        <v>2375</v>
      </c>
      <c r="F732" s="175">
        <v>3393</v>
      </c>
    </row>
    <row r="733" spans="1:6" ht="57.6">
      <c r="A733" s="166"/>
      <c r="B733" s="158">
        <v>317</v>
      </c>
      <c r="C733" s="118" t="s">
        <v>838</v>
      </c>
      <c r="D733" s="118" t="s">
        <v>2303</v>
      </c>
      <c r="E733" s="118" t="s">
        <v>2375</v>
      </c>
      <c r="F733" s="175">
        <v>43866</v>
      </c>
    </row>
    <row r="734" spans="1:6" ht="57.6">
      <c r="A734" s="166"/>
      <c r="B734" s="158">
        <v>318</v>
      </c>
      <c r="C734" s="118" t="s">
        <v>1490</v>
      </c>
      <c r="D734" s="118" t="s">
        <v>2303</v>
      </c>
      <c r="E734" s="118" t="s">
        <v>2375</v>
      </c>
      <c r="F734" s="175">
        <v>44190</v>
      </c>
    </row>
    <row r="735" spans="1:6" ht="43.2">
      <c r="A735" s="167"/>
      <c r="B735" s="158">
        <v>350</v>
      </c>
      <c r="C735" s="118" t="s">
        <v>1361</v>
      </c>
      <c r="D735" s="118" t="s">
        <v>888</v>
      </c>
      <c r="E735" s="118" t="s">
        <v>2375</v>
      </c>
      <c r="F735" s="175">
        <v>162261</v>
      </c>
    </row>
    <row r="736" spans="1:6">
      <c r="A736" s="165" t="s">
        <v>2437</v>
      </c>
      <c r="B736" s="158">
        <v>23</v>
      </c>
      <c r="C736" s="118" t="s">
        <v>592</v>
      </c>
      <c r="D736" s="118" t="s">
        <v>2280</v>
      </c>
      <c r="E736" s="118">
        <v>30</v>
      </c>
      <c r="F736" s="175">
        <v>137000</v>
      </c>
    </row>
    <row r="737" spans="1:6" ht="28.8">
      <c r="A737" s="166"/>
      <c r="B737" s="158">
        <v>28</v>
      </c>
      <c r="C737" s="118" t="s">
        <v>1971</v>
      </c>
      <c r="D737" s="118" t="s">
        <v>2386</v>
      </c>
      <c r="E737" s="118">
        <v>30</v>
      </c>
      <c r="F737" s="175">
        <v>19000</v>
      </c>
    </row>
    <row r="738" spans="1:6" ht="28.8">
      <c r="A738" s="166"/>
      <c r="B738" s="158">
        <v>43</v>
      </c>
      <c r="C738" s="118" t="s">
        <v>598</v>
      </c>
      <c r="D738" s="118" t="s">
        <v>2280</v>
      </c>
      <c r="E738" s="118">
        <v>30</v>
      </c>
      <c r="F738" s="175">
        <v>5220</v>
      </c>
    </row>
    <row r="739" spans="1:6" ht="28.8">
      <c r="A739" s="166"/>
      <c r="B739" s="158">
        <v>46</v>
      </c>
      <c r="C739" s="118" t="s">
        <v>1631</v>
      </c>
      <c r="D739" s="118" t="s">
        <v>2439</v>
      </c>
      <c r="E739" s="118">
        <v>30</v>
      </c>
      <c r="F739" s="175">
        <v>18792</v>
      </c>
    </row>
    <row r="740" spans="1:6">
      <c r="A740" s="166"/>
      <c r="B740" s="158">
        <v>48</v>
      </c>
      <c r="C740" s="118" t="s">
        <v>600</v>
      </c>
      <c r="D740" s="118" t="s">
        <v>2439</v>
      </c>
      <c r="E740" s="118">
        <v>30</v>
      </c>
      <c r="F740" s="175">
        <v>4640</v>
      </c>
    </row>
    <row r="741" spans="1:6">
      <c r="A741" s="166"/>
      <c r="B741" s="158">
        <v>49</v>
      </c>
      <c r="C741" s="118" t="s">
        <v>601</v>
      </c>
      <c r="D741" s="118" t="s">
        <v>2439</v>
      </c>
      <c r="E741" s="118">
        <v>30</v>
      </c>
      <c r="F741" s="175">
        <v>2592</v>
      </c>
    </row>
    <row r="742" spans="1:6">
      <c r="A742" s="166"/>
      <c r="B742" s="158">
        <v>50</v>
      </c>
      <c r="C742" s="118" t="s">
        <v>602</v>
      </c>
      <c r="D742" s="118" t="s">
        <v>2439</v>
      </c>
      <c r="E742" s="118">
        <v>30</v>
      </c>
      <c r="F742" s="175">
        <v>10092</v>
      </c>
    </row>
    <row r="743" spans="1:6">
      <c r="A743" s="166"/>
      <c r="B743" s="158">
        <v>51</v>
      </c>
      <c r="C743" s="118" t="s">
        <v>603</v>
      </c>
      <c r="D743" s="118" t="s">
        <v>2439</v>
      </c>
      <c r="E743" s="118">
        <v>30</v>
      </c>
      <c r="F743" s="175">
        <v>15080</v>
      </c>
    </row>
    <row r="744" spans="1:6">
      <c r="A744" s="166"/>
      <c r="B744" s="158">
        <v>52</v>
      </c>
      <c r="C744" s="118" t="s">
        <v>604</v>
      </c>
      <c r="D744" s="118" t="s">
        <v>2439</v>
      </c>
      <c r="E744" s="118">
        <v>30</v>
      </c>
      <c r="F744" s="175">
        <v>2722</v>
      </c>
    </row>
    <row r="745" spans="1:6">
      <c r="A745" s="166"/>
      <c r="B745" s="158">
        <v>53</v>
      </c>
      <c r="C745" s="118" t="s">
        <v>605</v>
      </c>
      <c r="D745" s="118" t="s">
        <v>2439</v>
      </c>
      <c r="E745" s="118">
        <v>30</v>
      </c>
      <c r="F745" s="175">
        <v>3944</v>
      </c>
    </row>
    <row r="746" spans="1:6">
      <c r="A746" s="166"/>
      <c r="B746" s="158">
        <v>54</v>
      </c>
      <c r="C746" s="118" t="s">
        <v>606</v>
      </c>
      <c r="D746" s="118" t="s">
        <v>2439</v>
      </c>
      <c r="E746" s="118">
        <v>30</v>
      </c>
      <c r="F746" s="175">
        <v>4949</v>
      </c>
    </row>
    <row r="747" spans="1:6">
      <c r="A747" s="166"/>
      <c r="B747" s="158">
        <v>55</v>
      </c>
      <c r="C747" s="118" t="s">
        <v>607</v>
      </c>
      <c r="D747" s="118" t="s">
        <v>2439</v>
      </c>
      <c r="E747" s="118">
        <v>30</v>
      </c>
      <c r="F747" s="175">
        <v>2369</v>
      </c>
    </row>
    <row r="748" spans="1:6">
      <c r="A748" s="166"/>
      <c r="B748" s="158">
        <v>56</v>
      </c>
      <c r="C748" s="118" t="s">
        <v>608</v>
      </c>
      <c r="D748" s="118" t="s">
        <v>2439</v>
      </c>
      <c r="E748" s="118">
        <v>30</v>
      </c>
      <c r="F748" s="175">
        <v>6786</v>
      </c>
    </row>
    <row r="749" spans="1:6" ht="43.2">
      <c r="A749" s="166"/>
      <c r="B749" s="158">
        <v>59</v>
      </c>
      <c r="C749" s="118" t="s">
        <v>611</v>
      </c>
      <c r="D749" s="118" t="s">
        <v>2440</v>
      </c>
      <c r="E749" s="118">
        <v>30</v>
      </c>
      <c r="F749" s="175">
        <v>86420</v>
      </c>
    </row>
    <row r="750" spans="1:6" ht="28.8">
      <c r="A750" s="166"/>
      <c r="B750" s="158">
        <v>65</v>
      </c>
      <c r="C750" s="118" t="s">
        <v>613</v>
      </c>
      <c r="D750" s="118" t="s">
        <v>2280</v>
      </c>
      <c r="E750" s="118">
        <v>30</v>
      </c>
      <c r="F750" s="175">
        <v>1914</v>
      </c>
    </row>
    <row r="751" spans="1:6" ht="28.8">
      <c r="A751" s="166"/>
      <c r="B751" s="158">
        <v>66</v>
      </c>
      <c r="C751" s="118" t="s">
        <v>614</v>
      </c>
      <c r="D751" s="118" t="s">
        <v>2280</v>
      </c>
      <c r="E751" s="118">
        <v>30</v>
      </c>
      <c r="F751" s="175">
        <v>1450</v>
      </c>
    </row>
    <row r="752" spans="1:6" ht="43.2">
      <c r="A752" s="166"/>
      <c r="B752" s="158">
        <v>128</v>
      </c>
      <c r="C752" s="118" t="s">
        <v>646</v>
      </c>
      <c r="D752" s="118" t="s">
        <v>2280</v>
      </c>
      <c r="E752" s="118">
        <v>30</v>
      </c>
      <c r="F752" s="175">
        <v>638000</v>
      </c>
    </row>
    <row r="753" spans="1:6" ht="28.8">
      <c r="A753" s="166"/>
      <c r="B753" s="158">
        <v>148</v>
      </c>
      <c r="C753" s="118" t="s">
        <v>658</v>
      </c>
      <c r="D753" s="118" t="s">
        <v>2439</v>
      </c>
      <c r="E753" s="118">
        <v>30</v>
      </c>
      <c r="F753" s="175">
        <v>5220</v>
      </c>
    </row>
    <row r="754" spans="1:6" ht="28.8">
      <c r="A754" s="166"/>
      <c r="B754" s="158">
        <v>149</v>
      </c>
      <c r="C754" s="118" t="s">
        <v>659</v>
      </c>
      <c r="D754" s="118" t="s">
        <v>2439</v>
      </c>
      <c r="E754" s="118">
        <v>30</v>
      </c>
      <c r="F754" s="175">
        <v>10150</v>
      </c>
    </row>
    <row r="755" spans="1:6" ht="28.8">
      <c r="A755" s="166"/>
      <c r="B755" s="158">
        <v>151</v>
      </c>
      <c r="C755" s="118" t="s">
        <v>661</v>
      </c>
      <c r="D755" s="118" t="s">
        <v>2439</v>
      </c>
      <c r="E755" s="118">
        <v>30</v>
      </c>
      <c r="F755" s="175">
        <v>5162</v>
      </c>
    </row>
    <row r="756" spans="1:6" ht="28.8">
      <c r="A756" s="166"/>
      <c r="B756" s="158">
        <v>153</v>
      </c>
      <c r="C756" s="118" t="s">
        <v>663</v>
      </c>
      <c r="D756" s="118" t="s">
        <v>2439</v>
      </c>
      <c r="E756" s="118">
        <v>30</v>
      </c>
      <c r="F756" s="175">
        <v>7076</v>
      </c>
    </row>
    <row r="757" spans="1:6" ht="28.8">
      <c r="A757" s="166"/>
      <c r="B757" s="158">
        <v>167</v>
      </c>
      <c r="C757" s="118" t="s">
        <v>673</v>
      </c>
      <c r="D757" s="118" t="s">
        <v>887</v>
      </c>
      <c r="E757" s="118">
        <v>30</v>
      </c>
      <c r="F757" s="175">
        <v>22707</v>
      </c>
    </row>
    <row r="758" spans="1:6" ht="28.8">
      <c r="A758" s="166"/>
      <c r="B758" s="158">
        <v>169</v>
      </c>
      <c r="C758" s="118" t="s">
        <v>675</v>
      </c>
      <c r="D758" s="118" t="s">
        <v>2439</v>
      </c>
      <c r="E758" s="118">
        <v>30</v>
      </c>
      <c r="F758" s="175">
        <v>6902</v>
      </c>
    </row>
    <row r="759" spans="1:6" ht="28.8">
      <c r="A759" s="166"/>
      <c r="B759" s="158">
        <v>170</v>
      </c>
      <c r="C759" s="118" t="s">
        <v>676</v>
      </c>
      <c r="D759" s="118" t="s">
        <v>2439</v>
      </c>
      <c r="E759" s="118">
        <v>30</v>
      </c>
      <c r="F759" s="175">
        <v>10817</v>
      </c>
    </row>
    <row r="760" spans="1:6" ht="28.8">
      <c r="A760" s="166"/>
      <c r="B760" s="158">
        <v>171</v>
      </c>
      <c r="C760" s="118" t="s">
        <v>677</v>
      </c>
      <c r="D760" s="118" t="s">
        <v>2439</v>
      </c>
      <c r="E760" s="118">
        <v>30</v>
      </c>
      <c r="F760" s="175">
        <v>8323</v>
      </c>
    </row>
    <row r="761" spans="1:6" ht="28.8">
      <c r="A761" s="166"/>
      <c r="B761" s="158">
        <v>172</v>
      </c>
      <c r="C761" s="118" t="s">
        <v>678</v>
      </c>
      <c r="D761" s="118" t="s">
        <v>2439</v>
      </c>
      <c r="E761" s="118">
        <v>30</v>
      </c>
      <c r="F761" s="175">
        <v>8816</v>
      </c>
    </row>
    <row r="762" spans="1:6" ht="28.8">
      <c r="A762" s="166"/>
      <c r="B762" s="158">
        <v>192</v>
      </c>
      <c r="C762" s="118" t="s">
        <v>853</v>
      </c>
      <c r="D762" s="118" t="s">
        <v>2280</v>
      </c>
      <c r="E762" s="118">
        <v>30</v>
      </c>
      <c r="F762" s="175">
        <v>17400</v>
      </c>
    </row>
    <row r="763" spans="1:6" ht="43.2">
      <c r="A763" s="166"/>
      <c r="B763" s="158">
        <v>212</v>
      </c>
      <c r="C763" s="118" t="s">
        <v>705</v>
      </c>
      <c r="D763" s="118" t="s">
        <v>2446</v>
      </c>
      <c r="E763" s="118">
        <v>30</v>
      </c>
      <c r="F763" s="175">
        <v>1740</v>
      </c>
    </row>
    <row r="764" spans="1:6" ht="28.8">
      <c r="A764" s="166"/>
      <c r="B764" s="158">
        <v>221</v>
      </c>
      <c r="C764" s="118" t="s">
        <v>709</v>
      </c>
      <c r="D764" s="118" t="s">
        <v>2447</v>
      </c>
      <c r="E764" s="118">
        <v>30</v>
      </c>
      <c r="F764" s="175">
        <v>16240</v>
      </c>
    </row>
    <row r="765" spans="1:6" ht="43.2">
      <c r="A765" s="166"/>
      <c r="B765" s="158">
        <v>222</v>
      </c>
      <c r="C765" s="118" t="s">
        <v>710</v>
      </c>
      <c r="D765" s="118" t="s">
        <v>2447</v>
      </c>
      <c r="E765" s="118">
        <v>30</v>
      </c>
      <c r="F765" s="175">
        <v>20300</v>
      </c>
    </row>
    <row r="766" spans="1:6" ht="43.2">
      <c r="A766" s="166"/>
      <c r="B766" s="158">
        <v>223</v>
      </c>
      <c r="C766" s="118" t="s">
        <v>711</v>
      </c>
      <c r="D766" s="118" t="s">
        <v>2447</v>
      </c>
      <c r="E766" s="118">
        <v>30</v>
      </c>
      <c r="F766" s="175">
        <v>51688</v>
      </c>
    </row>
    <row r="767" spans="1:6" ht="43.2">
      <c r="A767" s="166"/>
      <c r="B767" s="158">
        <v>225</v>
      </c>
      <c r="C767" s="118" t="s">
        <v>713</v>
      </c>
      <c r="D767" s="118" t="s">
        <v>2447</v>
      </c>
      <c r="E767" s="118">
        <v>30</v>
      </c>
      <c r="F767" s="175">
        <v>23200</v>
      </c>
    </row>
    <row r="768" spans="1:6" ht="43.2">
      <c r="A768" s="166"/>
      <c r="B768" s="158">
        <v>226</v>
      </c>
      <c r="C768" s="118" t="s">
        <v>714</v>
      </c>
      <c r="D768" s="118" t="s">
        <v>2447</v>
      </c>
      <c r="E768" s="118">
        <v>30</v>
      </c>
      <c r="F768" s="175">
        <v>79576</v>
      </c>
    </row>
    <row r="769" spans="1:6" ht="28.8">
      <c r="A769" s="166"/>
      <c r="B769" s="158">
        <v>227</v>
      </c>
      <c r="C769" s="118" t="s">
        <v>715</v>
      </c>
      <c r="D769" s="118" t="s">
        <v>2447</v>
      </c>
      <c r="E769" s="118">
        <v>30</v>
      </c>
      <c r="F769" s="175">
        <v>19140</v>
      </c>
    </row>
    <row r="770" spans="1:6" ht="43.2">
      <c r="A770" s="166"/>
      <c r="B770" s="158">
        <v>228</v>
      </c>
      <c r="C770" s="118" t="s">
        <v>716</v>
      </c>
      <c r="D770" s="118" t="s">
        <v>2447</v>
      </c>
      <c r="E770" s="118">
        <v>30</v>
      </c>
      <c r="F770" s="175">
        <v>23980</v>
      </c>
    </row>
    <row r="771" spans="1:6" ht="28.8">
      <c r="A771" s="166"/>
      <c r="B771" s="158">
        <v>230</v>
      </c>
      <c r="C771" s="118" t="s">
        <v>717</v>
      </c>
      <c r="D771" s="118" t="s">
        <v>2447</v>
      </c>
      <c r="E771" s="118">
        <v>30</v>
      </c>
      <c r="F771" s="175">
        <v>17684</v>
      </c>
    </row>
    <row r="772" spans="1:6" ht="43.2">
      <c r="A772" s="166"/>
      <c r="B772" s="158">
        <v>231</v>
      </c>
      <c r="C772" s="118" t="s">
        <v>718</v>
      </c>
      <c r="D772" s="118" t="s">
        <v>2447</v>
      </c>
      <c r="E772" s="118">
        <v>30</v>
      </c>
      <c r="F772" s="175">
        <v>33640</v>
      </c>
    </row>
    <row r="773" spans="1:6" ht="28.8">
      <c r="A773" s="166"/>
      <c r="B773" s="158">
        <v>268</v>
      </c>
      <c r="C773" s="118" t="s">
        <v>1752</v>
      </c>
      <c r="D773" s="118" t="s">
        <v>2447</v>
      </c>
      <c r="E773" s="118">
        <v>30</v>
      </c>
      <c r="F773" s="175">
        <v>7366</v>
      </c>
    </row>
    <row r="774" spans="1:6" ht="28.8">
      <c r="A774" s="166"/>
      <c r="B774" s="158">
        <v>269</v>
      </c>
      <c r="C774" s="118" t="s">
        <v>738</v>
      </c>
      <c r="D774" s="118" t="s">
        <v>2447</v>
      </c>
      <c r="E774" s="118">
        <v>30</v>
      </c>
      <c r="F774" s="175">
        <v>9744</v>
      </c>
    </row>
    <row r="775" spans="1:6" ht="28.8">
      <c r="A775" s="166"/>
      <c r="B775" s="158">
        <v>270</v>
      </c>
      <c r="C775" s="118" t="s">
        <v>739</v>
      </c>
      <c r="D775" s="118" t="s">
        <v>2447</v>
      </c>
      <c r="E775" s="118">
        <v>30</v>
      </c>
      <c r="F775" s="175">
        <v>12006</v>
      </c>
    </row>
    <row r="776" spans="1:6" ht="28.8">
      <c r="A776" s="166"/>
      <c r="B776" s="158">
        <v>271</v>
      </c>
      <c r="C776" s="118" t="s">
        <v>740</v>
      </c>
      <c r="D776" s="118" t="s">
        <v>2447</v>
      </c>
      <c r="E776" s="118">
        <v>30</v>
      </c>
      <c r="F776" s="175">
        <v>6264</v>
      </c>
    </row>
    <row r="777" spans="1:6" ht="28.8">
      <c r="A777" s="166"/>
      <c r="B777" s="158">
        <v>273</v>
      </c>
      <c r="C777" s="118" t="s">
        <v>742</v>
      </c>
      <c r="D777" s="118" t="s">
        <v>2447</v>
      </c>
      <c r="E777" s="118">
        <v>30</v>
      </c>
      <c r="F777" s="175">
        <v>16340</v>
      </c>
    </row>
    <row r="778" spans="1:6" ht="28.8">
      <c r="A778" s="166"/>
      <c r="B778" s="158">
        <v>275</v>
      </c>
      <c r="C778" s="118" t="s">
        <v>744</v>
      </c>
      <c r="D778" s="118" t="s">
        <v>2447</v>
      </c>
      <c r="E778" s="118">
        <v>30</v>
      </c>
      <c r="F778" s="175">
        <v>5510</v>
      </c>
    </row>
    <row r="779" spans="1:6" ht="28.8">
      <c r="A779" s="166"/>
      <c r="B779" s="158">
        <v>276</v>
      </c>
      <c r="C779" s="118" t="s">
        <v>745</v>
      </c>
      <c r="D779" s="118" t="s">
        <v>2447</v>
      </c>
      <c r="E779" s="118">
        <v>30</v>
      </c>
      <c r="F779" s="175">
        <v>8062</v>
      </c>
    </row>
    <row r="780" spans="1:6" ht="28.8">
      <c r="A780" s="166"/>
      <c r="B780" s="158">
        <v>277</v>
      </c>
      <c r="C780" s="118" t="s">
        <v>955</v>
      </c>
      <c r="D780" s="118" t="s">
        <v>2447</v>
      </c>
      <c r="E780" s="118">
        <v>30</v>
      </c>
      <c r="F780" s="175">
        <v>23925</v>
      </c>
    </row>
    <row r="781" spans="1:6" ht="28.8">
      <c r="A781" s="166"/>
      <c r="B781" s="158">
        <v>282</v>
      </c>
      <c r="C781" s="118" t="s">
        <v>748</v>
      </c>
      <c r="D781" s="118" t="s">
        <v>2447</v>
      </c>
      <c r="E781" s="118">
        <v>30</v>
      </c>
      <c r="F781" s="175">
        <v>5974</v>
      </c>
    </row>
    <row r="782" spans="1:6" ht="28.8">
      <c r="A782" s="166"/>
      <c r="B782" s="158">
        <v>283</v>
      </c>
      <c r="C782" s="118" t="s">
        <v>749</v>
      </c>
      <c r="D782" s="118" t="s">
        <v>2447</v>
      </c>
      <c r="E782" s="118">
        <v>30</v>
      </c>
      <c r="F782" s="175">
        <v>5916</v>
      </c>
    </row>
    <row r="783" spans="1:6" ht="28.8">
      <c r="A783" s="166"/>
      <c r="B783" s="158">
        <v>306</v>
      </c>
      <c r="C783" s="118" t="s">
        <v>759</v>
      </c>
      <c r="D783" s="118" t="s">
        <v>2390</v>
      </c>
      <c r="E783" s="118">
        <v>30</v>
      </c>
      <c r="F783" s="175">
        <v>26680</v>
      </c>
    </row>
    <row r="784" spans="1:6">
      <c r="A784" s="166"/>
      <c r="B784" s="158">
        <v>308</v>
      </c>
      <c r="C784" s="118" t="s">
        <v>760</v>
      </c>
      <c r="D784" s="118" t="s">
        <v>2390</v>
      </c>
      <c r="E784" s="118">
        <v>30</v>
      </c>
      <c r="F784" s="175">
        <v>5800</v>
      </c>
    </row>
    <row r="785" spans="1:6">
      <c r="A785" s="166"/>
      <c r="B785" s="158">
        <v>309</v>
      </c>
      <c r="C785" s="118" t="s">
        <v>761</v>
      </c>
      <c r="D785" s="118" t="s">
        <v>2390</v>
      </c>
      <c r="E785" s="118">
        <v>30</v>
      </c>
      <c r="F785" s="175">
        <v>8294</v>
      </c>
    </row>
    <row r="786" spans="1:6">
      <c r="A786" s="166"/>
      <c r="B786" s="158">
        <v>310</v>
      </c>
      <c r="C786" s="118" t="s">
        <v>762</v>
      </c>
      <c r="D786" s="118" t="s">
        <v>2390</v>
      </c>
      <c r="E786" s="118">
        <v>30</v>
      </c>
      <c r="F786" s="175">
        <v>6725</v>
      </c>
    </row>
    <row r="787" spans="1:6">
      <c r="A787" s="166"/>
      <c r="B787" s="158">
        <v>311</v>
      </c>
      <c r="C787" s="118" t="s">
        <v>763</v>
      </c>
      <c r="D787" s="118" t="s">
        <v>2390</v>
      </c>
      <c r="E787" s="118">
        <v>30</v>
      </c>
      <c r="F787" s="175">
        <v>6496</v>
      </c>
    </row>
    <row r="788" spans="1:6" ht="28.8">
      <c r="A788" s="166"/>
      <c r="B788" s="158">
        <v>367</v>
      </c>
      <c r="C788" s="118" t="s">
        <v>792</v>
      </c>
      <c r="D788" s="118" t="s">
        <v>2280</v>
      </c>
      <c r="E788" s="118">
        <v>30</v>
      </c>
      <c r="F788" s="175">
        <v>7565</v>
      </c>
    </row>
    <row r="789" spans="1:6" ht="28.8">
      <c r="A789" s="166"/>
      <c r="B789" s="158">
        <v>375</v>
      </c>
      <c r="C789" s="118" t="s">
        <v>1770</v>
      </c>
      <c r="D789" s="118" t="s">
        <v>2280</v>
      </c>
      <c r="E789" s="118">
        <v>30</v>
      </c>
      <c r="F789" s="175">
        <v>46400</v>
      </c>
    </row>
    <row r="790" spans="1:6" ht="57.6">
      <c r="A790" s="166"/>
      <c r="B790" s="158">
        <v>376</v>
      </c>
      <c r="C790" s="118" t="s">
        <v>795</v>
      </c>
      <c r="D790" s="118" t="s">
        <v>2399</v>
      </c>
      <c r="E790" s="118">
        <v>30</v>
      </c>
      <c r="F790" s="175">
        <v>590</v>
      </c>
    </row>
    <row r="791" spans="1:6" ht="28.8">
      <c r="A791" s="167"/>
      <c r="B791" s="158">
        <v>393</v>
      </c>
      <c r="C791" s="118" t="s">
        <v>1773</v>
      </c>
      <c r="D791" s="118" t="s">
        <v>2280</v>
      </c>
      <c r="E791" s="118">
        <v>30</v>
      </c>
      <c r="F791" s="175">
        <v>39440</v>
      </c>
    </row>
    <row r="792" spans="1:6" ht="43.2">
      <c r="A792" s="118" t="s">
        <v>2452</v>
      </c>
      <c r="B792" s="158">
        <v>417</v>
      </c>
      <c r="C792" s="118" t="s">
        <v>818</v>
      </c>
      <c r="D792" s="118" t="s">
        <v>1617</v>
      </c>
      <c r="E792" s="118" t="s">
        <v>2387</v>
      </c>
      <c r="F792" s="175">
        <v>46400</v>
      </c>
    </row>
    <row r="793" spans="1:6" ht="28.8">
      <c r="A793" s="165" t="s">
        <v>2652</v>
      </c>
      <c r="B793" s="158">
        <v>67</v>
      </c>
      <c r="C793" s="118" t="s">
        <v>837</v>
      </c>
      <c r="D793" s="118" t="s">
        <v>2624</v>
      </c>
      <c r="E793" s="118" t="s">
        <v>2400</v>
      </c>
      <c r="F793" s="175">
        <v>81696.123076923075</v>
      </c>
    </row>
    <row r="794" spans="1:6" ht="43.2">
      <c r="A794" s="166"/>
      <c r="B794" s="158">
        <v>174</v>
      </c>
      <c r="C794" s="118" t="s">
        <v>679</v>
      </c>
      <c r="D794" s="118" t="s">
        <v>2657</v>
      </c>
      <c r="E794" s="118" t="s">
        <v>2400</v>
      </c>
      <c r="F794" s="175">
        <v>12642.215384615383</v>
      </c>
    </row>
    <row r="795" spans="1:6" ht="57.6">
      <c r="A795" s="166"/>
      <c r="B795" s="158">
        <v>179</v>
      </c>
      <c r="C795" s="118" t="s">
        <v>830</v>
      </c>
      <c r="D795" s="118" t="s">
        <v>2286</v>
      </c>
      <c r="E795" s="118" t="s">
        <v>2400</v>
      </c>
      <c r="F795" s="175">
        <v>1608.3846153846152</v>
      </c>
    </row>
    <row r="796" spans="1:6" ht="43.2">
      <c r="A796" s="166"/>
      <c r="B796" s="158">
        <v>185</v>
      </c>
      <c r="C796" s="118" t="s">
        <v>684</v>
      </c>
      <c r="D796" s="118" t="s">
        <v>2624</v>
      </c>
      <c r="E796" s="118" t="s">
        <v>2400</v>
      </c>
      <c r="F796" s="175">
        <v>71482.769230769234</v>
      </c>
    </row>
    <row r="797" spans="1:6" ht="57.6">
      <c r="A797" s="166"/>
      <c r="B797" s="158">
        <v>315</v>
      </c>
      <c r="C797" s="118" t="s">
        <v>839</v>
      </c>
      <c r="D797" s="118" t="s">
        <v>2624</v>
      </c>
      <c r="E797" s="118" t="s">
        <v>2400</v>
      </c>
      <c r="F797" s="175">
        <v>29747.753846153842</v>
      </c>
    </row>
    <row r="798" spans="1:6" ht="57.6">
      <c r="A798" s="166"/>
      <c r="B798" s="158">
        <v>316</v>
      </c>
      <c r="C798" s="118" t="s">
        <v>1768</v>
      </c>
      <c r="D798" s="118" t="s">
        <v>2624</v>
      </c>
      <c r="E798" s="118" t="s">
        <v>2400</v>
      </c>
      <c r="F798" s="175">
        <v>32037.415384615386</v>
      </c>
    </row>
    <row r="799" spans="1:6" ht="43.2">
      <c r="A799" s="166"/>
      <c r="B799" s="158">
        <v>320</v>
      </c>
      <c r="C799" s="118" t="s">
        <v>2691</v>
      </c>
      <c r="D799" s="118" t="s">
        <v>2624</v>
      </c>
      <c r="E799" s="118" t="s">
        <v>2400</v>
      </c>
      <c r="F799" s="175">
        <v>137231.56923076924</v>
      </c>
    </row>
    <row r="800" spans="1:6" ht="43.2">
      <c r="A800" s="166"/>
      <c r="B800" s="158">
        <v>321</v>
      </c>
      <c r="C800" s="118" t="s">
        <v>836</v>
      </c>
      <c r="D800" s="118" t="s">
        <v>2624</v>
      </c>
      <c r="E800" s="118" t="s">
        <v>2400</v>
      </c>
      <c r="F800" s="175">
        <v>183958.15384615384</v>
      </c>
    </row>
    <row r="801" spans="1:6" ht="43.2">
      <c r="A801" s="166"/>
      <c r="B801" s="158">
        <v>322</v>
      </c>
      <c r="C801" s="118" t="s">
        <v>2692</v>
      </c>
      <c r="D801" s="118" t="s">
        <v>2624</v>
      </c>
      <c r="E801" s="118" t="s">
        <v>2400</v>
      </c>
      <c r="F801" s="175">
        <v>183058.70769230768</v>
      </c>
    </row>
    <row r="802" spans="1:6" ht="43.2">
      <c r="A802" s="166"/>
      <c r="B802" s="158">
        <v>323</v>
      </c>
      <c r="C802" s="118" t="s">
        <v>2693</v>
      </c>
      <c r="D802" s="118" t="s">
        <v>2624</v>
      </c>
      <c r="E802" s="118" t="s">
        <v>2400</v>
      </c>
      <c r="F802" s="175">
        <v>183410.27692307692</v>
      </c>
    </row>
    <row r="803" spans="1:6">
      <c r="A803" s="166"/>
      <c r="B803" s="158">
        <v>324</v>
      </c>
      <c r="C803" s="118" t="s">
        <v>767</v>
      </c>
      <c r="D803" s="118" t="s">
        <v>2624</v>
      </c>
      <c r="E803" s="118" t="s">
        <v>2400</v>
      </c>
      <c r="F803" s="175">
        <v>29808.430769230767</v>
      </c>
    </row>
    <row r="804" spans="1:6" ht="28.8">
      <c r="A804" s="166"/>
      <c r="B804" s="158">
        <v>330</v>
      </c>
      <c r="C804" s="118" t="s">
        <v>773</v>
      </c>
      <c r="D804" s="118" t="s">
        <v>2624</v>
      </c>
      <c r="E804" s="118" t="s">
        <v>2400</v>
      </c>
      <c r="F804" s="175">
        <v>32328.307692307691</v>
      </c>
    </row>
    <row r="805" spans="1:6">
      <c r="A805" s="166"/>
      <c r="B805" s="158">
        <v>335</v>
      </c>
      <c r="C805" s="118" t="s">
        <v>775</v>
      </c>
      <c r="D805" s="118" t="s">
        <v>2286</v>
      </c>
      <c r="E805" s="118">
        <v>0</v>
      </c>
      <c r="F805" s="175">
        <v>2709.0461538461536</v>
      </c>
    </row>
    <row r="806" spans="1:6" ht="43.2">
      <c r="A806" s="166"/>
      <c r="B806" s="158">
        <v>394</v>
      </c>
      <c r="C806" s="118" t="s">
        <v>1775</v>
      </c>
      <c r="D806" s="118" t="s">
        <v>2624</v>
      </c>
      <c r="E806" s="118" t="s">
        <v>2400</v>
      </c>
      <c r="F806" s="175">
        <v>22575.384615384613</v>
      </c>
    </row>
    <row r="807" spans="1:6" ht="43.2">
      <c r="A807" s="166"/>
      <c r="B807" s="158">
        <v>395</v>
      </c>
      <c r="C807" s="118" t="s">
        <v>804</v>
      </c>
      <c r="D807" s="118" t="s">
        <v>2286</v>
      </c>
      <c r="E807" s="118" t="s">
        <v>2363</v>
      </c>
      <c r="F807" s="175">
        <v>337292.30769230769</v>
      </c>
    </row>
    <row r="808" spans="1:6" ht="43.2">
      <c r="A808" s="166"/>
      <c r="B808" s="158">
        <v>402</v>
      </c>
      <c r="C808" s="118" t="s">
        <v>808</v>
      </c>
      <c r="D808" s="118" t="s">
        <v>2286</v>
      </c>
      <c r="E808" s="118" t="s">
        <v>2400</v>
      </c>
      <c r="F808" s="175">
        <v>494010.09230769228</v>
      </c>
    </row>
    <row r="809" spans="1:6" ht="43.2">
      <c r="A809" s="167"/>
      <c r="B809" s="158">
        <v>403</v>
      </c>
      <c r="C809" s="118" t="s">
        <v>809</v>
      </c>
      <c r="D809" s="118" t="s">
        <v>2286</v>
      </c>
      <c r="E809" s="118" t="s">
        <v>2400</v>
      </c>
      <c r="F809" s="175">
        <v>116000</v>
      </c>
    </row>
    <row r="810" spans="1:6" ht="43.2">
      <c r="A810" s="165" t="s">
        <v>2474</v>
      </c>
      <c r="B810" s="158">
        <v>95</v>
      </c>
      <c r="C810" s="118" t="s">
        <v>845</v>
      </c>
      <c r="D810" s="118" t="s">
        <v>2365</v>
      </c>
      <c r="E810" s="118" t="s">
        <v>2475</v>
      </c>
      <c r="F810" s="175">
        <v>8352</v>
      </c>
    </row>
    <row r="811" spans="1:6" ht="28.8">
      <c r="A811" s="166"/>
      <c r="B811" s="158">
        <v>96</v>
      </c>
      <c r="C811" s="118" t="s">
        <v>632</v>
      </c>
      <c r="D811" s="118" t="s">
        <v>2365</v>
      </c>
      <c r="E811" s="118" t="s">
        <v>2475</v>
      </c>
      <c r="F811" s="175">
        <v>14151.999999999998</v>
      </c>
    </row>
    <row r="812" spans="1:6">
      <c r="A812" s="166"/>
      <c r="B812" s="158">
        <v>195</v>
      </c>
      <c r="C812" s="118" t="s">
        <v>692</v>
      </c>
      <c r="D812" s="118" t="s">
        <v>888</v>
      </c>
      <c r="E812" s="118" t="s">
        <v>2475</v>
      </c>
      <c r="F812" s="175">
        <v>217100</v>
      </c>
    </row>
    <row r="813" spans="1:6" ht="43.2">
      <c r="A813" s="166"/>
      <c r="B813" s="158">
        <v>396</v>
      </c>
      <c r="C813" s="118" t="s">
        <v>1574</v>
      </c>
      <c r="D813" s="118" t="s">
        <v>2489</v>
      </c>
      <c r="E813" s="118" t="s">
        <v>2475</v>
      </c>
      <c r="F813" s="175">
        <v>950000</v>
      </c>
    </row>
    <row r="814" spans="1:6">
      <c r="A814" s="166"/>
      <c r="B814" s="158">
        <v>408</v>
      </c>
      <c r="C814" s="118" t="s">
        <v>813</v>
      </c>
      <c r="D814" s="118" t="s">
        <v>2373</v>
      </c>
      <c r="E814" s="118" t="s">
        <v>2475</v>
      </c>
      <c r="F814" s="175">
        <v>279100</v>
      </c>
    </row>
    <row r="815" spans="1:6" ht="43.2">
      <c r="A815" s="167"/>
      <c r="B815" s="158">
        <v>414</v>
      </c>
      <c r="C815" s="118" t="s">
        <v>816</v>
      </c>
      <c r="D815" s="118" t="s">
        <v>1796</v>
      </c>
      <c r="E815" s="118" t="s">
        <v>2475</v>
      </c>
      <c r="F815" s="175">
        <v>201600</v>
      </c>
    </row>
    <row r="816" spans="1:6">
      <c r="A816" s="165" t="s">
        <v>2507</v>
      </c>
      <c r="B816" s="158">
        <v>111</v>
      </c>
      <c r="C816" s="118" t="s">
        <v>829</v>
      </c>
      <c r="D816" s="118" t="s">
        <v>2313</v>
      </c>
      <c r="E816" s="118">
        <v>45</v>
      </c>
      <c r="F816" s="175">
        <v>763.90243902439033</v>
      </c>
    </row>
    <row r="817" spans="1:6" ht="43.2">
      <c r="A817" s="167"/>
      <c r="B817" s="158">
        <v>177</v>
      </c>
      <c r="C817" s="118" t="s">
        <v>680</v>
      </c>
      <c r="D817" s="118" t="s">
        <v>2286</v>
      </c>
      <c r="E817" s="118">
        <v>60</v>
      </c>
      <c r="F817" s="175">
        <v>1260000</v>
      </c>
    </row>
    <row r="818" spans="1:6" ht="28.8">
      <c r="A818" s="161" t="s">
        <v>2518</v>
      </c>
      <c r="B818" s="158">
        <v>15</v>
      </c>
      <c r="C818" s="118" t="s">
        <v>1966</v>
      </c>
      <c r="D818" s="118" t="s">
        <v>1798</v>
      </c>
      <c r="E818" s="118">
        <v>60</v>
      </c>
      <c r="F818" s="175">
        <v>7613</v>
      </c>
    </row>
    <row r="819" spans="1:6">
      <c r="A819" s="162"/>
      <c r="B819" s="158">
        <v>17</v>
      </c>
      <c r="C819" s="118" t="s">
        <v>587</v>
      </c>
      <c r="D819" s="118" t="s">
        <v>2443</v>
      </c>
      <c r="E819" s="118">
        <v>60</v>
      </c>
      <c r="F819" s="175">
        <v>4640</v>
      </c>
    </row>
    <row r="820" spans="1:6" ht="72">
      <c r="A820" s="162"/>
      <c r="B820" s="158">
        <v>25</v>
      </c>
      <c r="C820" s="118" t="s">
        <v>593</v>
      </c>
      <c r="D820" s="118" t="s">
        <v>920</v>
      </c>
      <c r="E820" s="118">
        <v>60</v>
      </c>
      <c r="F820" s="175">
        <v>16124</v>
      </c>
    </row>
    <row r="821" spans="1:6" ht="72">
      <c r="A821" s="162"/>
      <c r="B821" s="158">
        <v>26</v>
      </c>
      <c r="C821" s="118" t="s">
        <v>594</v>
      </c>
      <c r="D821" s="118" t="s">
        <v>920</v>
      </c>
      <c r="E821" s="118">
        <v>60</v>
      </c>
      <c r="F821" s="175">
        <v>12876</v>
      </c>
    </row>
    <row r="822" spans="1:6" ht="43.2">
      <c r="A822" s="162"/>
      <c r="B822" s="158">
        <v>29</v>
      </c>
      <c r="C822" s="118" t="s">
        <v>1972</v>
      </c>
      <c r="D822" s="118" t="s">
        <v>2377</v>
      </c>
      <c r="E822" s="118">
        <v>60</v>
      </c>
      <c r="F822" s="175">
        <v>62998</v>
      </c>
    </row>
    <row r="823" spans="1:6" ht="43.2">
      <c r="A823" s="162"/>
      <c r="B823" s="158">
        <v>30</v>
      </c>
      <c r="C823" s="118" t="s">
        <v>1973</v>
      </c>
      <c r="D823" s="118" t="s">
        <v>2377</v>
      </c>
      <c r="E823" s="118">
        <v>60</v>
      </c>
      <c r="F823" s="175">
        <v>62998</v>
      </c>
    </row>
    <row r="824" spans="1:6" ht="28.8">
      <c r="A824" s="162"/>
      <c r="B824" s="158">
        <v>33</v>
      </c>
      <c r="C824" s="118" t="s">
        <v>1976</v>
      </c>
      <c r="D824" s="118" t="s">
        <v>2377</v>
      </c>
      <c r="E824" s="118">
        <v>60</v>
      </c>
      <c r="F824" s="175">
        <v>13920</v>
      </c>
    </row>
    <row r="825" spans="1:6">
      <c r="A825" s="162"/>
      <c r="B825" s="158">
        <v>34</v>
      </c>
      <c r="C825" s="118" t="s">
        <v>595</v>
      </c>
      <c r="D825" s="118" t="s">
        <v>2377</v>
      </c>
      <c r="E825" s="118">
        <v>60</v>
      </c>
      <c r="F825" s="175">
        <v>55306</v>
      </c>
    </row>
    <row r="826" spans="1:6" ht="57.6">
      <c r="A826" s="162"/>
      <c r="B826" s="158">
        <v>37</v>
      </c>
      <c r="C826" s="118" t="s">
        <v>1553</v>
      </c>
      <c r="D826" s="118" t="s">
        <v>2519</v>
      </c>
      <c r="E826" s="118">
        <v>60</v>
      </c>
      <c r="F826" s="175">
        <v>63372</v>
      </c>
    </row>
    <row r="827" spans="1:6">
      <c r="A827" s="162"/>
      <c r="B827" s="158">
        <v>47</v>
      </c>
      <c r="C827" s="118" t="s">
        <v>599</v>
      </c>
      <c r="D827" s="118" t="s">
        <v>2390</v>
      </c>
      <c r="E827" s="118">
        <v>60</v>
      </c>
      <c r="F827" s="175">
        <v>52200</v>
      </c>
    </row>
    <row r="828" spans="1:6" ht="28.8">
      <c r="A828" s="162"/>
      <c r="B828" s="158">
        <v>78</v>
      </c>
      <c r="C828" s="118" t="s">
        <v>619</v>
      </c>
      <c r="D828" s="118" t="s">
        <v>2443</v>
      </c>
      <c r="E828" s="118">
        <v>15</v>
      </c>
      <c r="F828" s="175">
        <v>335</v>
      </c>
    </row>
    <row r="829" spans="1:6" ht="43.2">
      <c r="A829" s="162"/>
      <c r="B829" s="158">
        <v>98</v>
      </c>
      <c r="C829" s="118" t="s">
        <v>1991</v>
      </c>
      <c r="D829" s="118" t="s">
        <v>887</v>
      </c>
      <c r="E829" s="118">
        <v>15</v>
      </c>
      <c r="F829" s="175">
        <v>25590</v>
      </c>
    </row>
    <row r="830" spans="1:6" ht="43.2">
      <c r="A830" s="162"/>
      <c r="B830" s="158">
        <v>104</v>
      </c>
      <c r="C830" s="118" t="s">
        <v>1996</v>
      </c>
      <c r="D830" s="118" t="s">
        <v>887</v>
      </c>
      <c r="E830" s="118">
        <v>15</v>
      </c>
      <c r="F830" s="175">
        <v>58548</v>
      </c>
    </row>
    <row r="831" spans="1:6" ht="28.8">
      <c r="A831" s="162"/>
      <c r="B831" s="158">
        <v>105</v>
      </c>
      <c r="C831" s="118" t="s">
        <v>1997</v>
      </c>
      <c r="D831" s="118" t="s">
        <v>887</v>
      </c>
      <c r="E831" s="118">
        <v>15</v>
      </c>
      <c r="F831" s="175">
        <v>61190</v>
      </c>
    </row>
    <row r="832" spans="1:6" ht="43.2">
      <c r="A832" s="162"/>
      <c r="B832" s="158">
        <v>117</v>
      </c>
      <c r="C832" s="118" t="s">
        <v>2004</v>
      </c>
      <c r="D832" s="118" t="s">
        <v>2377</v>
      </c>
      <c r="E832" s="118">
        <v>15</v>
      </c>
      <c r="F832" s="175">
        <v>194300</v>
      </c>
    </row>
    <row r="833" spans="1:6" ht="57.6">
      <c r="A833" s="162"/>
      <c r="B833" s="158">
        <v>126</v>
      </c>
      <c r="C833" s="118" t="s">
        <v>2007</v>
      </c>
      <c r="D833" s="118" t="s">
        <v>2519</v>
      </c>
      <c r="E833" s="118">
        <v>15</v>
      </c>
      <c r="F833" s="175">
        <v>48000</v>
      </c>
    </row>
    <row r="834" spans="1:6" ht="43.2">
      <c r="A834" s="162"/>
      <c r="B834" s="158">
        <v>127</v>
      </c>
      <c r="C834" s="118" t="s">
        <v>2008</v>
      </c>
      <c r="D834" s="118" t="s">
        <v>2521</v>
      </c>
      <c r="E834" s="118">
        <v>15</v>
      </c>
      <c r="F834" s="175">
        <v>2054000</v>
      </c>
    </row>
    <row r="835" spans="1:6" ht="43.2">
      <c r="A835" s="162"/>
      <c r="B835" s="158">
        <v>132</v>
      </c>
      <c r="C835" s="118" t="s">
        <v>2009</v>
      </c>
      <c r="D835" s="118" t="s">
        <v>2443</v>
      </c>
      <c r="E835" s="118">
        <v>15</v>
      </c>
      <c r="F835" s="175">
        <v>16078</v>
      </c>
    </row>
    <row r="836" spans="1:6" ht="72">
      <c r="A836" s="162"/>
      <c r="B836" s="158">
        <v>133</v>
      </c>
      <c r="C836" s="118" t="s">
        <v>650</v>
      </c>
      <c r="D836" s="118" t="s">
        <v>1345</v>
      </c>
      <c r="E836" s="118">
        <v>15</v>
      </c>
      <c r="F836" s="175">
        <v>237894</v>
      </c>
    </row>
    <row r="837" spans="1:6">
      <c r="A837" s="162"/>
      <c r="B837" s="158">
        <v>142</v>
      </c>
      <c r="C837" s="118" t="s">
        <v>2013</v>
      </c>
      <c r="D837" s="118" t="s">
        <v>1345</v>
      </c>
      <c r="E837" s="118">
        <v>15</v>
      </c>
      <c r="F837" s="175">
        <v>7045</v>
      </c>
    </row>
    <row r="838" spans="1:6" ht="28.8">
      <c r="A838" s="162"/>
      <c r="B838" s="158">
        <v>147</v>
      </c>
      <c r="C838" s="118" t="s">
        <v>657</v>
      </c>
      <c r="D838" s="118" t="s">
        <v>2377</v>
      </c>
      <c r="E838" s="118">
        <v>15</v>
      </c>
      <c r="F838" s="175">
        <v>7025</v>
      </c>
    </row>
    <row r="839" spans="1:6" ht="28.8">
      <c r="A839" s="162"/>
      <c r="B839" s="158">
        <v>150</v>
      </c>
      <c r="C839" s="118" t="s">
        <v>660</v>
      </c>
      <c r="D839" s="118" t="s">
        <v>2377</v>
      </c>
      <c r="E839" s="118">
        <v>15</v>
      </c>
      <c r="F839" s="175">
        <v>8282</v>
      </c>
    </row>
    <row r="840" spans="1:6" ht="28.8">
      <c r="A840" s="162"/>
      <c r="B840" s="158">
        <v>154</v>
      </c>
      <c r="C840" s="118" t="s">
        <v>2015</v>
      </c>
      <c r="D840" s="118" t="s">
        <v>2377</v>
      </c>
      <c r="E840" s="118">
        <v>15</v>
      </c>
      <c r="F840" s="175">
        <v>7542</v>
      </c>
    </row>
    <row r="841" spans="1:6">
      <c r="A841" s="162"/>
      <c r="B841" s="158">
        <v>210</v>
      </c>
      <c r="C841" s="118" t="s">
        <v>703</v>
      </c>
      <c r="D841" s="118" t="s">
        <v>2487</v>
      </c>
      <c r="E841" s="118">
        <v>60</v>
      </c>
      <c r="F841" s="175">
        <v>34800</v>
      </c>
    </row>
    <row r="842" spans="1:6" ht="43.2">
      <c r="A842" s="162"/>
      <c r="B842" s="158">
        <v>232</v>
      </c>
      <c r="C842" s="118" t="s">
        <v>843</v>
      </c>
      <c r="D842" s="118" t="s">
        <v>920</v>
      </c>
      <c r="E842" s="118">
        <v>15</v>
      </c>
      <c r="F842" s="175">
        <v>376107</v>
      </c>
    </row>
    <row r="843" spans="1:6" ht="28.8">
      <c r="A843" s="162"/>
      <c r="B843" s="158">
        <v>246</v>
      </c>
      <c r="C843" s="118" t="s">
        <v>2041</v>
      </c>
      <c r="D843" s="118" t="s">
        <v>2519</v>
      </c>
      <c r="E843" s="118">
        <v>15</v>
      </c>
      <c r="F843" s="175">
        <v>64042</v>
      </c>
    </row>
    <row r="844" spans="1:6" ht="28.8">
      <c r="A844" s="162"/>
      <c r="B844" s="158">
        <v>251</v>
      </c>
      <c r="C844" s="118" t="s">
        <v>727</v>
      </c>
      <c r="D844" s="118" t="s">
        <v>2519</v>
      </c>
      <c r="E844" s="118">
        <v>15</v>
      </c>
      <c r="F844" s="175">
        <v>17149</v>
      </c>
    </row>
    <row r="845" spans="1:6" ht="28.8">
      <c r="A845" s="162"/>
      <c r="B845" s="158">
        <v>274</v>
      </c>
      <c r="C845" s="118" t="s">
        <v>743</v>
      </c>
      <c r="D845" s="118" t="s">
        <v>920</v>
      </c>
      <c r="E845" s="118">
        <v>15</v>
      </c>
      <c r="F845" s="175">
        <v>10073</v>
      </c>
    </row>
    <row r="846" spans="1:6" ht="28.8">
      <c r="A846" s="162"/>
      <c r="B846" s="158">
        <v>346</v>
      </c>
      <c r="C846" s="118" t="s">
        <v>777</v>
      </c>
      <c r="D846" s="118" t="s">
        <v>2286</v>
      </c>
      <c r="E846" s="118">
        <v>60</v>
      </c>
      <c r="F846" s="175">
        <v>1138000</v>
      </c>
    </row>
    <row r="847" spans="1:6" ht="43.2">
      <c r="A847" s="162"/>
      <c r="B847" s="158">
        <v>347</v>
      </c>
      <c r="C847" s="118" t="s">
        <v>2074</v>
      </c>
      <c r="D847" s="118" t="s">
        <v>2075</v>
      </c>
      <c r="E847" s="118">
        <v>75</v>
      </c>
      <c r="F847" s="175">
        <v>3117500</v>
      </c>
    </row>
    <row r="848" spans="1:6">
      <c r="A848" s="164"/>
      <c r="B848" s="158">
        <v>386</v>
      </c>
      <c r="C848" s="118" t="s">
        <v>2089</v>
      </c>
      <c r="D848" s="118" t="s">
        <v>2523</v>
      </c>
      <c r="E848" s="118">
        <v>15</v>
      </c>
      <c r="F848" s="175">
        <v>11388</v>
      </c>
    </row>
    <row r="849" spans="1:6" ht="57.6">
      <c r="A849" s="165" t="s">
        <v>2525</v>
      </c>
      <c r="B849" s="158">
        <v>1</v>
      </c>
      <c r="C849" s="118" t="s">
        <v>579</v>
      </c>
      <c r="D849" s="118" t="s">
        <v>2504</v>
      </c>
      <c r="E849" s="118" t="s">
        <v>2526</v>
      </c>
      <c r="F849" s="175">
        <v>690362.4</v>
      </c>
    </row>
    <row r="850" spans="1:6" ht="28.8">
      <c r="A850" s="166"/>
      <c r="B850" s="158">
        <v>5</v>
      </c>
      <c r="C850" s="118" t="s">
        <v>581</v>
      </c>
      <c r="D850" s="118" t="s">
        <v>1801</v>
      </c>
      <c r="E850" s="118" t="s">
        <v>2527</v>
      </c>
      <c r="F850" s="175">
        <v>1461.6</v>
      </c>
    </row>
    <row r="851" spans="1:6" ht="28.8">
      <c r="A851" s="166"/>
      <c r="B851" s="158">
        <v>8</v>
      </c>
      <c r="C851" s="118" t="s">
        <v>583</v>
      </c>
      <c r="D851" s="118" t="s">
        <v>2391</v>
      </c>
      <c r="E851" s="118" t="s">
        <v>2526</v>
      </c>
      <c r="F851" s="175">
        <v>9031.4120000000003</v>
      </c>
    </row>
    <row r="852" spans="1:6" ht="28.8">
      <c r="A852" s="166"/>
      <c r="B852" s="158">
        <v>20</v>
      </c>
      <c r="C852" s="118" t="s">
        <v>590</v>
      </c>
      <c r="D852" s="118" t="s">
        <v>1801</v>
      </c>
      <c r="E852" s="118" t="s">
        <v>2527</v>
      </c>
      <c r="F852" s="175">
        <v>3507.84</v>
      </c>
    </row>
    <row r="853" spans="1:6" ht="43.2">
      <c r="A853" s="166"/>
      <c r="B853" s="158">
        <v>41</v>
      </c>
      <c r="C853" s="118" t="s">
        <v>1555</v>
      </c>
      <c r="D853" s="118" t="s">
        <v>1801</v>
      </c>
      <c r="E853" s="118" t="s">
        <v>2527</v>
      </c>
      <c r="F853" s="175">
        <v>175392</v>
      </c>
    </row>
    <row r="854" spans="1:6" ht="43.2">
      <c r="A854" s="166"/>
      <c r="B854" s="158">
        <v>42</v>
      </c>
      <c r="C854" s="118" t="s">
        <v>1554</v>
      </c>
      <c r="D854" s="118" t="s">
        <v>1801</v>
      </c>
      <c r="E854" s="118" t="s">
        <v>2527</v>
      </c>
      <c r="F854" s="175">
        <v>175392</v>
      </c>
    </row>
    <row r="855" spans="1:6" ht="28.8">
      <c r="A855" s="166"/>
      <c r="B855" s="158">
        <v>45</v>
      </c>
      <c r="C855" s="118" t="s">
        <v>1630</v>
      </c>
      <c r="D855" s="118" t="s">
        <v>1345</v>
      </c>
      <c r="E855" s="118" t="s">
        <v>2526</v>
      </c>
      <c r="F855" s="175">
        <v>6459.75</v>
      </c>
    </row>
    <row r="856" spans="1:6" ht="28.8">
      <c r="A856" s="166"/>
      <c r="B856" s="158">
        <v>60</v>
      </c>
      <c r="C856" s="118" t="s">
        <v>1979</v>
      </c>
      <c r="D856" s="118" t="s">
        <v>2395</v>
      </c>
      <c r="E856" s="118" t="s">
        <v>2526</v>
      </c>
      <c r="F856" s="175">
        <v>25839</v>
      </c>
    </row>
    <row r="857" spans="1:6" ht="43.2">
      <c r="A857" s="166"/>
      <c r="B857" s="158">
        <v>64</v>
      </c>
      <c r="C857" s="118" t="s">
        <v>612</v>
      </c>
      <c r="D857" s="118" t="s">
        <v>2470</v>
      </c>
      <c r="E857" s="118" t="s">
        <v>2528</v>
      </c>
      <c r="F857" s="175">
        <v>185484</v>
      </c>
    </row>
    <row r="858" spans="1:6" ht="28.8">
      <c r="A858" s="166"/>
      <c r="B858" s="158">
        <v>82</v>
      </c>
      <c r="C858" s="118" t="s">
        <v>622</v>
      </c>
      <c r="D858" s="118" t="s">
        <v>887</v>
      </c>
      <c r="E858" s="118" t="s">
        <v>2528</v>
      </c>
      <c r="F858" s="175">
        <v>37700</v>
      </c>
    </row>
    <row r="859" spans="1:6" ht="28.8">
      <c r="A859" s="166"/>
      <c r="B859" s="158">
        <v>89</v>
      </c>
      <c r="C859" s="118" t="s">
        <v>629</v>
      </c>
      <c r="D859" s="118" t="s">
        <v>1799</v>
      </c>
      <c r="E859" s="118" t="s">
        <v>2526</v>
      </c>
      <c r="F859" s="175">
        <v>15471.5</v>
      </c>
    </row>
    <row r="860" spans="1:6" ht="72">
      <c r="A860" s="166"/>
      <c r="B860" s="158">
        <v>134</v>
      </c>
      <c r="C860" s="118" t="s">
        <v>651</v>
      </c>
      <c r="D860" s="118" t="s">
        <v>1801</v>
      </c>
      <c r="E860" s="118" t="s">
        <v>2527</v>
      </c>
      <c r="F860" s="175">
        <v>131544</v>
      </c>
    </row>
    <row r="861" spans="1:6" ht="57.6">
      <c r="A861" s="166"/>
      <c r="B861" s="158">
        <v>135</v>
      </c>
      <c r="C861" s="118" t="s">
        <v>652</v>
      </c>
      <c r="D861" s="118" t="s">
        <v>1801</v>
      </c>
      <c r="E861" s="118" t="s">
        <v>2527</v>
      </c>
      <c r="F861" s="175">
        <v>138852</v>
      </c>
    </row>
    <row r="862" spans="1:6" ht="28.8">
      <c r="A862" s="166"/>
      <c r="B862" s="158">
        <v>137</v>
      </c>
      <c r="C862" s="118" t="s">
        <v>2010</v>
      </c>
      <c r="D862" s="118" t="s">
        <v>1801</v>
      </c>
      <c r="E862" s="118" t="s">
        <v>2527</v>
      </c>
      <c r="F862" s="175">
        <v>11692.8</v>
      </c>
    </row>
    <row r="863" spans="1:6" ht="43.2">
      <c r="A863" s="166"/>
      <c r="B863" s="158">
        <v>155</v>
      </c>
      <c r="C863" s="118" t="s">
        <v>1632</v>
      </c>
      <c r="D863" s="118" t="s">
        <v>1801</v>
      </c>
      <c r="E863" s="118" t="s">
        <v>2527</v>
      </c>
      <c r="F863" s="175">
        <v>128620.8</v>
      </c>
    </row>
    <row r="864" spans="1:6" ht="28.8">
      <c r="A864" s="166"/>
      <c r="B864" s="158">
        <v>158</v>
      </c>
      <c r="C864" s="118" t="s">
        <v>848</v>
      </c>
      <c r="D864" s="118" t="s">
        <v>887</v>
      </c>
      <c r="E864" s="118" t="s">
        <v>2527</v>
      </c>
      <c r="F864" s="175">
        <v>1658.8</v>
      </c>
    </row>
    <row r="865" spans="1:6">
      <c r="A865" s="166"/>
      <c r="B865" s="158">
        <v>182</v>
      </c>
      <c r="C865" s="118" t="s">
        <v>681</v>
      </c>
      <c r="D865" s="118" t="s">
        <v>892</v>
      </c>
      <c r="E865" s="118" t="s">
        <v>2526</v>
      </c>
      <c r="F865" s="175">
        <v>59175.428</v>
      </c>
    </row>
    <row r="866" spans="1:6" ht="43.2">
      <c r="A866" s="166"/>
      <c r="B866" s="158">
        <v>193</v>
      </c>
      <c r="C866" s="118" t="s">
        <v>849</v>
      </c>
      <c r="D866" s="118" t="s">
        <v>887</v>
      </c>
      <c r="E866" s="118" t="s">
        <v>2528</v>
      </c>
      <c r="F866" s="175">
        <v>16958.214</v>
      </c>
    </row>
    <row r="867" spans="1:6" ht="28.8">
      <c r="A867" s="166"/>
      <c r="B867" s="158">
        <v>203</v>
      </c>
      <c r="C867" s="118" t="s">
        <v>1691</v>
      </c>
      <c r="D867" s="118" t="s">
        <v>887</v>
      </c>
      <c r="E867" s="118" t="s">
        <v>2526</v>
      </c>
      <c r="F867" s="175">
        <v>3317.6</v>
      </c>
    </row>
    <row r="868" spans="1:6" ht="28.8">
      <c r="A868" s="166"/>
      <c r="B868" s="158">
        <v>204</v>
      </c>
      <c r="C868" s="118" t="s">
        <v>700</v>
      </c>
      <c r="D868" s="118" t="s">
        <v>887</v>
      </c>
      <c r="E868" s="118" t="s">
        <v>2526</v>
      </c>
      <c r="F868" s="175">
        <v>4222.3999999999996</v>
      </c>
    </row>
    <row r="869" spans="1:6" ht="28.8">
      <c r="A869" s="166"/>
      <c r="B869" s="158">
        <v>208</v>
      </c>
      <c r="C869" s="118" t="s">
        <v>2026</v>
      </c>
      <c r="D869" s="118" t="s">
        <v>2391</v>
      </c>
      <c r="E869" s="118" t="s">
        <v>2526</v>
      </c>
      <c r="F869" s="175">
        <v>19000.8</v>
      </c>
    </row>
    <row r="870" spans="1:6" ht="28.8">
      <c r="A870" s="166"/>
      <c r="B870" s="158">
        <v>209</v>
      </c>
      <c r="C870" s="118" t="s">
        <v>702</v>
      </c>
      <c r="D870" s="118" t="s">
        <v>2391</v>
      </c>
      <c r="E870" s="118" t="s">
        <v>2526</v>
      </c>
      <c r="F870" s="175">
        <v>13270.4</v>
      </c>
    </row>
    <row r="871" spans="1:6">
      <c r="A871" s="166"/>
      <c r="B871" s="158">
        <v>216</v>
      </c>
      <c r="C871" s="118" t="s">
        <v>2028</v>
      </c>
      <c r="D871" s="118" t="s">
        <v>1798</v>
      </c>
      <c r="E871" s="118" t="s">
        <v>2528</v>
      </c>
      <c r="F871" s="175">
        <v>5768.1</v>
      </c>
    </row>
    <row r="872" spans="1:6" ht="28.8">
      <c r="A872" s="166"/>
      <c r="B872" s="158">
        <v>239</v>
      </c>
      <c r="C872" s="118" t="s">
        <v>722</v>
      </c>
      <c r="D872" s="118" t="s">
        <v>887</v>
      </c>
      <c r="E872" s="118" t="s">
        <v>2528</v>
      </c>
      <c r="F872" s="175">
        <v>8903.3828000000012</v>
      </c>
    </row>
    <row r="873" spans="1:6" ht="28.8">
      <c r="A873" s="166"/>
      <c r="B873" s="158">
        <v>243</v>
      </c>
      <c r="C873" s="118" t="s">
        <v>724</v>
      </c>
      <c r="D873" s="118" t="s">
        <v>887</v>
      </c>
      <c r="E873" s="118" t="s">
        <v>2526</v>
      </c>
      <c r="F873" s="175">
        <v>11762.4</v>
      </c>
    </row>
    <row r="874" spans="1:6" ht="28.8">
      <c r="A874" s="166"/>
      <c r="B874" s="158">
        <v>244</v>
      </c>
      <c r="C874" s="118" t="s">
        <v>725</v>
      </c>
      <c r="D874" s="118" t="s">
        <v>2365</v>
      </c>
      <c r="E874" s="118" t="s">
        <v>2526</v>
      </c>
      <c r="F874" s="175">
        <v>63510</v>
      </c>
    </row>
    <row r="875" spans="1:6" ht="43.2">
      <c r="A875" s="166"/>
      <c r="B875" s="158">
        <v>245</v>
      </c>
      <c r="C875" s="118" t="s">
        <v>726</v>
      </c>
      <c r="D875" s="118" t="s">
        <v>887</v>
      </c>
      <c r="E875" s="118" t="s">
        <v>2528</v>
      </c>
      <c r="F875" s="175">
        <v>10556</v>
      </c>
    </row>
    <row r="876" spans="1:6" ht="57.6">
      <c r="A876" s="166"/>
      <c r="B876" s="158">
        <v>253</v>
      </c>
      <c r="C876" s="118" t="s">
        <v>731</v>
      </c>
      <c r="D876" s="118" t="s">
        <v>887</v>
      </c>
      <c r="E876" s="118" t="s">
        <v>2528</v>
      </c>
      <c r="F876" s="175">
        <v>1922.7</v>
      </c>
    </row>
    <row r="877" spans="1:6">
      <c r="A877" s="166"/>
      <c r="B877" s="158">
        <v>254</v>
      </c>
      <c r="C877" s="118" t="s">
        <v>732</v>
      </c>
      <c r="D877" s="118" t="s">
        <v>887</v>
      </c>
      <c r="E877" s="118" t="s">
        <v>2528</v>
      </c>
      <c r="F877" s="175">
        <v>4358.12</v>
      </c>
    </row>
    <row r="878" spans="1:6" ht="43.2">
      <c r="A878" s="166"/>
      <c r="B878" s="158">
        <v>257</v>
      </c>
      <c r="C878" s="118" t="s">
        <v>2046</v>
      </c>
      <c r="D878" s="118" t="s">
        <v>887</v>
      </c>
      <c r="E878" s="118" t="s">
        <v>2528</v>
      </c>
      <c r="F878" s="175">
        <v>18573.281999999999</v>
      </c>
    </row>
    <row r="879" spans="1:6" ht="43.2">
      <c r="A879" s="166"/>
      <c r="B879" s="158">
        <v>281</v>
      </c>
      <c r="C879" s="118" t="s">
        <v>1307</v>
      </c>
      <c r="D879" s="118" t="s">
        <v>920</v>
      </c>
      <c r="E879" s="118" t="s">
        <v>2526</v>
      </c>
      <c r="F879" s="175">
        <v>21315</v>
      </c>
    </row>
    <row r="880" spans="1:6" ht="43.2">
      <c r="A880" s="166"/>
      <c r="B880" s="158">
        <v>284</v>
      </c>
      <c r="C880" s="118" t="s">
        <v>1308</v>
      </c>
      <c r="D880" s="118" t="s">
        <v>920</v>
      </c>
      <c r="E880" s="118" t="s">
        <v>2526</v>
      </c>
      <c r="F880" s="175">
        <v>26861.25</v>
      </c>
    </row>
    <row r="881" spans="1:6" ht="43.2">
      <c r="A881" s="166"/>
      <c r="B881" s="158">
        <v>297</v>
      </c>
      <c r="C881" s="118" t="s">
        <v>1758</v>
      </c>
      <c r="D881" s="118" t="s">
        <v>920</v>
      </c>
      <c r="E881" s="118" t="s">
        <v>2526</v>
      </c>
      <c r="F881" s="175">
        <v>95373.75</v>
      </c>
    </row>
    <row r="882" spans="1:6" ht="43.2">
      <c r="A882" s="166"/>
      <c r="B882" s="158">
        <v>300</v>
      </c>
      <c r="C882" s="118" t="s">
        <v>1761</v>
      </c>
      <c r="D882" s="118" t="s">
        <v>920</v>
      </c>
      <c r="E882" s="118" t="s">
        <v>2526</v>
      </c>
      <c r="F882" s="175">
        <v>44696.25</v>
      </c>
    </row>
    <row r="883" spans="1:6" ht="28.8">
      <c r="A883" s="166"/>
      <c r="B883" s="158">
        <v>313</v>
      </c>
      <c r="C883" s="118" t="s">
        <v>2057</v>
      </c>
      <c r="D883" s="118" t="s">
        <v>920</v>
      </c>
      <c r="E883" s="118" t="s">
        <v>2526</v>
      </c>
      <c r="F883" s="175">
        <v>30015</v>
      </c>
    </row>
    <row r="884" spans="1:6" ht="28.8">
      <c r="A884" s="166"/>
      <c r="B884" s="158">
        <v>314</v>
      </c>
      <c r="C884" s="118" t="s">
        <v>1448</v>
      </c>
      <c r="D884" s="118" t="s">
        <v>920</v>
      </c>
      <c r="E884" s="118" t="s">
        <v>2526</v>
      </c>
      <c r="F884" s="175">
        <v>24577.5</v>
      </c>
    </row>
    <row r="885" spans="1:6" ht="28.8">
      <c r="A885" s="166"/>
      <c r="B885" s="158">
        <v>328</v>
      </c>
      <c r="C885" s="118" t="s">
        <v>771</v>
      </c>
      <c r="D885" s="118" t="s">
        <v>920</v>
      </c>
      <c r="E885" s="118" t="s">
        <v>2526</v>
      </c>
      <c r="F885" s="175">
        <v>262087.5</v>
      </c>
    </row>
    <row r="886" spans="1:6" ht="43.2">
      <c r="A886" s="166"/>
      <c r="B886" s="158">
        <v>340</v>
      </c>
      <c r="C886" s="118" t="s">
        <v>779</v>
      </c>
      <c r="D886" s="118" t="s">
        <v>2504</v>
      </c>
      <c r="E886" s="118" t="s">
        <v>2526</v>
      </c>
      <c r="F886" s="175">
        <v>5842746</v>
      </c>
    </row>
    <row r="887" spans="1:6" ht="43.2">
      <c r="A887" s="166"/>
      <c r="B887" s="158">
        <v>341</v>
      </c>
      <c r="C887" s="118" t="s">
        <v>854</v>
      </c>
      <c r="D887" s="118" t="s">
        <v>2504</v>
      </c>
      <c r="E887" s="118" t="s">
        <v>2526</v>
      </c>
      <c r="F887" s="175">
        <v>1947582</v>
      </c>
    </row>
    <row r="888" spans="1:6" ht="43.2">
      <c r="A888" s="166"/>
      <c r="B888" s="158">
        <v>355</v>
      </c>
      <c r="C888" s="118" t="s">
        <v>784</v>
      </c>
      <c r="D888" s="118" t="s">
        <v>887</v>
      </c>
      <c r="E888" s="118" t="s">
        <v>2528</v>
      </c>
      <c r="F888" s="175">
        <v>175.60660000000001</v>
      </c>
    </row>
    <row r="889" spans="1:6" ht="43.2">
      <c r="A889" s="166"/>
      <c r="B889" s="158">
        <v>356</v>
      </c>
      <c r="C889" s="118" t="s">
        <v>785</v>
      </c>
      <c r="D889" s="118" t="s">
        <v>887</v>
      </c>
      <c r="E889" s="118" t="s">
        <v>2528</v>
      </c>
      <c r="F889" s="175">
        <v>283.27780000000001</v>
      </c>
    </row>
    <row r="890" spans="1:6" ht="43.2">
      <c r="A890" s="166"/>
      <c r="B890" s="158">
        <v>358</v>
      </c>
      <c r="C890" s="118" t="s">
        <v>787</v>
      </c>
      <c r="D890" s="118" t="s">
        <v>887</v>
      </c>
      <c r="E890" s="118" t="s">
        <v>2528</v>
      </c>
      <c r="F890" s="175">
        <v>242.26020000000003</v>
      </c>
    </row>
    <row r="891" spans="1:6" ht="43.2">
      <c r="A891" s="166"/>
      <c r="B891" s="158">
        <v>360</v>
      </c>
      <c r="C891" s="118" t="s">
        <v>789</v>
      </c>
      <c r="D891" s="118" t="s">
        <v>887</v>
      </c>
      <c r="E891" s="118" t="s">
        <v>2528</v>
      </c>
      <c r="F891" s="175">
        <v>780.61620000000005</v>
      </c>
    </row>
    <row r="892" spans="1:6" ht="43.2">
      <c r="A892" s="166"/>
      <c r="B892" s="158">
        <v>361</v>
      </c>
      <c r="C892" s="118" t="s">
        <v>790</v>
      </c>
      <c r="D892" s="118" t="s">
        <v>887</v>
      </c>
      <c r="E892" s="118" t="s">
        <v>2528</v>
      </c>
      <c r="F892" s="175">
        <v>995.95860000000005</v>
      </c>
    </row>
    <row r="893" spans="1:6" ht="43.2">
      <c r="A893" s="166"/>
      <c r="B893" s="158">
        <v>362</v>
      </c>
      <c r="C893" s="118" t="s">
        <v>791</v>
      </c>
      <c r="D893" s="118" t="s">
        <v>887</v>
      </c>
      <c r="E893" s="118" t="s">
        <v>2528</v>
      </c>
      <c r="F893" s="175">
        <v>1144.6474000000001</v>
      </c>
    </row>
    <row r="894" spans="1:6" ht="43.2">
      <c r="A894" s="166"/>
      <c r="B894" s="158">
        <v>366</v>
      </c>
      <c r="C894" s="118" t="s">
        <v>2082</v>
      </c>
      <c r="D894" s="118" t="s">
        <v>920</v>
      </c>
      <c r="E894" s="118" t="s">
        <v>2526</v>
      </c>
      <c r="F894" s="175">
        <v>40128.75</v>
      </c>
    </row>
    <row r="895" spans="1:6">
      <c r="A895" s="166"/>
      <c r="B895" s="158">
        <v>374</v>
      </c>
      <c r="C895" s="118" t="s">
        <v>2087</v>
      </c>
      <c r="D895" s="118" t="s">
        <v>887</v>
      </c>
      <c r="E895" s="118" t="s">
        <v>2528</v>
      </c>
      <c r="F895" s="175">
        <v>5936.0158000000001</v>
      </c>
    </row>
    <row r="896" spans="1:6" ht="28.8">
      <c r="A896" s="166"/>
      <c r="B896" s="158">
        <v>387</v>
      </c>
      <c r="C896" s="118" t="s">
        <v>801</v>
      </c>
      <c r="D896" s="118" t="s">
        <v>2504</v>
      </c>
      <c r="E896" s="118" t="s">
        <v>2526</v>
      </c>
      <c r="F896" s="175">
        <v>338847.6</v>
      </c>
    </row>
    <row r="897" spans="1:6" ht="43.2">
      <c r="A897" s="166"/>
      <c r="B897" s="158">
        <v>388</v>
      </c>
      <c r="C897" s="118" t="s">
        <v>1636</v>
      </c>
      <c r="D897" s="118" t="s">
        <v>1801</v>
      </c>
      <c r="E897" s="118" t="s">
        <v>2527</v>
      </c>
      <c r="F897" s="175">
        <v>175392</v>
      </c>
    </row>
    <row r="898" spans="1:6" ht="43.2">
      <c r="A898" s="166"/>
      <c r="B898" s="158">
        <v>401</v>
      </c>
      <c r="C898" s="118" t="s">
        <v>1579</v>
      </c>
      <c r="D898" s="118" t="s">
        <v>1801</v>
      </c>
      <c r="E898" s="118" t="s">
        <v>2527</v>
      </c>
      <c r="F898" s="175">
        <v>204624</v>
      </c>
    </row>
    <row r="899" spans="1:6" ht="43.2">
      <c r="A899" s="166"/>
      <c r="B899" s="158">
        <v>407</v>
      </c>
      <c r="C899" s="118" t="s">
        <v>812</v>
      </c>
      <c r="D899" s="118" t="s">
        <v>307</v>
      </c>
      <c r="E899" s="118" t="s">
        <v>2526</v>
      </c>
      <c r="F899" s="175">
        <v>189646.08000000002</v>
      </c>
    </row>
    <row r="900" spans="1:6" ht="28.8">
      <c r="A900" s="166"/>
      <c r="B900" s="158">
        <v>409</v>
      </c>
      <c r="C900" s="118" t="s">
        <v>814</v>
      </c>
      <c r="D900" s="118" t="s">
        <v>2504</v>
      </c>
      <c r="E900" s="118" t="s">
        <v>2526</v>
      </c>
      <c r="F900" s="175">
        <v>1497896.4</v>
      </c>
    </row>
    <row r="901" spans="1:6" ht="43.2">
      <c r="A901" s="166"/>
      <c r="B901" s="158">
        <v>412</v>
      </c>
      <c r="C901" s="118" t="s">
        <v>1629</v>
      </c>
      <c r="D901" s="118" t="s">
        <v>887</v>
      </c>
      <c r="E901" s="118" t="s">
        <v>2527</v>
      </c>
      <c r="F901" s="175">
        <v>13446.72</v>
      </c>
    </row>
    <row r="902" spans="1:6">
      <c r="A902" s="167"/>
      <c r="B902" s="158">
        <v>419</v>
      </c>
      <c r="C902" s="118" t="s">
        <v>2098</v>
      </c>
      <c r="D902" s="118" t="s">
        <v>2377</v>
      </c>
      <c r="E902" s="118" t="s">
        <v>2526</v>
      </c>
      <c r="F902" s="175">
        <v>38082.22</v>
      </c>
    </row>
    <row r="903" spans="1:6" ht="28.8">
      <c r="A903" s="118" t="s">
        <v>2510</v>
      </c>
      <c r="B903" s="158">
        <v>353</v>
      </c>
      <c r="C903" s="118" t="s">
        <v>782</v>
      </c>
      <c r="D903" s="118" t="s">
        <v>1222</v>
      </c>
      <c r="E903" s="118">
        <v>45</v>
      </c>
      <c r="F903" s="175">
        <v>74314.240000000005</v>
      </c>
    </row>
    <row r="904" spans="1:6" ht="57.6">
      <c r="A904" s="165" t="s">
        <v>2542</v>
      </c>
      <c r="B904" s="158">
        <v>119</v>
      </c>
      <c r="C904" s="118" t="s">
        <v>642</v>
      </c>
      <c r="D904" s="118" t="s">
        <v>888</v>
      </c>
      <c r="E904" s="118" t="s">
        <v>2375</v>
      </c>
      <c r="F904" s="175">
        <v>143840</v>
      </c>
    </row>
    <row r="905" spans="1:6" ht="28.8">
      <c r="A905" s="166"/>
      <c r="B905" s="158">
        <v>125</v>
      </c>
      <c r="C905" s="118" t="s">
        <v>645</v>
      </c>
      <c r="D905" s="118" t="s">
        <v>1095</v>
      </c>
      <c r="E905" s="118" t="s">
        <v>2375</v>
      </c>
      <c r="F905" s="175">
        <v>624080</v>
      </c>
    </row>
    <row r="906" spans="1:6" ht="43.2">
      <c r="A906" s="166"/>
      <c r="B906" s="158">
        <v>237</v>
      </c>
      <c r="C906" s="118" t="s">
        <v>2037</v>
      </c>
      <c r="D906" s="118" t="s">
        <v>2433</v>
      </c>
      <c r="E906" s="118" t="s">
        <v>2375</v>
      </c>
      <c r="F906" s="175">
        <v>269120</v>
      </c>
    </row>
    <row r="907" spans="1:6">
      <c r="A907" s="166"/>
      <c r="B907" s="158">
        <v>370</v>
      </c>
      <c r="C907" s="118" t="s">
        <v>1702</v>
      </c>
      <c r="D907" s="118" t="s">
        <v>888</v>
      </c>
      <c r="E907" s="118" t="s">
        <v>2375</v>
      </c>
      <c r="F907" s="175">
        <v>40600</v>
      </c>
    </row>
    <row r="908" spans="1:6" ht="28.8">
      <c r="A908" s="166"/>
      <c r="B908" s="158">
        <v>413</v>
      </c>
      <c r="C908" s="118" t="s">
        <v>815</v>
      </c>
      <c r="D908" s="118" t="s">
        <v>2278</v>
      </c>
      <c r="E908" s="118" t="s">
        <v>2375</v>
      </c>
      <c r="F908" s="175">
        <v>415280</v>
      </c>
    </row>
    <row r="909" spans="1:6" ht="28.8">
      <c r="A909" s="167"/>
      <c r="B909" s="158">
        <v>420</v>
      </c>
      <c r="C909" s="118" t="s">
        <v>820</v>
      </c>
      <c r="D909" s="118" t="s">
        <v>888</v>
      </c>
      <c r="E909" s="118" t="s">
        <v>2375</v>
      </c>
      <c r="F909" s="175">
        <v>426880</v>
      </c>
    </row>
    <row r="910" spans="1:6" ht="43.2">
      <c r="A910" s="161" t="s">
        <v>2547</v>
      </c>
      <c r="B910" s="158">
        <v>14</v>
      </c>
      <c r="C910" s="118" t="s">
        <v>586</v>
      </c>
      <c r="D910" s="118" t="s">
        <v>2376</v>
      </c>
      <c r="E910" s="118" t="s">
        <v>2548</v>
      </c>
      <c r="F910" s="175">
        <v>18100</v>
      </c>
    </row>
    <row r="911" spans="1:6" ht="28.8">
      <c r="A911" s="162"/>
      <c r="B911" s="158">
        <v>21</v>
      </c>
      <c r="C911" s="118" t="s">
        <v>834</v>
      </c>
      <c r="D911" s="118" t="s">
        <v>948</v>
      </c>
      <c r="E911" s="118" t="s">
        <v>2548</v>
      </c>
      <c r="F911" s="175">
        <v>1200</v>
      </c>
    </row>
    <row r="912" spans="1:6">
      <c r="A912" s="162"/>
      <c r="B912" s="158">
        <v>22</v>
      </c>
      <c r="C912" s="118" t="s">
        <v>591</v>
      </c>
      <c r="D912" s="118" t="s">
        <v>948</v>
      </c>
      <c r="E912" s="118" t="s">
        <v>2548</v>
      </c>
      <c r="F912" s="175">
        <v>2700</v>
      </c>
    </row>
    <row r="913" spans="1:6" ht="28.8">
      <c r="A913" s="162"/>
      <c r="B913" s="158">
        <v>31</v>
      </c>
      <c r="C913" s="118" t="s">
        <v>1974</v>
      </c>
      <c r="D913" s="118" t="s">
        <v>948</v>
      </c>
      <c r="E913" s="118" t="s">
        <v>2548</v>
      </c>
      <c r="F913" s="175">
        <v>21200</v>
      </c>
    </row>
    <row r="914" spans="1:6" ht="28.8">
      <c r="A914" s="162"/>
      <c r="B914" s="158">
        <v>32</v>
      </c>
      <c r="C914" s="118" t="s">
        <v>1975</v>
      </c>
      <c r="D914" s="118" t="s">
        <v>948</v>
      </c>
      <c r="E914" s="118" t="s">
        <v>2548</v>
      </c>
      <c r="F914" s="175">
        <v>37000</v>
      </c>
    </row>
    <row r="915" spans="1:6" ht="28.8">
      <c r="A915" s="162"/>
      <c r="B915" s="158">
        <v>35</v>
      </c>
      <c r="C915" s="118" t="s">
        <v>1268</v>
      </c>
      <c r="D915" s="118" t="s">
        <v>2552</v>
      </c>
      <c r="E915" s="118" t="s">
        <v>2548</v>
      </c>
      <c r="F915" s="175">
        <v>22000</v>
      </c>
    </row>
    <row r="916" spans="1:6" ht="28.8">
      <c r="A916" s="162"/>
      <c r="B916" s="158">
        <v>36</v>
      </c>
      <c r="C916" s="118" t="s">
        <v>1269</v>
      </c>
      <c r="D916" s="118" t="s">
        <v>2552</v>
      </c>
      <c r="E916" s="118" t="s">
        <v>2548</v>
      </c>
      <c r="F916" s="175">
        <v>21800</v>
      </c>
    </row>
    <row r="917" spans="1:6" ht="28.8">
      <c r="A917" s="162"/>
      <c r="B917" s="158">
        <v>38</v>
      </c>
      <c r="C917" s="118" t="s">
        <v>596</v>
      </c>
      <c r="D917" s="118" t="s">
        <v>2552</v>
      </c>
      <c r="E917" s="118" t="s">
        <v>2548</v>
      </c>
      <c r="F917" s="175">
        <v>12800</v>
      </c>
    </row>
    <row r="918" spans="1:6" ht="28.8">
      <c r="A918" s="162"/>
      <c r="B918" s="158">
        <v>44</v>
      </c>
      <c r="C918" s="118" t="s">
        <v>844</v>
      </c>
      <c r="D918" s="118" t="s">
        <v>920</v>
      </c>
      <c r="E918" s="118" t="s">
        <v>2548</v>
      </c>
      <c r="F918" s="175">
        <v>8000</v>
      </c>
    </row>
    <row r="919" spans="1:6" ht="43.2">
      <c r="A919" s="162"/>
      <c r="B919" s="158">
        <v>57</v>
      </c>
      <c r="C919" s="118" t="s">
        <v>609</v>
      </c>
      <c r="D919" s="118" t="s">
        <v>2554</v>
      </c>
      <c r="E919" s="118" t="s">
        <v>2548</v>
      </c>
      <c r="F919" s="175">
        <v>12200</v>
      </c>
    </row>
    <row r="920" spans="1:6" ht="43.2">
      <c r="A920" s="162"/>
      <c r="B920" s="158">
        <v>58</v>
      </c>
      <c r="C920" s="118" t="s">
        <v>610</v>
      </c>
      <c r="D920" s="118" t="s">
        <v>2555</v>
      </c>
      <c r="E920" s="118" t="s">
        <v>2548</v>
      </c>
      <c r="F920" s="175">
        <v>8100</v>
      </c>
    </row>
    <row r="921" spans="1:6" ht="43.2">
      <c r="A921" s="162"/>
      <c r="B921" s="158">
        <v>62</v>
      </c>
      <c r="C921" s="118" t="s">
        <v>1271</v>
      </c>
      <c r="D921" s="118" t="s">
        <v>2443</v>
      </c>
      <c r="E921" s="118" t="s">
        <v>2548</v>
      </c>
      <c r="F921" s="175">
        <v>27300</v>
      </c>
    </row>
    <row r="922" spans="1:6" ht="28.8">
      <c r="A922" s="162"/>
      <c r="B922" s="158">
        <v>63</v>
      </c>
      <c r="C922" s="118" t="s">
        <v>1270</v>
      </c>
      <c r="D922" s="118" t="s">
        <v>2443</v>
      </c>
      <c r="E922" s="118" t="s">
        <v>2548</v>
      </c>
      <c r="F922" s="175">
        <v>21900</v>
      </c>
    </row>
    <row r="923" spans="1:6" ht="28.8">
      <c r="A923" s="162"/>
      <c r="B923" s="158">
        <v>86</v>
      </c>
      <c r="C923" s="118" t="s">
        <v>626</v>
      </c>
      <c r="D923" s="118" t="s">
        <v>2441</v>
      </c>
      <c r="E923" s="118" t="s">
        <v>2548</v>
      </c>
      <c r="F923" s="175">
        <v>19900</v>
      </c>
    </row>
    <row r="924" spans="1:6" ht="28.8">
      <c r="A924" s="162"/>
      <c r="B924" s="158">
        <v>87</v>
      </c>
      <c r="C924" s="118" t="s">
        <v>627</v>
      </c>
      <c r="D924" s="118" t="s">
        <v>2441</v>
      </c>
      <c r="E924" s="118" t="s">
        <v>2548</v>
      </c>
      <c r="F924" s="175">
        <v>12100</v>
      </c>
    </row>
    <row r="925" spans="1:6" ht="28.8">
      <c r="A925" s="162"/>
      <c r="B925" s="158">
        <v>88</v>
      </c>
      <c r="C925" s="118" t="s">
        <v>628</v>
      </c>
      <c r="D925" s="118" t="s">
        <v>2441</v>
      </c>
      <c r="E925" s="118" t="s">
        <v>2548</v>
      </c>
      <c r="F925" s="175">
        <v>14650</v>
      </c>
    </row>
    <row r="926" spans="1:6" ht="28.8">
      <c r="A926" s="162"/>
      <c r="B926" s="158">
        <v>99</v>
      </c>
      <c r="C926" s="118" t="s">
        <v>1992</v>
      </c>
      <c r="D926" s="118" t="s">
        <v>2552</v>
      </c>
      <c r="E926" s="118" t="s">
        <v>2548</v>
      </c>
      <c r="F926" s="175">
        <v>13200</v>
      </c>
    </row>
    <row r="927" spans="1:6" ht="28.8">
      <c r="A927" s="162"/>
      <c r="B927" s="158">
        <v>100</v>
      </c>
      <c r="C927" s="118" t="s">
        <v>1993</v>
      </c>
      <c r="D927" s="118" t="s">
        <v>948</v>
      </c>
      <c r="E927" s="118" t="s">
        <v>2548</v>
      </c>
      <c r="F927" s="175">
        <v>14500</v>
      </c>
    </row>
    <row r="928" spans="1:6" ht="43.2">
      <c r="A928" s="162"/>
      <c r="B928" s="158">
        <v>101</v>
      </c>
      <c r="C928" s="118" t="s">
        <v>1994</v>
      </c>
      <c r="D928" s="118" t="s">
        <v>2552</v>
      </c>
      <c r="E928" s="118" t="s">
        <v>2548</v>
      </c>
      <c r="F928" s="175">
        <v>95700</v>
      </c>
    </row>
    <row r="929" spans="1:6" ht="43.2">
      <c r="A929" s="162"/>
      <c r="B929" s="158">
        <v>102</v>
      </c>
      <c r="C929" s="118" t="s">
        <v>633</v>
      </c>
      <c r="D929" s="118" t="s">
        <v>2552</v>
      </c>
      <c r="E929" s="118" t="s">
        <v>2548</v>
      </c>
      <c r="F929" s="175">
        <v>21700</v>
      </c>
    </row>
    <row r="930" spans="1:6" ht="57.6">
      <c r="A930" s="162"/>
      <c r="B930" s="158">
        <v>106</v>
      </c>
      <c r="C930" s="118" t="s">
        <v>1998</v>
      </c>
      <c r="D930" s="118" t="s">
        <v>2443</v>
      </c>
      <c r="E930" s="118" t="s">
        <v>2548</v>
      </c>
      <c r="F930" s="175">
        <v>38900</v>
      </c>
    </row>
    <row r="931" spans="1:6" ht="43.2">
      <c r="A931" s="162"/>
      <c r="B931" s="158">
        <v>107</v>
      </c>
      <c r="C931" s="118" t="s">
        <v>635</v>
      </c>
      <c r="D931" s="118" t="s">
        <v>2552</v>
      </c>
      <c r="E931" s="118" t="s">
        <v>2548</v>
      </c>
      <c r="F931" s="175">
        <v>29800</v>
      </c>
    </row>
    <row r="932" spans="1:6" ht="28.8">
      <c r="A932" s="162"/>
      <c r="B932" s="158">
        <v>114</v>
      </c>
      <c r="C932" s="118" t="s">
        <v>638</v>
      </c>
      <c r="D932" s="118" t="s">
        <v>2441</v>
      </c>
      <c r="E932" s="118" t="s">
        <v>2548</v>
      </c>
      <c r="F932" s="175">
        <v>7500</v>
      </c>
    </row>
    <row r="933" spans="1:6" ht="28.8">
      <c r="A933" s="162"/>
      <c r="B933" s="158">
        <v>120</v>
      </c>
      <c r="C933" s="118" t="s">
        <v>1437</v>
      </c>
      <c r="D933" s="118" t="s">
        <v>2558</v>
      </c>
      <c r="E933" s="118" t="s">
        <v>2548</v>
      </c>
      <c r="F933" s="175">
        <v>950</v>
      </c>
    </row>
    <row r="934" spans="1:6" ht="28.8">
      <c r="A934" s="162"/>
      <c r="B934" s="158">
        <v>121</v>
      </c>
      <c r="C934" s="118" t="s">
        <v>643</v>
      </c>
      <c r="D934" s="118" t="s">
        <v>2559</v>
      </c>
      <c r="E934" s="118" t="s">
        <v>2548</v>
      </c>
      <c r="F934" s="175">
        <v>1950</v>
      </c>
    </row>
    <row r="935" spans="1:6" ht="28.8">
      <c r="A935" s="162"/>
      <c r="B935" s="158">
        <v>122</v>
      </c>
      <c r="C935" s="118" t="s">
        <v>644</v>
      </c>
      <c r="D935" s="118" t="s">
        <v>2560</v>
      </c>
      <c r="E935" s="118" t="s">
        <v>2548</v>
      </c>
      <c r="F935" s="175">
        <v>4600</v>
      </c>
    </row>
    <row r="936" spans="1:6" ht="28.8">
      <c r="A936" s="162"/>
      <c r="B936" s="158">
        <v>124</v>
      </c>
      <c r="C936" s="118" t="s">
        <v>841</v>
      </c>
      <c r="D936" s="118" t="s">
        <v>953</v>
      </c>
      <c r="E936" s="118" t="s">
        <v>2548</v>
      </c>
      <c r="F936" s="175">
        <v>17500</v>
      </c>
    </row>
    <row r="937" spans="1:6" ht="28.8">
      <c r="A937" s="162"/>
      <c r="B937" s="158">
        <v>131</v>
      </c>
      <c r="C937" s="118" t="s">
        <v>649</v>
      </c>
      <c r="D937" s="118" t="s">
        <v>2432</v>
      </c>
      <c r="E937" s="118" t="s">
        <v>2548</v>
      </c>
      <c r="F937" s="175">
        <v>64300</v>
      </c>
    </row>
    <row r="938" spans="1:6" ht="72">
      <c r="A938" s="162"/>
      <c r="B938" s="158">
        <v>136</v>
      </c>
      <c r="C938" s="118" t="s">
        <v>653</v>
      </c>
      <c r="D938" s="118" t="s">
        <v>2280</v>
      </c>
      <c r="E938" s="118" t="s">
        <v>2548</v>
      </c>
      <c r="F938" s="175">
        <v>68700</v>
      </c>
    </row>
    <row r="939" spans="1:6" ht="28.8">
      <c r="A939" s="162"/>
      <c r="B939" s="158">
        <v>138</v>
      </c>
      <c r="C939" s="118" t="s">
        <v>2011</v>
      </c>
      <c r="D939" s="118" t="s">
        <v>948</v>
      </c>
      <c r="E939" s="118" t="s">
        <v>2548</v>
      </c>
      <c r="F939" s="175">
        <v>6300</v>
      </c>
    </row>
    <row r="940" spans="1:6" ht="28.8">
      <c r="A940" s="162"/>
      <c r="B940" s="158">
        <v>140</v>
      </c>
      <c r="C940" s="118" t="s">
        <v>825</v>
      </c>
      <c r="D940" s="118" t="s">
        <v>948</v>
      </c>
      <c r="E940" s="118" t="s">
        <v>2548</v>
      </c>
      <c r="F940" s="175">
        <v>130</v>
      </c>
    </row>
    <row r="941" spans="1:6" ht="28.8">
      <c r="A941" s="162"/>
      <c r="B941" s="158">
        <v>143</v>
      </c>
      <c r="C941" s="118" t="s">
        <v>847</v>
      </c>
      <c r="D941" s="118" t="s">
        <v>2552</v>
      </c>
      <c r="E941" s="118" t="s">
        <v>2548</v>
      </c>
      <c r="F941" s="175">
        <v>23200</v>
      </c>
    </row>
    <row r="942" spans="1:6" ht="43.2">
      <c r="A942" s="162"/>
      <c r="B942" s="158">
        <v>144</v>
      </c>
      <c r="C942" s="118" t="s">
        <v>654</v>
      </c>
      <c r="D942" s="118" t="s">
        <v>2439</v>
      </c>
      <c r="E942" s="118" t="s">
        <v>2548</v>
      </c>
      <c r="F942" s="175">
        <v>68000</v>
      </c>
    </row>
    <row r="943" spans="1:6" ht="43.2">
      <c r="A943" s="162"/>
      <c r="B943" s="158">
        <v>145</v>
      </c>
      <c r="C943" s="118" t="s">
        <v>655</v>
      </c>
      <c r="D943" s="118" t="s">
        <v>2439</v>
      </c>
      <c r="E943" s="118" t="s">
        <v>2548</v>
      </c>
      <c r="F943" s="175">
        <v>33950</v>
      </c>
    </row>
    <row r="944" spans="1:6" ht="43.2">
      <c r="A944" s="162"/>
      <c r="B944" s="158">
        <v>146</v>
      </c>
      <c r="C944" s="118" t="s">
        <v>656</v>
      </c>
      <c r="D944" s="118" t="s">
        <v>2439</v>
      </c>
      <c r="E944" s="118" t="s">
        <v>2548</v>
      </c>
      <c r="F944" s="175">
        <v>42950</v>
      </c>
    </row>
    <row r="945" spans="1:6">
      <c r="A945" s="162"/>
      <c r="B945" s="158">
        <v>156</v>
      </c>
      <c r="C945" s="118" t="s">
        <v>664</v>
      </c>
      <c r="D945" s="118" t="s">
        <v>948</v>
      </c>
      <c r="E945" s="118" t="s">
        <v>2548</v>
      </c>
      <c r="F945" s="175">
        <v>2200</v>
      </c>
    </row>
    <row r="946" spans="1:6">
      <c r="A946" s="162"/>
      <c r="B946" s="158">
        <v>157</v>
      </c>
      <c r="C946" s="118" t="s">
        <v>665</v>
      </c>
      <c r="D946" s="118" t="s">
        <v>948</v>
      </c>
      <c r="E946" s="118" t="s">
        <v>2548</v>
      </c>
      <c r="F946" s="175">
        <v>1670</v>
      </c>
    </row>
    <row r="947" spans="1:6" ht="28.8">
      <c r="A947" s="162"/>
      <c r="B947" s="158">
        <v>159</v>
      </c>
      <c r="C947" s="118" t="s">
        <v>666</v>
      </c>
      <c r="D947" s="118" t="s">
        <v>948</v>
      </c>
      <c r="E947" s="118" t="s">
        <v>2548</v>
      </c>
      <c r="F947" s="175">
        <v>1950</v>
      </c>
    </row>
    <row r="948" spans="1:6" ht="28.8">
      <c r="A948" s="162"/>
      <c r="B948" s="158">
        <v>164</v>
      </c>
      <c r="C948" s="118" t="s">
        <v>670</v>
      </c>
      <c r="D948" s="118" t="s">
        <v>948</v>
      </c>
      <c r="E948" s="118" t="s">
        <v>2548</v>
      </c>
      <c r="F948" s="175">
        <v>2000</v>
      </c>
    </row>
    <row r="949" spans="1:6" ht="28.8">
      <c r="A949" s="162"/>
      <c r="B949" s="158">
        <v>183</v>
      </c>
      <c r="C949" s="118" t="s">
        <v>682</v>
      </c>
      <c r="D949" s="118" t="s">
        <v>948</v>
      </c>
      <c r="E949" s="118" t="s">
        <v>2548</v>
      </c>
      <c r="F949" s="175">
        <v>13800</v>
      </c>
    </row>
    <row r="950" spans="1:6" ht="28.8">
      <c r="A950" s="162"/>
      <c r="B950" s="158">
        <v>196</v>
      </c>
      <c r="C950" s="118" t="s">
        <v>693</v>
      </c>
      <c r="D950" s="118" t="s">
        <v>2393</v>
      </c>
      <c r="E950" s="118" t="s">
        <v>2548</v>
      </c>
      <c r="F950" s="175">
        <v>10500</v>
      </c>
    </row>
    <row r="951" spans="1:6" ht="28.8">
      <c r="A951" s="162"/>
      <c r="B951" s="158">
        <v>197</v>
      </c>
      <c r="C951" s="118" t="s">
        <v>694</v>
      </c>
      <c r="D951" s="118" t="s">
        <v>2393</v>
      </c>
      <c r="E951" s="118" t="s">
        <v>2548</v>
      </c>
      <c r="F951" s="175">
        <v>10500</v>
      </c>
    </row>
    <row r="952" spans="1:6" ht="28.8">
      <c r="A952" s="162"/>
      <c r="B952" s="158">
        <v>198</v>
      </c>
      <c r="C952" s="118" t="s">
        <v>695</v>
      </c>
      <c r="D952" s="118" t="s">
        <v>2393</v>
      </c>
      <c r="E952" s="118" t="s">
        <v>2548</v>
      </c>
      <c r="F952" s="175">
        <v>10500</v>
      </c>
    </row>
    <row r="953" spans="1:6" ht="28.8">
      <c r="A953" s="162"/>
      <c r="B953" s="158">
        <v>199</v>
      </c>
      <c r="C953" s="118" t="s">
        <v>696</v>
      </c>
      <c r="D953" s="118" t="s">
        <v>2393</v>
      </c>
      <c r="E953" s="118" t="s">
        <v>2548</v>
      </c>
      <c r="F953" s="175">
        <v>10500</v>
      </c>
    </row>
    <row r="954" spans="1:6" ht="28.8">
      <c r="A954" s="162"/>
      <c r="B954" s="158">
        <v>213</v>
      </c>
      <c r="C954" s="118" t="s">
        <v>1748</v>
      </c>
      <c r="D954" s="118" t="s">
        <v>2423</v>
      </c>
      <c r="E954" s="118" t="s">
        <v>2548</v>
      </c>
      <c r="F954" s="175">
        <v>820</v>
      </c>
    </row>
    <row r="955" spans="1:6" ht="43.2">
      <c r="A955" s="162"/>
      <c r="B955" s="158">
        <v>217</v>
      </c>
      <c r="C955" s="118" t="s">
        <v>2029</v>
      </c>
      <c r="D955" s="118" t="s">
        <v>2562</v>
      </c>
      <c r="E955" s="118" t="s">
        <v>2548</v>
      </c>
      <c r="F955" s="175">
        <v>7900</v>
      </c>
    </row>
    <row r="956" spans="1:6" ht="43.2">
      <c r="A956" s="162"/>
      <c r="B956" s="158">
        <v>218</v>
      </c>
      <c r="C956" s="118" t="s">
        <v>850</v>
      </c>
      <c r="D956" s="118" t="s">
        <v>2562</v>
      </c>
      <c r="E956" s="118" t="s">
        <v>2548</v>
      </c>
      <c r="F956" s="175">
        <v>11900</v>
      </c>
    </row>
    <row r="957" spans="1:6" ht="43.2">
      <c r="A957" s="162"/>
      <c r="B957" s="158">
        <v>235</v>
      </c>
      <c r="C957" s="118" t="s">
        <v>1749</v>
      </c>
      <c r="D957" s="118" t="s">
        <v>2552</v>
      </c>
      <c r="E957" s="118" t="s">
        <v>2548</v>
      </c>
      <c r="F957" s="175">
        <v>7300</v>
      </c>
    </row>
    <row r="958" spans="1:6" ht="28.8">
      <c r="A958" s="162"/>
      <c r="B958" s="158">
        <v>238</v>
      </c>
      <c r="C958" s="118" t="s">
        <v>721</v>
      </c>
      <c r="D958" s="118" t="s">
        <v>2552</v>
      </c>
      <c r="E958" s="118" t="s">
        <v>2548</v>
      </c>
      <c r="F958" s="175">
        <v>32000</v>
      </c>
    </row>
    <row r="959" spans="1:6" ht="28.8">
      <c r="A959" s="162"/>
      <c r="B959" s="158">
        <v>248</v>
      </c>
      <c r="C959" s="118" t="s">
        <v>852</v>
      </c>
      <c r="D959" s="118" t="s">
        <v>948</v>
      </c>
      <c r="E959" s="118" t="s">
        <v>2548</v>
      </c>
      <c r="F959" s="175">
        <v>63000</v>
      </c>
    </row>
    <row r="960" spans="1:6" ht="43.2">
      <c r="A960" s="162"/>
      <c r="B960" s="158">
        <v>249</v>
      </c>
      <c r="C960" s="118" t="s">
        <v>2042</v>
      </c>
      <c r="D960" s="118" t="s">
        <v>2443</v>
      </c>
      <c r="E960" s="118" t="s">
        <v>2548</v>
      </c>
      <c r="F960" s="175">
        <v>38000</v>
      </c>
    </row>
    <row r="961" spans="1:6">
      <c r="A961" s="162"/>
      <c r="B961" s="158">
        <v>256</v>
      </c>
      <c r="C961" s="118" t="s">
        <v>840</v>
      </c>
      <c r="D961" s="118" t="s">
        <v>948</v>
      </c>
      <c r="E961" s="118" t="s">
        <v>2548</v>
      </c>
      <c r="F961" s="175">
        <v>3100</v>
      </c>
    </row>
    <row r="962" spans="1:6" ht="43.2">
      <c r="A962" s="162"/>
      <c r="B962" s="158">
        <v>258</v>
      </c>
      <c r="C962" s="118" t="s">
        <v>2690</v>
      </c>
      <c r="D962" s="118" t="s">
        <v>948</v>
      </c>
      <c r="E962" s="118" t="s">
        <v>2548</v>
      </c>
      <c r="F962" s="175">
        <v>18600</v>
      </c>
    </row>
    <row r="963" spans="1:6" ht="28.8">
      <c r="A963" s="162"/>
      <c r="B963" s="158">
        <v>259</v>
      </c>
      <c r="C963" s="118" t="s">
        <v>2048</v>
      </c>
      <c r="D963" s="118" t="s">
        <v>2557</v>
      </c>
      <c r="E963" s="118" t="s">
        <v>2548</v>
      </c>
      <c r="F963" s="175">
        <v>21000</v>
      </c>
    </row>
    <row r="964" spans="1:6">
      <c r="A964" s="162"/>
      <c r="B964" s="158">
        <v>289</v>
      </c>
      <c r="C964" s="118" t="s">
        <v>753</v>
      </c>
      <c r="D964" s="118" t="s">
        <v>2280</v>
      </c>
      <c r="E964" s="118" t="s">
        <v>2548</v>
      </c>
      <c r="F964" s="175">
        <v>12300</v>
      </c>
    </row>
    <row r="965" spans="1:6" ht="57.6">
      <c r="A965" s="162"/>
      <c r="B965" s="158">
        <v>292</v>
      </c>
      <c r="C965" s="118" t="s">
        <v>755</v>
      </c>
      <c r="D965" s="118" t="s">
        <v>1095</v>
      </c>
      <c r="E965" s="118" t="s">
        <v>2548</v>
      </c>
      <c r="F965" s="175">
        <v>39900</v>
      </c>
    </row>
    <row r="966" spans="1:6" ht="57.6">
      <c r="A966" s="162"/>
      <c r="B966" s="158">
        <v>293</v>
      </c>
      <c r="C966" s="118" t="s">
        <v>756</v>
      </c>
      <c r="D966" s="118" t="s">
        <v>1095</v>
      </c>
      <c r="E966" s="118" t="s">
        <v>2548</v>
      </c>
      <c r="F966" s="175">
        <v>55000</v>
      </c>
    </row>
    <row r="967" spans="1:6" ht="43.2">
      <c r="A967" s="162"/>
      <c r="B967" s="158">
        <v>312</v>
      </c>
      <c r="C967" s="118" t="s">
        <v>1767</v>
      </c>
      <c r="D967" s="118" t="s">
        <v>2280</v>
      </c>
      <c r="E967" s="118" t="s">
        <v>2548</v>
      </c>
      <c r="F967" s="175">
        <v>94500</v>
      </c>
    </row>
    <row r="968" spans="1:6" ht="43.2">
      <c r="A968" s="162"/>
      <c r="B968" s="158">
        <v>336</v>
      </c>
      <c r="C968" s="118" t="s">
        <v>832</v>
      </c>
      <c r="D968" s="118" t="s">
        <v>950</v>
      </c>
      <c r="E968" s="118" t="s">
        <v>2548</v>
      </c>
      <c r="F968" s="175">
        <v>92900</v>
      </c>
    </row>
    <row r="969" spans="1:6" ht="43.2">
      <c r="A969" s="162"/>
      <c r="B969" s="158">
        <v>337</v>
      </c>
      <c r="C969" s="118" t="s">
        <v>831</v>
      </c>
      <c r="D969" s="118" t="s">
        <v>950</v>
      </c>
      <c r="E969" s="118" t="s">
        <v>2548</v>
      </c>
      <c r="F969" s="175">
        <v>179900</v>
      </c>
    </row>
    <row r="970" spans="1:6" ht="115.2">
      <c r="A970" s="162"/>
      <c r="B970" s="158">
        <v>348</v>
      </c>
      <c r="C970" s="118" t="s">
        <v>2076</v>
      </c>
      <c r="D970" s="118" t="s">
        <v>948</v>
      </c>
      <c r="E970" s="118" t="s">
        <v>2548</v>
      </c>
      <c r="F970" s="175">
        <v>98000</v>
      </c>
    </row>
    <row r="971" spans="1:6">
      <c r="A971" s="162"/>
      <c r="B971" s="158">
        <v>352</v>
      </c>
      <c r="C971" s="118" t="s">
        <v>828</v>
      </c>
      <c r="D971" s="118" t="s">
        <v>2391</v>
      </c>
      <c r="E971" s="118" t="s">
        <v>2548</v>
      </c>
      <c r="F971" s="175">
        <v>8600</v>
      </c>
    </row>
    <row r="972" spans="1:6">
      <c r="A972" s="162"/>
      <c r="B972" s="158">
        <v>354</v>
      </c>
      <c r="C972" s="118" t="s">
        <v>783</v>
      </c>
      <c r="D972" s="118" t="s">
        <v>2395</v>
      </c>
      <c r="E972" s="118" t="s">
        <v>2548</v>
      </c>
      <c r="F972" s="175">
        <v>7000</v>
      </c>
    </row>
    <row r="973" spans="1:6" ht="43.2">
      <c r="A973" s="162"/>
      <c r="B973" s="158">
        <v>359</v>
      </c>
      <c r="C973" s="118" t="s">
        <v>788</v>
      </c>
      <c r="D973" s="118" t="s">
        <v>948</v>
      </c>
      <c r="E973" s="118" t="s">
        <v>2548</v>
      </c>
      <c r="F973" s="175">
        <v>520</v>
      </c>
    </row>
    <row r="974" spans="1:6" ht="28.8">
      <c r="A974" s="162"/>
      <c r="B974" s="158">
        <v>365</v>
      </c>
      <c r="C974" s="118" t="s">
        <v>1573</v>
      </c>
      <c r="D974" s="118" t="s">
        <v>948</v>
      </c>
      <c r="E974" s="118" t="s">
        <v>2548</v>
      </c>
      <c r="F974" s="175">
        <v>200</v>
      </c>
    </row>
    <row r="975" spans="1:6" ht="28.8">
      <c r="A975" s="162"/>
      <c r="B975" s="158">
        <v>368</v>
      </c>
      <c r="C975" s="118" t="s">
        <v>793</v>
      </c>
      <c r="D975" s="118" t="s">
        <v>2280</v>
      </c>
      <c r="E975" s="118" t="s">
        <v>2548</v>
      </c>
      <c r="F975" s="175">
        <v>22400</v>
      </c>
    </row>
    <row r="976" spans="1:6" ht="28.8">
      <c r="A976" s="162"/>
      <c r="B976" s="158">
        <v>381</v>
      </c>
      <c r="C976" s="118" t="s">
        <v>1355</v>
      </c>
      <c r="D976" s="118" t="s">
        <v>2552</v>
      </c>
      <c r="E976" s="118" t="s">
        <v>2548</v>
      </c>
      <c r="F976" s="175">
        <v>2900</v>
      </c>
    </row>
    <row r="977" spans="1:6" ht="43.2">
      <c r="A977" s="162"/>
      <c r="B977" s="158">
        <v>382</v>
      </c>
      <c r="C977" s="118" t="s">
        <v>797</v>
      </c>
      <c r="D977" s="118" t="s">
        <v>2399</v>
      </c>
      <c r="E977" s="118" t="s">
        <v>2548</v>
      </c>
      <c r="F977" s="175">
        <v>1800</v>
      </c>
    </row>
    <row r="978" spans="1:6">
      <c r="A978" s="162"/>
      <c r="B978" s="158">
        <v>397</v>
      </c>
      <c r="C978" s="118" t="s">
        <v>805</v>
      </c>
      <c r="D978" s="118" t="s">
        <v>2280</v>
      </c>
      <c r="E978" s="118" t="s">
        <v>2548</v>
      </c>
      <c r="F978" s="175">
        <v>7900</v>
      </c>
    </row>
    <row r="979" spans="1:6">
      <c r="A979" s="164"/>
      <c r="B979" s="158">
        <v>418</v>
      </c>
      <c r="C979" s="118" t="s">
        <v>819</v>
      </c>
      <c r="D979" s="118" t="s">
        <v>1345</v>
      </c>
      <c r="E979" s="118" t="s">
        <v>2548</v>
      </c>
      <c r="F979" s="175">
        <v>2700</v>
      </c>
    </row>
    <row r="980" spans="1:6" ht="43.2">
      <c r="A980" s="161" t="s">
        <v>2589</v>
      </c>
      <c r="B980" s="158">
        <v>2</v>
      </c>
      <c r="C980" s="118" t="s">
        <v>580</v>
      </c>
      <c r="D980" s="118" t="s">
        <v>2590</v>
      </c>
      <c r="E980" s="118" t="s">
        <v>2328</v>
      </c>
      <c r="F980" s="175">
        <v>31900</v>
      </c>
    </row>
    <row r="981" spans="1:6" ht="43.2">
      <c r="A981" s="162"/>
      <c r="B981" s="158">
        <v>3</v>
      </c>
      <c r="C981" s="118" t="s">
        <v>1272</v>
      </c>
      <c r="D981" s="118" t="s">
        <v>2590</v>
      </c>
      <c r="E981" s="118" t="s">
        <v>2328</v>
      </c>
      <c r="F981" s="175">
        <v>31900</v>
      </c>
    </row>
    <row r="982" spans="1:6" ht="43.2">
      <c r="A982" s="162"/>
      <c r="B982" s="158">
        <v>12</v>
      </c>
      <c r="C982" s="118" t="s">
        <v>1963</v>
      </c>
      <c r="D982" s="118" t="s">
        <v>2467</v>
      </c>
      <c r="E982" s="118" t="s">
        <v>2545</v>
      </c>
      <c r="F982" s="175">
        <v>204450</v>
      </c>
    </row>
    <row r="983" spans="1:6">
      <c r="A983" s="162"/>
      <c r="B983" s="158">
        <v>24</v>
      </c>
      <c r="C983" s="118" t="s">
        <v>821</v>
      </c>
      <c r="D983" s="118" t="s">
        <v>887</v>
      </c>
      <c r="E983" s="118" t="s">
        <v>2328</v>
      </c>
      <c r="F983" s="175">
        <v>17400</v>
      </c>
    </row>
    <row r="984" spans="1:6" ht="28.8">
      <c r="A984" s="162"/>
      <c r="B984" s="158">
        <v>39</v>
      </c>
      <c r="C984" s="118" t="s">
        <v>842</v>
      </c>
      <c r="D984" s="118" t="s">
        <v>2590</v>
      </c>
      <c r="E984" s="118" t="s">
        <v>2328</v>
      </c>
      <c r="F984" s="175">
        <v>26100</v>
      </c>
    </row>
    <row r="985" spans="1:6" ht="43.2">
      <c r="A985" s="162"/>
      <c r="B985" s="158">
        <v>40</v>
      </c>
      <c r="C985" s="118" t="s">
        <v>597</v>
      </c>
      <c r="D985" s="118" t="s">
        <v>2590</v>
      </c>
      <c r="E985" s="118" t="s">
        <v>2328</v>
      </c>
      <c r="F985" s="175">
        <v>59218</v>
      </c>
    </row>
    <row r="986" spans="1:6" ht="57.6">
      <c r="A986" s="162"/>
      <c r="B986" s="158">
        <v>79</v>
      </c>
      <c r="C986" s="118" t="s">
        <v>620</v>
      </c>
      <c r="D986" s="118" t="s">
        <v>2594</v>
      </c>
      <c r="E986" s="118" t="s">
        <v>2328</v>
      </c>
      <c r="F986" s="175">
        <v>15080</v>
      </c>
    </row>
    <row r="987" spans="1:6" ht="57.6">
      <c r="A987" s="162"/>
      <c r="B987" s="158">
        <v>80</v>
      </c>
      <c r="C987" s="118" t="s">
        <v>621</v>
      </c>
      <c r="D987" s="118" t="s">
        <v>2594</v>
      </c>
      <c r="E987" s="118" t="s">
        <v>2328</v>
      </c>
      <c r="F987" s="175">
        <v>13920</v>
      </c>
    </row>
    <row r="988" spans="1:6" ht="43.2">
      <c r="A988" s="162"/>
      <c r="B988" s="158">
        <v>83</v>
      </c>
      <c r="C988" s="118" t="s">
        <v>623</v>
      </c>
      <c r="D988" s="118" t="s">
        <v>2594</v>
      </c>
      <c r="E988" s="118" t="s">
        <v>2328</v>
      </c>
      <c r="F988" s="175">
        <v>16240</v>
      </c>
    </row>
    <row r="989" spans="1:6" ht="28.8">
      <c r="A989" s="162"/>
      <c r="B989" s="158">
        <v>112</v>
      </c>
      <c r="C989" s="118" t="s">
        <v>2003</v>
      </c>
      <c r="D989" s="118" t="s">
        <v>1345</v>
      </c>
      <c r="E989" s="118" t="s">
        <v>2545</v>
      </c>
      <c r="F989" s="175">
        <v>40832</v>
      </c>
    </row>
    <row r="990" spans="1:6" ht="43.2">
      <c r="A990" s="162"/>
      <c r="B990" s="158">
        <v>116</v>
      </c>
      <c r="C990" s="118" t="s">
        <v>2689</v>
      </c>
      <c r="D990" s="118" t="s">
        <v>1345</v>
      </c>
      <c r="E990" s="118" t="s">
        <v>2328</v>
      </c>
      <c r="F990" s="175">
        <v>408320</v>
      </c>
    </row>
    <row r="991" spans="1:6" ht="28.8">
      <c r="A991" s="162"/>
      <c r="B991" s="158">
        <v>166</v>
      </c>
      <c r="C991" s="118" t="s">
        <v>672</v>
      </c>
      <c r="D991" s="118" t="s">
        <v>887</v>
      </c>
      <c r="E991" s="118" t="s">
        <v>2545</v>
      </c>
      <c r="F991" s="175">
        <v>9860</v>
      </c>
    </row>
    <row r="992" spans="1:6" ht="28.8">
      <c r="A992" s="162"/>
      <c r="B992" s="158">
        <v>168</v>
      </c>
      <c r="C992" s="118" t="s">
        <v>674</v>
      </c>
      <c r="D992" s="118" t="s">
        <v>887</v>
      </c>
      <c r="E992" s="118" t="s">
        <v>2545</v>
      </c>
      <c r="F992" s="175">
        <v>15080</v>
      </c>
    </row>
    <row r="993" spans="1:6" ht="28.8">
      <c r="A993" s="162"/>
      <c r="B993" s="158">
        <v>176</v>
      </c>
      <c r="C993" s="118" t="s">
        <v>1741</v>
      </c>
      <c r="D993" s="118" t="s">
        <v>887</v>
      </c>
      <c r="E993" s="118" t="s">
        <v>2328</v>
      </c>
      <c r="F993" s="175">
        <v>754</v>
      </c>
    </row>
    <row r="994" spans="1:6">
      <c r="A994" s="162"/>
      <c r="B994" s="158">
        <v>214</v>
      </c>
      <c r="C994" s="118" t="s">
        <v>706</v>
      </c>
      <c r="D994" s="118" t="s">
        <v>887</v>
      </c>
      <c r="E994" s="118" t="s">
        <v>2328</v>
      </c>
      <c r="F994" s="175">
        <v>8120</v>
      </c>
    </row>
    <row r="995" spans="1:6" ht="28.8">
      <c r="A995" s="162"/>
      <c r="B995" s="158">
        <v>215</v>
      </c>
      <c r="C995" s="118" t="s">
        <v>1698</v>
      </c>
      <c r="D995" s="118" t="s">
        <v>2397</v>
      </c>
      <c r="E995" s="118" t="s">
        <v>2328</v>
      </c>
      <c r="F995" s="175">
        <v>2900</v>
      </c>
    </row>
    <row r="996" spans="1:6" ht="57.6">
      <c r="A996" s="162"/>
      <c r="B996" s="158">
        <v>219</v>
      </c>
      <c r="C996" s="118" t="s">
        <v>2030</v>
      </c>
      <c r="D996" s="118" t="s">
        <v>887</v>
      </c>
      <c r="E996" s="118" t="s">
        <v>2328</v>
      </c>
      <c r="F996" s="175">
        <v>5220</v>
      </c>
    </row>
    <row r="997" spans="1:6" ht="28.8">
      <c r="A997" s="162"/>
      <c r="B997" s="158">
        <v>220</v>
      </c>
      <c r="C997" s="118" t="s">
        <v>707</v>
      </c>
      <c r="D997" s="118" t="s">
        <v>887</v>
      </c>
      <c r="E997" s="118" t="s">
        <v>2328</v>
      </c>
      <c r="F997" s="175">
        <v>4988</v>
      </c>
    </row>
    <row r="998" spans="1:6" ht="28.8">
      <c r="A998" s="162"/>
      <c r="B998" s="158">
        <v>224</v>
      </c>
      <c r="C998" s="118" t="s">
        <v>712</v>
      </c>
      <c r="D998" s="118" t="s">
        <v>2377</v>
      </c>
      <c r="E998" s="118" t="s">
        <v>2545</v>
      </c>
      <c r="F998" s="175">
        <v>24476</v>
      </c>
    </row>
    <row r="999" spans="1:6" ht="28.8">
      <c r="A999" s="162"/>
      <c r="B999" s="158">
        <v>229</v>
      </c>
      <c r="C999" s="118" t="s">
        <v>708</v>
      </c>
      <c r="D999" s="118" t="s">
        <v>2377</v>
      </c>
      <c r="E999" s="118" t="s">
        <v>2545</v>
      </c>
      <c r="F999" s="175">
        <v>22330</v>
      </c>
    </row>
    <row r="1000" spans="1:6" ht="43.2">
      <c r="A1000" s="162"/>
      <c r="B1000" s="158">
        <v>233</v>
      </c>
      <c r="C1000" s="118" t="s">
        <v>1351</v>
      </c>
      <c r="D1000" s="118" t="s">
        <v>1345</v>
      </c>
      <c r="E1000" s="118" t="s">
        <v>2328</v>
      </c>
      <c r="F1000" s="175">
        <v>159500</v>
      </c>
    </row>
    <row r="1001" spans="1:6" ht="28.8">
      <c r="A1001" s="162"/>
      <c r="B1001" s="158">
        <v>250</v>
      </c>
      <c r="C1001" s="118" t="s">
        <v>1352</v>
      </c>
      <c r="D1001" s="118" t="s">
        <v>1801</v>
      </c>
      <c r="E1001" s="118" t="s">
        <v>2328</v>
      </c>
      <c r="F1001" s="175">
        <v>18560</v>
      </c>
    </row>
    <row r="1002" spans="1:6" ht="28.8">
      <c r="A1002" s="162"/>
      <c r="B1002" s="158">
        <v>252</v>
      </c>
      <c r="C1002" s="118" t="s">
        <v>728</v>
      </c>
      <c r="D1002" s="118">
        <v>0</v>
      </c>
      <c r="E1002" s="118" t="s">
        <v>2328</v>
      </c>
      <c r="F1002" s="175">
        <v>18560</v>
      </c>
    </row>
    <row r="1003" spans="1:6" ht="28.8">
      <c r="A1003" s="162"/>
      <c r="B1003" s="158">
        <v>290</v>
      </c>
      <c r="C1003" s="118" t="s">
        <v>2053</v>
      </c>
      <c r="D1003" s="118" t="s">
        <v>2054</v>
      </c>
      <c r="E1003" s="118" t="s">
        <v>2545</v>
      </c>
      <c r="F1003" s="175">
        <v>46748</v>
      </c>
    </row>
    <row r="1004" spans="1:6" ht="28.8">
      <c r="A1004" s="162"/>
      <c r="B1004" s="158">
        <v>338</v>
      </c>
      <c r="C1004" s="118" t="s">
        <v>776</v>
      </c>
      <c r="D1004" s="118" t="s">
        <v>887</v>
      </c>
      <c r="E1004" s="118" t="s">
        <v>2328</v>
      </c>
      <c r="F1004" s="175">
        <v>3248</v>
      </c>
    </row>
    <row r="1005" spans="1:6" ht="28.8">
      <c r="A1005" s="162"/>
      <c r="B1005" s="158">
        <v>342</v>
      </c>
      <c r="C1005" s="118" t="s">
        <v>2071</v>
      </c>
      <c r="D1005" s="118" t="s">
        <v>2594</v>
      </c>
      <c r="E1005" s="118" t="s">
        <v>2328</v>
      </c>
      <c r="F1005" s="175">
        <v>8700</v>
      </c>
    </row>
    <row r="1006" spans="1:6" ht="28.8">
      <c r="A1006" s="162"/>
      <c r="B1006" s="158">
        <v>343</v>
      </c>
      <c r="C1006" s="118" t="s">
        <v>2073</v>
      </c>
      <c r="D1006" s="118" t="s">
        <v>887</v>
      </c>
      <c r="E1006" s="118" t="s">
        <v>2328</v>
      </c>
      <c r="F1006" s="175">
        <v>522</v>
      </c>
    </row>
    <row r="1007" spans="1:6" ht="28.8">
      <c r="A1007" s="162"/>
      <c r="B1007" s="158">
        <v>344</v>
      </c>
      <c r="C1007" s="118" t="s">
        <v>780</v>
      </c>
      <c r="D1007" s="118" t="s">
        <v>887</v>
      </c>
      <c r="E1007" s="118" t="s">
        <v>2328</v>
      </c>
      <c r="F1007" s="175">
        <v>1972</v>
      </c>
    </row>
    <row r="1008" spans="1:6" ht="28.8">
      <c r="A1008" s="162"/>
      <c r="B1008" s="158">
        <v>345</v>
      </c>
      <c r="C1008" s="118" t="s">
        <v>781</v>
      </c>
      <c r="D1008" s="118" t="s">
        <v>887</v>
      </c>
      <c r="E1008" s="118" t="s">
        <v>2328</v>
      </c>
      <c r="F1008" s="175">
        <v>3132</v>
      </c>
    </row>
    <row r="1009" spans="1:6" ht="28.8">
      <c r="A1009" s="162"/>
      <c r="B1009" s="158">
        <v>349</v>
      </c>
      <c r="C1009" s="118" t="s">
        <v>2077</v>
      </c>
      <c r="D1009" s="118" t="s">
        <v>2377</v>
      </c>
      <c r="E1009" s="118" t="s">
        <v>2545</v>
      </c>
      <c r="F1009" s="175">
        <v>330600</v>
      </c>
    </row>
    <row r="1010" spans="1:6" ht="28.8">
      <c r="A1010" s="162"/>
      <c r="B1010" s="158">
        <v>351</v>
      </c>
      <c r="C1010" s="118" t="s">
        <v>2079</v>
      </c>
      <c r="D1010" s="118" t="s">
        <v>887</v>
      </c>
      <c r="E1010" s="118" t="s">
        <v>2328</v>
      </c>
      <c r="F1010" s="175">
        <v>4756</v>
      </c>
    </row>
    <row r="1011" spans="1:6" ht="43.2">
      <c r="A1011" s="162"/>
      <c r="B1011" s="158">
        <v>357</v>
      </c>
      <c r="C1011" s="118" t="s">
        <v>786</v>
      </c>
      <c r="D1011" s="118" t="s">
        <v>887</v>
      </c>
      <c r="E1011" s="118" t="s">
        <v>2328</v>
      </c>
      <c r="F1011" s="175">
        <v>348</v>
      </c>
    </row>
    <row r="1012" spans="1:6" ht="28.8">
      <c r="A1012" s="162"/>
      <c r="B1012" s="158">
        <v>363</v>
      </c>
      <c r="C1012" s="118" t="s">
        <v>1572</v>
      </c>
      <c r="D1012" s="118" t="s">
        <v>887</v>
      </c>
      <c r="E1012" s="118" t="s">
        <v>2328</v>
      </c>
      <c r="F1012" s="175">
        <v>1624</v>
      </c>
    </row>
    <row r="1013" spans="1:6" ht="28.8">
      <c r="A1013" s="162"/>
      <c r="B1013" s="158">
        <v>364</v>
      </c>
      <c r="C1013" s="118" t="s">
        <v>2081</v>
      </c>
      <c r="D1013" s="118" t="s">
        <v>887</v>
      </c>
      <c r="E1013" s="118" t="s">
        <v>2328</v>
      </c>
      <c r="F1013" s="175">
        <v>580</v>
      </c>
    </row>
    <row r="1014" spans="1:6" ht="57.6">
      <c r="A1014" s="162"/>
      <c r="B1014" s="158">
        <v>377</v>
      </c>
      <c r="C1014" s="118" t="s">
        <v>827</v>
      </c>
      <c r="D1014" s="118" t="s">
        <v>2399</v>
      </c>
      <c r="E1014" s="118" t="s">
        <v>2328</v>
      </c>
      <c r="F1014" s="175">
        <v>464</v>
      </c>
    </row>
    <row r="1015" spans="1:6" ht="57.6">
      <c r="A1015" s="162"/>
      <c r="B1015" s="158">
        <v>378</v>
      </c>
      <c r="C1015" s="118" t="s">
        <v>796</v>
      </c>
      <c r="D1015" s="118" t="s">
        <v>2377</v>
      </c>
      <c r="E1015" s="118" t="s">
        <v>2328</v>
      </c>
      <c r="F1015" s="175">
        <v>1450</v>
      </c>
    </row>
    <row r="1016" spans="1:6" ht="28.8">
      <c r="A1016" s="162"/>
      <c r="B1016" s="158">
        <v>380</v>
      </c>
      <c r="C1016" s="118" t="s">
        <v>1354</v>
      </c>
      <c r="D1016" s="118" t="s">
        <v>2590</v>
      </c>
      <c r="E1016" s="118" t="s">
        <v>2328</v>
      </c>
      <c r="F1016" s="175">
        <v>464</v>
      </c>
    </row>
    <row r="1017" spans="1:6" ht="43.2">
      <c r="A1017" s="162"/>
      <c r="B1017" s="158">
        <v>383</v>
      </c>
      <c r="C1017" s="118" t="s">
        <v>798</v>
      </c>
      <c r="D1017" s="118" t="s">
        <v>2377</v>
      </c>
      <c r="E1017" s="118" t="s">
        <v>2328</v>
      </c>
      <c r="F1017" s="175">
        <v>1856</v>
      </c>
    </row>
    <row r="1018" spans="1:6" ht="72">
      <c r="A1018" s="162"/>
      <c r="B1018" s="158">
        <v>384</v>
      </c>
      <c r="C1018" s="118" t="s">
        <v>799</v>
      </c>
      <c r="D1018" s="118" t="s">
        <v>2377</v>
      </c>
      <c r="E1018" s="118" t="s">
        <v>2328</v>
      </c>
      <c r="F1018" s="175">
        <v>1044</v>
      </c>
    </row>
    <row r="1019" spans="1:6" ht="72">
      <c r="A1019" s="162"/>
      <c r="B1019" s="158">
        <v>385</v>
      </c>
      <c r="C1019" s="118" t="s">
        <v>800</v>
      </c>
      <c r="D1019" s="118" t="s">
        <v>2377</v>
      </c>
      <c r="E1019" s="118" t="s">
        <v>2328</v>
      </c>
      <c r="F1019" s="175">
        <v>1276</v>
      </c>
    </row>
    <row r="1020" spans="1:6" ht="28.8">
      <c r="A1020" s="162"/>
      <c r="B1020" s="158">
        <v>390</v>
      </c>
      <c r="C1020" s="118" t="s">
        <v>803</v>
      </c>
      <c r="D1020" s="118" t="s">
        <v>2321</v>
      </c>
      <c r="E1020" s="118" t="s">
        <v>2328</v>
      </c>
      <c r="F1020" s="175">
        <v>112520</v>
      </c>
    </row>
    <row r="1021" spans="1:6" ht="28.8">
      <c r="A1021" s="162"/>
      <c r="B1021" s="158">
        <v>391</v>
      </c>
      <c r="C1021" s="118" t="s">
        <v>2090</v>
      </c>
      <c r="D1021" s="118" t="s">
        <v>2590</v>
      </c>
      <c r="E1021" s="118" t="s">
        <v>2328</v>
      </c>
      <c r="F1021" s="175">
        <v>50750</v>
      </c>
    </row>
    <row r="1022" spans="1:6" ht="28.8">
      <c r="A1022" s="162"/>
      <c r="B1022" s="158">
        <v>392</v>
      </c>
      <c r="C1022" s="118" t="s">
        <v>2091</v>
      </c>
      <c r="D1022" s="118" t="s">
        <v>2280</v>
      </c>
      <c r="E1022" s="118" t="s">
        <v>2328</v>
      </c>
      <c r="F1022" s="175">
        <v>41760</v>
      </c>
    </row>
    <row r="1023" spans="1:6" ht="28.8">
      <c r="A1023" s="162"/>
      <c r="B1023" s="158">
        <v>400</v>
      </c>
      <c r="C1023" s="118" t="s">
        <v>2093</v>
      </c>
      <c r="D1023" s="118" t="s">
        <v>888</v>
      </c>
      <c r="E1023" s="118" t="s">
        <v>2328</v>
      </c>
      <c r="F1023" s="175">
        <v>58000</v>
      </c>
    </row>
    <row r="1024" spans="1:6" ht="43.2">
      <c r="A1024" s="162"/>
      <c r="B1024" s="158">
        <v>406</v>
      </c>
      <c r="C1024" s="118" t="s">
        <v>2095</v>
      </c>
      <c r="D1024" s="118" t="s">
        <v>2377</v>
      </c>
      <c r="E1024" s="118" t="s">
        <v>2545</v>
      </c>
      <c r="F1024" s="175">
        <v>14500</v>
      </c>
    </row>
    <row r="1025" spans="1:6" ht="28.8">
      <c r="A1025" s="162"/>
      <c r="B1025" s="158">
        <v>410</v>
      </c>
      <c r="C1025" s="118" t="s">
        <v>584</v>
      </c>
      <c r="D1025" s="118" t="s">
        <v>859</v>
      </c>
      <c r="E1025" s="118" t="s">
        <v>2328</v>
      </c>
      <c r="F1025" s="175">
        <v>29000</v>
      </c>
    </row>
    <row r="1026" spans="1:6" ht="28.8">
      <c r="A1026" s="164"/>
      <c r="B1026" s="158">
        <v>411</v>
      </c>
      <c r="C1026" s="118" t="s">
        <v>2097</v>
      </c>
      <c r="D1026" s="118" t="s">
        <v>887</v>
      </c>
      <c r="E1026" s="118" t="s">
        <v>2328</v>
      </c>
      <c r="F1026" s="175">
        <v>580</v>
      </c>
    </row>
    <row r="1027" spans="1:6" ht="28.8">
      <c r="A1027" s="161" t="s">
        <v>2614</v>
      </c>
      <c r="B1027" s="158">
        <v>325</v>
      </c>
      <c r="C1027" s="118" t="s">
        <v>768</v>
      </c>
      <c r="D1027" s="118" t="s">
        <v>2359</v>
      </c>
      <c r="E1027" s="118" t="s">
        <v>2615</v>
      </c>
      <c r="F1027" s="175">
        <v>82360</v>
      </c>
    </row>
    <row r="1028" spans="1:6" ht="28.8">
      <c r="A1028" s="162"/>
      <c r="B1028" s="158">
        <v>326</v>
      </c>
      <c r="C1028" s="118" t="s">
        <v>769</v>
      </c>
      <c r="D1028" s="118" t="s">
        <v>2359</v>
      </c>
      <c r="E1028" s="118" t="s">
        <v>2615</v>
      </c>
      <c r="F1028" s="175">
        <v>50605</v>
      </c>
    </row>
    <row r="1029" spans="1:6" ht="28.8">
      <c r="A1029" s="164"/>
      <c r="B1029" s="158">
        <v>327</v>
      </c>
      <c r="C1029" s="118" t="s">
        <v>770</v>
      </c>
      <c r="D1029" s="118" t="s">
        <v>2359</v>
      </c>
      <c r="E1029" s="118" t="s">
        <v>2615</v>
      </c>
      <c r="F1029" s="175">
        <v>50605</v>
      </c>
    </row>
    <row r="1030" spans="1:6" ht="187.2">
      <c r="A1030" s="161" t="s">
        <v>2616</v>
      </c>
      <c r="B1030" s="158">
        <v>6</v>
      </c>
      <c r="C1030" s="118" t="s">
        <v>582</v>
      </c>
      <c r="D1030" s="118" t="s">
        <v>888</v>
      </c>
      <c r="E1030" s="118">
        <v>60</v>
      </c>
      <c r="F1030" s="175">
        <v>66200</v>
      </c>
    </row>
    <row r="1031" spans="1:6" ht="86.4">
      <c r="A1031" s="162"/>
      <c r="B1031" s="158">
        <v>16</v>
      </c>
      <c r="C1031" s="118" t="s">
        <v>1967</v>
      </c>
      <c r="D1031" s="118">
        <v>0</v>
      </c>
      <c r="E1031" s="118">
        <v>60</v>
      </c>
      <c r="F1031" s="175">
        <v>58000</v>
      </c>
    </row>
    <row r="1032" spans="1:6" ht="28.8">
      <c r="A1032" s="162"/>
      <c r="B1032" s="158">
        <v>19</v>
      </c>
      <c r="C1032" s="118" t="s">
        <v>589</v>
      </c>
      <c r="D1032" s="118" t="s">
        <v>2623</v>
      </c>
      <c r="E1032" s="118">
        <v>30</v>
      </c>
      <c r="F1032" s="175">
        <v>104400</v>
      </c>
    </row>
    <row r="1033" spans="1:6" ht="28.8">
      <c r="A1033" s="162"/>
      <c r="B1033" s="158">
        <v>61</v>
      </c>
      <c r="C1033" s="118" t="s">
        <v>1981</v>
      </c>
      <c r="D1033" s="118" t="s">
        <v>2395</v>
      </c>
      <c r="E1033" s="118">
        <v>30</v>
      </c>
      <c r="F1033" s="175">
        <v>82500</v>
      </c>
    </row>
    <row r="1034" spans="1:6" ht="28.8">
      <c r="A1034" s="162"/>
      <c r="B1034" s="158">
        <v>68</v>
      </c>
      <c r="C1034" s="118" t="s">
        <v>823</v>
      </c>
      <c r="D1034" s="118" t="s">
        <v>1799</v>
      </c>
      <c r="E1034" s="118">
        <v>60</v>
      </c>
      <c r="F1034" s="175">
        <v>146200</v>
      </c>
    </row>
    <row r="1035" spans="1:6" ht="28.8">
      <c r="A1035" s="162"/>
      <c r="B1035" s="158">
        <v>73</v>
      </c>
      <c r="C1035" s="118" t="s">
        <v>617</v>
      </c>
      <c r="D1035" s="118" t="s">
        <v>2625</v>
      </c>
      <c r="E1035" s="118">
        <v>60</v>
      </c>
      <c r="F1035" s="175">
        <v>416800</v>
      </c>
    </row>
    <row r="1036" spans="1:6" ht="28.8">
      <c r="A1036" s="162"/>
      <c r="B1036" s="158">
        <v>74</v>
      </c>
      <c r="C1036" s="118" t="s">
        <v>618</v>
      </c>
      <c r="D1036" s="118" t="s">
        <v>1799</v>
      </c>
      <c r="E1036" s="118">
        <v>60</v>
      </c>
      <c r="F1036" s="175">
        <v>227600</v>
      </c>
    </row>
    <row r="1037" spans="1:6" ht="57.6">
      <c r="A1037" s="162"/>
      <c r="B1037" s="158">
        <v>81</v>
      </c>
      <c r="C1037" s="118" t="s">
        <v>1359</v>
      </c>
      <c r="D1037" s="118" t="s">
        <v>888</v>
      </c>
      <c r="E1037" s="118">
        <v>60</v>
      </c>
      <c r="F1037" s="175">
        <v>2308700</v>
      </c>
    </row>
    <row r="1038" spans="1:6" ht="43.2">
      <c r="A1038" s="162"/>
      <c r="B1038" s="158">
        <v>91</v>
      </c>
      <c r="C1038" s="118" t="s">
        <v>630</v>
      </c>
      <c r="D1038" s="118" t="s">
        <v>920</v>
      </c>
      <c r="E1038" s="118">
        <v>60</v>
      </c>
      <c r="F1038" s="175">
        <v>34220</v>
      </c>
    </row>
    <row r="1039" spans="1:6" ht="28.8">
      <c r="A1039" s="162"/>
      <c r="B1039" s="158">
        <v>92</v>
      </c>
      <c r="C1039" s="118" t="s">
        <v>1332</v>
      </c>
      <c r="D1039" s="118" t="s">
        <v>2383</v>
      </c>
      <c r="E1039" s="118">
        <v>60</v>
      </c>
      <c r="F1039" s="175">
        <v>171600</v>
      </c>
    </row>
    <row r="1040" spans="1:6" ht="43.2">
      <c r="A1040" s="162"/>
      <c r="B1040" s="158">
        <v>93</v>
      </c>
      <c r="C1040" s="118" t="s">
        <v>631</v>
      </c>
      <c r="D1040" s="118" t="s">
        <v>2383</v>
      </c>
      <c r="E1040" s="118">
        <v>60</v>
      </c>
      <c r="F1040" s="175">
        <v>66100</v>
      </c>
    </row>
    <row r="1041" spans="1:6" ht="28.8">
      <c r="A1041" s="162"/>
      <c r="B1041" s="158">
        <v>97</v>
      </c>
      <c r="C1041" s="118" t="s">
        <v>846</v>
      </c>
      <c r="D1041" s="118" t="s">
        <v>1799</v>
      </c>
      <c r="E1041" s="118">
        <v>60</v>
      </c>
      <c r="F1041" s="175">
        <v>243600</v>
      </c>
    </row>
    <row r="1042" spans="1:6" ht="43.2">
      <c r="A1042" s="162"/>
      <c r="B1042" s="158">
        <v>103</v>
      </c>
      <c r="C1042" s="118" t="s">
        <v>634</v>
      </c>
      <c r="D1042" s="118" t="s">
        <v>2359</v>
      </c>
      <c r="E1042" s="118">
        <v>60</v>
      </c>
      <c r="F1042" s="175">
        <v>440800</v>
      </c>
    </row>
    <row r="1043" spans="1:6" ht="28.8">
      <c r="A1043" s="162"/>
      <c r="B1043" s="158">
        <v>113</v>
      </c>
      <c r="C1043" s="118" t="s">
        <v>637</v>
      </c>
      <c r="D1043" s="118" t="s">
        <v>1799</v>
      </c>
      <c r="E1043" s="118">
        <v>60</v>
      </c>
      <c r="F1043" s="175">
        <v>21000</v>
      </c>
    </row>
    <row r="1044" spans="1:6" ht="43.2">
      <c r="A1044" s="162"/>
      <c r="B1044" s="158">
        <v>115</v>
      </c>
      <c r="C1044" s="118" t="s">
        <v>639</v>
      </c>
      <c r="D1044" s="118" t="s">
        <v>1799</v>
      </c>
      <c r="E1044" s="118">
        <v>60</v>
      </c>
      <c r="F1044" s="175">
        <v>21000</v>
      </c>
    </row>
    <row r="1045" spans="1:6" ht="28.8">
      <c r="A1045" s="162"/>
      <c r="B1045" s="158">
        <v>129</v>
      </c>
      <c r="C1045" s="118" t="s">
        <v>647</v>
      </c>
      <c r="D1045" s="118" t="s">
        <v>920</v>
      </c>
      <c r="E1045" s="118">
        <v>30</v>
      </c>
      <c r="F1045" s="175">
        <v>1325900</v>
      </c>
    </row>
    <row r="1046" spans="1:6">
      <c r="A1046" s="162"/>
      <c r="B1046" s="158">
        <v>160</v>
      </c>
      <c r="C1046" s="118" t="s">
        <v>667</v>
      </c>
      <c r="D1046" s="118" t="s">
        <v>888</v>
      </c>
      <c r="E1046" s="118">
        <v>30</v>
      </c>
      <c r="F1046" s="175">
        <v>3500</v>
      </c>
    </row>
    <row r="1047" spans="1:6" ht="28.8">
      <c r="A1047" s="162"/>
      <c r="B1047" s="158">
        <v>161</v>
      </c>
      <c r="C1047" s="118" t="s">
        <v>2016</v>
      </c>
      <c r="D1047" s="118" t="s">
        <v>2017</v>
      </c>
      <c r="E1047" s="118">
        <v>30</v>
      </c>
      <c r="F1047" s="175">
        <v>208800</v>
      </c>
    </row>
    <row r="1048" spans="1:6">
      <c r="A1048" s="162"/>
      <c r="B1048" s="158">
        <v>184</v>
      </c>
      <c r="C1048" s="118" t="s">
        <v>683</v>
      </c>
      <c r="D1048" s="118" t="s">
        <v>920</v>
      </c>
      <c r="E1048" s="118">
        <v>30</v>
      </c>
      <c r="F1048" s="175">
        <v>69600</v>
      </c>
    </row>
    <row r="1049" spans="1:6" ht="28.8">
      <c r="A1049" s="162"/>
      <c r="B1049" s="158">
        <v>191</v>
      </c>
      <c r="C1049" s="118" t="s">
        <v>690</v>
      </c>
      <c r="D1049" s="118" t="s">
        <v>2302</v>
      </c>
      <c r="E1049" s="118">
        <v>60</v>
      </c>
      <c r="F1049" s="175">
        <v>27840</v>
      </c>
    </row>
    <row r="1050" spans="1:6" ht="28.8">
      <c r="A1050" s="162"/>
      <c r="B1050" s="158">
        <v>194</v>
      </c>
      <c r="C1050" s="118" t="s">
        <v>691</v>
      </c>
      <c r="D1050" s="118" t="s">
        <v>920</v>
      </c>
      <c r="E1050" s="118">
        <v>60</v>
      </c>
      <c r="F1050" s="175">
        <v>112600</v>
      </c>
    </row>
    <row r="1051" spans="1:6" ht="43.2">
      <c r="A1051" s="162"/>
      <c r="B1051" s="158">
        <v>264</v>
      </c>
      <c r="C1051" s="118" t="s">
        <v>2050</v>
      </c>
      <c r="D1051" s="118" t="s">
        <v>888</v>
      </c>
      <c r="E1051" s="118">
        <v>30</v>
      </c>
      <c r="F1051" s="175">
        <v>104400</v>
      </c>
    </row>
    <row r="1052" spans="1:6" ht="86.4">
      <c r="A1052" s="162"/>
      <c r="B1052" s="158">
        <v>266</v>
      </c>
      <c r="C1052" s="118" t="s">
        <v>2051</v>
      </c>
      <c r="D1052" s="118" t="s">
        <v>2625</v>
      </c>
      <c r="E1052" s="118">
        <v>30</v>
      </c>
      <c r="F1052" s="175">
        <v>110200</v>
      </c>
    </row>
    <row r="1053" spans="1:6" ht="43.2">
      <c r="A1053" s="162"/>
      <c r="B1053" s="158">
        <v>286</v>
      </c>
      <c r="C1053" s="118" t="s">
        <v>751</v>
      </c>
      <c r="D1053" s="118" t="s">
        <v>2625</v>
      </c>
      <c r="E1053" s="118">
        <v>30</v>
      </c>
      <c r="F1053" s="175">
        <v>110200</v>
      </c>
    </row>
    <row r="1054" spans="1:6" ht="43.2">
      <c r="A1054" s="162"/>
      <c r="B1054" s="158">
        <v>287</v>
      </c>
      <c r="C1054" s="118" t="s">
        <v>752</v>
      </c>
      <c r="D1054" s="118" t="s">
        <v>888</v>
      </c>
      <c r="E1054" s="118">
        <v>30</v>
      </c>
      <c r="F1054" s="175">
        <v>104400</v>
      </c>
    </row>
    <row r="1055" spans="1:6" ht="28.8">
      <c r="A1055" s="162"/>
      <c r="B1055" s="158">
        <v>288</v>
      </c>
      <c r="C1055" s="118" t="s">
        <v>2052</v>
      </c>
      <c r="D1055" s="118" t="s">
        <v>2302</v>
      </c>
      <c r="E1055" s="118">
        <v>60</v>
      </c>
      <c r="F1055" s="175">
        <v>21900</v>
      </c>
    </row>
    <row r="1056" spans="1:6" ht="43.2">
      <c r="A1056" s="162"/>
      <c r="B1056" s="158">
        <v>291</v>
      </c>
      <c r="C1056" s="118" t="s">
        <v>754</v>
      </c>
      <c r="D1056" s="118" t="s">
        <v>888</v>
      </c>
      <c r="E1056" s="118">
        <v>60</v>
      </c>
      <c r="F1056" s="175">
        <v>1160000</v>
      </c>
    </row>
    <row r="1057" spans="1:6" ht="28.8">
      <c r="A1057" s="162"/>
      <c r="B1057" s="158">
        <v>294</v>
      </c>
      <c r="C1057" s="118" t="s">
        <v>757</v>
      </c>
      <c r="D1057" s="118" t="s">
        <v>2321</v>
      </c>
      <c r="E1057" s="118">
        <v>30</v>
      </c>
      <c r="F1057" s="175">
        <v>361500</v>
      </c>
    </row>
    <row r="1058" spans="1:6" ht="43.2">
      <c r="A1058" s="162"/>
      <c r="B1058" s="158">
        <v>295</v>
      </c>
      <c r="C1058" s="118" t="s">
        <v>758</v>
      </c>
      <c r="D1058" s="118" t="s">
        <v>2321</v>
      </c>
      <c r="E1058" s="118">
        <v>30</v>
      </c>
      <c r="F1058" s="175">
        <v>332500</v>
      </c>
    </row>
    <row r="1059" spans="1:6" ht="43.2">
      <c r="A1059" s="162"/>
      <c r="B1059" s="158">
        <v>296</v>
      </c>
      <c r="C1059" s="118" t="s">
        <v>1550</v>
      </c>
      <c r="D1059" s="118" t="s">
        <v>2321</v>
      </c>
      <c r="E1059" s="118">
        <v>30</v>
      </c>
      <c r="F1059" s="175">
        <v>253100</v>
      </c>
    </row>
    <row r="1060" spans="1:6" ht="28.8">
      <c r="A1060" s="162"/>
      <c r="B1060" s="158">
        <v>307</v>
      </c>
      <c r="C1060" s="118" t="s">
        <v>2056</v>
      </c>
      <c r="D1060" s="118" t="s">
        <v>2302</v>
      </c>
      <c r="E1060" s="118">
        <v>30</v>
      </c>
      <c r="F1060" s="175">
        <v>22700</v>
      </c>
    </row>
    <row r="1061" spans="1:6" ht="28.8">
      <c r="A1061" s="162"/>
      <c r="B1061" s="158">
        <v>334</v>
      </c>
      <c r="C1061" s="118" t="s">
        <v>2069</v>
      </c>
      <c r="D1061" s="118" t="s">
        <v>920</v>
      </c>
      <c r="E1061" s="118">
        <v>60</v>
      </c>
      <c r="F1061" s="175">
        <v>30400</v>
      </c>
    </row>
    <row r="1062" spans="1:6" ht="28.8">
      <c r="A1062" s="162"/>
      <c r="B1062" s="158">
        <v>369</v>
      </c>
      <c r="C1062" s="118" t="s">
        <v>2084</v>
      </c>
      <c r="D1062" s="118" t="s">
        <v>1799</v>
      </c>
      <c r="E1062" s="118">
        <v>60</v>
      </c>
      <c r="F1062" s="175">
        <v>89600</v>
      </c>
    </row>
    <row r="1063" spans="1:6" ht="28.8">
      <c r="A1063" s="162"/>
      <c r="B1063" s="158">
        <v>371</v>
      </c>
      <c r="C1063" s="118" t="s">
        <v>1720</v>
      </c>
      <c r="D1063" s="118" t="s">
        <v>920</v>
      </c>
      <c r="E1063" s="118">
        <v>60</v>
      </c>
      <c r="F1063" s="175">
        <v>167700</v>
      </c>
    </row>
    <row r="1064" spans="1:6">
      <c r="A1064" s="162"/>
      <c r="B1064" s="158">
        <v>372</v>
      </c>
      <c r="C1064" s="118" t="s">
        <v>2086</v>
      </c>
      <c r="D1064" s="118" t="s">
        <v>1799</v>
      </c>
      <c r="E1064" s="118">
        <v>60</v>
      </c>
      <c r="F1064" s="175">
        <v>102500</v>
      </c>
    </row>
    <row r="1065" spans="1:6">
      <c r="A1065" s="162"/>
      <c r="B1065" s="158">
        <v>373</v>
      </c>
      <c r="C1065" s="118" t="s">
        <v>794</v>
      </c>
      <c r="D1065" s="118" t="s">
        <v>2393</v>
      </c>
      <c r="E1065" s="118">
        <v>30</v>
      </c>
      <c r="F1065" s="175">
        <v>3100</v>
      </c>
    </row>
    <row r="1066" spans="1:6" ht="43.2">
      <c r="A1066" s="164"/>
      <c r="B1066" s="158">
        <v>404</v>
      </c>
      <c r="C1066" s="118" t="s">
        <v>810</v>
      </c>
      <c r="D1066" s="118" t="s">
        <v>2321</v>
      </c>
      <c r="E1066" s="118">
        <v>60</v>
      </c>
      <c r="F1066" s="175">
        <v>430800</v>
      </c>
    </row>
    <row r="1067" spans="1:6">
      <c r="A1067" s="161" t="s">
        <v>2460</v>
      </c>
      <c r="B1067" s="158">
        <v>7</v>
      </c>
      <c r="C1067" s="118" t="s">
        <v>1738</v>
      </c>
      <c r="D1067" s="118" t="s">
        <v>859</v>
      </c>
      <c r="E1067" s="118" t="s">
        <v>2462</v>
      </c>
      <c r="F1067" s="175">
        <v>12950</v>
      </c>
    </row>
    <row r="1068" spans="1:6">
      <c r="A1068" s="162"/>
      <c r="B1068" s="158">
        <v>10</v>
      </c>
      <c r="C1068" s="118" t="s">
        <v>826</v>
      </c>
      <c r="D1068" s="118" t="s">
        <v>859</v>
      </c>
      <c r="E1068" s="118" t="s">
        <v>2462</v>
      </c>
      <c r="F1068" s="175">
        <v>12950</v>
      </c>
    </row>
    <row r="1069" spans="1:6" ht="28.8">
      <c r="A1069" s="162"/>
      <c r="B1069" s="158">
        <v>13</v>
      </c>
      <c r="C1069" s="118" t="s">
        <v>1964</v>
      </c>
      <c r="D1069" s="118" t="s">
        <v>2376</v>
      </c>
      <c r="E1069" s="118" t="s">
        <v>2462</v>
      </c>
      <c r="F1069" s="175">
        <v>16500</v>
      </c>
    </row>
    <row r="1070" spans="1:6" ht="72">
      <c r="A1070" s="162"/>
      <c r="B1070" s="158">
        <v>27</v>
      </c>
      <c r="C1070" s="118" t="s">
        <v>1970</v>
      </c>
      <c r="D1070" s="118" t="s">
        <v>2468</v>
      </c>
      <c r="E1070" s="118" t="s">
        <v>2328</v>
      </c>
      <c r="F1070" s="175">
        <v>9860</v>
      </c>
    </row>
    <row r="1071" spans="1:6" ht="28.8">
      <c r="A1071" s="162"/>
      <c r="B1071" s="158">
        <v>77</v>
      </c>
      <c r="C1071" s="118" t="s">
        <v>833</v>
      </c>
      <c r="D1071" s="118" t="s">
        <v>859</v>
      </c>
      <c r="E1071" s="118" t="s">
        <v>2463</v>
      </c>
      <c r="F1071" s="175">
        <v>420</v>
      </c>
    </row>
    <row r="1072" spans="1:6" ht="43.2">
      <c r="A1072" s="162"/>
      <c r="B1072" s="158">
        <v>85</v>
      </c>
      <c r="C1072" s="118" t="s">
        <v>625</v>
      </c>
      <c r="D1072" s="118" t="s">
        <v>2469</v>
      </c>
      <c r="E1072" s="118" t="s">
        <v>2463</v>
      </c>
      <c r="F1072" s="175">
        <v>4655</v>
      </c>
    </row>
    <row r="1073" spans="1:6" ht="28.8">
      <c r="A1073" s="162"/>
      <c r="B1073" s="158">
        <v>118</v>
      </c>
      <c r="C1073" s="118" t="s">
        <v>641</v>
      </c>
      <c r="D1073" s="118" t="s">
        <v>878</v>
      </c>
      <c r="E1073" s="118" t="s">
        <v>2463</v>
      </c>
      <c r="F1073" s="175">
        <v>515000</v>
      </c>
    </row>
    <row r="1074" spans="1:6" ht="28.8">
      <c r="A1074" s="162"/>
      <c r="B1074" s="158">
        <v>141</v>
      </c>
      <c r="C1074" s="118" t="s">
        <v>824</v>
      </c>
      <c r="D1074" s="118" t="s">
        <v>887</v>
      </c>
      <c r="E1074" s="118" t="s">
        <v>2463</v>
      </c>
      <c r="F1074" s="175">
        <v>107</v>
      </c>
    </row>
    <row r="1075" spans="1:6" ht="43.2">
      <c r="A1075" s="162"/>
      <c r="B1075" s="158">
        <v>186</v>
      </c>
      <c r="C1075" s="118" t="s">
        <v>685</v>
      </c>
      <c r="D1075" s="118" t="s">
        <v>2303</v>
      </c>
      <c r="E1075" s="118" t="s">
        <v>2463</v>
      </c>
      <c r="F1075" s="175">
        <v>48720</v>
      </c>
    </row>
    <row r="1076" spans="1:6" ht="28.8">
      <c r="A1076" s="162"/>
      <c r="B1076" s="158">
        <v>188</v>
      </c>
      <c r="C1076" s="118" t="s">
        <v>687</v>
      </c>
      <c r="D1076" s="118" t="s">
        <v>2303</v>
      </c>
      <c r="E1076" s="118" t="s">
        <v>2463</v>
      </c>
      <c r="F1076" s="175">
        <v>46400</v>
      </c>
    </row>
    <row r="1077" spans="1:6" ht="28.8">
      <c r="A1077" s="162"/>
      <c r="B1077" s="158">
        <v>260</v>
      </c>
      <c r="C1077" s="118" t="s">
        <v>733</v>
      </c>
      <c r="D1077" s="118" t="s">
        <v>2470</v>
      </c>
      <c r="E1077" s="118" t="s">
        <v>2463</v>
      </c>
      <c r="F1077" s="175">
        <v>2500</v>
      </c>
    </row>
    <row r="1078" spans="1:6" ht="28.8">
      <c r="A1078" s="162"/>
      <c r="B1078" s="158">
        <v>261</v>
      </c>
      <c r="C1078" s="118" t="s">
        <v>734</v>
      </c>
      <c r="D1078" s="118" t="s">
        <v>2470</v>
      </c>
      <c r="E1078" s="118" t="s">
        <v>2463</v>
      </c>
      <c r="F1078" s="175">
        <v>3047</v>
      </c>
    </row>
    <row r="1079" spans="1:6" ht="28.8">
      <c r="A1079" s="162"/>
      <c r="B1079" s="158">
        <v>262</v>
      </c>
      <c r="C1079" s="118" t="s">
        <v>2049</v>
      </c>
      <c r="D1079" s="118" t="s">
        <v>2470</v>
      </c>
      <c r="E1079" s="118" t="s">
        <v>2463</v>
      </c>
      <c r="F1079" s="175">
        <v>2500</v>
      </c>
    </row>
    <row r="1080" spans="1:6" ht="28.8">
      <c r="A1080" s="162"/>
      <c r="B1080" s="158">
        <v>263</v>
      </c>
      <c r="C1080" s="118" t="s">
        <v>735</v>
      </c>
      <c r="D1080" s="118" t="s">
        <v>2470</v>
      </c>
      <c r="E1080" s="118" t="s">
        <v>2463</v>
      </c>
      <c r="F1080" s="175">
        <v>2900</v>
      </c>
    </row>
    <row r="1081" spans="1:6" ht="28.8">
      <c r="A1081" s="162"/>
      <c r="B1081" s="158">
        <v>398</v>
      </c>
      <c r="C1081" s="118" t="s">
        <v>806</v>
      </c>
      <c r="D1081" s="118" t="s">
        <v>859</v>
      </c>
      <c r="E1081" s="118" t="s">
        <v>2463</v>
      </c>
      <c r="F1081" s="175">
        <v>38107</v>
      </c>
    </row>
    <row r="1082" spans="1:6" ht="43.2">
      <c r="A1082" s="162"/>
      <c r="B1082" s="158">
        <v>399</v>
      </c>
      <c r="C1082" s="118" t="s">
        <v>807</v>
      </c>
      <c r="D1082" s="118" t="s">
        <v>2471</v>
      </c>
      <c r="E1082" s="118" t="s">
        <v>2463</v>
      </c>
      <c r="F1082" s="175">
        <v>48524</v>
      </c>
    </row>
    <row r="1083" spans="1:6" ht="28.8">
      <c r="A1083" s="164"/>
      <c r="B1083" s="158">
        <v>405</v>
      </c>
      <c r="C1083" s="118" t="s">
        <v>811</v>
      </c>
      <c r="D1083" s="118" t="s">
        <v>2472</v>
      </c>
      <c r="E1083" s="118" t="s">
        <v>2463</v>
      </c>
      <c r="F1083" s="175">
        <v>39620</v>
      </c>
    </row>
    <row r="1084" spans="1:6" ht="28.8">
      <c r="A1084" s="161" t="s">
        <v>2568</v>
      </c>
      <c r="B1084" s="158">
        <v>110</v>
      </c>
      <c r="C1084" s="118" t="s">
        <v>2001</v>
      </c>
      <c r="D1084" s="118" t="s">
        <v>2002</v>
      </c>
      <c r="E1084" s="118" t="s">
        <v>2577</v>
      </c>
      <c r="F1084" s="175">
        <v>439640</v>
      </c>
    </row>
    <row r="1085" spans="1:6" ht="43.2">
      <c r="A1085" s="162"/>
      <c r="B1085" s="158">
        <v>299</v>
      </c>
      <c r="C1085" s="118" t="s">
        <v>1760</v>
      </c>
      <c r="D1085" s="118" t="s">
        <v>2578</v>
      </c>
      <c r="E1085" s="118" t="s">
        <v>2577</v>
      </c>
      <c r="F1085" s="175">
        <v>18444</v>
      </c>
    </row>
    <row r="1086" spans="1:6" ht="57.6">
      <c r="A1086" s="162"/>
      <c r="B1086" s="158">
        <v>301</v>
      </c>
      <c r="C1086" s="118" t="s">
        <v>1762</v>
      </c>
      <c r="D1086" s="118" t="s">
        <v>2578</v>
      </c>
      <c r="E1086" s="118" t="s">
        <v>2577</v>
      </c>
      <c r="F1086" s="175">
        <v>68208</v>
      </c>
    </row>
    <row r="1087" spans="1:6" ht="43.2">
      <c r="A1087" s="162"/>
      <c r="B1087" s="158">
        <v>302</v>
      </c>
      <c r="C1087" s="118" t="s">
        <v>1763</v>
      </c>
      <c r="D1087" s="118" t="s">
        <v>2578</v>
      </c>
      <c r="E1087" s="118" t="s">
        <v>2577</v>
      </c>
      <c r="F1087" s="175">
        <v>16008</v>
      </c>
    </row>
    <row r="1088" spans="1:6" ht="43.2">
      <c r="A1088" s="162"/>
      <c r="B1088" s="158">
        <v>303</v>
      </c>
      <c r="C1088" s="118" t="s">
        <v>1764</v>
      </c>
      <c r="D1088" s="118" t="s">
        <v>2578</v>
      </c>
      <c r="E1088" s="118" t="s">
        <v>2577</v>
      </c>
      <c r="F1088" s="175">
        <v>29000</v>
      </c>
    </row>
    <row r="1089" spans="1:8" ht="43.2">
      <c r="A1089" s="164"/>
      <c r="B1089" s="158">
        <v>304</v>
      </c>
      <c r="C1089" s="118" t="s">
        <v>1765</v>
      </c>
      <c r="D1089" s="118" t="s">
        <v>2578</v>
      </c>
      <c r="E1089" s="118" t="s">
        <v>2577</v>
      </c>
      <c r="F1089" s="175">
        <v>17835</v>
      </c>
    </row>
    <row r="1090" spans="1:8">
      <c r="A1090"/>
      <c r="B1090" s="117"/>
      <c r="C1090"/>
      <c r="D1090"/>
      <c r="E1090"/>
      <c r="F1090"/>
    </row>
    <row r="1091" spans="1:8">
      <c r="A1091"/>
      <c r="B1091" s="117"/>
      <c r="C1091"/>
      <c r="D1091"/>
      <c r="E1091"/>
      <c r="F1091"/>
    </row>
    <row r="1092" spans="1:8">
      <c r="A1092"/>
      <c r="B1092" s="117"/>
      <c r="C1092"/>
      <c r="D1092"/>
      <c r="E1092"/>
      <c r="F1092"/>
    </row>
    <row r="1093" spans="1:8">
      <c r="A1093" s="154" t="s">
        <v>1433</v>
      </c>
      <c r="B1093" s="154"/>
      <c r="C1093" s="154"/>
      <c r="D1093" s="121"/>
      <c r="E1093" s="156"/>
      <c r="F1093" s="121"/>
      <c r="G1093" s="106"/>
    </row>
    <row r="1095" spans="1:8" ht="28.8">
      <c r="A1095" s="157" t="s">
        <v>2256</v>
      </c>
      <c r="B1095" s="116" t="s">
        <v>0</v>
      </c>
      <c r="C1095" s="116" t="s">
        <v>1</v>
      </c>
      <c r="D1095" s="116" t="s">
        <v>2</v>
      </c>
      <c r="E1095" s="116" t="s">
        <v>1735</v>
      </c>
      <c r="F1095" s="116" t="s">
        <v>2695</v>
      </c>
      <c r="G1095" s="116" t="s">
        <v>2701</v>
      </c>
      <c r="H1095" s="116" t="s">
        <v>2702</v>
      </c>
    </row>
    <row r="1096" spans="1:8" ht="28.8">
      <c r="A1096" s="161" t="s">
        <v>2262</v>
      </c>
      <c r="B1096" s="123">
        <v>2</v>
      </c>
      <c r="C1096" s="118" t="s">
        <v>2101</v>
      </c>
      <c r="D1096" s="120" t="s">
        <v>2102</v>
      </c>
      <c r="E1096" s="163" t="s">
        <v>166</v>
      </c>
      <c r="F1096" s="120" t="s">
        <v>1794</v>
      </c>
      <c r="G1096" s="163" t="s">
        <v>2258</v>
      </c>
      <c r="H1096" s="178">
        <v>649600</v>
      </c>
    </row>
    <row r="1097" spans="1:8">
      <c r="A1097" s="162"/>
      <c r="B1097" s="123">
        <v>30</v>
      </c>
      <c r="C1097" s="118" t="s">
        <v>976</v>
      </c>
      <c r="D1097" s="120">
        <v>1000</v>
      </c>
      <c r="E1097" s="163" t="s">
        <v>15</v>
      </c>
      <c r="F1097" s="120" t="s">
        <v>2427</v>
      </c>
      <c r="G1097" s="163" t="s">
        <v>2260</v>
      </c>
      <c r="H1097" s="178">
        <v>111000</v>
      </c>
    </row>
    <row r="1098" spans="1:8" ht="57.6">
      <c r="A1098" s="162"/>
      <c r="B1098" s="123">
        <v>32</v>
      </c>
      <c r="C1098" s="118" t="s">
        <v>210</v>
      </c>
      <c r="D1098" s="120" t="s">
        <v>211</v>
      </c>
      <c r="E1098" s="163" t="s">
        <v>482</v>
      </c>
      <c r="F1098" s="120" t="s">
        <v>2427</v>
      </c>
      <c r="G1098" s="163" t="s">
        <v>2260</v>
      </c>
      <c r="H1098" s="178">
        <v>1250000</v>
      </c>
    </row>
    <row r="1099" spans="1:8" ht="57.6">
      <c r="A1099" s="162"/>
      <c r="B1099" s="123">
        <v>33</v>
      </c>
      <c r="C1099" s="118" t="s">
        <v>210</v>
      </c>
      <c r="D1099" s="120" t="s">
        <v>211</v>
      </c>
      <c r="E1099" s="163" t="s">
        <v>15</v>
      </c>
      <c r="F1099" s="120" t="s">
        <v>2427</v>
      </c>
      <c r="G1099" s="163" t="s">
        <v>2260</v>
      </c>
      <c r="H1099" s="178">
        <v>1250000</v>
      </c>
    </row>
    <row r="1100" spans="1:8" ht="43.2">
      <c r="A1100" s="162"/>
      <c r="B1100" s="123">
        <v>37</v>
      </c>
      <c r="C1100" s="118" t="s">
        <v>981</v>
      </c>
      <c r="D1100" s="120" t="s">
        <v>982</v>
      </c>
      <c r="E1100" s="163" t="s">
        <v>2687</v>
      </c>
      <c r="F1100" s="120" t="s">
        <v>2426</v>
      </c>
      <c r="G1100" s="163" t="s">
        <v>2258</v>
      </c>
      <c r="H1100" s="178">
        <v>510400</v>
      </c>
    </row>
    <row r="1101" spans="1:8">
      <c r="A1101" s="162"/>
      <c r="B1101" s="123">
        <v>91</v>
      </c>
      <c r="C1101" s="118" t="s">
        <v>494</v>
      </c>
      <c r="D1101" s="120">
        <v>475</v>
      </c>
      <c r="E1101" s="163" t="s">
        <v>15</v>
      </c>
      <c r="F1101" s="120" t="s">
        <v>2265</v>
      </c>
      <c r="G1101" s="163" t="s">
        <v>2258</v>
      </c>
      <c r="H1101" s="178">
        <v>139200</v>
      </c>
    </row>
    <row r="1102" spans="1:8">
      <c r="A1102" s="164"/>
      <c r="B1102" s="123">
        <v>106</v>
      </c>
      <c r="C1102" s="118" t="s">
        <v>1019</v>
      </c>
      <c r="D1102" s="120" t="s">
        <v>1020</v>
      </c>
      <c r="E1102" s="163" t="s">
        <v>1020</v>
      </c>
      <c r="F1102" s="120" t="s">
        <v>2426</v>
      </c>
      <c r="G1102" s="163" t="s">
        <v>2258</v>
      </c>
      <c r="H1102" s="178">
        <v>210000</v>
      </c>
    </row>
    <row r="1103" spans="1:8" ht="43.2">
      <c r="A1103" s="161" t="s">
        <v>2324</v>
      </c>
      <c r="B1103" s="123">
        <v>12</v>
      </c>
      <c r="C1103" s="118" t="s">
        <v>964</v>
      </c>
      <c r="D1103" s="120" t="s">
        <v>965</v>
      </c>
      <c r="E1103" s="163" t="s">
        <v>966</v>
      </c>
      <c r="F1103" s="120" t="s">
        <v>2350</v>
      </c>
      <c r="G1103" s="163" t="s">
        <v>2351</v>
      </c>
      <c r="H1103" s="178">
        <v>46540</v>
      </c>
    </row>
    <row r="1104" spans="1:8" ht="43.2">
      <c r="A1104" s="162"/>
      <c r="B1104" s="123">
        <v>13</v>
      </c>
      <c r="C1104" s="118" t="s">
        <v>967</v>
      </c>
      <c r="D1104" s="120" t="s">
        <v>965</v>
      </c>
      <c r="E1104" s="163" t="s">
        <v>966</v>
      </c>
      <c r="F1104" s="120" t="s">
        <v>2350</v>
      </c>
      <c r="G1104" s="163" t="s">
        <v>2351</v>
      </c>
      <c r="H1104" s="178">
        <v>44750</v>
      </c>
    </row>
    <row r="1105" spans="1:8">
      <c r="A1105" s="162"/>
      <c r="B1105" s="123">
        <v>38</v>
      </c>
      <c r="C1105" s="118" t="s">
        <v>983</v>
      </c>
      <c r="D1105" s="120" t="s">
        <v>482</v>
      </c>
      <c r="E1105" s="163" t="s">
        <v>482</v>
      </c>
      <c r="F1105" s="120" t="s">
        <v>2353</v>
      </c>
      <c r="G1105" s="163" t="s">
        <v>2260</v>
      </c>
      <c r="H1105" s="178">
        <v>1066971</v>
      </c>
    </row>
    <row r="1106" spans="1:8">
      <c r="A1106" s="162"/>
      <c r="B1106" s="123">
        <v>58</v>
      </c>
      <c r="C1106" s="118" t="s">
        <v>1037</v>
      </c>
      <c r="D1106" s="120" t="s">
        <v>957</v>
      </c>
      <c r="E1106" s="163" t="s">
        <v>957</v>
      </c>
      <c r="F1106" s="120" t="s">
        <v>2354</v>
      </c>
      <c r="G1106" s="163" t="s">
        <v>2326</v>
      </c>
      <c r="H1106" s="178">
        <v>243600</v>
      </c>
    </row>
    <row r="1107" spans="1:8">
      <c r="A1107" s="162"/>
      <c r="B1107" s="123">
        <v>59</v>
      </c>
      <c r="C1107" s="118" t="s">
        <v>1038</v>
      </c>
      <c r="D1107" s="120" t="s">
        <v>957</v>
      </c>
      <c r="E1107" s="163" t="s">
        <v>957</v>
      </c>
      <c r="F1107" s="120" t="s">
        <v>2355</v>
      </c>
      <c r="G1107" s="163" t="s">
        <v>2326</v>
      </c>
      <c r="H1107" s="178">
        <v>243600</v>
      </c>
    </row>
    <row r="1108" spans="1:8" ht="72">
      <c r="A1108" s="164"/>
      <c r="B1108" s="123">
        <v>70</v>
      </c>
      <c r="C1108" s="118" t="s">
        <v>2137</v>
      </c>
      <c r="D1108" s="120" t="s">
        <v>2138</v>
      </c>
      <c r="E1108" s="163" t="s">
        <v>2687</v>
      </c>
      <c r="F1108" s="120" t="s">
        <v>2356</v>
      </c>
      <c r="G1108" s="163" t="s">
        <v>2326</v>
      </c>
      <c r="H1108" s="178">
        <v>243600</v>
      </c>
    </row>
    <row r="1109" spans="1:8" ht="28.8">
      <c r="A1109" s="161" t="s">
        <v>2425</v>
      </c>
      <c r="B1109" s="123">
        <v>11</v>
      </c>
      <c r="C1109" s="118" t="s">
        <v>963</v>
      </c>
      <c r="D1109" s="120" t="s">
        <v>959</v>
      </c>
      <c r="E1109" s="163" t="s">
        <v>959</v>
      </c>
      <c r="F1109" s="120" t="s">
        <v>1048</v>
      </c>
      <c r="G1109" s="163">
        <v>30</v>
      </c>
      <c r="H1109" s="178">
        <v>470900</v>
      </c>
    </row>
    <row r="1110" spans="1:8" ht="28.8">
      <c r="A1110" s="162"/>
      <c r="B1110" s="123">
        <v>15</v>
      </c>
      <c r="C1110" s="118" t="s">
        <v>1638</v>
      </c>
      <c r="D1110" s="120" t="s">
        <v>959</v>
      </c>
      <c r="E1110" s="163" t="s">
        <v>959</v>
      </c>
      <c r="F1110" s="120" t="s">
        <v>1048</v>
      </c>
      <c r="G1110" s="163">
        <v>30</v>
      </c>
      <c r="H1110" s="178">
        <v>2535180</v>
      </c>
    </row>
    <row r="1111" spans="1:8">
      <c r="A1111" s="162"/>
      <c r="B1111" s="123">
        <v>24</v>
      </c>
      <c r="C1111" s="118" t="s">
        <v>969</v>
      </c>
      <c r="D1111" s="120" t="s">
        <v>970</v>
      </c>
      <c r="E1111" s="163" t="s">
        <v>2687</v>
      </c>
      <c r="F1111" s="120" t="s">
        <v>2427</v>
      </c>
      <c r="G1111" s="163">
        <v>30</v>
      </c>
      <c r="H1111" s="178">
        <v>554100</v>
      </c>
    </row>
    <row r="1112" spans="1:8">
      <c r="A1112" s="162"/>
      <c r="B1112" s="123">
        <v>27</v>
      </c>
      <c r="C1112" s="118" t="s">
        <v>1471</v>
      </c>
      <c r="D1112" s="120">
        <v>1</v>
      </c>
      <c r="E1112" s="163" t="s">
        <v>9</v>
      </c>
      <c r="F1112" s="120" t="s">
        <v>2427</v>
      </c>
      <c r="G1112" s="163">
        <v>30</v>
      </c>
      <c r="H1112" s="178">
        <v>551500</v>
      </c>
    </row>
    <row r="1113" spans="1:8" ht="72">
      <c r="A1113" s="162"/>
      <c r="B1113" s="123">
        <v>31</v>
      </c>
      <c r="C1113" s="118" t="s">
        <v>208</v>
      </c>
      <c r="D1113" s="120">
        <v>500</v>
      </c>
      <c r="E1113" s="163" t="s">
        <v>15</v>
      </c>
      <c r="F1113" s="120" t="s">
        <v>2427</v>
      </c>
      <c r="G1113" s="163">
        <v>30</v>
      </c>
      <c r="H1113" s="178">
        <v>127900</v>
      </c>
    </row>
    <row r="1114" spans="1:8" ht="57.6">
      <c r="A1114" s="162"/>
      <c r="B1114" s="123">
        <v>35</v>
      </c>
      <c r="C1114" s="118" t="s">
        <v>978</v>
      </c>
      <c r="D1114" s="120" t="s">
        <v>979</v>
      </c>
      <c r="E1114" s="163" t="s">
        <v>980</v>
      </c>
      <c r="F1114" s="120" t="s">
        <v>2426</v>
      </c>
      <c r="G1114" s="163">
        <v>30</v>
      </c>
      <c r="H1114" s="178">
        <v>349600</v>
      </c>
    </row>
    <row r="1115" spans="1:8" ht="43.2">
      <c r="A1115" s="162"/>
      <c r="B1115" s="123">
        <v>43</v>
      </c>
      <c r="C1115" s="118" t="s">
        <v>2129</v>
      </c>
      <c r="D1115" s="120">
        <v>400</v>
      </c>
      <c r="E1115" s="163" t="s">
        <v>15</v>
      </c>
      <c r="F1115" s="120" t="s">
        <v>2426</v>
      </c>
      <c r="G1115" s="163">
        <v>30</v>
      </c>
      <c r="H1115" s="178">
        <v>697600</v>
      </c>
    </row>
    <row r="1116" spans="1:8">
      <c r="A1116" s="162"/>
      <c r="B1116" s="123">
        <v>44</v>
      </c>
      <c r="C1116" s="118" t="s">
        <v>985</v>
      </c>
      <c r="D1116" s="120">
        <v>25</v>
      </c>
      <c r="E1116" s="163" t="s">
        <v>15</v>
      </c>
      <c r="F1116" s="120" t="s">
        <v>1048</v>
      </c>
      <c r="G1116" s="163">
        <v>30</v>
      </c>
      <c r="H1116" s="178">
        <v>112636</v>
      </c>
    </row>
    <row r="1117" spans="1:8" ht="43.2">
      <c r="A1117" s="162"/>
      <c r="B1117" s="123">
        <v>45</v>
      </c>
      <c r="C1117" s="118" t="s">
        <v>986</v>
      </c>
      <c r="D1117" s="120" t="s">
        <v>482</v>
      </c>
      <c r="E1117" s="163" t="s">
        <v>482</v>
      </c>
      <c r="F1117" s="120" t="s">
        <v>1048</v>
      </c>
      <c r="G1117" s="163">
        <v>30</v>
      </c>
      <c r="H1117" s="178">
        <v>1032600</v>
      </c>
    </row>
    <row r="1118" spans="1:8" ht="28.8">
      <c r="A1118" s="162"/>
      <c r="B1118" s="123">
        <v>46</v>
      </c>
      <c r="C1118" s="118" t="s">
        <v>1487</v>
      </c>
      <c r="D1118" s="120" t="s">
        <v>482</v>
      </c>
      <c r="E1118" s="163" t="s">
        <v>482</v>
      </c>
      <c r="F1118" s="120" t="s">
        <v>1048</v>
      </c>
      <c r="G1118" s="163">
        <v>30</v>
      </c>
      <c r="H1118" s="178">
        <v>1111800</v>
      </c>
    </row>
    <row r="1119" spans="1:8" ht="28.8">
      <c r="A1119" s="162"/>
      <c r="B1119" s="123">
        <v>47</v>
      </c>
      <c r="C1119" s="118" t="s">
        <v>987</v>
      </c>
      <c r="D1119" s="120">
        <v>25</v>
      </c>
      <c r="E1119" s="163" t="s">
        <v>15</v>
      </c>
      <c r="F1119" s="120" t="s">
        <v>1048</v>
      </c>
      <c r="G1119" s="163">
        <v>30</v>
      </c>
      <c r="H1119" s="178">
        <v>299800</v>
      </c>
    </row>
    <row r="1120" spans="1:8" ht="43.2">
      <c r="A1120" s="162"/>
      <c r="B1120" s="123">
        <v>72</v>
      </c>
      <c r="C1120" s="118" t="s">
        <v>995</v>
      </c>
      <c r="D1120" s="120" t="s">
        <v>996</v>
      </c>
      <c r="E1120" s="163" t="s">
        <v>15</v>
      </c>
      <c r="F1120" s="120" t="s">
        <v>2427</v>
      </c>
      <c r="G1120" s="163">
        <v>30</v>
      </c>
      <c r="H1120" s="178">
        <v>711300</v>
      </c>
    </row>
    <row r="1121" spans="1:8" ht="43.2">
      <c r="A1121" s="162"/>
      <c r="B1121" s="123">
        <v>76</v>
      </c>
      <c r="C1121" s="118" t="s">
        <v>1000</v>
      </c>
      <c r="D1121" s="120">
        <v>100</v>
      </c>
      <c r="E1121" s="163" t="s">
        <v>15</v>
      </c>
      <c r="F1121" s="120" t="s">
        <v>2427</v>
      </c>
      <c r="G1121" s="163">
        <v>30</v>
      </c>
      <c r="H1121" s="178">
        <v>77700</v>
      </c>
    </row>
    <row r="1122" spans="1:8" ht="28.8">
      <c r="A1122" s="162"/>
      <c r="B1122" s="123">
        <v>77</v>
      </c>
      <c r="C1122" s="118" t="s">
        <v>1785</v>
      </c>
      <c r="D1122" s="120">
        <v>7</v>
      </c>
      <c r="E1122" s="163" t="s">
        <v>15</v>
      </c>
      <c r="F1122" s="120" t="s">
        <v>1048</v>
      </c>
      <c r="G1122" s="163">
        <v>30</v>
      </c>
      <c r="H1122" s="178">
        <v>1357100</v>
      </c>
    </row>
    <row r="1123" spans="1:8" ht="158.4">
      <c r="A1123" s="162"/>
      <c r="B1123" s="123">
        <v>79</v>
      </c>
      <c r="C1123" s="118" t="s">
        <v>1036</v>
      </c>
      <c r="D1123" s="120" t="s">
        <v>482</v>
      </c>
      <c r="E1123" s="163" t="s">
        <v>482</v>
      </c>
      <c r="F1123" s="120" t="s">
        <v>1048</v>
      </c>
      <c r="G1123" s="163">
        <v>30</v>
      </c>
      <c r="H1123" s="178">
        <v>1415200</v>
      </c>
    </row>
    <row r="1124" spans="1:8">
      <c r="A1124" s="162"/>
      <c r="B1124" s="123">
        <v>103</v>
      </c>
      <c r="C1124" s="118" t="s">
        <v>2147</v>
      </c>
      <c r="D1124" s="120" t="s">
        <v>482</v>
      </c>
      <c r="E1124" s="163" t="s">
        <v>482</v>
      </c>
      <c r="F1124" s="120" t="s">
        <v>1048</v>
      </c>
      <c r="G1124" s="163">
        <v>30</v>
      </c>
      <c r="H1124" s="178">
        <v>1147300</v>
      </c>
    </row>
    <row r="1125" spans="1:8" ht="28.8">
      <c r="A1125" s="162"/>
      <c r="B1125" s="123">
        <v>105</v>
      </c>
      <c r="C1125" s="118" t="s">
        <v>1016</v>
      </c>
      <c r="D1125" s="120" t="s">
        <v>1017</v>
      </c>
      <c r="E1125" s="163" t="s">
        <v>1018</v>
      </c>
      <c r="F1125" s="120" t="s">
        <v>2426</v>
      </c>
      <c r="G1125" s="163">
        <v>30</v>
      </c>
      <c r="H1125" s="178">
        <v>160800</v>
      </c>
    </row>
    <row r="1126" spans="1:8" ht="28.8">
      <c r="A1126" s="164"/>
      <c r="B1126" s="123">
        <v>110</v>
      </c>
      <c r="C1126" s="118" t="s">
        <v>1022</v>
      </c>
      <c r="D1126" s="120">
        <v>100</v>
      </c>
      <c r="E1126" s="163" t="s">
        <v>15</v>
      </c>
      <c r="F1126" s="120" t="s">
        <v>2427</v>
      </c>
      <c r="G1126" s="163">
        <v>30</v>
      </c>
      <c r="H1126" s="178">
        <v>78900</v>
      </c>
    </row>
    <row r="1127" spans="1:8">
      <c r="A1127" s="161" t="s">
        <v>2474</v>
      </c>
      <c r="B1127" s="123">
        <v>4</v>
      </c>
      <c r="C1127" s="118" t="s">
        <v>958</v>
      </c>
      <c r="D1127" s="120">
        <v>250</v>
      </c>
      <c r="E1127" s="163" t="s">
        <v>15</v>
      </c>
      <c r="F1127" s="120" t="s">
        <v>1095</v>
      </c>
      <c r="G1127" s="163" t="s">
        <v>2475</v>
      </c>
      <c r="H1127" s="178">
        <v>60000</v>
      </c>
    </row>
    <row r="1128" spans="1:8">
      <c r="A1128" s="162"/>
      <c r="B1128" s="123">
        <v>7</v>
      </c>
      <c r="C1128" s="118" t="s">
        <v>1543</v>
      </c>
      <c r="D1128" s="120">
        <v>500</v>
      </c>
      <c r="E1128" s="163" t="s">
        <v>9</v>
      </c>
      <c r="F1128" s="120" t="s">
        <v>859</v>
      </c>
      <c r="G1128" s="163" t="s">
        <v>2475</v>
      </c>
      <c r="H1128" s="178">
        <v>585200</v>
      </c>
    </row>
    <row r="1129" spans="1:8">
      <c r="A1129" s="162"/>
      <c r="B1129" s="123">
        <v>42</v>
      </c>
      <c r="C1129" s="118" t="s">
        <v>1502</v>
      </c>
      <c r="D1129" s="120" t="s">
        <v>957</v>
      </c>
      <c r="E1129" s="163" t="s">
        <v>957</v>
      </c>
      <c r="F1129" s="120" t="s">
        <v>2263</v>
      </c>
      <c r="G1129" s="163" t="s">
        <v>2475</v>
      </c>
      <c r="H1129" s="178">
        <v>615400</v>
      </c>
    </row>
    <row r="1130" spans="1:8" ht="28.8">
      <c r="A1130" s="162"/>
      <c r="B1130" s="123">
        <v>60</v>
      </c>
      <c r="C1130" s="118" t="s">
        <v>992</v>
      </c>
      <c r="D1130" s="120" t="s">
        <v>482</v>
      </c>
      <c r="E1130" s="163" t="s">
        <v>482</v>
      </c>
      <c r="F1130" s="120" t="s">
        <v>2494</v>
      </c>
      <c r="G1130" s="163" t="s">
        <v>2475</v>
      </c>
      <c r="H1130" s="178">
        <v>1472100</v>
      </c>
    </row>
    <row r="1131" spans="1:8">
      <c r="A1131" s="162"/>
      <c r="B1131" s="123">
        <v>67</v>
      </c>
      <c r="C1131" s="118" t="s">
        <v>2132</v>
      </c>
      <c r="D1131" s="120">
        <v>50</v>
      </c>
      <c r="E1131" s="163" t="s">
        <v>538</v>
      </c>
      <c r="F1131" s="120" t="s">
        <v>2133</v>
      </c>
      <c r="G1131" s="163" t="s">
        <v>2475</v>
      </c>
      <c r="H1131" s="178">
        <v>2427800</v>
      </c>
    </row>
    <row r="1132" spans="1:8">
      <c r="A1132" s="162"/>
      <c r="B1132" s="123">
        <v>88</v>
      </c>
      <c r="C1132" s="118" t="s">
        <v>2141</v>
      </c>
      <c r="D1132" s="120" t="s">
        <v>2142</v>
      </c>
      <c r="E1132" s="163" t="s">
        <v>15</v>
      </c>
      <c r="F1132" s="120" t="s">
        <v>2143</v>
      </c>
      <c r="G1132" s="163" t="s">
        <v>2475</v>
      </c>
      <c r="H1132" s="178">
        <v>225600</v>
      </c>
    </row>
    <row r="1133" spans="1:8">
      <c r="A1133" s="162"/>
      <c r="B1133" s="123">
        <v>90</v>
      </c>
      <c r="C1133" s="118" t="s">
        <v>1045</v>
      </c>
      <c r="D1133" s="120">
        <v>100</v>
      </c>
      <c r="E1133" s="163" t="s">
        <v>538</v>
      </c>
      <c r="F1133" s="120" t="s">
        <v>501</v>
      </c>
      <c r="G1133" s="163" t="s">
        <v>2475</v>
      </c>
      <c r="H1133" s="178">
        <v>420900</v>
      </c>
    </row>
    <row r="1134" spans="1:8">
      <c r="A1134" s="162"/>
      <c r="B1134" s="123">
        <v>93</v>
      </c>
      <c r="C1134" s="118" t="s">
        <v>1488</v>
      </c>
      <c r="D1134" s="120" t="s">
        <v>482</v>
      </c>
      <c r="E1134" s="163" t="s">
        <v>482</v>
      </c>
      <c r="F1134" s="120" t="s">
        <v>2496</v>
      </c>
      <c r="G1134" s="163" t="s">
        <v>2475</v>
      </c>
      <c r="H1134" s="178">
        <v>1584000</v>
      </c>
    </row>
    <row r="1135" spans="1:8">
      <c r="A1135" s="164"/>
      <c r="B1135" s="123">
        <v>94</v>
      </c>
      <c r="C1135" s="118" t="s">
        <v>1032</v>
      </c>
      <c r="D1135" s="120" t="s">
        <v>482</v>
      </c>
      <c r="E1135" s="163" t="s">
        <v>482</v>
      </c>
      <c r="F1135" s="120" t="s">
        <v>2496</v>
      </c>
      <c r="G1135" s="163" t="s">
        <v>2475</v>
      </c>
      <c r="H1135" s="178">
        <v>1398900</v>
      </c>
    </row>
    <row r="1136" spans="1:8" ht="28.8">
      <c r="A1136" s="161" t="s">
        <v>2507</v>
      </c>
      <c r="B1136" s="123">
        <v>14</v>
      </c>
      <c r="C1136" s="118" t="s">
        <v>968</v>
      </c>
      <c r="D1136" s="120">
        <v>500</v>
      </c>
      <c r="E1136" s="163" t="s">
        <v>15</v>
      </c>
      <c r="F1136" s="120" t="s">
        <v>2490</v>
      </c>
      <c r="G1136" s="163">
        <v>60</v>
      </c>
      <c r="H1136" s="178">
        <v>229170.73170731706</v>
      </c>
    </row>
    <row r="1137" spans="1:8">
      <c r="A1137" s="162"/>
      <c r="B1137" s="123">
        <v>36</v>
      </c>
      <c r="C1137" s="118" t="s">
        <v>1492</v>
      </c>
      <c r="D1137" s="120" t="s">
        <v>957</v>
      </c>
      <c r="E1137" s="163" t="s">
        <v>957</v>
      </c>
      <c r="F1137" s="120" t="s">
        <v>1795</v>
      </c>
      <c r="G1137" s="163">
        <v>45</v>
      </c>
      <c r="H1137" s="178">
        <v>47678.970731707312</v>
      </c>
    </row>
    <row r="1138" spans="1:8">
      <c r="A1138" s="162"/>
      <c r="B1138" s="123">
        <v>54</v>
      </c>
      <c r="C1138" s="118" t="s">
        <v>1040</v>
      </c>
      <c r="D1138" s="120" t="s">
        <v>982</v>
      </c>
      <c r="E1138" s="163" t="s">
        <v>982</v>
      </c>
      <c r="F1138" s="120" t="s">
        <v>2509</v>
      </c>
      <c r="G1138" s="163">
        <v>60</v>
      </c>
      <c r="H1138" s="178">
        <v>2512195.1219512196</v>
      </c>
    </row>
    <row r="1139" spans="1:8">
      <c r="A1139" s="162"/>
      <c r="B1139" s="123">
        <v>55</v>
      </c>
      <c r="C1139" s="118" t="s">
        <v>1041</v>
      </c>
      <c r="D1139" s="120" t="s">
        <v>982</v>
      </c>
      <c r="E1139" s="163" t="s">
        <v>982</v>
      </c>
      <c r="F1139" s="120" t="s">
        <v>2509</v>
      </c>
      <c r="G1139" s="163">
        <v>60</v>
      </c>
      <c r="H1139" s="178">
        <v>2512195.1219512196</v>
      </c>
    </row>
    <row r="1140" spans="1:8">
      <c r="A1140" s="162"/>
      <c r="B1140" s="123">
        <v>56</v>
      </c>
      <c r="C1140" s="118" t="s">
        <v>1042</v>
      </c>
      <c r="D1140" s="120" t="s">
        <v>982</v>
      </c>
      <c r="E1140" s="163" t="s">
        <v>982</v>
      </c>
      <c r="F1140" s="120" t="s">
        <v>2509</v>
      </c>
      <c r="G1140" s="163">
        <v>60</v>
      </c>
      <c r="H1140" s="178">
        <v>2512195.1219512196</v>
      </c>
    </row>
    <row r="1141" spans="1:8">
      <c r="A1141" s="162"/>
      <c r="B1141" s="123">
        <v>57</v>
      </c>
      <c r="C1141" s="118" t="s">
        <v>1039</v>
      </c>
      <c r="D1141" s="120" t="s">
        <v>982</v>
      </c>
      <c r="E1141" s="163" t="s">
        <v>982</v>
      </c>
      <c r="F1141" s="120" t="s">
        <v>2509</v>
      </c>
      <c r="G1141" s="163">
        <v>60</v>
      </c>
      <c r="H1141" s="178">
        <v>2512195.1219512196</v>
      </c>
    </row>
    <row r="1142" spans="1:8">
      <c r="A1142" s="162"/>
      <c r="B1142" s="123">
        <v>64</v>
      </c>
      <c r="C1142" s="118" t="s">
        <v>993</v>
      </c>
      <c r="D1142" s="120" t="s">
        <v>482</v>
      </c>
      <c r="E1142" s="163" t="s">
        <v>482</v>
      </c>
      <c r="F1142" s="120" t="s">
        <v>2509</v>
      </c>
      <c r="G1142" s="163">
        <v>60</v>
      </c>
      <c r="H1142" s="178">
        <v>2512195.1219512196</v>
      </c>
    </row>
    <row r="1143" spans="1:8">
      <c r="A1143" s="162"/>
      <c r="B1143" s="123">
        <v>73</v>
      </c>
      <c r="C1143" s="118" t="s">
        <v>1030</v>
      </c>
      <c r="D1143" s="120" t="s">
        <v>482</v>
      </c>
      <c r="E1143" s="163" t="s">
        <v>482</v>
      </c>
      <c r="F1143" s="120" t="s">
        <v>2509</v>
      </c>
      <c r="G1143" s="163">
        <v>10</v>
      </c>
      <c r="H1143" s="178">
        <v>2512195.1219512196</v>
      </c>
    </row>
    <row r="1144" spans="1:8">
      <c r="A1144" s="162"/>
      <c r="B1144" s="123">
        <v>82</v>
      </c>
      <c r="C1144" s="118" t="s">
        <v>1002</v>
      </c>
      <c r="D1144" s="120">
        <v>5</v>
      </c>
      <c r="E1144" s="163" t="s">
        <v>15</v>
      </c>
      <c r="F1144" s="120" t="s">
        <v>1795</v>
      </c>
      <c r="G1144" s="163">
        <v>45</v>
      </c>
      <c r="H1144" s="178">
        <v>165512.19512195123</v>
      </c>
    </row>
    <row r="1145" spans="1:8">
      <c r="A1145" s="162"/>
      <c r="B1145" s="123">
        <v>86</v>
      </c>
      <c r="C1145" s="118" t="s">
        <v>1007</v>
      </c>
      <c r="D1145" s="120" t="s">
        <v>482</v>
      </c>
      <c r="E1145" s="163" t="s">
        <v>482</v>
      </c>
      <c r="F1145" s="120" t="s">
        <v>2496</v>
      </c>
      <c r="G1145" s="163">
        <v>60</v>
      </c>
      <c r="H1145" s="178">
        <v>956292.68292682921</v>
      </c>
    </row>
    <row r="1146" spans="1:8">
      <c r="A1146" s="162"/>
      <c r="B1146" s="123">
        <v>87</v>
      </c>
      <c r="C1146" s="118" t="s">
        <v>1008</v>
      </c>
      <c r="D1146" s="120" t="s">
        <v>482</v>
      </c>
      <c r="E1146" s="163" t="s">
        <v>482</v>
      </c>
      <c r="F1146" s="120" t="s">
        <v>2496</v>
      </c>
      <c r="G1146" s="163">
        <v>60</v>
      </c>
      <c r="H1146" s="178">
        <v>714390.24390243902</v>
      </c>
    </row>
    <row r="1147" spans="1:8">
      <c r="A1147" s="162"/>
      <c r="B1147" s="123">
        <v>92</v>
      </c>
      <c r="C1147" s="118" t="s">
        <v>1033</v>
      </c>
      <c r="D1147" s="120" t="s">
        <v>482</v>
      </c>
      <c r="E1147" s="163" t="s">
        <v>482</v>
      </c>
      <c r="F1147" s="120" t="s">
        <v>2496</v>
      </c>
      <c r="G1147" s="163">
        <v>60</v>
      </c>
      <c r="H1147" s="178">
        <v>458341.46341463411</v>
      </c>
    </row>
    <row r="1148" spans="1:8" ht="28.8">
      <c r="A1148" s="164"/>
      <c r="B1148" s="123">
        <v>102</v>
      </c>
      <c r="C1148" s="118" t="s">
        <v>1027</v>
      </c>
      <c r="D1148" s="120" t="s">
        <v>1028</v>
      </c>
      <c r="E1148" s="163" t="s">
        <v>166</v>
      </c>
      <c r="F1148" s="120" t="s">
        <v>2411</v>
      </c>
      <c r="G1148" s="163">
        <v>60</v>
      </c>
      <c r="H1148" s="178">
        <v>317443.90243902442</v>
      </c>
    </row>
    <row r="1149" spans="1:8">
      <c r="A1149" s="161" t="s">
        <v>2510</v>
      </c>
      <c r="B1149" s="123">
        <v>1</v>
      </c>
      <c r="C1149" s="118" t="s">
        <v>956</v>
      </c>
      <c r="D1149" s="120" t="s">
        <v>957</v>
      </c>
      <c r="E1149" s="163" t="s">
        <v>957</v>
      </c>
      <c r="F1149" s="120" t="s">
        <v>2515</v>
      </c>
      <c r="G1149" s="163">
        <v>45</v>
      </c>
      <c r="H1149" s="178">
        <v>225040</v>
      </c>
    </row>
    <row r="1150" spans="1:8">
      <c r="A1150" s="164"/>
      <c r="B1150" s="123">
        <v>5</v>
      </c>
      <c r="C1150" s="118" t="s">
        <v>960</v>
      </c>
      <c r="D1150" s="120" t="s">
        <v>957</v>
      </c>
      <c r="E1150" s="163" t="s">
        <v>957</v>
      </c>
      <c r="F1150" s="120" t="s">
        <v>2515</v>
      </c>
      <c r="G1150" s="163">
        <v>45</v>
      </c>
      <c r="H1150" s="178">
        <v>232000</v>
      </c>
    </row>
    <row r="1151" spans="1:8">
      <c r="A1151" s="161" t="s">
        <v>2542</v>
      </c>
      <c r="B1151" s="123">
        <v>6</v>
      </c>
      <c r="C1151" s="118" t="s">
        <v>2108</v>
      </c>
      <c r="D1151" s="120">
        <v>1</v>
      </c>
      <c r="E1151" s="163" t="s">
        <v>9</v>
      </c>
      <c r="F1151" s="120" t="s">
        <v>1095</v>
      </c>
      <c r="G1151" s="163" t="s">
        <v>2375</v>
      </c>
      <c r="H1151" s="178">
        <v>207640</v>
      </c>
    </row>
    <row r="1152" spans="1:8">
      <c r="A1152" s="162"/>
      <c r="B1152" s="123">
        <v>9</v>
      </c>
      <c r="C1152" s="118" t="s">
        <v>2110</v>
      </c>
      <c r="D1152" s="120">
        <v>10</v>
      </c>
      <c r="E1152" s="163" t="s">
        <v>9</v>
      </c>
      <c r="F1152" s="120" t="s">
        <v>1095</v>
      </c>
      <c r="G1152" s="163" t="s">
        <v>2375</v>
      </c>
      <c r="H1152" s="178">
        <v>184440</v>
      </c>
    </row>
    <row r="1153" spans="1:8">
      <c r="A1153" s="162"/>
      <c r="B1153" s="123">
        <v>10</v>
      </c>
      <c r="C1153" s="118" t="s">
        <v>1500</v>
      </c>
      <c r="D1153" s="120" t="s">
        <v>1501</v>
      </c>
      <c r="E1153" s="163" t="s">
        <v>957</v>
      </c>
      <c r="F1153" s="120" t="s">
        <v>1095</v>
      </c>
      <c r="G1153" s="163" t="s">
        <v>2375</v>
      </c>
      <c r="H1153" s="178">
        <v>138040</v>
      </c>
    </row>
    <row r="1154" spans="1:8">
      <c r="A1154" s="162"/>
      <c r="B1154" s="123">
        <v>16</v>
      </c>
      <c r="C1154" s="118" t="s">
        <v>2113</v>
      </c>
      <c r="D1154" s="120">
        <v>10</v>
      </c>
      <c r="E1154" s="163" t="s">
        <v>9</v>
      </c>
      <c r="F1154" s="120" t="s">
        <v>1095</v>
      </c>
      <c r="G1154" s="163" t="s">
        <v>2375</v>
      </c>
      <c r="H1154" s="178">
        <v>332920</v>
      </c>
    </row>
    <row r="1155" spans="1:8" ht="28.8">
      <c r="A1155" s="162"/>
      <c r="B1155" s="123">
        <v>28</v>
      </c>
      <c r="C1155" s="118" t="s">
        <v>973</v>
      </c>
      <c r="D1155" s="120">
        <v>100</v>
      </c>
      <c r="E1155" s="163" t="s">
        <v>538</v>
      </c>
      <c r="F1155" s="120" t="s">
        <v>1095</v>
      </c>
      <c r="G1155" s="163" t="s">
        <v>2375</v>
      </c>
      <c r="H1155" s="178">
        <v>271440</v>
      </c>
    </row>
    <row r="1156" spans="1:8" ht="28.8">
      <c r="A1156" s="162"/>
      <c r="B1156" s="123">
        <v>29</v>
      </c>
      <c r="C1156" s="118" t="s">
        <v>974</v>
      </c>
      <c r="D1156" s="120" t="s">
        <v>975</v>
      </c>
      <c r="E1156" s="163" t="s">
        <v>15</v>
      </c>
      <c r="F1156" s="120" t="s">
        <v>1095</v>
      </c>
      <c r="G1156" s="163" t="s">
        <v>2375</v>
      </c>
      <c r="H1156" s="178">
        <v>338720</v>
      </c>
    </row>
    <row r="1157" spans="1:8">
      <c r="A1157" s="162"/>
      <c r="B1157" s="123">
        <v>34</v>
      </c>
      <c r="C1157" s="118" t="s">
        <v>977</v>
      </c>
      <c r="D1157" s="120">
        <v>100</v>
      </c>
      <c r="E1157" s="163" t="s">
        <v>15</v>
      </c>
      <c r="F1157" s="120" t="s">
        <v>1095</v>
      </c>
      <c r="G1157" s="163" t="s">
        <v>2375</v>
      </c>
      <c r="H1157" s="178">
        <v>575360</v>
      </c>
    </row>
    <row r="1158" spans="1:8">
      <c r="A1158" s="162"/>
      <c r="B1158" s="123">
        <v>39</v>
      </c>
      <c r="C1158" s="118" t="s">
        <v>2126</v>
      </c>
      <c r="D1158" s="120">
        <v>100</v>
      </c>
      <c r="E1158" s="163" t="s">
        <v>2127</v>
      </c>
      <c r="F1158" s="120" t="s">
        <v>1095</v>
      </c>
      <c r="G1158" s="163" t="s">
        <v>2545</v>
      </c>
      <c r="H1158" s="178">
        <v>167040</v>
      </c>
    </row>
    <row r="1159" spans="1:8">
      <c r="A1159" s="162"/>
      <c r="B1159" s="123">
        <v>48</v>
      </c>
      <c r="C1159" s="118" t="s">
        <v>1689</v>
      </c>
      <c r="D1159" s="120" t="s">
        <v>84</v>
      </c>
      <c r="E1159" s="163" t="s">
        <v>15</v>
      </c>
      <c r="F1159" s="120" t="s">
        <v>1095</v>
      </c>
      <c r="G1159" s="163" t="s">
        <v>2375</v>
      </c>
      <c r="H1159" s="178">
        <v>71920</v>
      </c>
    </row>
    <row r="1160" spans="1:8">
      <c r="A1160" s="162"/>
      <c r="B1160" s="123">
        <v>51</v>
      </c>
      <c r="C1160" s="118" t="s">
        <v>2130</v>
      </c>
      <c r="D1160" s="120">
        <v>25</v>
      </c>
      <c r="E1160" s="163" t="s">
        <v>9</v>
      </c>
      <c r="F1160" s="120" t="s">
        <v>1095</v>
      </c>
      <c r="G1160" s="163" t="s">
        <v>2375</v>
      </c>
      <c r="H1160" s="178">
        <v>199520</v>
      </c>
    </row>
    <row r="1161" spans="1:8">
      <c r="A1161" s="162"/>
      <c r="B1161" s="123">
        <v>53</v>
      </c>
      <c r="C1161" s="118" t="s">
        <v>990</v>
      </c>
      <c r="D1161" s="120" t="s">
        <v>991</v>
      </c>
      <c r="E1161" s="163" t="s">
        <v>15</v>
      </c>
      <c r="F1161" s="120" t="s">
        <v>1095</v>
      </c>
      <c r="G1161" s="163" t="s">
        <v>2375</v>
      </c>
      <c r="H1161" s="178">
        <v>438480</v>
      </c>
    </row>
    <row r="1162" spans="1:8">
      <c r="A1162" s="162"/>
      <c r="B1162" s="123">
        <v>65</v>
      </c>
      <c r="C1162" s="118" t="s">
        <v>1504</v>
      </c>
      <c r="D1162" s="120">
        <v>5</v>
      </c>
      <c r="E1162" s="163" t="s">
        <v>9</v>
      </c>
      <c r="F1162" s="120" t="s">
        <v>1095</v>
      </c>
      <c r="G1162" s="163" t="s">
        <v>2375</v>
      </c>
      <c r="H1162" s="178">
        <v>116000</v>
      </c>
    </row>
    <row r="1163" spans="1:8" ht="28.8">
      <c r="A1163" s="162"/>
      <c r="B1163" s="123">
        <v>66</v>
      </c>
      <c r="C1163" s="118" t="s">
        <v>994</v>
      </c>
      <c r="D1163" s="120">
        <v>1</v>
      </c>
      <c r="E1163" s="163" t="s">
        <v>538</v>
      </c>
      <c r="F1163" s="120" t="s">
        <v>1095</v>
      </c>
      <c r="G1163" s="163" t="s">
        <v>2375</v>
      </c>
      <c r="H1163" s="178">
        <v>129920</v>
      </c>
    </row>
    <row r="1164" spans="1:8" ht="28.8">
      <c r="A1164" s="162"/>
      <c r="B1164" s="123">
        <v>68</v>
      </c>
      <c r="C1164" s="118" t="s">
        <v>1031</v>
      </c>
      <c r="D1164" s="120" t="s">
        <v>957</v>
      </c>
      <c r="E1164" s="163" t="s">
        <v>957</v>
      </c>
      <c r="F1164" s="120" t="s">
        <v>1095</v>
      </c>
      <c r="G1164" s="163" t="s">
        <v>2375</v>
      </c>
      <c r="H1164" s="178">
        <v>457040</v>
      </c>
    </row>
    <row r="1165" spans="1:8">
      <c r="A1165" s="162"/>
      <c r="B1165" s="123">
        <v>74</v>
      </c>
      <c r="C1165" s="118" t="s">
        <v>1034</v>
      </c>
      <c r="D1165" s="120">
        <v>500</v>
      </c>
      <c r="E1165" s="163" t="s">
        <v>538</v>
      </c>
      <c r="F1165" s="120" t="s">
        <v>1095</v>
      </c>
      <c r="G1165" s="163" t="s">
        <v>2375</v>
      </c>
      <c r="H1165" s="178">
        <v>186760</v>
      </c>
    </row>
    <row r="1166" spans="1:8">
      <c r="A1166" s="164"/>
      <c r="B1166" s="123">
        <v>81</v>
      </c>
      <c r="C1166" s="118" t="s">
        <v>2139</v>
      </c>
      <c r="D1166" s="120">
        <v>5</v>
      </c>
      <c r="E1166" s="163" t="s">
        <v>9</v>
      </c>
      <c r="F1166" s="120" t="s">
        <v>1095</v>
      </c>
      <c r="G1166" s="163" t="s">
        <v>2375</v>
      </c>
      <c r="H1166" s="178">
        <v>2148320</v>
      </c>
    </row>
    <row r="1167" spans="1:8" ht="28.8">
      <c r="A1167" s="161" t="s">
        <v>2568</v>
      </c>
      <c r="B1167" s="123">
        <v>18</v>
      </c>
      <c r="C1167" s="118" t="s">
        <v>2118</v>
      </c>
      <c r="D1167" s="120" t="s">
        <v>2115</v>
      </c>
      <c r="E1167" s="163" t="s">
        <v>2116</v>
      </c>
      <c r="F1167" s="120" t="s">
        <v>1512</v>
      </c>
      <c r="G1167" s="163" t="s">
        <v>2575</v>
      </c>
      <c r="H1167" s="178">
        <v>143130.08000000002</v>
      </c>
    </row>
    <row r="1168" spans="1:8">
      <c r="A1168" s="162"/>
      <c r="B1168" s="123">
        <v>75</v>
      </c>
      <c r="C1168" s="118" t="s">
        <v>998</v>
      </c>
      <c r="D1168" s="120">
        <v>50</v>
      </c>
      <c r="E1168" s="163" t="s">
        <v>959</v>
      </c>
      <c r="F1168" s="120" t="s">
        <v>1066</v>
      </c>
      <c r="G1168" s="163" t="s">
        <v>2575</v>
      </c>
      <c r="H1168" s="178">
        <v>56840</v>
      </c>
    </row>
    <row r="1169" spans="1:8" ht="28.8">
      <c r="A1169" s="162"/>
      <c r="B1169" s="123">
        <v>104</v>
      </c>
      <c r="C1169" s="118" t="s">
        <v>1686</v>
      </c>
      <c r="D1169" s="120" t="s">
        <v>1687</v>
      </c>
      <c r="E1169" s="163" t="s">
        <v>957</v>
      </c>
      <c r="F1169" s="120" t="s">
        <v>1066</v>
      </c>
      <c r="G1169" s="163" t="s">
        <v>2575</v>
      </c>
      <c r="H1169" s="178">
        <v>226200</v>
      </c>
    </row>
    <row r="1170" spans="1:8">
      <c r="A1170" s="164"/>
      <c r="B1170" s="123">
        <v>111</v>
      </c>
      <c r="C1170" s="118" t="s">
        <v>1023</v>
      </c>
      <c r="D1170" s="120">
        <v>1000</v>
      </c>
      <c r="E1170" s="163" t="s">
        <v>15</v>
      </c>
      <c r="F1170" s="120" t="s">
        <v>2570</v>
      </c>
      <c r="G1170" s="163" t="s">
        <v>2577</v>
      </c>
      <c r="H1170" s="178">
        <v>49300</v>
      </c>
    </row>
    <row r="1171" spans="1:8">
      <c r="A1171" s="161" t="s">
        <v>2589</v>
      </c>
      <c r="B1171" s="123">
        <v>17</v>
      </c>
      <c r="C1171" s="118" t="s">
        <v>1026</v>
      </c>
      <c r="D1171" s="120" t="s">
        <v>2115</v>
      </c>
      <c r="E1171" s="163" t="s">
        <v>2116</v>
      </c>
      <c r="F1171" s="120" t="s">
        <v>2602</v>
      </c>
      <c r="G1171" s="163" t="s">
        <v>2545</v>
      </c>
      <c r="H1171" s="178">
        <v>411000</v>
      </c>
    </row>
    <row r="1172" spans="1:8" ht="43.2">
      <c r="A1172" s="162"/>
      <c r="B1172" s="123">
        <v>20</v>
      </c>
      <c r="C1172" s="118" t="s">
        <v>2120</v>
      </c>
      <c r="D1172" s="120" t="s">
        <v>2121</v>
      </c>
      <c r="E1172" s="163" t="s">
        <v>2116</v>
      </c>
      <c r="F1172" s="120" t="s">
        <v>2602</v>
      </c>
      <c r="G1172" s="163" t="s">
        <v>2545</v>
      </c>
      <c r="H1172" s="178">
        <v>109000</v>
      </c>
    </row>
    <row r="1173" spans="1:8" ht="28.8">
      <c r="A1173" s="162"/>
      <c r="B1173" s="123">
        <v>22</v>
      </c>
      <c r="C1173" s="118" t="s">
        <v>2696</v>
      </c>
      <c r="D1173" s="120" t="s">
        <v>957</v>
      </c>
      <c r="E1173" s="163" t="s">
        <v>957</v>
      </c>
      <c r="F1173" s="120" t="s">
        <v>2603</v>
      </c>
      <c r="G1173" s="163" t="s">
        <v>2545</v>
      </c>
      <c r="H1173" s="178">
        <v>92000</v>
      </c>
    </row>
    <row r="1174" spans="1:8">
      <c r="A1174" s="162"/>
      <c r="B1174" s="123">
        <v>50</v>
      </c>
      <c r="C1174" s="118" t="s">
        <v>1474</v>
      </c>
      <c r="D1174" s="120" t="s">
        <v>1475</v>
      </c>
      <c r="E1174" s="163" t="s">
        <v>482</v>
      </c>
      <c r="F1174" s="120" t="s">
        <v>2465</v>
      </c>
      <c r="G1174" s="163" t="s">
        <v>2545</v>
      </c>
      <c r="H1174" s="178">
        <v>313500</v>
      </c>
    </row>
    <row r="1175" spans="1:8" ht="28.8">
      <c r="A1175" s="162"/>
      <c r="B1175" s="123">
        <v>61</v>
      </c>
      <c r="C1175" s="118" t="s">
        <v>1485</v>
      </c>
      <c r="D1175" s="120" t="s">
        <v>1475</v>
      </c>
      <c r="E1175" s="163" t="s">
        <v>1486</v>
      </c>
      <c r="F1175" s="120" t="s">
        <v>2465</v>
      </c>
      <c r="G1175" s="163" t="s">
        <v>2545</v>
      </c>
      <c r="H1175" s="178">
        <v>44500</v>
      </c>
    </row>
    <row r="1176" spans="1:8" ht="28.8">
      <c r="A1176" s="162"/>
      <c r="B1176" s="123">
        <v>83</v>
      </c>
      <c r="C1176" s="118" t="s">
        <v>1003</v>
      </c>
      <c r="D1176" s="120" t="s">
        <v>1004</v>
      </c>
      <c r="E1176" s="163" t="s">
        <v>482</v>
      </c>
      <c r="F1176" s="120" t="s">
        <v>1073</v>
      </c>
      <c r="G1176" s="163" t="s">
        <v>2260</v>
      </c>
      <c r="H1176" s="178">
        <v>68500</v>
      </c>
    </row>
    <row r="1177" spans="1:8" ht="28.8">
      <c r="A1177" s="162"/>
      <c r="B1177" s="123">
        <v>84</v>
      </c>
      <c r="C1177" s="118" t="s">
        <v>1005</v>
      </c>
      <c r="D1177" s="120" t="s">
        <v>1004</v>
      </c>
      <c r="E1177" s="163" t="s">
        <v>482</v>
      </c>
      <c r="F1177" s="120" t="s">
        <v>1073</v>
      </c>
      <c r="G1177" s="163" t="s">
        <v>2260</v>
      </c>
      <c r="H1177" s="178">
        <v>57600</v>
      </c>
    </row>
    <row r="1178" spans="1:8" ht="28.8">
      <c r="A1178" s="162"/>
      <c r="B1178" s="123">
        <v>85</v>
      </c>
      <c r="C1178" s="118" t="s">
        <v>1006</v>
      </c>
      <c r="D1178" s="120" t="s">
        <v>1004</v>
      </c>
      <c r="E1178" s="163" t="s">
        <v>482</v>
      </c>
      <c r="F1178" s="120" t="s">
        <v>1073</v>
      </c>
      <c r="G1178" s="163" t="s">
        <v>2260</v>
      </c>
      <c r="H1178" s="178">
        <v>68600</v>
      </c>
    </row>
    <row r="1179" spans="1:8">
      <c r="A1179" s="164"/>
      <c r="B1179" s="123">
        <v>95</v>
      </c>
      <c r="C1179" s="118" t="s">
        <v>1011</v>
      </c>
      <c r="D1179" s="120" t="s">
        <v>482</v>
      </c>
      <c r="E1179" s="163" t="s">
        <v>482</v>
      </c>
      <c r="F1179" s="120" t="s">
        <v>1073</v>
      </c>
      <c r="G1179" s="163" t="s">
        <v>2260</v>
      </c>
      <c r="H1179" s="178">
        <v>94000</v>
      </c>
    </row>
    <row r="1180" spans="1:8">
      <c r="A1180" s="161" t="s">
        <v>2616</v>
      </c>
      <c r="B1180" s="123">
        <v>19</v>
      </c>
      <c r="C1180" s="118" t="s">
        <v>2119</v>
      </c>
      <c r="D1180" s="120" t="s">
        <v>2115</v>
      </c>
      <c r="E1180" s="163" t="s">
        <v>2116</v>
      </c>
      <c r="F1180" s="120" t="s">
        <v>2602</v>
      </c>
      <c r="G1180" s="163">
        <v>60</v>
      </c>
      <c r="H1180" s="178">
        <v>131860</v>
      </c>
    </row>
    <row r="1181" spans="1:8" ht="28.8">
      <c r="A1181" s="162"/>
      <c r="B1181" s="123">
        <v>21</v>
      </c>
      <c r="C1181" s="118" t="s">
        <v>1024</v>
      </c>
      <c r="D1181" s="120" t="s">
        <v>2115</v>
      </c>
      <c r="E1181" s="163" t="s">
        <v>2116</v>
      </c>
      <c r="F1181" s="120" t="s">
        <v>2602</v>
      </c>
      <c r="G1181" s="163">
        <v>60</v>
      </c>
      <c r="H1181" s="178">
        <v>151739</v>
      </c>
    </row>
    <row r="1182" spans="1:8" ht="28.8">
      <c r="A1182" s="162"/>
      <c r="B1182" s="123">
        <v>23</v>
      </c>
      <c r="C1182" s="118" t="s">
        <v>2696</v>
      </c>
      <c r="D1182" s="120" t="s">
        <v>2115</v>
      </c>
      <c r="E1182" s="163" t="s">
        <v>2116</v>
      </c>
      <c r="F1182" s="120" t="s">
        <v>2602</v>
      </c>
      <c r="G1182" s="163">
        <v>60</v>
      </c>
      <c r="H1182" s="178">
        <v>131860</v>
      </c>
    </row>
    <row r="1183" spans="1:8" ht="28.8">
      <c r="A1183" s="162"/>
      <c r="B1183" s="123">
        <v>40</v>
      </c>
      <c r="C1183" s="118" t="s">
        <v>984</v>
      </c>
      <c r="D1183" s="120">
        <v>1000</v>
      </c>
      <c r="E1183" s="163" t="s">
        <v>15</v>
      </c>
      <c r="F1183" s="120" t="s">
        <v>1095</v>
      </c>
      <c r="G1183" s="163">
        <v>60</v>
      </c>
      <c r="H1183" s="178">
        <v>84773</v>
      </c>
    </row>
    <row r="1184" spans="1:8">
      <c r="A1184" s="162"/>
      <c r="B1184" s="123">
        <v>41</v>
      </c>
      <c r="C1184" s="118" t="s">
        <v>1035</v>
      </c>
      <c r="D1184" s="120" t="s">
        <v>482</v>
      </c>
      <c r="E1184" s="163" t="s">
        <v>482</v>
      </c>
      <c r="F1184" s="120" t="s">
        <v>1095</v>
      </c>
      <c r="G1184" s="163">
        <v>120</v>
      </c>
      <c r="H1184" s="178">
        <v>856084</v>
      </c>
    </row>
    <row r="1185" spans="1:8">
      <c r="A1185" s="162"/>
      <c r="B1185" s="123">
        <v>49</v>
      </c>
      <c r="C1185" s="118" t="s">
        <v>988</v>
      </c>
      <c r="D1185" s="120">
        <v>1000</v>
      </c>
      <c r="E1185" s="163" t="s">
        <v>9</v>
      </c>
      <c r="F1185" s="120" t="s">
        <v>1095</v>
      </c>
      <c r="G1185" s="163">
        <v>60</v>
      </c>
      <c r="H1185" s="178">
        <v>212068</v>
      </c>
    </row>
    <row r="1186" spans="1:8">
      <c r="A1186" s="162"/>
      <c r="B1186" s="123">
        <v>52</v>
      </c>
      <c r="C1186" s="118" t="s">
        <v>989</v>
      </c>
      <c r="D1186" s="120">
        <v>1</v>
      </c>
      <c r="E1186" s="163" t="s">
        <v>9</v>
      </c>
      <c r="F1186" s="120" t="s">
        <v>1095</v>
      </c>
      <c r="G1186" s="163">
        <v>60</v>
      </c>
      <c r="H1186" s="178">
        <v>132755</v>
      </c>
    </row>
    <row r="1187" spans="1:8" ht="28.8">
      <c r="A1187" s="162"/>
      <c r="B1187" s="123">
        <v>78</v>
      </c>
      <c r="C1187" s="118" t="s">
        <v>1001</v>
      </c>
      <c r="D1187" s="120">
        <v>100</v>
      </c>
      <c r="E1187" s="163" t="s">
        <v>15</v>
      </c>
      <c r="F1187" s="120" t="s">
        <v>1095</v>
      </c>
      <c r="G1187" s="163">
        <v>60</v>
      </c>
      <c r="H1187" s="178">
        <v>41574</v>
      </c>
    </row>
    <row r="1188" spans="1:8">
      <c r="A1188" s="162"/>
      <c r="B1188" s="123">
        <v>96</v>
      </c>
      <c r="C1188" s="118" t="s">
        <v>1012</v>
      </c>
      <c r="D1188" s="120">
        <v>50</v>
      </c>
      <c r="E1188" s="163" t="s">
        <v>959</v>
      </c>
      <c r="F1188" s="120" t="s">
        <v>2632</v>
      </c>
      <c r="G1188" s="163">
        <v>90</v>
      </c>
      <c r="H1188" s="178">
        <v>12000</v>
      </c>
    </row>
    <row r="1189" spans="1:8">
      <c r="A1189" s="162"/>
      <c r="B1189" s="123">
        <v>97</v>
      </c>
      <c r="C1189" s="118" t="s">
        <v>1013</v>
      </c>
      <c r="D1189" s="120">
        <v>50</v>
      </c>
      <c r="E1189" s="163" t="s">
        <v>959</v>
      </c>
      <c r="F1189" s="120" t="s">
        <v>2632</v>
      </c>
      <c r="G1189" s="163">
        <v>90</v>
      </c>
      <c r="H1189" s="178">
        <v>12000</v>
      </c>
    </row>
    <row r="1190" spans="1:8">
      <c r="A1190" s="162"/>
      <c r="B1190" s="123">
        <v>98</v>
      </c>
      <c r="C1190" s="118" t="s">
        <v>1014</v>
      </c>
      <c r="D1190" s="120">
        <v>50</v>
      </c>
      <c r="E1190" s="163" t="s">
        <v>959</v>
      </c>
      <c r="F1190" s="120" t="s">
        <v>2632</v>
      </c>
      <c r="G1190" s="163">
        <v>90</v>
      </c>
      <c r="H1190" s="178">
        <v>12000</v>
      </c>
    </row>
    <row r="1191" spans="1:8">
      <c r="A1191" s="162"/>
      <c r="B1191" s="123">
        <v>99</v>
      </c>
      <c r="C1191" s="118" t="s">
        <v>1015</v>
      </c>
      <c r="D1191" s="120">
        <v>50</v>
      </c>
      <c r="E1191" s="163" t="s">
        <v>959</v>
      </c>
      <c r="F1191" s="120" t="s">
        <v>2632</v>
      </c>
      <c r="G1191" s="163">
        <v>90</v>
      </c>
      <c r="H1191" s="178">
        <v>12000</v>
      </c>
    </row>
    <row r="1192" spans="1:8">
      <c r="A1192" s="162"/>
      <c r="B1192" s="123">
        <v>108</v>
      </c>
      <c r="C1192" s="118" t="s">
        <v>1021</v>
      </c>
      <c r="D1192" s="120">
        <v>100</v>
      </c>
      <c r="E1192" s="163" t="s">
        <v>15</v>
      </c>
      <c r="F1192" s="120" t="s">
        <v>2630</v>
      </c>
      <c r="G1192" s="163">
        <v>60</v>
      </c>
      <c r="H1192" s="178">
        <v>109000</v>
      </c>
    </row>
    <row r="1193" spans="1:8">
      <c r="A1193" s="164"/>
      <c r="B1193" s="123">
        <v>109</v>
      </c>
      <c r="C1193" s="118" t="s">
        <v>2150</v>
      </c>
      <c r="D1193" s="120">
        <v>50</v>
      </c>
      <c r="E1193" s="163" t="s">
        <v>2104</v>
      </c>
      <c r="F1193" s="120" t="s">
        <v>1095</v>
      </c>
      <c r="G1193" s="163">
        <v>60</v>
      </c>
      <c r="H1193" s="178">
        <v>180867</v>
      </c>
    </row>
    <row r="1194" spans="1:8">
      <c r="A1194" s="161" t="s">
        <v>2460</v>
      </c>
      <c r="B1194" s="123">
        <v>25</v>
      </c>
      <c r="C1194" s="118" t="s">
        <v>971</v>
      </c>
      <c r="D1194" s="120" t="s">
        <v>482</v>
      </c>
      <c r="E1194" s="163" t="s">
        <v>482</v>
      </c>
      <c r="F1194" s="120" t="s">
        <v>2465</v>
      </c>
      <c r="G1194" s="163" t="s">
        <v>2462</v>
      </c>
      <c r="H1194" s="178">
        <v>239250</v>
      </c>
    </row>
    <row r="1195" spans="1:8">
      <c r="A1195" s="164"/>
      <c r="B1195" s="123">
        <v>26</v>
      </c>
      <c r="C1195" s="118" t="s">
        <v>972</v>
      </c>
      <c r="D1195" s="120" t="s">
        <v>482</v>
      </c>
      <c r="E1195" s="163" t="s">
        <v>482</v>
      </c>
      <c r="F1195" s="120" t="s">
        <v>2465</v>
      </c>
      <c r="G1195" s="163" t="s">
        <v>2462</v>
      </c>
      <c r="H1195" s="178">
        <v>313500</v>
      </c>
    </row>
    <row r="1196" spans="1:8" ht="28.8">
      <c r="A1196" s="161" t="s">
        <v>2639</v>
      </c>
      <c r="B1196" s="123">
        <v>3</v>
      </c>
      <c r="C1196" s="118" t="s">
        <v>2103</v>
      </c>
      <c r="D1196" s="120">
        <v>250</v>
      </c>
      <c r="E1196" s="163" t="s">
        <v>2104</v>
      </c>
      <c r="F1196" s="120" t="s">
        <v>2105</v>
      </c>
      <c r="G1196" s="163" t="s">
        <v>2640</v>
      </c>
      <c r="H1196" s="178">
        <v>285824</v>
      </c>
    </row>
    <row r="1197" spans="1:8" ht="28.8">
      <c r="A1197" s="164"/>
      <c r="B1197" s="123">
        <v>80</v>
      </c>
      <c r="C1197" s="118" t="s">
        <v>1624</v>
      </c>
      <c r="D1197" s="120" t="s">
        <v>482</v>
      </c>
      <c r="E1197" s="163" t="s">
        <v>482</v>
      </c>
      <c r="F1197" s="120" t="s">
        <v>2651</v>
      </c>
      <c r="G1197" s="163" t="s">
        <v>2260</v>
      </c>
      <c r="H1197" s="178">
        <v>408320</v>
      </c>
    </row>
    <row r="1198" spans="1:8">
      <c r="A1198"/>
      <c r="B1198" s="117"/>
      <c r="C1198" s="103"/>
      <c r="D1198" s="117"/>
      <c r="E1198"/>
      <c r="F1198" s="117"/>
      <c r="G1198"/>
      <c r="H1198"/>
    </row>
    <row r="1201" spans="1:7">
      <c r="A1201" s="154" t="s">
        <v>2705</v>
      </c>
      <c r="B1201" s="154"/>
      <c r="C1201" s="122"/>
      <c r="D1201" s="156"/>
      <c r="E1201" s="156"/>
      <c r="F1201" s="156"/>
      <c r="G1201" s="106"/>
    </row>
    <row r="1202" spans="1:7">
      <c r="B1202" s="179"/>
      <c r="D1202" s="177"/>
      <c r="F1202" s="177"/>
    </row>
    <row r="1203" spans="1:7" ht="28.8">
      <c r="A1203" s="157" t="s">
        <v>2256</v>
      </c>
      <c r="B1203" s="116" t="s">
        <v>0</v>
      </c>
      <c r="C1203" s="116" t="s">
        <v>1</v>
      </c>
      <c r="D1203" s="116" t="s">
        <v>1735</v>
      </c>
      <c r="E1203" s="116" t="s">
        <v>2695</v>
      </c>
      <c r="F1203" s="116" t="s">
        <v>2701</v>
      </c>
      <c r="G1203" s="116" t="s">
        <v>2702</v>
      </c>
    </row>
    <row r="1204" spans="1:7" ht="28.8">
      <c r="A1204" s="161" t="s">
        <v>2266</v>
      </c>
      <c r="B1204" s="180">
        <v>44</v>
      </c>
      <c r="C1204" s="118" t="s">
        <v>1594</v>
      </c>
      <c r="D1204" s="118" t="s">
        <v>1595</v>
      </c>
      <c r="E1204" s="118" t="s">
        <v>1356</v>
      </c>
      <c r="F1204" s="118" t="s">
        <v>2288</v>
      </c>
      <c r="G1204" s="178">
        <v>146995.20000000001</v>
      </c>
    </row>
    <row r="1205" spans="1:7" ht="57.6">
      <c r="A1205" s="162"/>
      <c r="B1205" s="180">
        <v>73</v>
      </c>
      <c r="C1205" s="118" t="s">
        <v>2190</v>
      </c>
      <c r="D1205" s="118" t="s">
        <v>410</v>
      </c>
      <c r="E1205" s="118" t="s">
        <v>410</v>
      </c>
      <c r="F1205" s="118" t="s">
        <v>2288</v>
      </c>
      <c r="G1205" s="178">
        <v>1266623.4880000001</v>
      </c>
    </row>
    <row r="1206" spans="1:7" ht="43.2">
      <c r="A1206" s="162"/>
      <c r="B1206" s="180">
        <v>76</v>
      </c>
      <c r="C1206" s="118" t="s">
        <v>2191</v>
      </c>
      <c r="D1206" s="118" t="s">
        <v>2192</v>
      </c>
      <c r="E1206" s="118" t="s">
        <v>410</v>
      </c>
      <c r="F1206" s="118" t="s">
        <v>2288</v>
      </c>
      <c r="G1206" s="178">
        <v>564402.17599999998</v>
      </c>
    </row>
    <row r="1207" spans="1:7" ht="57.6">
      <c r="A1207" s="164"/>
      <c r="B1207" s="180">
        <v>77</v>
      </c>
      <c r="C1207" s="118" t="s">
        <v>1787</v>
      </c>
      <c r="D1207" s="118" t="s">
        <v>410</v>
      </c>
      <c r="E1207" s="118" t="s">
        <v>410</v>
      </c>
      <c r="F1207" s="118" t="s">
        <v>2288</v>
      </c>
      <c r="G1207" s="178">
        <v>564402.17599999998</v>
      </c>
    </row>
    <row r="1208" spans="1:7" ht="43.2">
      <c r="A1208" s="161" t="s">
        <v>2292</v>
      </c>
      <c r="B1208" s="180">
        <v>10</v>
      </c>
      <c r="C1208" s="118" t="s">
        <v>2158</v>
      </c>
      <c r="D1208" s="118" t="s">
        <v>2159</v>
      </c>
      <c r="E1208" s="118" t="s">
        <v>2320</v>
      </c>
      <c r="F1208" s="118">
        <v>30</v>
      </c>
      <c r="G1208" s="178">
        <v>645540</v>
      </c>
    </row>
    <row r="1209" spans="1:7" ht="28.8">
      <c r="A1209" s="162"/>
      <c r="B1209" s="180">
        <v>11</v>
      </c>
      <c r="C1209" s="118" t="s">
        <v>1167</v>
      </c>
      <c r="D1209" s="118" t="s">
        <v>1245</v>
      </c>
      <c r="E1209" s="118" t="s">
        <v>2302</v>
      </c>
      <c r="F1209" s="118">
        <v>30</v>
      </c>
      <c r="G1209" s="178">
        <v>201376</v>
      </c>
    </row>
    <row r="1210" spans="1:7" ht="43.2">
      <c r="A1210" s="164"/>
      <c r="B1210" s="180">
        <v>49</v>
      </c>
      <c r="C1210" s="118" t="s">
        <v>1137</v>
      </c>
      <c r="D1210" s="118" t="s">
        <v>1223</v>
      </c>
      <c r="E1210" s="118" t="s">
        <v>2322</v>
      </c>
      <c r="F1210" s="118">
        <v>30</v>
      </c>
      <c r="G1210" s="178">
        <v>790308</v>
      </c>
    </row>
    <row r="1211" spans="1:7" ht="187.2">
      <c r="A1211" s="163" t="s">
        <v>2360</v>
      </c>
      <c r="B1211" s="180">
        <v>244</v>
      </c>
      <c r="C1211" s="118" t="s">
        <v>2247</v>
      </c>
      <c r="D1211" s="118" t="s">
        <v>2699</v>
      </c>
      <c r="E1211" s="118" t="s">
        <v>2404</v>
      </c>
      <c r="F1211" s="118" t="s">
        <v>2326</v>
      </c>
      <c r="G1211" s="178">
        <v>426879.99999999994</v>
      </c>
    </row>
    <row r="1212" spans="1:7" ht="28.8">
      <c r="A1212" s="163" t="s">
        <v>2405</v>
      </c>
      <c r="B1212" s="180">
        <v>28</v>
      </c>
      <c r="C1212" s="118" t="s">
        <v>1547</v>
      </c>
      <c r="D1212" s="118" t="s">
        <v>1548</v>
      </c>
      <c r="E1212" s="118" t="s">
        <v>2280</v>
      </c>
      <c r="F1212" s="118">
        <v>15</v>
      </c>
      <c r="G1212" s="178">
        <v>122147.99999999999</v>
      </c>
    </row>
    <row r="1213" spans="1:7" ht="28.8">
      <c r="A1213" s="161" t="s">
        <v>2425</v>
      </c>
      <c r="B1213" s="180">
        <v>31</v>
      </c>
      <c r="C1213" s="118" t="s">
        <v>1638</v>
      </c>
      <c r="D1213" s="118" t="s">
        <v>1048</v>
      </c>
      <c r="E1213" s="118" t="s">
        <v>1048</v>
      </c>
      <c r="F1213" s="118">
        <v>30</v>
      </c>
      <c r="G1213" s="178">
        <v>2535180</v>
      </c>
    </row>
    <row r="1214" spans="1:7" ht="28.8">
      <c r="A1214" s="164"/>
      <c r="B1214" s="180">
        <v>116</v>
      </c>
      <c r="C1214" s="118" t="s">
        <v>1637</v>
      </c>
      <c r="D1214" s="118" t="s">
        <v>1048</v>
      </c>
      <c r="E1214" s="118" t="s">
        <v>1048</v>
      </c>
      <c r="F1214" s="118">
        <v>30</v>
      </c>
      <c r="G1214" s="178">
        <v>992612</v>
      </c>
    </row>
    <row r="1215" spans="1:7" ht="43.2">
      <c r="A1215" s="161" t="s">
        <v>2429</v>
      </c>
      <c r="B1215" s="180">
        <v>4</v>
      </c>
      <c r="C1215" s="118" t="s">
        <v>1730</v>
      </c>
      <c r="D1215" s="118" t="s">
        <v>1364</v>
      </c>
      <c r="E1215" s="118" t="s">
        <v>2278</v>
      </c>
      <c r="F1215" s="118" t="s">
        <v>2375</v>
      </c>
      <c r="G1215" s="178">
        <v>266342</v>
      </c>
    </row>
    <row r="1216" spans="1:7" ht="72">
      <c r="A1216" s="162"/>
      <c r="B1216" s="180">
        <v>9</v>
      </c>
      <c r="C1216" s="118" t="s">
        <v>1097</v>
      </c>
      <c r="D1216" s="118" t="s">
        <v>2157</v>
      </c>
      <c r="E1216" s="118" t="s">
        <v>920</v>
      </c>
      <c r="F1216" s="118" t="s">
        <v>2375</v>
      </c>
      <c r="G1216" s="178">
        <v>1052799</v>
      </c>
    </row>
    <row r="1217" spans="1:7" ht="72">
      <c r="A1217" s="162"/>
      <c r="B1217" s="180">
        <v>35</v>
      </c>
      <c r="C1217" s="118" t="s">
        <v>1101</v>
      </c>
      <c r="D1217" s="118" t="s">
        <v>1207</v>
      </c>
      <c r="E1217" s="118" t="s">
        <v>888</v>
      </c>
      <c r="F1217" s="118" t="s">
        <v>2375</v>
      </c>
      <c r="G1217" s="178">
        <v>1659243</v>
      </c>
    </row>
    <row r="1218" spans="1:7" ht="43.2">
      <c r="A1218" s="162"/>
      <c r="B1218" s="180">
        <v>43</v>
      </c>
      <c r="C1218" s="118" t="s">
        <v>1181</v>
      </c>
      <c r="D1218" s="118" t="s">
        <v>1256</v>
      </c>
      <c r="E1218" s="118" t="s">
        <v>2374</v>
      </c>
      <c r="F1218" s="118" t="s">
        <v>2375</v>
      </c>
      <c r="G1218" s="178">
        <v>1315869</v>
      </c>
    </row>
    <row r="1219" spans="1:7" ht="43.2">
      <c r="A1219" s="162"/>
      <c r="B1219" s="180">
        <v>65</v>
      </c>
      <c r="C1219" s="118" t="s">
        <v>1177</v>
      </c>
      <c r="D1219" s="118" t="s">
        <v>1357</v>
      </c>
      <c r="E1219" s="118" t="s">
        <v>2435</v>
      </c>
      <c r="F1219" s="118" t="s">
        <v>2375</v>
      </c>
      <c r="G1219" s="178">
        <v>2053929</v>
      </c>
    </row>
    <row r="1220" spans="1:7" ht="57.6">
      <c r="A1220" s="162"/>
      <c r="B1220" s="180">
        <v>66</v>
      </c>
      <c r="C1220" s="118" t="s">
        <v>1414</v>
      </c>
      <c r="D1220" s="118" t="s">
        <v>1415</v>
      </c>
      <c r="E1220" s="118" t="s">
        <v>2435</v>
      </c>
      <c r="F1220" s="118" t="s">
        <v>2375</v>
      </c>
      <c r="G1220" s="178">
        <v>2917775</v>
      </c>
    </row>
    <row r="1221" spans="1:7" ht="57.6">
      <c r="A1221" s="162"/>
      <c r="B1221" s="180">
        <v>82</v>
      </c>
      <c r="C1221" s="118" t="s">
        <v>1788</v>
      </c>
      <c r="D1221" s="118" t="s">
        <v>1789</v>
      </c>
      <c r="E1221" s="118" t="s">
        <v>2435</v>
      </c>
      <c r="F1221" s="118" t="s">
        <v>2375</v>
      </c>
      <c r="G1221" s="178">
        <v>690085</v>
      </c>
    </row>
    <row r="1222" spans="1:7" ht="43.2">
      <c r="A1222" s="162"/>
      <c r="B1222" s="180">
        <v>106</v>
      </c>
      <c r="C1222" s="118" t="s">
        <v>1545</v>
      </c>
      <c r="D1222" s="118" t="s">
        <v>1546</v>
      </c>
      <c r="E1222" s="118" t="s">
        <v>888</v>
      </c>
      <c r="F1222" s="118" t="s">
        <v>2375</v>
      </c>
      <c r="G1222" s="178">
        <v>182895</v>
      </c>
    </row>
    <row r="1223" spans="1:7" ht="28.8">
      <c r="A1223" s="162"/>
      <c r="B1223" s="180">
        <v>107</v>
      </c>
      <c r="C1223" s="118" t="s">
        <v>1112</v>
      </c>
      <c r="D1223" s="118" t="s">
        <v>1216</v>
      </c>
      <c r="E1223" s="118" t="s">
        <v>2436</v>
      </c>
      <c r="F1223" s="118" t="s">
        <v>2375</v>
      </c>
      <c r="G1223" s="178">
        <v>340135</v>
      </c>
    </row>
    <row r="1224" spans="1:7" ht="43.2">
      <c r="A1224" s="162"/>
      <c r="B1224" s="180">
        <v>150</v>
      </c>
      <c r="C1224" s="118" t="s">
        <v>1119</v>
      </c>
      <c r="D1224" s="118" t="s">
        <v>1218</v>
      </c>
      <c r="E1224" s="118" t="s">
        <v>888</v>
      </c>
      <c r="F1224" s="118" t="s">
        <v>2375</v>
      </c>
      <c r="G1224" s="178">
        <v>550695</v>
      </c>
    </row>
    <row r="1225" spans="1:7" ht="72">
      <c r="A1225" s="162"/>
      <c r="B1225" s="180">
        <v>168</v>
      </c>
      <c r="C1225" s="118" t="s">
        <v>1123</v>
      </c>
      <c r="D1225" s="118" t="s">
        <v>2217</v>
      </c>
      <c r="E1225" s="118" t="s">
        <v>888</v>
      </c>
      <c r="F1225" s="118" t="s">
        <v>2375</v>
      </c>
      <c r="G1225" s="178">
        <v>210527</v>
      </c>
    </row>
    <row r="1226" spans="1:7" ht="43.2">
      <c r="A1226" s="162"/>
      <c r="B1226" s="180">
        <v>173</v>
      </c>
      <c r="C1226" s="118" t="s">
        <v>1179</v>
      </c>
      <c r="D1226" s="118" t="s">
        <v>1267</v>
      </c>
      <c r="E1226" s="118" t="s">
        <v>888</v>
      </c>
      <c r="F1226" s="118" t="s">
        <v>2375</v>
      </c>
      <c r="G1226" s="178">
        <v>106608</v>
      </c>
    </row>
    <row r="1227" spans="1:7" ht="57.6">
      <c r="A1227" s="162"/>
      <c r="B1227" s="180">
        <v>229</v>
      </c>
      <c r="C1227" s="118" t="s">
        <v>1146</v>
      </c>
      <c r="D1227" s="118" t="s">
        <v>1229</v>
      </c>
      <c r="E1227" s="118" t="s">
        <v>950</v>
      </c>
      <c r="F1227" s="118" t="s">
        <v>2375</v>
      </c>
      <c r="G1227" s="178">
        <v>163265</v>
      </c>
    </row>
    <row r="1228" spans="1:7" ht="28.8">
      <c r="A1228" s="162"/>
      <c r="B1228" s="180">
        <v>231</v>
      </c>
      <c r="C1228" s="118" t="s">
        <v>1180</v>
      </c>
      <c r="D1228" s="118" t="s">
        <v>1256</v>
      </c>
      <c r="E1228" s="118" t="s">
        <v>2374</v>
      </c>
      <c r="F1228" s="118" t="s">
        <v>2375</v>
      </c>
      <c r="G1228" s="178">
        <v>296857</v>
      </c>
    </row>
    <row r="1229" spans="1:7" ht="28.8">
      <c r="A1229" s="164"/>
      <c r="B1229" s="180">
        <v>232</v>
      </c>
      <c r="C1229" s="118" t="s">
        <v>1178</v>
      </c>
      <c r="D1229" s="118" t="s">
        <v>1256</v>
      </c>
      <c r="E1229" s="118" t="s">
        <v>2374</v>
      </c>
      <c r="F1229" s="118" t="s">
        <v>2375</v>
      </c>
      <c r="G1229" s="178">
        <v>281664</v>
      </c>
    </row>
    <row r="1230" spans="1:7" ht="57.6">
      <c r="A1230" s="161" t="s">
        <v>2452</v>
      </c>
      <c r="B1230" s="180">
        <v>52</v>
      </c>
      <c r="C1230" s="118" t="s">
        <v>2179</v>
      </c>
      <c r="D1230" s="118" t="s">
        <v>1382</v>
      </c>
      <c r="E1230" s="118" t="s">
        <v>1222</v>
      </c>
      <c r="F1230" s="118" t="s">
        <v>2454</v>
      </c>
      <c r="G1230" s="178">
        <v>1322400</v>
      </c>
    </row>
    <row r="1231" spans="1:7" ht="72">
      <c r="A1231" s="162"/>
      <c r="B1231" s="180">
        <v>53</v>
      </c>
      <c r="C1231" s="118" t="s">
        <v>1583</v>
      </c>
      <c r="D1231" s="118" t="s">
        <v>1382</v>
      </c>
      <c r="E1231" s="118" t="s">
        <v>1222</v>
      </c>
      <c r="F1231" s="118" t="s">
        <v>2454</v>
      </c>
      <c r="G1231" s="178">
        <v>1403600</v>
      </c>
    </row>
    <row r="1232" spans="1:7" ht="57.6">
      <c r="A1232" s="162"/>
      <c r="B1232" s="180">
        <v>54</v>
      </c>
      <c r="C1232" s="118" t="s">
        <v>1384</v>
      </c>
      <c r="D1232" s="118" t="s">
        <v>1385</v>
      </c>
      <c r="E1232" s="118" t="s">
        <v>1222</v>
      </c>
      <c r="F1232" s="118" t="s">
        <v>2454</v>
      </c>
      <c r="G1232" s="178">
        <v>1238880</v>
      </c>
    </row>
    <row r="1233" spans="1:7" ht="57.6">
      <c r="A1233" s="162"/>
      <c r="B1233" s="180">
        <v>55</v>
      </c>
      <c r="C1233" s="118" t="s">
        <v>1386</v>
      </c>
      <c r="D1233" s="118" t="s">
        <v>1387</v>
      </c>
      <c r="E1233" s="118" t="s">
        <v>1222</v>
      </c>
      <c r="F1233" s="118" t="s">
        <v>2454</v>
      </c>
      <c r="G1233" s="178">
        <v>1427960</v>
      </c>
    </row>
    <row r="1234" spans="1:7" ht="43.2">
      <c r="A1234" s="162"/>
      <c r="B1234" s="180">
        <v>56</v>
      </c>
      <c r="C1234" s="118" t="s">
        <v>1383</v>
      </c>
      <c r="D1234" s="118" t="s">
        <v>1382</v>
      </c>
      <c r="E1234" s="118" t="s">
        <v>1222</v>
      </c>
      <c r="F1234" s="118" t="s">
        <v>2454</v>
      </c>
      <c r="G1234" s="178">
        <v>1397800</v>
      </c>
    </row>
    <row r="1235" spans="1:7" ht="86.4">
      <c r="A1235" s="162"/>
      <c r="B1235" s="180">
        <v>57</v>
      </c>
      <c r="C1235" s="118" t="s">
        <v>1388</v>
      </c>
      <c r="D1235" s="118" t="s">
        <v>2180</v>
      </c>
      <c r="E1235" s="118" t="s">
        <v>1222</v>
      </c>
      <c r="F1235" s="118" t="s">
        <v>2454</v>
      </c>
      <c r="G1235" s="178">
        <v>1096200</v>
      </c>
    </row>
    <row r="1236" spans="1:7" ht="86.4">
      <c r="A1236" s="162"/>
      <c r="B1236" s="180">
        <v>58</v>
      </c>
      <c r="C1236" s="118" t="s">
        <v>1389</v>
      </c>
      <c r="D1236" s="118" t="s">
        <v>2181</v>
      </c>
      <c r="E1236" s="118" t="s">
        <v>1222</v>
      </c>
      <c r="F1236" s="118" t="s">
        <v>2454</v>
      </c>
      <c r="G1236" s="178">
        <v>1235400</v>
      </c>
    </row>
    <row r="1237" spans="1:7" ht="43.2">
      <c r="A1237" s="162"/>
      <c r="B1237" s="180">
        <v>95</v>
      </c>
      <c r="C1237" s="118" t="s">
        <v>2196</v>
      </c>
      <c r="D1237" s="118" t="s">
        <v>2197</v>
      </c>
      <c r="E1237" s="118" t="s">
        <v>2457</v>
      </c>
      <c r="F1237" s="118" t="s">
        <v>2454</v>
      </c>
      <c r="G1237" s="178">
        <v>191400</v>
      </c>
    </row>
    <row r="1238" spans="1:7" ht="57.6">
      <c r="A1238" s="162"/>
      <c r="B1238" s="180">
        <v>117</v>
      </c>
      <c r="C1238" s="118" t="s">
        <v>1607</v>
      </c>
      <c r="D1238" s="118" t="s">
        <v>1610</v>
      </c>
      <c r="E1238" s="118" t="s">
        <v>2456</v>
      </c>
      <c r="F1238" s="118" t="s">
        <v>2454</v>
      </c>
      <c r="G1238" s="178">
        <v>87000</v>
      </c>
    </row>
    <row r="1239" spans="1:7" ht="57.6">
      <c r="A1239" s="162"/>
      <c r="B1239" s="180">
        <v>118</v>
      </c>
      <c r="C1239" s="118" t="s">
        <v>1608</v>
      </c>
      <c r="D1239" s="118" t="s">
        <v>1609</v>
      </c>
      <c r="E1239" s="118" t="s">
        <v>2456</v>
      </c>
      <c r="F1239" s="118" t="s">
        <v>2454</v>
      </c>
      <c r="G1239" s="178">
        <v>87000</v>
      </c>
    </row>
    <row r="1240" spans="1:7" ht="28.8">
      <c r="A1240" s="162"/>
      <c r="B1240" s="180">
        <v>124</v>
      </c>
      <c r="C1240" s="118" t="s">
        <v>1586</v>
      </c>
      <c r="D1240" s="118" t="s">
        <v>1587</v>
      </c>
      <c r="E1240" s="118" t="s">
        <v>2453</v>
      </c>
      <c r="F1240" s="118" t="s">
        <v>2454</v>
      </c>
      <c r="G1240" s="178">
        <v>151960</v>
      </c>
    </row>
    <row r="1241" spans="1:7" ht="43.2">
      <c r="A1241" s="162"/>
      <c r="B1241" s="180">
        <v>125</v>
      </c>
      <c r="C1241" s="118" t="s">
        <v>1588</v>
      </c>
      <c r="D1241" s="118" t="s">
        <v>1589</v>
      </c>
      <c r="E1241" s="118" t="s">
        <v>2456</v>
      </c>
      <c r="F1241" s="118" t="s">
        <v>2454</v>
      </c>
      <c r="G1241" s="178">
        <v>134560</v>
      </c>
    </row>
    <row r="1242" spans="1:7" ht="43.2">
      <c r="A1242" s="162"/>
      <c r="B1242" s="180">
        <v>126</v>
      </c>
      <c r="C1242" s="118" t="s">
        <v>1584</v>
      </c>
      <c r="D1242" s="118" t="s">
        <v>1585</v>
      </c>
      <c r="E1242" s="118" t="s">
        <v>2453</v>
      </c>
      <c r="F1242" s="118" t="s">
        <v>2454</v>
      </c>
      <c r="G1242" s="178">
        <v>106720</v>
      </c>
    </row>
    <row r="1243" spans="1:7" ht="43.2">
      <c r="A1243" s="162"/>
      <c r="B1243" s="180">
        <v>134</v>
      </c>
      <c r="C1243" s="118" t="s">
        <v>1114</v>
      </c>
      <c r="D1243" s="118" t="s">
        <v>2213</v>
      </c>
      <c r="E1243" s="118" t="s">
        <v>2456</v>
      </c>
      <c r="F1243" s="118" t="s">
        <v>2458</v>
      </c>
      <c r="G1243" s="178">
        <v>945400</v>
      </c>
    </row>
    <row r="1244" spans="1:7" ht="43.2">
      <c r="A1244" s="162"/>
      <c r="B1244" s="180">
        <v>135</v>
      </c>
      <c r="C1244" s="118" t="s">
        <v>1113</v>
      </c>
      <c r="D1244" s="118" t="s">
        <v>2213</v>
      </c>
      <c r="E1244" s="118" t="s">
        <v>2456</v>
      </c>
      <c r="F1244" s="118" t="s">
        <v>2458</v>
      </c>
      <c r="G1244" s="178">
        <v>865360</v>
      </c>
    </row>
    <row r="1245" spans="1:7" ht="43.2">
      <c r="A1245" s="162"/>
      <c r="B1245" s="180">
        <v>136</v>
      </c>
      <c r="C1245" s="118" t="s">
        <v>1426</v>
      </c>
      <c r="D1245" s="118" t="s">
        <v>2213</v>
      </c>
      <c r="E1245" s="118" t="s">
        <v>2456</v>
      </c>
      <c r="F1245" s="118" t="s">
        <v>2458</v>
      </c>
      <c r="G1245" s="178">
        <v>737760</v>
      </c>
    </row>
    <row r="1246" spans="1:7" ht="43.2">
      <c r="A1246" s="162"/>
      <c r="B1246" s="180">
        <v>137</v>
      </c>
      <c r="C1246" s="118" t="s">
        <v>2214</v>
      </c>
      <c r="D1246" s="118" t="s">
        <v>2213</v>
      </c>
      <c r="E1246" s="118" t="s">
        <v>2456</v>
      </c>
      <c r="F1246" s="118" t="s">
        <v>2458</v>
      </c>
      <c r="G1246" s="178">
        <v>865360</v>
      </c>
    </row>
    <row r="1247" spans="1:7" ht="43.2">
      <c r="A1247" s="162"/>
      <c r="B1247" s="180">
        <v>139</v>
      </c>
      <c r="C1247" s="118" t="s">
        <v>1115</v>
      </c>
      <c r="D1247" s="118" t="s">
        <v>2213</v>
      </c>
      <c r="E1247" s="118" t="s">
        <v>2456</v>
      </c>
      <c r="F1247" s="118" t="s">
        <v>2458</v>
      </c>
      <c r="G1247" s="178">
        <v>865360</v>
      </c>
    </row>
    <row r="1248" spans="1:7" ht="43.2">
      <c r="A1248" s="162"/>
      <c r="B1248" s="180">
        <v>140</v>
      </c>
      <c r="C1248" s="118" t="s">
        <v>1312</v>
      </c>
      <c r="D1248" s="118" t="s">
        <v>2213</v>
      </c>
      <c r="E1248" s="118" t="s">
        <v>2456</v>
      </c>
      <c r="F1248" s="118" t="s">
        <v>2458</v>
      </c>
      <c r="G1248" s="178">
        <v>974400</v>
      </c>
    </row>
    <row r="1249" spans="1:7" ht="43.2">
      <c r="A1249" s="162"/>
      <c r="B1249" s="180">
        <v>155</v>
      </c>
      <c r="C1249" s="118" t="s">
        <v>1611</v>
      </c>
      <c r="D1249" s="118" t="s">
        <v>1612</v>
      </c>
      <c r="E1249" s="118" t="s">
        <v>2456</v>
      </c>
      <c r="F1249" s="118" t="s">
        <v>2454</v>
      </c>
      <c r="G1249" s="178">
        <v>34800</v>
      </c>
    </row>
    <row r="1250" spans="1:7" ht="43.2">
      <c r="A1250" s="162"/>
      <c r="B1250" s="180">
        <v>156</v>
      </c>
      <c r="C1250" s="118" t="s">
        <v>1275</v>
      </c>
      <c r="D1250" s="118" t="s">
        <v>1295</v>
      </c>
      <c r="E1250" s="118" t="s">
        <v>1222</v>
      </c>
      <c r="F1250" s="118" t="s">
        <v>2454</v>
      </c>
      <c r="G1250" s="178">
        <v>291160</v>
      </c>
    </row>
    <row r="1251" spans="1:7" ht="43.2">
      <c r="A1251" s="162"/>
      <c r="B1251" s="180">
        <v>160</v>
      </c>
      <c r="C1251" s="118" t="s">
        <v>2216</v>
      </c>
      <c r="D1251" s="118" t="s">
        <v>1222</v>
      </c>
      <c r="E1251" s="118" t="s">
        <v>1222</v>
      </c>
      <c r="F1251" s="118" t="s">
        <v>2454</v>
      </c>
      <c r="G1251" s="178">
        <v>2248080</v>
      </c>
    </row>
    <row r="1252" spans="1:7" ht="28.8">
      <c r="A1252" s="162"/>
      <c r="B1252" s="180">
        <v>179</v>
      </c>
      <c r="C1252" s="118" t="s">
        <v>1401</v>
      </c>
      <c r="D1252" s="118" t="s">
        <v>1402</v>
      </c>
      <c r="E1252" s="118" t="s">
        <v>1222</v>
      </c>
      <c r="F1252" s="118" t="s">
        <v>2454</v>
      </c>
      <c r="G1252" s="178">
        <v>324800</v>
      </c>
    </row>
    <row r="1253" spans="1:7" ht="72">
      <c r="A1253" s="162"/>
      <c r="B1253" s="180">
        <v>189</v>
      </c>
      <c r="C1253" s="118" t="s">
        <v>1276</v>
      </c>
      <c r="D1253" s="118" t="s">
        <v>1315</v>
      </c>
      <c r="E1253" s="118" t="s">
        <v>1222</v>
      </c>
      <c r="F1253" s="118" t="s">
        <v>2454</v>
      </c>
      <c r="G1253" s="178">
        <v>58000</v>
      </c>
    </row>
    <row r="1254" spans="1:7" ht="28.8">
      <c r="A1254" s="162"/>
      <c r="B1254" s="180">
        <v>190</v>
      </c>
      <c r="C1254" s="118" t="s">
        <v>1279</v>
      </c>
      <c r="D1254" s="118" t="s">
        <v>1314</v>
      </c>
      <c r="E1254" s="118" t="s">
        <v>1222</v>
      </c>
      <c r="F1254" s="118" t="s">
        <v>2454</v>
      </c>
      <c r="G1254" s="178">
        <v>142680</v>
      </c>
    </row>
    <row r="1255" spans="1:7" ht="43.2">
      <c r="A1255" s="162"/>
      <c r="B1255" s="180">
        <v>191</v>
      </c>
      <c r="C1255" s="118" t="s">
        <v>1280</v>
      </c>
      <c r="D1255" s="118" t="s">
        <v>1316</v>
      </c>
      <c r="E1255" s="118" t="s">
        <v>1222</v>
      </c>
      <c r="F1255" s="118" t="s">
        <v>2454</v>
      </c>
      <c r="G1255" s="178">
        <v>142680</v>
      </c>
    </row>
    <row r="1256" spans="1:7" ht="28.8">
      <c r="A1256" s="162"/>
      <c r="B1256" s="180">
        <v>217</v>
      </c>
      <c r="C1256" s="118" t="s">
        <v>1590</v>
      </c>
      <c r="D1256" s="118" t="s">
        <v>1591</v>
      </c>
      <c r="E1256" s="118" t="s">
        <v>1222</v>
      </c>
      <c r="F1256" s="118" t="s">
        <v>2454</v>
      </c>
      <c r="G1256" s="178">
        <v>206480</v>
      </c>
    </row>
    <row r="1257" spans="1:7" ht="43.2">
      <c r="A1257" s="162"/>
      <c r="B1257" s="180">
        <v>218</v>
      </c>
      <c r="C1257" s="118" t="s">
        <v>1145</v>
      </c>
      <c r="D1257" s="118" t="s">
        <v>1228</v>
      </c>
      <c r="E1257" s="118" t="s">
        <v>1222</v>
      </c>
      <c r="F1257" s="118" t="s">
        <v>2454</v>
      </c>
      <c r="G1257" s="178">
        <v>429200</v>
      </c>
    </row>
    <row r="1258" spans="1:7" ht="43.2">
      <c r="A1258" s="162"/>
      <c r="B1258" s="180">
        <v>219</v>
      </c>
      <c r="C1258" s="118" t="s">
        <v>1592</v>
      </c>
      <c r="D1258" s="118" t="s">
        <v>1593</v>
      </c>
      <c r="E1258" s="118" t="s">
        <v>1222</v>
      </c>
      <c r="F1258" s="118" t="s">
        <v>2454</v>
      </c>
      <c r="G1258" s="178">
        <v>222720</v>
      </c>
    </row>
    <row r="1259" spans="1:7" ht="28.8">
      <c r="A1259" s="162"/>
      <c r="B1259" s="180">
        <v>220</v>
      </c>
      <c r="C1259" s="118" t="s">
        <v>1394</v>
      </c>
      <c r="D1259" s="118" t="s">
        <v>1234</v>
      </c>
      <c r="E1259" s="118" t="s">
        <v>2457</v>
      </c>
      <c r="F1259" s="118" t="s">
        <v>2454</v>
      </c>
      <c r="G1259" s="178">
        <v>32480</v>
      </c>
    </row>
    <row r="1260" spans="1:7" ht="28.8">
      <c r="A1260" s="162"/>
      <c r="B1260" s="180">
        <v>222</v>
      </c>
      <c r="C1260" s="118" t="s">
        <v>1395</v>
      </c>
      <c r="D1260" s="118" t="s">
        <v>1234</v>
      </c>
      <c r="E1260" s="118" t="s">
        <v>2457</v>
      </c>
      <c r="F1260" s="118" t="s">
        <v>2454</v>
      </c>
      <c r="G1260" s="178">
        <v>47560</v>
      </c>
    </row>
    <row r="1261" spans="1:7" ht="43.2">
      <c r="A1261" s="162"/>
      <c r="B1261" s="180">
        <v>223</v>
      </c>
      <c r="C1261" s="118" t="s">
        <v>1603</v>
      </c>
      <c r="D1261" s="118" t="s">
        <v>1234</v>
      </c>
      <c r="E1261" s="118" t="s">
        <v>2457</v>
      </c>
      <c r="F1261" s="118" t="s">
        <v>2454</v>
      </c>
      <c r="G1261" s="178">
        <v>47560</v>
      </c>
    </row>
    <row r="1262" spans="1:7" ht="28.8">
      <c r="A1262" s="162"/>
      <c r="B1262" s="180">
        <v>224</v>
      </c>
      <c r="C1262" s="118" t="s">
        <v>1151</v>
      </c>
      <c r="D1262" s="118" t="s">
        <v>1234</v>
      </c>
      <c r="E1262" s="118" t="s">
        <v>2457</v>
      </c>
      <c r="F1262" s="118" t="s">
        <v>2454</v>
      </c>
      <c r="G1262" s="178">
        <v>78880</v>
      </c>
    </row>
    <row r="1263" spans="1:7" ht="43.2">
      <c r="A1263" s="162"/>
      <c r="B1263" s="180">
        <v>262</v>
      </c>
      <c r="C1263" s="118" t="s">
        <v>1399</v>
      </c>
      <c r="D1263" s="118" t="s">
        <v>1400</v>
      </c>
      <c r="E1263" s="118" t="s">
        <v>1222</v>
      </c>
      <c r="F1263" s="118" t="s">
        <v>2454</v>
      </c>
      <c r="G1263" s="178">
        <v>394400</v>
      </c>
    </row>
    <row r="1264" spans="1:7" ht="43.2">
      <c r="A1264" s="164"/>
      <c r="B1264" s="180">
        <v>263</v>
      </c>
      <c r="C1264" s="118" t="s">
        <v>1149</v>
      </c>
      <c r="D1264" s="118" t="s">
        <v>1232</v>
      </c>
      <c r="E1264" s="118" t="s">
        <v>1222</v>
      </c>
      <c r="F1264" s="118" t="s">
        <v>2454</v>
      </c>
      <c r="G1264" s="178">
        <v>55680</v>
      </c>
    </row>
    <row r="1265" spans="1:7" ht="28.8">
      <c r="A1265" s="161" t="s">
        <v>2474</v>
      </c>
      <c r="B1265" s="180">
        <v>19</v>
      </c>
      <c r="C1265" s="118" t="s">
        <v>1099</v>
      </c>
      <c r="D1265" s="118" t="s">
        <v>1205</v>
      </c>
      <c r="E1265" s="118" t="s">
        <v>2499</v>
      </c>
      <c r="F1265" s="118" t="s">
        <v>2475</v>
      </c>
      <c r="G1265" s="178">
        <v>607000</v>
      </c>
    </row>
    <row r="1266" spans="1:7" ht="43.2">
      <c r="A1266" s="162"/>
      <c r="B1266" s="180">
        <v>41</v>
      </c>
      <c r="C1266" s="118" t="s">
        <v>1105</v>
      </c>
      <c r="D1266" s="118" t="s">
        <v>1211</v>
      </c>
      <c r="E1266" s="118" t="s">
        <v>2501</v>
      </c>
      <c r="F1266" s="118" t="s">
        <v>2475</v>
      </c>
      <c r="G1266" s="178">
        <v>81700</v>
      </c>
    </row>
    <row r="1267" spans="1:7" ht="43.2">
      <c r="A1267" s="162"/>
      <c r="B1267" s="180">
        <v>151</v>
      </c>
      <c r="C1267" s="118" t="s">
        <v>1159</v>
      </c>
      <c r="D1267" s="118" t="s">
        <v>1238</v>
      </c>
      <c r="E1267" s="118" t="s">
        <v>2502</v>
      </c>
      <c r="F1267" s="118" t="s">
        <v>2475</v>
      </c>
      <c r="G1267" s="178">
        <v>83600</v>
      </c>
    </row>
    <row r="1268" spans="1:7" ht="28.8">
      <c r="A1268" s="162"/>
      <c r="B1268" s="180">
        <v>154</v>
      </c>
      <c r="C1268" s="118" t="s">
        <v>1121</v>
      </c>
      <c r="D1268" s="118" t="s">
        <v>1220</v>
      </c>
      <c r="E1268" s="118" t="s">
        <v>2501</v>
      </c>
      <c r="F1268" s="118" t="s">
        <v>2475</v>
      </c>
      <c r="G1268" s="178">
        <v>61400</v>
      </c>
    </row>
    <row r="1269" spans="1:7" ht="43.2">
      <c r="A1269" s="162"/>
      <c r="B1269" s="180">
        <v>172</v>
      </c>
      <c r="C1269" s="118" t="s">
        <v>1615</v>
      </c>
      <c r="D1269" s="118" t="s">
        <v>1616</v>
      </c>
      <c r="E1269" s="118" t="s">
        <v>1616</v>
      </c>
      <c r="F1269" s="118" t="s">
        <v>2475</v>
      </c>
      <c r="G1269" s="178">
        <v>139500</v>
      </c>
    </row>
    <row r="1270" spans="1:7" ht="28.8">
      <c r="A1270" s="162"/>
      <c r="B1270" s="180">
        <v>226</v>
      </c>
      <c r="C1270" s="118" t="s">
        <v>2240</v>
      </c>
      <c r="D1270" s="118" t="s">
        <v>2687</v>
      </c>
      <c r="E1270" s="118" t="s">
        <v>2504</v>
      </c>
      <c r="F1270" s="118" t="s">
        <v>2475</v>
      </c>
      <c r="G1270" s="178">
        <v>214200</v>
      </c>
    </row>
    <row r="1271" spans="1:7" ht="28.8">
      <c r="A1271" s="164"/>
      <c r="B1271" s="180">
        <v>258</v>
      </c>
      <c r="C1271" s="118" t="s">
        <v>2250</v>
      </c>
      <c r="D1271" s="118" t="s">
        <v>2251</v>
      </c>
      <c r="E1271" s="118" t="s">
        <v>2505</v>
      </c>
      <c r="F1271" s="118" t="s">
        <v>2475</v>
      </c>
      <c r="G1271" s="178">
        <v>91500</v>
      </c>
    </row>
    <row r="1272" spans="1:7" ht="28.8">
      <c r="A1272" s="161" t="s">
        <v>2506</v>
      </c>
      <c r="B1272" s="180">
        <v>92</v>
      </c>
      <c r="C1272" s="118" t="s">
        <v>1169</v>
      </c>
      <c r="D1272" s="118" t="s">
        <v>1247</v>
      </c>
      <c r="E1272" s="118" t="s">
        <v>2283</v>
      </c>
      <c r="F1272" s="118">
        <v>45</v>
      </c>
      <c r="G1272" s="178">
        <v>40600</v>
      </c>
    </row>
    <row r="1273" spans="1:7" ht="28.8">
      <c r="A1273" s="162"/>
      <c r="B1273" s="180">
        <v>93</v>
      </c>
      <c r="C1273" s="118" t="s">
        <v>1171</v>
      </c>
      <c r="D1273" s="118" t="s">
        <v>1249</v>
      </c>
      <c r="E1273" s="118" t="s">
        <v>2283</v>
      </c>
      <c r="F1273" s="118">
        <v>45</v>
      </c>
      <c r="G1273" s="178">
        <v>35960</v>
      </c>
    </row>
    <row r="1274" spans="1:7" ht="28.8">
      <c r="A1274" s="162"/>
      <c r="B1274" s="180">
        <v>94</v>
      </c>
      <c r="C1274" s="118" t="s">
        <v>1170</v>
      </c>
      <c r="D1274" s="118" t="s">
        <v>1248</v>
      </c>
      <c r="E1274" s="118" t="s">
        <v>2283</v>
      </c>
      <c r="F1274" s="118">
        <v>45</v>
      </c>
      <c r="G1274" s="178">
        <v>22040</v>
      </c>
    </row>
    <row r="1275" spans="1:7" ht="43.2">
      <c r="A1275" s="162"/>
      <c r="B1275" s="180">
        <v>97</v>
      </c>
      <c r="C1275" s="118" t="s">
        <v>1704</v>
      </c>
      <c r="D1275" s="118" t="s">
        <v>2200</v>
      </c>
      <c r="E1275" s="118" t="s">
        <v>2359</v>
      </c>
      <c r="F1275" s="118">
        <v>90</v>
      </c>
      <c r="G1275" s="178">
        <v>853759.99999999988</v>
      </c>
    </row>
    <row r="1276" spans="1:7" ht="28.8">
      <c r="A1276" s="162"/>
      <c r="B1276" s="180">
        <v>99</v>
      </c>
      <c r="C1276" s="118" t="s">
        <v>1173</v>
      </c>
      <c r="D1276" s="118" t="s">
        <v>1251</v>
      </c>
      <c r="E1276" s="118" t="s">
        <v>2283</v>
      </c>
      <c r="F1276" s="118">
        <v>45</v>
      </c>
      <c r="G1276" s="178">
        <v>46400</v>
      </c>
    </row>
    <row r="1277" spans="1:7" ht="28.8">
      <c r="A1277" s="162"/>
      <c r="B1277" s="180">
        <v>100</v>
      </c>
      <c r="C1277" s="118" t="s">
        <v>1174</v>
      </c>
      <c r="D1277" s="118" t="s">
        <v>1252</v>
      </c>
      <c r="E1277" s="118" t="s">
        <v>2283</v>
      </c>
      <c r="F1277" s="118">
        <v>45</v>
      </c>
      <c r="G1277" s="178">
        <v>32479.999999999996</v>
      </c>
    </row>
    <row r="1278" spans="1:7" ht="28.8">
      <c r="A1278" s="162"/>
      <c r="B1278" s="180">
        <v>147</v>
      </c>
      <c r="C1278" s="118" t="s">
        <v>1434</v>
      </c>
      <c r="D1278" s="118" t="s">
        <v>1255</v>
      </c>
      <c r="E1278" s="118" t="s">
        <v>2283</v>
      </c>
      <c r="F1278" s="118">
        <v>45</v>
      </c>
      <c r="G1278" s="178">
        <v>3584399.9999999995</v>
      </c>
    </row>
    <row r="1279" spans="1:7" ht="43.2">
      <c r="A1279" s="162"/>
      <c r="B1279" s="180">
        <v>149</v>
      </c>
      <c r="C1279" s="118" t="s">
        <v>1152</v>
      </c>
      <c r="D1279" s="118" t="s">
        <v>1235</v>
      </c>
      <c r="E1279" s="118" t="s">
        <v>2283</v>
      </c>
      <c r="F1279" s="118">
        <v>45</v>
      </c>
      <c r="G1279" s="178">
        <v>3584399.9999999995</v>
      </c>
    </row>
    <row r="1280" spans="1:7" ht="28.8">
      <c r="A1280" s="162"/>
      <c r="B1280" s="180">
        <v>216</v>
      </c>
      <c r="C1280" s="118" t="s">
        <v>1168</v>
      </c>
      <c r="D1280" s="118" t="s">
        <v>1246</v>
      </c>
      <c r="E1280" s="118" t="s">
        <v>2283</v>
      </c>
      <c r="F1280" s="118">
        <v>45</v>
      </c>
      <c r="G1280" s="178">
        <v>279560</v>
      </c>
    </row>
    <row r="1281" spans="1:7" ht="28.8">
      <c r="A1281" s="162"/>
      <c r="B1281" s="180">
        <v>247</v>
      </c>
      <c r="C1281" s="118" t="s">
        <v>1172</v>
      </c>
      <c r="D1281" s="118" t="s">
        <v>1250</v>
      </c>
      <c r="E1281" s="118" t="s">
        <v>2283</v>
      </c>
      <c r="F1281" s="118">
        <v>45</v>
      </c>
      <c r="G1281" s="178">
        <v>93960</v>
      </c>
    </row>
    <row r="1282" spans="1:7" ht="28.8">
      <c r="A1282" s="164"/>
      <c r="B1282" s="180">
        <v>248</v>
      </c>
      <c r="C1282" s="118" t="s">
        <v>1175</v>
      </c>
      <c r="D1282" s="118" t="s">
        <v>1253</v>
      </c>
      <c r="E1282" s="118" t="s">
        <v>2283</v>
      </c>
      <c r="F1282" s="118">
        <v>60</v>
      </c>
      <c r="G1282" s="178">
        <v>35960</v>
      </c>
    </row>
    <row r="1283" spans="1:7" ht="28.8">
      <c r="A1283" s="161" t="s">
        <v>2518</v>
      </c>
      <c r="B1283" s="180">
        <v>15</v>
      </c>
      <c r="C1283" s="118" t="s">
        <v>1191</v>
      </c>
      <c r="D1283" s="118" t="s">
        <v>1225</v>
      </c>
      <c r="E1283" s="118" t="s">
        <v>2499</v>
      </c>
      <c r="F1283" s="118">
        <v>60</v>
      </c>
      <c r="G1283" s="178">
        <v>18322</v>
      </c>
    </row>
    <row r="1284" spans="1:7">
      <c r="A1284" s="162"/>
      <c r="B1284" s="180">
        <v>22</v>
      </c>
      <c r="C1284" s="118" t="s">
        <v>1157</v>
      </c>
      <c r="D1284" s="118" t="s">
        <v>1237</v>
      </c>
      <c r="E1284" s="118" t="s">
        <v>2499</v>
      </c>
      <c r="F1284" s="118">
        <v>60</v>
      </c>
      <c r="G1284" s="178">
        <v>18322</v>
      </c>
    </row>
    <row r="1285" spans="1:7" ht="43.2">
      <c r="A1285" s="162"/>
      <c r="B1285" s="180">
        <v>80</v>
      </c>
      <c r="C1285" s="118" t="s">
        <v>1343</v>
      </c>
      <c r="D1285" s="118" t="s">
        <v>877</v>
      </c>
      <c r="E1285" s="118" t="s">
        <v>1345</v>
      </c>
      <c r="F1285" s="118">
        <v>15</v>
      </c>
      <c r="G1285" s="178">
        <v>996150</v>
      </c>
    </row>
    <row r="1286" spans="1:7" ht="43.2">
      <c r="A1286" s="162"/>
      <c r="B1286" s="180">
        <v>81</v>
      </c>
      <c r="C1286" s="118" t="s">
        <v>1344</v>
      </c>
      <c r="D1286" s="118" t="s">
        <v>877</v>
      </c>
      <c r="E1286" s="118" t="s">
        <v>1345</v>
      </c>
      <c r="F1286" s="118">
        <v>15</v>
      </c>
      <c r="G1286" s="178">
        <v>996150</v>
      </c>
    </row>
    <row r="1287" spans="1:7" ht="28.8">
      <c r="A1287" s="162"/>
      <c r="B1287" s="180">
        <v>90</v>
      </c>
      <c r="C1287" s="118" t="s">
        <v>1340</v>
      </c>
      <c r="D1287" s="118" t="s">
        <v>1338</v>
      </c>
      <c r="E1287" s="118" t="s">
        <v>2500</v>
      </c>
      <c r="F1287" s="118">
        <v>60</v>
      </c>
      <c r="G1287" s="178">
        <v>3511900</v>
      </c>
    </row>
    <row r="1288" spans="1:7" ht="43.2">
      <c r="A1288" s="162"/>
      <c r="B1288" s="180">
        <v>123</v>
      </c>
      <c r="C1288" s="118" t="s">
        <v>2698</v>
      </c>
      <c r="D1288" s="118" t="s">
        <v>1391</v>
      </c>
      <c r="E1288" s="118" t="s">
        <v>1616</v>
      </c>
      <c r="F1288" s="118">
        <v>60</v>
      </c>
      <c r="G1288" s="178">
        <v>278748</v>
      </c>
    </row>
    <row r="1289" spans="1:7" ht="57.6">
      <c r="A1289" s="164"/>
      <c r="B1289" s="180">
        <v>165</v>
      </c>
      <c r="C1289" s="118" t="s">
        <v>1398</v>
      </c>
      <c r="D1289" s="118" t="s">
        <v>1619</v>
      </c>
      <c r="E1289" s="118" t="s">
        <v>888</v>
      </c>
      <c r="F1289" s="118">
        <v>60</v>
      </c>
      <c r="G1289" s="178">
        <v>313664</v>
      </c>
    </row>
    <row r="1290" spans="1:7" ht="28.8">
      <c r="A1290" s="161" t="s">
        <v>2525</v>
      </c>
      <c r="B1290" s="180">
        <v>26</v>
      </c>
      <c r="C1290" s="118" t="s">
        <v>1358</v>
      </c>
      <c r="D1290" s="118" t="s">
        <v>1263</v>
      </c>
      <c r="E1290" s="118" t="s">
        <v>2537</v>
      </c>
      <c r="F1290" s="118" t="s">
        <v>2538</v>
      </c>
      <c r="G1290" s="178">
        <v>364182</v>
      </c>
    </row>
    <row r="1291" spans="1:7" ht="28.8">
      <c r="A1291" s="162"/>
      <c r="B1291" s="180">
        <v>27</v>
      </c>
      <c r="C1291" s="118" t="s">
        <v>1100</v>
      </c>
      <c r="D1291" s="118" t="s">
        <v>1206</v>
      </c>
      <c r="E1291" s="118" t="s">
        <v>2499</v>
      </c>
      <c r="F1291" s="118" t="s">
        <v>2526</v>
      </c>
      <c r="G1291" s="178">
        <v>1372280</v>
      </c>
    </row>
    <row r="1292" spans="1:7" ht="28.8">
      <c r="A1292" s="162"/>
      <c r="B1292" s="180">
        <v>64</v>
      </c>
      <c r="C1292" s="118" t="s">
        <v>1410</v>
      </c>
      <c r="D1292" s="118" t="s">
        <v>1411</v>
      </c>
      <c r="E1292" s="118" t="s">
        <v>2537</v>
      </c>
      <c r="F1292" s="118" t="s">
        <v>2538</v>
      </c>
      <c r="G1292" s="178">
        <v>1703738.4</v>
      </c>
    </row>
    <row r="1293" spans="1:7" ht="28.8">
      <c r="A1293" s="162"/>
      <c r="B1293" s="180">
        <v>68</v>
      </c>
      <c r="C1293" s="118" t="s">
        <v>1416</v>
      </c>
      <c r="D1293" s="118" t="s">
        <v>1417</v>
      </c>
      <c r="E1293" s="118" t="s">
        <v>2537</v>
      </c>
      <c r="F1293" s="118" t="s">
        <v>2538</v>
      </c>
      <c r="G1293" s="178">
        <v>2052086.4</v>
      </c>
    </row>
    <row r="1294" spans="1:7" ht="28.8">
      <c r="A1294" s="162"/>
      <c r="B1294" s="180">
        <v>69</v>
      </c>
      <c r="C1294" s="118" t="s">
        <v>1346</v>
      </c>
      <c r="D1294" s="118" t="s">
        <v>1263</v>
      </c>
      <c r="E1294" s="118" t="s">
        <v>2537</v>
      </c>
      <c r="F1294" s="118" t="s">
        <v>2538</v>
      </c>
      <c r="G1294" s="178">
        <v>2052086.4</v>
      </c>
    </row>
    <row r="1295" spans="1:7" ht="28.8">
      <c r="A1295" s="162"/>
      <c r="B1295" s="180">
        <v>88</v>
      </c>
      <c r="C1295" s="118" t="s">
        <v>1339</v>
      </c>
      <c r="D1295" s="118" t="s">
        <v>1338</v>
      </c>
      <c r="E1295" s="118" t="s">
        <v>2537</v>
      </c>
      <c r="F1295" s="118" t="s">
        <v>2538</v>
      </c>
      <c r="G1295" s="178">
        <v>2853286.8</v>
      </c>
    </row>
    <row r="1296" spans="1:7" ht="28.8">
      <c r="A1296" s="162"/>
      <c r="B1296" s="180">
        <v>89</v>
      </c>
      <c r="C1296" s="118" t="s">
        <v>2195</v>
      </c>
      <c r="D1296" s="118" t="s">
        <v>1338</v>
      </c>
      <c r="E1296" s="118" t="s">
        <v>2537</v>
      </c>
      <c r="F1296" s="118" t="s">
        <v>2538</v>
      </c>
      <c r="G1296" s="178">
        <v>1554898.8</v>
      </c>
    </row>
    <row r="1297" spans="1:7" ht="43.2">
      <c r="A1297" s="162"/>
      <c r="B1297" s="180">
        <v>91</v>
      </c>
      <c r="C1297" s="118" t="s">
        <v>1412</v>
      </c>
      <c r="D1297" s="118" t="s">
        <v>1413</v>
      </c>
      <c r="E1297" s="118" t="s">
        <v>2537</v>
      </c>
      <c r="F1297" s="118" t="s">
        <v>2538</v>
      </c>
      <c r="G1297" s="178">
        <v>1554898.8</v>
      </c>
    </row>
    <row r="1298" spans="1:7" ht="43.2">
      <c r="A1298" s="162"/>
      <c r="B1298" s="180">
        <v>108</v>
      </c>
      <c r="C1298" s="118" t="s">
        <v>1197</v>
      </c>
      <c r="D1298" s="118" t="s">
        <v>954</v>
      </c>
      <c r="E1298" s="118" t="s">
        <v>920</v>
      </c>
      <c r="F1298" s="118" t="s">
        <v>2527</v>
      </c>
      <c r="G1298" s="178">
        <v>26917.8</v>
      </c>
    </row>
    <row r="1299" spans="1:7">
      <c r="A1299" s="162"/>
      <c r="B1299" s="180">
        <v>183</v>
      </c>
      <c r="C1299" s="118" t="s">
        <v>1140</v>
      </c>
      <c r="D1299" s="118" t="s">
        <v>1225</v>
      </c>
      <c r="E1299" s="118" t="s">
        <v>2499</v>
      </c>
      <c r="F1299" s="118" t="s">
        <v>2526</v>
      </c>
      <c r="G1299" s="178">
        <v>754000</v>
      </c>
    </row>
    <row r="1300" spans="1:7" ht="28.8">
      <c r="A1300" s="162"/>
      <c r="B1300" s="180">
        <v>184</v>
      </c>
      <c r="C1300" s="118" t="s">
        <v>1156</v>
      </c>
      <c r="D1300" s="118" t="s">
        <v>1236</v>
      </c>
      <c r="E1300" s="118" t="s">
        <v>2499</v>
      </c>
      <c r="F1300" s="118" t="s">
        <v>2526</v>
      </c>
      <c r="G1300" s="178">
        <v>281996</v>
      </c>
    </row>
    <row r="1301" spans="1:7">
      <c r="A1301" s="162"/>
      <c r="B1301" s="180">
        <v>185</v>
      </c>
      <c r="C1301" s="118" t="s">
        <v>1141</v>
      </c>
      <c r="D1301" s="118" t="s">
        <v>1225</v>
      </c>
      <c r="E1301" s="118" t="s">
        <v>2499</v>
      </c>
      <c r="F1301" s="118" t="s">
        <v>2526</v>
      </c>
      <c r="G1301" s="178">
        <v>625820</v>
      </c>
    </row>
    <row r="1302" spans="1:7">
      <c r="A1302" s="164"/>
      <c r="B1302" s="180">
        <v>193</v>
      </c>
      <c r="C1302" s="118" t="s">
        <v>1142</v>
      </c>
      <c r="D1302" s="118" t="s">
        <v>1225</v>
      </c>
      <c r="E1302" s="118" t="s">
        <v>2499</v>
      </c>
      <c r="F1302" s="118" t="s">
        <v>2526</v>
      </c>
      <c r="G1302" s="178">
        <v>425256</v>
      </c>
    </row>
    <row r="1303" spans="1:7" ht="43.2">
      <c r="A1303" s="161" t="s">
        <v>2510</v>
      </c>
      <c r="B1303" s="180">
        <v>1</v>
      </c>
      <c r="C1303" s="118" t="s">
        <v>2153</v>
      </c>
      <c r="D1303" s="118" t="s">
        <v>1267</v>
      </c>
      <c r="E1303" s="118" t="s">
        <v>1267</v>
      </c>
      <c r="F1303" s="118">
        <v>45</v>
      </c>
      <c r="G1303" s="178">
        <v>202748.28</v>
      </c>
    </row>
    <row r="1304" spans="1:7" ht="28.8">
      <c r="A1304" s="162"/>
      <c r="B1304" s="180">
        <v>5</v>
      </c>
      <c r="C1304" s="118" t="s">
        <v>2154</v>
      </c>
      <c r="D1304" s="118" t="s">
        <v>2155</v>
      </c>
      <c r="E1304" s="118" t="s">
        <v>2155</v>
      </c>
      <c r="F1304" s="118">
        <v>45</v>
      </c>
      <c r="G1304" s="178">
        <v>252698.11</v>
      </c>
    </row>
    <row r="1305" spans="1:7" ht="28.8">
      <c r="A1305" s="162"/>
      <c r="B1305" s="180">
        <v>6</v>
      </c>
      <c r="C1305" s="118" t="s">
        <v>2156</v>
      </c>
      <c r="D1305" s="118" t="s">
        <v>2155</v>
      </c>
      <c r="E1305" s="118" t="s">
        <v>2155</v>
      </c>
      <c r="F1305" s="118">
        <v>45</v>
      </c>
      <c r="G1305" s="178">
        <v>144990.72</v>
      </c>
    </row>
    <row r="1306" spans="1:7">
      <c r="A1306" s="162"/>
      <c r="B1306" s="180">
        <v>7</v>
      </c>
      <c r="C1306" s="118" t="s">
        <v>1380</v>
      </c>
      <c r="D1306" s="118" t="s">
        <v>1381</v>
      </c>
      <c r="E1306" s="118" t="s">
        <v>1267</v>
      </c>
      <c r="F1306" s="118">
        <v>45</v>
      </c>
      <c r="G1306" s="178">
        <v>139826.4</v>
      </c>
    </row>
    <row r="1307" spans="1:7" ht="43.2">
      <c r="A1307" s="162"/>
      <c r="B1307" s="180">
        <v>8</v>
      </c>
      <c r="C1307" s="118" t="s">
        <v>1320</v>
      </c>
      <c r="D1307" s="118" t="s">
        <v>1319</v>
      </c>
      <c r="E1307" s="118" t="s">
        <v>1267</v>
      </c>
      <c r="F1307" s="118">
        <v>45</v>
      </c>
      <c r="G1307" s="178">
        <v>143322</v>
      </c>
    </row>
    <row r="1308" spans="1:7" ht="28.8">
      <c r="A1308" s="162"/>
      <c r="B1308" s="180">
        <v>16</v>
      </c>
      <c r="C1308" s="118" t="s">
        <v>1192</v>
      </c>
      <c r="D1308" s="118" t="s">
        <v>1262</v>
      </c>
      <c r="E1308" s="118" t="s">
        <v>2498</v>
      </c>
      <c r="F1308" s="118">
        <v>45</v>
      </c>
      <c r="G1308" s="178">
        <v>17417</v>
      </c>
    </row>
    <row r="1309" spans="1:7" ht="28.8">
      <c r="A1309" s="162"/>
      <c r="B1309" s="180">
        <v>17</v>
      </c>
      <c r="C1309" s="118" t="s">
        <v>1193</v>
      </c>
      <c r="D1309" s="118" t="s">
        <v>1262</v>
      </c>
      <c r="E1309" s="118" t="s">
        <v>2498</v>
      </c>
      <c r="F1309" s="118">
        <v>45</v>
      </c>
      <c r="G1309" s="178">
        <v>17417</v>
      </c>
    </row>
    <row r="1310" spans="1:7" ht="28.8">
      <c r="A1310" s="162"/>
      <c r="B1310" s="180">
        <v>18</v>
      </c>
      <c r="C1310" s="118" t="s">
        <v>1194</v>
      </c>
      <c r="D1310" s="118" t="s">
        <v>1262</v>
      </c>
      <c r="E1310" s="118" t="s">
        <v>2498</v>
      </c>
      <c r="F1310" s="118">
        <v>45</v>
      </c>
      <c r="G1310" s="178">
        <v>17417</v>
      </c>
    </row>
    <row r="1311" spans="1:7" ht="28.8">
      <c r="A1311" s="162"/>
      <c r="B1311" s="180">
        <v>20</v>
      </c>
      <c r="C1311" s="118" t="s">
        <v>1195</v>
      </c>
      <c r="D1311" s="118" t="s">
        <v>1262</v>
      </c>
      <c r="E1311" s="118" t="s">
        <v>2498</v>
      </c>
      <c r="F1311" s="118">
        <v>45</v>
      </c>
      <c r="G1311" s="178">
        <v>17417</v>
      </c>
    </row>
    <row r="1312" spans="1:7">
      <c r="A1312" s="162"/>
      <c r="B1312" s="180">
        <v>21</v>
      </c>
      <c r="C1312" s="118" t="s">
        <v>1158</v>
      </c>
      <c r="D1312" s="118" t="s">
        <v>1262</v>
      </c>
      <c r="E1312" s="118" t="s">
        <v>2498</v>
      </c>
      <c r="F1312" s="118">
        <v>45</v>
      </c>
      <c r="G1312" s="178">
        <v>17417</v>
      </c>
    </row>
    <row r="1313" spans="1:7" ht="43.2">
      <c r="A1313" s="162"/>
      <c r="B1313" s="180">
        <v>23</v>
      </c>
      <c r="C1313" s="118" t="s">
        <v>1285</v>
      </c>
      <c r="D1313" s="118" t="s">
        <v>1286</v>
      </c>
      <c r="E1313" s="118" t="s">
        <v>1267</v>
      </c>
      <c r="F1313" s="118">
        <v>45</v>
      </c>
      <c r="G1313" s="178">
        <v>261918.72</v>
      </c>
    </row>
    <row r="1314" spans="1:7" ht="43.2">
      <c r="A1314" s="162"/>
      <c r="B1314" s="180">
        <v>32</v>
      </c>
      <c r="C1314" s="118" t="s">
        <v>1379</v>
      </c>
      <c r="D1314" s="118" t="s">
        <v>1267</v>
      </c>
      <c r="E1314" s="118" t="s">
        <v>1267</v>
      </c>
      <c r="F1314" s="118">
        <v>45</v>
      </c>
      <c r="G1314" s="178">
        <v>461427.12</v>
      </c>
    </row>
    <row r="1315" spans="1:7" ht="28.8">
      <c r="A1315" s="162"/>
      <c r="B1315" s="180">
        <v>36</v>
      </c>
      <c r="C1315" s="118" t="s">
        <v>1102</v>
      </c>
      <c r="D1315" s="118" t="s">
        <v>1208</v>
      </c>
      <c r="E1315" s="118" t="s">
        <v>307</v>
      </c>
      <c r="F1315" s="118">
        <v>15</v>
      </c>
      <c r="G1315" s="178">
        <v>61500</v>
      </c>
    </row>
    <row r="1316" spans="1:7" ht="28.8">
      <c r="A1316" s="162"/>
      <c r="B1316" s="180">
        <v>37</v>
      </c>
      <c r="C1316" s="118" t="s">
        <v>1103</v>
      </c>
      <c r="D1316" s="118" t="s">
        <v>1209</v>
      </c>
      <c r="E1316" s="118" t="s">
        <v>307</v>
      </c>
      <c r="F1316" s="118">
        <v>15</v>
      </c>
      <c r="G1316" s="178">
        <v>61500</v>
      </c>
    </row>
    <row r="1317" spans="1:7" ht="43.2">
      <c r="A1317" s="162"/>
      <c r="B1317" s="180">
        <v>38</v>
      </c>
      <c r="C1317" s="118" t="s">
        <v>1274</v>
      </c>
      <c r="D1317" s="118" t="s">
        <v>1287</v>
      </c>
      <c r="E1317" s="118" t="s">
        <v>1267</v>
      </c>
      <c r="F1317" s="118">
        <v>45</v>
      </c>
      <c r="G1317" s="178">
        <v>1076663.28</v>
      </c>
    </row>
    <row r="1318" spans="1:7" ht="28.8">
      <c r="A1318" s="162"/>
      <c r="B1318" s="180">
        <v>50</v>
      </c>
      <c r="C1318" s="118" t="s">
        <v>2177</v>
      </c>
      <c r="D1318" s="118" t="s">
        <v>2155</v>
      </c>
      <c r="E1318" s="118" t="s">
        <v>2155</v>
      </c>
      <c r="F1318" s="118">
        <v>45</v>
      </c>
      <c r="G1318" s="178">
        <v>1341423.07</v>
      </c>
    </row>
    <row r="1319" spans="1:7">
      <c r="A1319" s="162"/>
      <c r="B1319" s="180">
        <v>60</v>
      </c>
      <c r="C1319" s="118" t="s">
        <v>1184</v>
      </c>
      <c r="D1319" s="118" t="s">
        <v>1257</v>
      </c>
      <c r="E1319" s="118" t="s">
        <v>307</v>
      </c>
      <c r="F1319" s="118">
        <v>45</v>
      </c>
      <c r="G1319" s="178">
        <v>830000</v>
      </c>
    </row>
    <row r="1320" spans="1:7" ht="57.6">
      <c r="A1320" s="162"/>
      <c r="B1320" s="180">
        <v>72</v>
      </c>
      <c r="C1320" s="118" t="s">
        <v>1334</v>
      </c>
      <c r="D1320" s="118" t="s">
        <v>1336</v>
      </c>
      <c r="E1320" s="118" t="s">
        <v>1336</v>
      </c>
      <c r="F1320" s="118">
        <v>45</v>
      </c>
      <c r="G1320" s="178">
        <v>960329.2</v>
      </c>
    </row>
    <row r="1321" spans="1:7" ht="43.2">
      <c r="A1321" s="162"/>
      <c r="B1321" s="180">
        <v>78</v>
      </c>
      <c r="C1321" s="118" t="s">
        <v>1341</v>
      </c>
      <c r="D1321" s="118" t="s">
        <v>1336</v>
      </c>
      <c r="E1321" s="118" t="s">
        <v>1336</v>
      </c>
      <c r="F1321" s="118">
        <v>45</v>
      </c>
      <c r="G1321" s="178">
        <v>550225.19999999995</v>
      </c>
    </row>
    <row r="1322" spans="1:7" ht="43.2">
      <c r="A1322" s="162"/>
      <c r="B1322" s="180">
        <v>79</v>
      </c>
      <c r="C1322" s="118" t="s">
        <v>1342</v>
      </c>
      <c r="D1322" s="118" t="s">
        <v>1336</v>
      </c>
      <c r="E1322" s="118" t="s">
        <v>1336</v>
      </c>
      <c r="F1322" s="118">
        <v>45</v>
      </c>
      <c r="G1322" s="178">
        <v>229680</v>
      </c>
    </row>
    <row r="1323" spans="1:7" ht="28.8">
      <c r="A1323" s="162"/>
      <c r="B1323" s="180">
        <v>101</v>
      </c>
      <c r="C1323" s="118" t="s">
        <v>1203</v>
      </c>
      <c r="D1323" s="118" t="s">
        <v>1267</v>
      </c>
      <c r="E1323" s="118" t="s">
        <v>1267</v>
      </c>
      <c r="F1323" s="118">
        <v>45</v>
      </c>
      <c r="G1323" s="178">
        <v>461427.12</v>
      </c>
    </row>
    <row r="1324" spans="1:7" ht="28.8">
      <c r="A1324" s="162"/>
      <c r="B1324" s="180">
        <v>102</v>
      </c>
      <c r="C1324" s="118" t="s">
        <v>1153</v>
      </c>
      <c r="D1324" s="118" t="s">
        <v>1267</v>
      </c>
      <c r="E1324" s="118" t="s">
        <v>1267</v>
      </c>
      <c r="F1324" s="118">
        <v>45</v>
      </c>
      <c r="G1324" s="178">
        <v>915862.92</v>
      </c>
    </row>
    <row r="1325" spans="1:7" ht="57.6">
      <c r="A1325" s="162"/>
      <c r="B1325" s="180">
        <v>103</v>
      </c>
      <c r="C1325" s="118" t="s">
        <v>1281</v>
      </c>
      <c r="D1325" s="118" t="s">
        <v>1288</v>
      </c>
      <c r="E1325" s="118" t="s">
        <v>1267</v>
      </c>
      <c r="F1325" s="118">
        <v>45</v>
      </c>
      <c r="G1325" s="178">
        <v>129340</v>
      </c>
    </row>
    <row r="1326" spans="1:7" ht="57.6">
      <c r="A1326" s="162"/>
      <c r="B1326" s="180">
        <v>104</v>
      </c>
      <c r="C1326" s="118" t="s">
        <v>2202</v>
      </c>
      <c r="D1326" s="118" t="s">
        <v>2203</v>
      </c>
      <c r="E1326" s="118" t="s">
        <v>307</v>
      </c>
      <c r="F1326" s="118">
        <v>45</v>
      </c>
      <c r="G1326" s="178">
        <v>174828</v>
      </c>
    </row>
    <row r="1327" spans="1:7">
      <c r="A1327" s="162"/>
      <c r="B1327" s="180">
        <v>105</v>
      </c>
      <c r="C1327" s="118" t="s">
        <v>1110</v>
      </c>
      <c r="D1327" s="118" t="s">
        <v>1215</v>
      </c>
      <c r="E1327" s="118" t="s">
        <v>307</v>
      </c>
      <c r="F1327" s="118">
        <v>45</v>
      </c>
      <c r="G1327" s="178">
        <v>980000</v>
      </c>
    </row>
    <row r="1328" spans="1:7" ht="72">
      <c r="A1328" s="162"/>
      <c r="B1328" s="180">
        <v>109</v>
      </c>
      <c r="C1328" s="118" t="s">
        <v>1111</v>
      </c>
      <c r="D1328" s="118" t="s">
        <v>2204</v>
      </c>
      <c r="E1328" s="118" t="s">
        <v>1222</v>
      </c>
      <c r="F1328" s="118">
        <v>45</v>
      </c>
      <c r="G1328" s="178">
        <v>306597.28000000003</v>
      </c>
    </row>
    <row r="1329" spans="1:7" ht="100.8">
      <c r="A1329" s="162"/>
      <c r="B1329" s="180">
        <v>110</v>
      </c>
      <c r="C1329" s="118" t="s">
        <v>1139</v>
      </c>
      <c r="D1329" s="118" t="s">
        <v>2205</v>
      </c>
      <c r="E1329" s="118" t="s">
        <v>307</v>
      </c>
      <c r="F1329" s="118">
        <v>15</v>
      </c>
      <c r="G1329" s="178">
        <v>103000</v>
      </c>
    </row>
    <row r="1330" spans="1:7" ht="43.2">
      <c r="A1330" s="162"/>
      <c r="B1330" s="180">
        <v>112</v>
      </c>
      <c r="C1330" s="118" t="s">
        <v>1131</v>
      </c>
      <c r="D1330" s="118" t="s">
        <v>1289</v>
      </c>
      <c r="E1330" s="118" t="s">
        <v>1267</v>
      </c>
      <c r="F1330" s="118">
        <v>45</v>
      </c>
      <c r="G1330" s="178">
        <v>135057.41</v>
      </c>
    </row>
    <row r="1331" spans="1:7" ht="43.2">
      <c r="A1331" s="162"/>
      <c r="B1331" s="180">
        <v>113</v>
      </c>
      <c r="C1331" s="118" t="s">
        <v>1132</v>
      </c>
      <c r="D1331" s="118" t="s">
        <v>1290</v>
      </c>
      <c r="E1331" s="118" t="s">
        <v>1267</v>
      </c>
      <c r="F1331" s="118">
        <v>45</v>
      </c>
      <c r="G1331" s="178">
        <v>436958.08</v>
      </c>
    </row>
    <row r="1332" spans="1:7" ht="57.6">
      <c r="A1332" s="162"/>
      <c r="B1332" s="180">
        <v>114</v>
      </c>
      <c r="C1332" s="118" t="s">
        <v>1133</v>
      </c>
      <c r="D1332" s="118" t="s">
        <v>1291</v>
      </c>
      <c r="E1332" s="118" t="s">
        <v>1267</v>
      </c>
      <c r="F1332" s="118">
        <v>45</v>
      </c>
      <c r="G1332" s="178">
        <v>436957.5</v>
      </c>
    </row>
    <row r="1333" spans="1:7" ht="57.6">
      <c r="A1333" s="162"/>
      <c r="B1333" s="180">
        <v>115</v>
      </c>
      <c r="C1333" s="118" t="s">
        <v>1134</v>
      </c>
      <c r="D1333" s="118" t="s">
        <v>1292</v>
      </c>
      <c r="E1333" s="118" t="s">
        <v>1267</v>
      </c>
      <c r="F1333" s="118">
        <v>45</v>
      </c>
      <c r="G1333" s="178">
        <v>436958.08</v>
      </c>
    </row>
    <row r="1334" spans="1:7" ht="43.2">
      <c r="A1334" s="162"/>
      <c r="B1334" s="180">
        <v>119</v>
      </c>
      <c r="C1334" s="118" t="s">
        <v>1135</v>
      </c>
      <c r="D1334" s="118" t="s">
        <v>1222</v>
      </c>
      <c r="E1334" s="118" t="s">
        <v>1222</v>
      </c>
      <c r="F1334" s="118">
        <v>45</v>
      </c>
      <c r="G1334" s="178">
        <v>492388.68</v>
      </c>
    </row>
    <row r="1335" spans="1:7" ht="28.8">
      <c r="A1335" s="162"/>
      <c r="B1335" s="180">
        <v>120</v>
      </c>
      <c r="C1335" s="118" t="s">
        <v>1136</v>
      </c>
      <c r="D1335" s="118" t="s">
        <v>1267</v>
      </c>
      <c r="E1335" s="118" t="s">
        <v>1267</v>
      </c>
      <c r="F1335" s="118">
        <v>45</v>
      </c>
      <c r="G1335" s="178">
        <v>1782786.6</v>
      </c>
    </row>
    <row r="1336" spans="1:7" ht="28.8">
      <c r="A1336" s="162"/>
      <c r="B1336" s="180">
        <v>121</v>
      </c>
      <c r="C1336" s="118" t="s">
        <v>1284</v>
      </c>
      <c r="D1336" s="118" t="s">
        <v>1293</v>
      </c>
      <c r="E1336" s="118" t="s">
        <v>1267</v>
      </c>
      <c r="F1336" s="118">
        <v>45</v>
      </c>
      <c r="G1336" s="178">
        <v>7534255.6799999997</v>
      </c>
    </row>
    <row r="1337" spans="1:7" ht="43.2">
      <c r="A1337" s="162"/>
      <c r="B1337" s="180">
        <v>133</v>
      </c>
      <c r="C1337" s="118" t="s">
        <v>1634</v>
      </c>
      <c r="D1337" s="118" t="s">
        <v>2213</v>
      </c>
      <c r="E1337" s="118" t="s">
        <v>2516</v>
      </c>
      <c r="F1337" s="118">
        <v>45</v>
      </c>
      <c r="G1337" s="178">
        <v>882903.84</v>
      </c>
    </row>
    <row r="1338" spans="1:7" ht="43.2">
      <c r="A1338" s="162"/>
      <c r="B1338" s="180">
        <v>138</v>
      </c>
      <c r="C1338" s="118" t="s">
        <v>1117</v>
      </c>
      <c r="D1338" s="118" t="s">
        <v>2213</v>
      </c>
      <c r="E1338" s="118" t="s">
        <v>2516</v>
      </c>
      <c r="F1338" s="118">
        <v>45</v>
      </c>
      <c r="G1338" s="178">
        <v>908871.6</v>
      </c>
    </row>
    <row r="1339" spans="1:7" ht="43.2">
      <c r="A1339" s="162"/>
      <c r="B1339" s="180">
        <v>141</v>
      </c>
      <c r="C1339" s="118" t="s">
        <v>2215</v>
      </c>
      <c r="D1339" s="118" t="s">
        <v>2213</v>
      </c>
      <c r="E1339" s="118" t="s">
        <v>2516</v>
      </c>
      <c r="F1339" s="118">
        <v>45</v>
      </c>
      <c r="G1339" s="178">
        <v>1213992.78</v>
      </c>
    </row>
    <row r="1340" spans="1:7" ht="43.2">
      <c r="A1340" s="162"/>
      <c r="B1340" s="180">
        <v>142</v>
      </c>
      <c r="C1340" s="118" t="s">
        <v>1596</v>
      </c>
      <c r="D1340" s="118" t="s">
        <v>2213</v>
      </c>
      <c r="E1340" s="118" t="s">
        <v>2516</v>
      </c>
      <c r="F1340" s="118">
        <v>45</v>
      </c>
      <c r="G1340" s="178">
        <v>817984.44</v>
      </c>
    </row>
    <row r="1341" spans="1:7" ht="43.2">
      <c r="A1341" s="162"/>
      <c r="B1341" s="180">
        <v>143</v>
      </c>
      <c r="C1341" s="118" t="s">
        <v>1116</v>
      </c>
      <c r="D1341" s="118" t="s">
        <v>2213</v>
      </c>
      <c r="E1341" s="118" t="s">
        <v>2517</v>
      </c>
      <c r="F1341" s="118">
        <v>45</v>
      </c>
      <c r="G1341" s="178">
        <v>882903.84</v>
      </c>
    </row>
    <row r="1342" spans="1:7" ht="43.2">
      <c r="A1342" s="162"/>
      <c r="B1342" s="180">
        <v>144</v>
      </c>
      <c r="C1342" s="118" t="s">
        <v>1597</v>
      </c>
      <c r="D1342" s="118" t="s">
        <v>2213</v>
      </c>
      <c r="E1342" s="118" t="s">
        <v>2516</v>
      </c>
      <c r="F1342" s="118">
        <v>45</v>
      </c>
      <c r="G1342" s="178">
        <v>1087411.8400000001</v>
      </c>
    </row>
    <row r="1343" spans="1:7" ht="43.2">
      <c r="A1343" s="162"/>
      <c r="B1343" s="180">
        <v>145</v>
      </c>
      <c r="C1343" s="118" t="s">
        <v>1118</v>
      </c>
      <c r="D1343" s="118" t="s">
        <v>2213</v>
      </c>
      <c r="E1343" s="118" t="s">
        <v>2517</v>
      </c>
      <c r="F1343" s="118">
        <v>45</v>
      </c>
      <c r="G1343" s="178">
        <v>947823.24</v>
      </c>
    </row>
    <row r="1344" spans="1:7" ht="43.2">
      <c r="A1344" s="162"/>
      <c r="B1344" s="180">
        <v>146</v>
      </c>
      <c r="C1344" s="118" t="s">
        <v>1162</v>
      </c>
      <c r="D1344" s="118" t="s">
        <v>1241</v>
      </c>
      <c r="E1344" s="118" t="s">
        <v>1267</v>
      </c>
      <c r="F1344" s="118">
        <v>45</v>
      </c>
      <c r="G1344" s="178">
        <v>1457690.8</v>
      </c>
    </row>
    <row r="1345" spans="1:7" ht="28.8">
      <c r="A1345" s="162"/>
      <c r="B1345" s="180">
        <v>148</v>
      </c>
      <c r="C1345" s="118" t="s">
        <v>1435</v>
      </c>
      <c r="D1345" s="118" t="s">
        <v>1450</v>
      </c>
      <c r="E1345" s="118" t="s">
        <v>1267</v>
      </c>
      <c r="F1345" s="118">
        <v>45</v>
      </c>
      <c r="G1345" s="178">
        <v>1457690.8</v>
      </c>
    </row>
    <row r="1346" spans="1:7" ht="43.2">
      <c r="A1346" s="162"/>
      <c r="B1346" s="180">
        <v>153</v>
      </c>
      <c r="C1346" s="118" t="s">
        <v>1350</v>
      </c>
      <c r="D1346" s="118" t="s">
        <v>2687</v>
      </c>
      <c r="E1346" s="118" t="s">
        <v>1267</v>
      </c>
      <c r="F1346" s="118">
        <v>45</v>
      </c>
      <c r="G1346" s="178">
        <v>125843.76</v>
      </c>
    </row>
    <row r="1347" spans="1:7" ht="43.2">
      <c r="A1347" s="162"/>
      <c r="B1347" s="180">
        <v>158</v>
      </c>
      <c r="C1347" s="118" t="s">
        <v>1599</v>
      </c>
      <c r="D1347" s="118" t="s">
        <v>1600</v>
      </c>
      <c r="E1347" s="118" t="s">
        <v>1267</v>
      </c>
      <c r="F1347" s="118">
        <v>45</v>
      </c>
      <c r="G1347" s="178">
        <v>730593.52</v>
      </c>
    </row>
    <row r="1348" spans="1:7" ht="43.2">
      <c r="A1348" s="162"/>
      <c r="B1348" s="180">
        <v>159</v>
      </c>
      <c r="C1348" s="118" t="s">
        <v>1601</v>
      </c>
      <c r="D1348" s="118" t="s">
        <v>1602</v>
      </c>
      <c r="E1348" s="118" t="s">
        <v>1267</v>
      </c>
      <c r="F1348" s="118">
        <v>45</v>
      </c>
      <c r="G1348" s="178">
        <v>730594</v>
      </c>
    </row>
    <row r="1349" spans="1:7" ht="28.8">
      <c r="A1349" s="162"/>
      <c r="B1349" s="180">
        <v>164</v>
      </c>
      <c r="C1349" s="118" t="s">
        <v>1396</v>
      </c>
      <c r="D1349" s="118" t="s">
        <v>1397</v>
      </c>
      <c r="E1349" s="118" t="s">
        <v>307</v>
      </c>
      <c r="F1349" s="118">
        <v>45</v>
      </c>
      <c r="G1349" s="178">
        <v>345000</v>
      </c>
    </row>
    <row r="1350" spans="1:7" ht="28.8">
      <c r="A1350" s="162"/>
      <c r="B1350" s="180">
        <v>166</v>
      </c>
      <c r="C1350" s="118" t="s">
        <v>1122</v>
      </c>
      <c r="D1350" s="118" t="s">
        <v>1221</v>
      </c>
      <c r="E1350" s="118" t="s">
        <v>307</v>
      </c>
      <c r="F1350" s="118">
        <v>45</v>
      </c>
      <c r="G1350" s="178">
        <v>310000</v>
      </c>
    </row>
    <row r="1351" spans="1:7" ht="43.2">
      <c r="A1351" s="162"/>
      <c r="B1351" s="180">
        <v>171</v>
      </c>
      <c r="C1351" s="118" t="s">
        <v>1147</v>
      </c>
      <c r="D1351" s="118" t="s">
        <v>1296</v>
      </c>
      <c r="E1351" s="118" t="s">
        <v>1267</v>
      </c>
      <c r="F1351" s="118">
        <v>45</v>
      </c>
      <c r="G1351" s="178">
        <v>258678.84</v>
      </c>
    </row>
    <row r="1352" spans="1:7" ht="43.2">
      <c r="A1352" s="162"/>
      <c r="B1352" s="180">
        <v>178</v>
      </c>
      <c r="C1352" s="118" t="s">
        <v>2222</v>
      </c>
      <c r="D1352" s="118" t="s">
        <v>2223</v>
      </c>
      <c r="E1352" s="118" t="s">
        <v>307</v>
      </c>
      <c r="F1352" s="118">
        <v>45</v>
      </c>
      <c r="G1352" s="178">
        <v>120981</v>
      </c>
    </row>
    <row r="1353" spans="1:7" ht="43.2">
      <c r="A1353" s="162"/>
      <c r="B1353" s="180">
        <v>181</v>
      </c>
      <c r="C1353" s="118" t="s">
        <v>1163</v>
      </c>
      <c r="D1353" s="118" t="s">
        <v>499</v>
      </c>
      <c r="E1353" s="118" t="s">
        <v>307</v>
      </c>
      <c r="F1353" s="118">
        <v>45</v>
      </c>
      <c r="G1353" s="178">
        <v>1194800</v>
      </c>
    </row>
    <row r="1354" spans="1:7" ht="28.8">
      <c r="A1354" s="162"/>
      <c r="B1354" s="180">
        <v>182</v>
      </c>
      <c r="C1354" s="118" t="s">
        <v>1127</v>
      </c>
      <c r="D1354" s="118" t="s">
        <v>2687</v>
      </c>
      <c r="E1354" s="118" t="s">
        <v>1267</v>
      </c>
      <c r="F1354" s="118">
        <v>45</v>
      </c>
      <c r="G1354" s="178">
        <v>153809.04</v>
      </c>
    </row>
    <row r="1355" spans="1:7" ht="28.8">
      <c r="A1355" s="162"/>
      <c r="B1355" s="180">
        <v>186</v>
      </c>
      <c r="C1355" s="118" t="s">
        <v>1283</v>
      </c>
      <c r="D1355" s="118" t="s">
        <v>1313</v>
      </c>
      <c r="E1355" s="118" t="s">
        <v>1267</v>
      </c>
      <c r="F1355" s="118">
        <v>45</v>
      </c>
      <c r="G1355" s="178">
        <v>101374.72</v>
      </c>
    </row>
    <row r="1356" spans="1:7" ht="28.8">
      <c r="A1356" s="162"/>
      <c r="B1356" s="180">
        <v>187</v>
      </c>
      <c r="C1356" s="118" t="s">
        <v>1451</v>
      </c>
      <c r="D1356" s="118" t="s">
        <v>1452</v>
      </c>
      <c r="E1356" s="118" t="s">
        <v>1267</v>
      </c>
      <c r="F1356" s="118">
        <v>45</v>
      </c>
      <c r="G1356" s="178">
        <v>160800.35999999999</v>
      </c>
    </row>
    <row r="1357" spans="1:7" ht="28.8">
      <c r="A1357" s="162"/>
      <c r="B1357" s="180">
        <v>188</v>
      </c>
      <c r="C1357" s="118" t="s">
        <v>1321</v>
      </c>
      <c r="D1357" s="118" t="s">
        <v>1322</v>
      </c>
      <c r="E1357" s="118" t="s">
        <v>1267</v>
      </c>
      <c r="F1357" s="118">
        <v>45</v>
      </c>
      <c r="G1357" s="178">
        <v>38452.26</v>
      </c>
    </row>
    <row r="1358" spans="1:7" ht="57.6">
      <c r="A1358" s="162"/>
      <c r="B1358" s="180">
        <v>197</v>
      </c>
      <c r="C1358" s="118" t="s">
        <v>1202</v>
      </c>
      <c r="D1358" s="118" t="s">
        <v>1266</v>
      </c>
      <c r="E1358" s="118" t="s">
        <v>1267</v>
      </c>
      <c r="F1358" s="118">
        <v>45</v>
      </c>
      <c r="G1358" s="178">
        <v>262175.08</v>
      </c>
    </row>
    <row r="1359" spans="1:7" ht="28.8">
      <c r="A1359" s="162"/>
      <c r="B1359" s="180">
        <v>204</v>
      </c>
      <c r="C1359" s="118" t="s">
        <v>2232</v>
      </c>
      <c r="D1359" s="118" t="s">
        <v>2155</v>
      </c>
      <c r="E1359" s="118" t="s">
        <v>2155</v>
      </c>
      <c r="F1359" s="118">
        <v>45</v>
      </c>
      <c r="G1359" s="178">
        <v>198081.6</v>
      </c>
    </row>
    <row r="1360" spans="1:7" ht="28.8">
      <c r="A1360" s="162"/>
      <c r="B1360" s="180">
        <v>205</v>
      </c>
      <c r="C1360" s="118" t="s">
        <v>2233</v>
      </c>
      <c r="D1360" s="118" t="s">
        <v>2155</v>
      </c>
      <c r="E1360" s="118" t="s">
        <v>2155</v>
      </c>
      <c r="F1360" s="118">
        <v>45</v>
      </c>
      <c r="G1360" s="178">
        <v>240270.34</v>
      </c>
    </row>
    <row r="1361" spans="1:7" ht="43.2">
      <c r="A1361" s="162"/>
      <c r="B1361" s="180">
        <v>206</v>
      </c>
      <c r="C1361" s="118" t="s">
        <v>1143</v>
      </c>
      <c r="D1361" s="118" t="s">
        <v>1226</v>
      </c>
      <c r="E1361" s="118" t="s">
        <v>307</v>
      </c>
      <c r="F1361" s="118">
        <v>15</v>
      </c>
      <c r="G1361" s="178">
        <v>50000</v>
      </c>
    </row>
    <row r="1362" spans="1:7" ht="43.2">
      <c r="A1362" s="162"/>
      <c r="B1362" s="180">
        <v>207</v>
      </c>
      <c r="C1362" s="118" t="s">
        <v>1143</v>
      </c>
      <c r="D1362" s="118" t="s">
        <v>1226</v>
      </c>
      <c r="E1362" s="118" t="s">
        <v>307</v>
      </c>
      <c r="F1362" s="118">
        <v>15</v>
      </c>
      <c r="G1362" s="178">
        <v>50000</v>
      </c>
    </row>
    <row r="1363" spans="1:7" ht="43.2">
      <c r="A1363" s="162"/>
      <c r="B1363" s="180">
        <v>208</v>
      </c>
      <c r="C1363" s="118" t="s">
        <v>2234</v>
      </c>
      <c r="D1363" s="118" t="s">
        <v>2687</v>
      </c>
      <c r="E1363" s="118" t="s">
        <v>307</v>
      </c>
      <c r="F1363" s="118">
        <v>45</v>
      </c>
      <c r="G1363" s="178">
        <v>354873</v>
      </c>
    </row>
    <row r="1364" spans="1:7" ht="28.8">
      <c r="A1364" s="162"/>
      <c r="B1364" s="180">
        <v>215</v>
      </c>
      <c r="C1364" s="118" t="s">
        <v>1722</v>
      </c>
      <c r="D1364" s="118" t="s">
        <v>1230</v>
      </c>
      <c r="E1364" s="118" t="s">
        <v>1267</v>
      </c>
      <c r="F1364" s="118">
        <v>45</v>
      </c>
      <c r="G1364" s="178">
        <v>1003255</v>
      </c>
    </row>
    <row r="1365" spans="1:7">
      <c r="A1365" s="162"/>
      <c r="B1365" s="180">
        <v>227</v>
      </c>
      <c r="C1365" s="118" t="s">
        <v>1185</v>
      </c>
      <c r="D1365" s="118" t="s">
        <v>1258</v>
      </c>
      <c r="E1365" s="118" t="s">
        <v>307</v>
      </c>
      <c r="F1365" s="118">
        <v>45</v>
      </c>
      <c r="G1365" s="178">
        <v>930000</v>
      </c>
    </row>
    <row r="1366" spans="1:7" ht="259.2">
      <c r="A1366" s="162"/>
      <c r="B1366" s="180">
        <v>228</v>
      </c>
      <c r="C1366" s="118" t="s">
        <v>2241</v>
      </c>
      <c r="D1366" s="118" t="s">
        <v>2242</v>
      </c>
      <c r="E1366" s="118" t="s">
        <v>307</v>
      </c>
      <c r="F1366" s="118">
        <v>45</v>
      </c>
      <c r="G1366" s="178">
        <v>361000</v>
      </c>
    </row>
    <row r="1367" spans="1:7" ht="28.8">
      <c r="A1367" s="162"/>
      <c r="B1367" s="180">
        <v>251</v>
      </c>
      <c r="C1367" s="118" t="s">
        <v>1282</v>
      </c>
      <c r="D1367" s="118" t="s">
        <v>1317</v>
      </c>
      <c r="E1367" s="118" t="s">
        <v>1267</v>
      </c>
      <c r="F1367" s="118">
        <v>45</v>
      </c>
      <c r="G1367" s="178">
        <v>499879.96</v>
      </c>
    </row>
    <row r="1368" spans="1:7" ht="43.2">
      <c r="A1368" s="162"/>
      <c r="B1368" s="180">
        <v>252</v>
      </c>
      <c r="C1368" s="118" t="s">
        <v>1164</v>
      </c>
      <c r="D1368" s="118" t="s">
        <v>1242</v>
      </c>
      <c r="E1368" s="118" t="s">
        <v>1267</v>
      </c>
      <c r="F1368" s="118">
        <v>45</v>
      </c>
      <c r="G1368" s="178">
        <v>38452.839999999997</v>
      </c>
    </row>
    <row r="1369" spans="1:7" ht="72">
      <c r="A1369" s="162"/>
      <c r="B1369" s="180">
        <v>253</v>
      </c>
      <c r="C1369" s="118" t="s">
        <v>1201</v>
      </c>
      <c r="D1369" s="118" t="s">
        <v>1265</v>
      </c>
      <c r="E1369" s="118" t="s">
        <v>1267</v>
      </c>
      <c r="F1369" s="118">
        <v>45</v>
      </c>
      <c r="G1369" s="178">
        <v>2537846.16</v>
      </c>
    </row>
    <row r="1370" spans="1:7" ht="43.2">
      <c r="A1370" s="162"/>
      <c r="B1370" s="180">
        <v>254</v>
      </c>
      <c r="C1370" s="118" t="s">
        <v>1165</v>
      </c>
      <c r="D1370" s="118" t="s">
        <v>1243</v>
      </c>
      <c r="E1370" s="118" t="s">
        <v>1267</v>
      </c>
      <c r="F1370" s="118">
        <v>45</v>
      </c>
      <c r="G1370" s="178">
        <v>157305.28</v>
      </c>
    </row>
    <row r="1371" spans="1:7" ht="43.2">
      <c r="A1371" s="164"/>
      <c r="B1371" s="180">
        <v>257</v>
      </c>
      <c r="C1371" s="118" t="s">
        <v>1166</v>
      </c>
      <c r="D1371" s="118" t="s">
        <v>1244</v>
      </c>
      <c r="E1371" s="118" t="s">
        <v>1267</v>
      </c>
      <c r="F1371" s="118">
        <v>45</v>
      </c>
      <c r="G1371" s="178">
        <v>269165.82</v>
      </c>
    </row>
    <row r="1372" spans="1:7" ht="57.6">
      <c r="A1372" s="161" t="s">
        <v>2542</v>
      </c>
      <c r="B1372" s="180">
        <v>34</v>
      </c>
      <c r="C1372" s="118" t="s">
        <v>2169</v>
      </c>
      <c r="D1372" s="118" t="s">
        <v>2170</v>
      </c>
      <c r="E1372" s="118" t="s">
        <v>1796</v>
      </c>
      <c r="F1372" s="118" t="s">
        <v>2375</v>
      </c>
      <c r="G1372" s="178">
        <v>496480</v>
      </c>
    </row>
    <row r="1373" spans="1:7" ht="57.6">
      <c r="A1373" s="162"/>
      <c r="B1373" s="180">
        <v>96</v>
      </c>
      <c r="C1373" s="118" t="s">
        <v>2198</v>
      </c>
      <c r="D1373" s="118" t="s">
        <v>2199</v>
      </c>
      <c r="E1373" s="118" t="s">
        <v>1796</v>
      </c>
      <c r="F1373" s="118" t="s">
        <v>2375</v>
      </c>
      <c r="G1373" s="178">
        <v>335240</v>
      </c>
    </row>
    <row r="1374" spans="1:7" ht="43.2">
      <c r="A1374" s="162"/>
      <c r="B1374" s="180">
        <v>122</v>
      </c>
      <c r="C1374" s="118" t="s">
        <v>2208</v>
      </c>
      <c r="D1374" s="118" t="s">
        <v>2209</v>
      </c>
      <c r="E1374" s="118" t="s">
        <v>1095</v>
      </c>
      <c r="F1374" s="118" t="s">
        <v>2545</v>
      </c>
      <c r="G1374" s="178">
        <v>451240</v>
      </c>
    </row>
    <row r="1375" spans="1:7" ht="28.8">
      <c r="A1375" s="162"/>
      <c r="B1375" s="180">
        <v>162</v>
      </c>
      <c r="C1375" s="118" t="s">
        <v>719</v>
      </c>
      <c r="D1375" s="118" t="s">
        <v>905</v>
      </c>
      <c r="E1375" s="118" t="s">
        <v>888</v>
      </c>
      <c r="F1375" s="118" t="s">
        <v>2375</v>
      </c>
      <c r="G1375" s="178">
        <v>658880</v>
      </c>
    </row>
    <row r="1376" spans="1:7" ht="28.8">
      <c r="A1376" s="162"/>
      <c r="B1376" s="180">
        <v>169</v>
      </c>
      <c r="C1376" s="118" t="s">
        <v>2218</v>
      </c>
      <c r="D1376" s="118" t="s">
        <v>1540</v>
      </c>
      <c r="E1376" s="118" t="s">
        <v>888</v>
      </c>
      <c r="F1376" s="118" t="s">
        <v>2375</v>
      </c>
      <c r="G1376" s="178">
        <v>410640</v>
      </c>
    </row>
    <row r="1377" spans="1:7" ht="43.2">
      <c r="A1377" s="162"/>
      <c r="B1377" s="180">
        <v>195</v>
      </c>
      <c r="C1377" s="118" t="s">
        <v>2225</v>
      </c>
      <c r="D1377" s="118" t="s">
        <v>2227</v>
      </c>
      <c r="E1377" s="118" t="s">
        <v>1095</v>
      </c>
      <c r="F1377" s="118" t="s">
        <v>2375</v>
      </c>
      <c r="G1377" s="178">
        <v>721520</v>
      </c>
    </row>
    <row r="1378" spans="1:7" ht="43.2">
      <c r="A1378" s="162"/>
      <c r="B1378" s="180">
        <v>230</v>
      </c>
      <c r="C1378" s="118" t="s">
        <v>2243</v>
      </c>
      <c r="D1378" s="118" t="s">
        <v>1796</v>
      </c>
      <c r="E1378" s="118" t="s">
        <v>1095</v>
      </c>
      <c r="F1378" s="118" t="s">
        <v>2375</v>
      </c>
      <c r="G1378" s="178">
        <v>1523080</v>
      </c>
    </row>
    <row r="1379" spans="1:7" ht="57.6">
      <c r="A1379" s="162"/>
      <c r="B1379" s="180">
        <v>237</v>
      </c>
      <c r="C1379" s="118" t="s">
        <v>1161</v>
      </c>
      <c r="D1379" s="118" t="s">
        <v>1240</v>
      </c>
      <c r="E1379" s="118" t="s">
        <v>1796</v>
      </c>
      <c r="F1379" s="118" t="s">
        <v>2375</v>
      </c>
      <c r="G1379" s="178">
        <v>1532360</v>
      </c>
    </row>
    <row r="1380" spans="1:7" ht="28.8">
      <c r="A1380" s="162"/>
      <c r="B1380" s="180">
        <v>238</v>
      </c>
      <c r="C1380" s="118" t="s">
        <v>2244</v>
      </c>
      <c r="D1380" s="118" t="s">
        <v>1796</v>
      </c>
      <c r="E1380" s="118" t="s">
        <v>1796</v>
      </c>
      <c r="F1380" s="118" t="s">
        <v>2375</v>
      </c>
      <c r="G1380" s="178">
        <v>506920</v>
      </c>
    </row>
    <row r="1381" spans="1:7" ht="43.2">
      <c r="A1381" s="162"/>
      <c r="B1381" s="180">
        <v>239</v>
      </c>
      <c r="C1381" s="118" t="s">
        <v>2245</v>
      </c>
      <c r="D1381" s="118" t="s">
        <v>2246</v>
      </c>
      <c r="E1381" s="118" t="s">
        <v>1796</v>
      </c>
      <c r="F1381" s="118" t="s">
        <v>2375</v>
      </c>
      <c r="G1381" s="178">
        <v>871160</v>
      </c>
    </row>
    <row r="1382" spans="1:7">
      <c r="A1382" s="162"/>
      <c r="B1382" s="180">
        <v>246</v>
      </c>
      <c r="C1382" s="118" t="s">
        <v>1155</v>
      </c>
      <c r="D1382" s="118" t="s">
        <v>1449</v>
      </c>
      <c r="E1382" s="118" t="s">
        <v>888</v>
      </c>
      <c r="F1382" s="118" t="s">
        <v>2375</v>
      </c>
      <c r="G1382" s="178">
        <v>44080</v>
      </c>
    </row>
    <row r="1383" spans="1:7" ht="43.2">
      <c r="A1383" s="164"/>
      <c r="B1383" s="180">
        <v>259</v>
      </c>
      <c r="C1383" s="118" t="s">
        <v>2252</v>
      </c>
      <c r="D1383" s="118" t="s">
        <v>2253</v>
      </c>
      <c r="E1383" s="118" t="s">
        <v>1095</v>
      </c>
      <c r="F1383" s="118" t="s">
        <v>2375</v>
      </c>
      <c r="G1383" s="178">
        <v>140360</v>
      </c>
    </row>
    <row r="1384" spans="1:7" ht="28.8">
      <c r="A1384" s="161" t="s">
        <v>2547</v>
      </c>
      <c r="B1384" s="180">
        <v>198</v>
      </c>
      <c r="C1384" s="118" t="s">
        <v>729</v>
      </c>
      <c r="D1384" s="118" t="s">
        <v>906</v>
      </c>
      <c r="E1384" s="118" t="s">
        <v>906</v>
      </c>
      <c r="F1384" s="118" t="s">
        <v>2566</v>
      </c>
      <c r="G1384" s="178">
        <v>5000</v>
      </c>
    </row>
    <row r="1385" spans="1:7" ht="28.8">
      <c r="A1385" s="164"/>
      <c r="B1385" s="180">
        <v>199</v>
      </c>
      <c r="C1385" s="118" t="s">
        <v>730</v>
      </c>
      <c r="D1385" s="118" t="s">
        <v>907</v>
      </c>
      <c r="E1385" s="118" t="s">
        <v>907</v>
      </c>
      <c r="F1385" s="118" t="s">
        <v>2551</v>
      </c>
      <c r="G1385" s="178">
        <v>6500</v>
      </c>
    </row>
    <row r="1386" spans="1:7" ht="28.8">
      <c r="A1386" s="163" t="s">
        <v>2568</v>
      </c>
      <c r="B1386" s="180">
        <v>233</v>
      </c>
      <c r="C1386" s="118" t="s">
        <v>1148</v>
      </c>
      <c r="D1386" s="118" t="s">
        <v>1231</v>
      </c>
      <c r="E1386" s="118" t="s">
        <v>2476</v>
      </c>
      <c r="F1386" s="118" t="s">
        <v>2577</v>
      </c>
      <c r="G1386" s="178">
        <v>1287600</v>
      </c>
    </row>
    <row r="1387" spans="1:7" ht="28.8">
      <c r="A1387" s="161" t="s">
        <v>2589</v>
      </c>
      <c r="B1387" s="180">
        <v>3</v>
      </c>
      <c r="C1387" s="118" t="s">
        <v>1189</v>
      </c>
      <c r="D1387" s="118" t="s">
        <v>877</v>
      </c>
      <c r="E1387" s="118" t="s">
        <v>2604</v>
      </c>
      <c r="F1387" s="118" t="s">
        <v>2545</v>
      </c>
      <c r="G1387" s="178">
        <v>501120</v>
      </c>
    </row>
    <row r="1388" spans="1:7" ht="72">
      <c r="A1388" s="162"/>
      <c r="B1388" s="180">
        <v>30</v>
      </c>
      <c r="C1388" s="118" t="s">
        <v>2167</v>
      </c>
      <c r="D1388" s="118" t="s">
        <v>2168</v>
      </c>
      <c r="E1388" s="118" t="s">
        <v>2168</v>
      </c>
      <c r="F1388" s="118" t="s">
        <v>2545</v>
      </c>
      <c r="G1388" s="178">
        <v>12383</v>
      </c>
    </row>
    <row r="1389" spans="1:7" ht="28.8">
      <c r="A1389" s="162"/>
      <c r="B1389" s="180">
        <v>39</v>
      </c>
      <c r="C1389" s="118" t="s">
        <v>1549</v>
      </c>
      <c r="D1389" s="118" t="s">
        <v>1633</v>
      </c>
      <c r="E1389" s="118" t="s">
        <v>2383</v>
      </c>
      <c r="F1389" s="118" t="s">
        <v>2545</v>
      </c>
      <c r="G1389" s="178">
        <v>87000</v>
      </c>
    </row>
    <row r="1390" spans="1:7" ht="72">
      <c r="A1390" s="162"/>
      <c r="B1390" s="180">
        <v>46</v>
      </c>
      <c r="C1390" s="118" t="s">
        <v>2171</v>
      </c>
      <c r="D1390" s="118" t="s">
        <v>2172</v>
      </c>
      <c r="E1390" s="118" t="s">
        <v>2172</v>
      </c>
      <c r="F1390" s="118" t="s">
        <v>2545</v>
      </c>
      <c r="G1390" s="178">
        <v>171680</v>
      </c>
    </row>
    <row r="1391" spans="1:7" ht="72">
      <c r="A1391" s="162"/>
      <c r="B1391" s="180">
        <v>47</v>
      </c>
      <c r="C1391" s="118" t="s">
        <v>2173</v>
      </c>
      <c r="D1391" s="118" t="s">
        <v>2174</v>
      </c>
      <c r="E1391" s="118" t="s">
        <v>2174</v>
      </c>
      <c r="F1391" s="118" t="s">
        <v>2545</v>
      </c>
      <c r="G1391" s="178">
        <v>25781</v>
      </c>
    </row>
    <row r="1392" spans="1:7" ht="72">
      <c r="A1392" s="162"/>
      <c r="B1392" s="180">
        <v>48</v>
      </c>
      <c r="C1392" s="118" t="s">
        <v>2175</v>
      </c>
      <c r="D1392" s="118" t="s">
        <v>2176</v>
      </c>
      <c r="E1392" s="118" t="s">
        <v>2176</v>
      </c>
      <c r="F1392" s="118" t="s">
        <v>2545</v>
      </c>
      <c r="G1392" s="178">
        <v>178437</v>
      </c>
    </row>
    <row r="1393" spans="1:7">
      <c r="A1393" s="162"/>
      <c r="B1393" s="180">
        <v>59</v>
      </c>
      <c r="C1393" s="118" t="s">
        <v>1138</v>
      </c>
      <c r="D1393" s="118" t="s">
        <v>2182</v>
      </c>
      <c r="E1393" s="118" t="s">
        <v>2607</v>
      </c>
      <c r="F1393" s="118" t="s">
        <v>2454</v>
      </c>
      <c r="G1393" s="178">
        <v>58000</v>
      </c>
    </row>
    <row r="1394" spans="1:7" ht="57.6">
      <c r="A1394" s="162"/>
      <c r="B1394" s="180">
        <v>127</v>
      </c>
      <c r="C1394" s="118" t="s">
        <v>2210</v>
      </c>
      <c r="D1394" s="118" t="s">
        <v>2211</v>
      </c>
      <c r="E1394" s="118" t="s">
        <v>2377</v>
      </c>
      <c r="F1394" s="118" t="s">
        <v>2545</v>
      </c>
      <c r="G1394" s="178">
        <v>103820</v>
      </c>
    </row>
    <row r="1395" spans="1:7" ht="72">
      <c r="A1395" s="162"/>
      <c r="B1395" s="180">
        <v>132</v>
      </c>
      <c r="C1395" s="118" t="s">
        <v>1186</v>
      </c>
      <c r="D1395" s="118" t="s">
        <v>1259</v>
      </c>
      <c r="E1395" s="118" t="s">
        <v>2609</v>
      </c>
      <c r="F1395" s="118" t="s">
        <v>2545</v>
      </c>
      <c r="G1395" s="178">
        <v>1197236</v>
      </c>
    </row>
    <row r="1396" spans="1:7" ht="43.2">
      <c r="A1396" s="162"/>
      <c r="B1396" s="180">
        <v>180</v>
      </c>
      <c r="C1396" s="118" t="s">
        <v>1154</v>
      </c>
      <c r="D1396" s="118" t="s">
        <v>877</v>
      </c>
      <c r="E1396" s="118" t="s">
        <v>1345</v>
      </c>
      <c r="F1396" s="118" t="s">
        <v>2545</v>
      </c>
      <c r="G1396" s="178">
        <v>501120</v>
      </c>
    </row>
    <row r="1397" spans="1:7">
      <c r="A1397" s="162"/>
      <c r="B1397" s="180">
        <v>200</v>
      </c>
      <c r="C1397" s="118" t="s">
        <v>2228</v>
      </c>
      <c r="D1397" s="118" t="s">
        <v>2687</v>
      </c>
      <c r="E1397" s="118" t="s">
        <v>2613</v>
      </c>
      <c r="F1397" s="118" t="s">
        <v>2454</v>
      </c>
      <c r="G1397" s="178">
        <v>29000</v>
      </c>
    </row>
    <row r="1398" spans="1:7">
      <c r="A1398" s="162"/>
      <c r="B1398" s="180">
        <v>201</v>
      </c>
      <c r="C1398" s="118" t="s">
        <v>2229</v>
      </c>
      <c r="D1398" s="118" t="s">
        <v>2687</v>
      </c>
      <c r="E1398" s="118" t="s">
        <v>2613</v>
      </c>
      <c r="F1398" s="118" t="s">
        <v>2454</v>
      </c>
      <c r="G1398" s="178">
        <v>13456</v>
      </c>
    </row>
    <row r="1399" spans="1:7">
      <c r="A1399" s="162"/>
      <c r="B1399" s="180">
        <v>202</v>
      </c>
      <c r="C1399" s="118" t="s">
        <v>2230</v>
      </c>
      <c r="D1399" s="118" t="s">
        <v>2687</v>
      </c>
      <c r="E1399" s="118" t="s">
        <v>2613</v>
      </c>
      <c r="F1399" s="118" t="s">
        <v>2454</v>
      </c>
      <c r="G1399" s="178">
        <v>17400</v>
      </c>
    </row>
    <row r="1400" spans="1:7" ht="28.8">
      <c r="A1400" s="164"/>
      <c r="B1400" s="180">
        <v>250</v>
      </c>
      <c r="C1400" s="118" t="s">
        <v>1530</v>
      </c>
      <c r="D1400" s="118" t="s">
        <v>1531</v>
      </c>
      <c r="E1400" s="118" t="s">
        <v>1531</v>
      </c>
      <c r="F1400" s="118" t="s">
        <v>2545</v>
      </c>
      <c r="G1400" s="178">
        <v>587250</v>
      </c>
    </row>
    <row r="1401" spans="1:7" ht="43.2">
      <c r="A1401" s="161" t="s">
        <v>2614</v>
      </c>
      <c r="B1401" s="180">
        <v>33</v>
      </c>
      <c r="C1401" s="118" t="s">
        <v>1699</v>
      </c>
      <c r="D1401" s="118" t="s">
        <v>1700</v>
      </c>
      <c r="E1401" s="118" t="s">
        <v>2359</v>
      </c>
      <c r="F1401" s="118" t="s">
        <v>2615</v>
      </c>
      <c r="G1401" s="178">
        <v>371200</v>
      </c>
    </row>
    <row r="1402" spans="1:7" ht="43.2">
      <c r="A1402" s="162"/>
      <c r="B1402" s="180">
        <v>98</v>
      </c>
      <c r="C1402" s="118" t="s">
        <v>1703</v>
      </c>
      <c r="D1402" s="118" t="s">
        <v>2201</v>
      </c>
      <c r="E1402" s="118" t="s">
        <v>2359</v>
      </c>
      <c r="F1402" s="118" t="s">
        <v>2615</v>
      </c>
      <c r="G1402" s="178">
        <v>745300</v>
      </c>
    </row>
    <row r="1403" spans="1:7" ht="57.6">
      <c r="A1403" s="162"/>
      <c r="B1403" s="180">
        <v>129</v>
      </c>
      <c r="C1403" s="118" t="s">
        <v>1160</v>
      </c>
      <c r="D1403" s="118" t="s">
        <v>1239</v>
      </c>
      <c r="E1403" s="118" t="s">
        <v>2359</v>
      </c>
      <c r="F1403" s="118" t="s">
        <v>2615</v>
      </c>
      <c r="G1403" s="178">
        <v>1835699.9999999998</v>
      </c>
    </row>
    <row r="1404" spans="1:7" ht="43.2">
      <c r="A1404" s="164"/>
      <c r="B1404" s="180">
        <v>130</v>
      </c>
      <c r="C1404" s="118" t="s">
        <v>1705</v>
      </c>
      <c r="D1404" s="118" t="s">
        <v>2212</v>
      </c>
      <c r="E1404" s="118" t="s">
        <v>2359</v>
      </c>
      <c r="F1404" s="118" t="s">
        <v>2615</v>
      </c>
      <c r="G1404" s="178">
        <v>1835699.9999999998</v>
      </c>
    </row>
    <row r="1405" spans="1:7" ht="28.8">
      <c r="A1405" s="161" t="s">
        <v>2616</v>
      </c>
      <c r="B1405" s="180">
        <v>2</v>
      </c>
      <c r="C1405" s="118" t="s">
        <v>1188</v>
      </c>
      <c r="D1405" s="118" t="s">
        <v>896</v>
      </c>
      <c r="E1405" s="118" t="s">
        <v>888</v>
      </c>
      <c r="F1405" s="118">
        <v>15</v>
      </c>
      <c r="G1405" s="178">
        <v>150800</v>
      </c>
    </row>
    <row r="1406" spans="1:7" ht="43.2">
      <c r="A1406" s="162"/>
      <c r="B1406" s="180">
        <v>12</v>
      </c>
      <c r="C1406" s="118" t="s">
        <v>1098</v>
      </c>
      <c r="D1406" s="118" t="s">
        <v>1204</v>
      </c>
      <c r="E1406" s="118" t="s">
        <v>920</v>
      </c>
      <c r="F1406" s="118">
        <v>90</v>
      </c>
      <c r="G1406" s="178">
        <v>142500</v>
      </c>
    </row>
    <row r="1407" spans="1:7" ht="57.6">
      <c r="A1407" s="162"/>
      <c r="B1407" s="180">
        <v>24</v>
      </c>
      <c r="C1407" s="118" t="s">
        <v>2163</v>
      </c>
      <c r="D1407" s="118" t="s">
        <v>2164</v>
      </c>
      <c r="E1407" s="118" t="s">
        <v>920</v>
      </c>
      <c r="F1407" s="118">
        <v>45</v>
      </c>
      <c r="G1407" s="178">
        <v>2064800</v>
      </c>
    </row>
    <row r="1408" spans="1:7" ht="57.6">
      <c r="A1408" s="162"/>
      <c r="B1408" s="180">
        <v>25</v>
      </c>
      <c r="C1408" s="118" t="s">
        <v>2165</v>
      </c>
      <c r="D1408" s="118" t="s">
        <v>2166</v>
      </c>
      <c r="E1408" s="118" t="s">
        <v>920</v>
      </c>
      <c r="F1408" s="118">
        <v>45</v>
      </c>
      <c r="G1408" s="178">
        <v>2064800</v>
      </c>
    </row>
    <row r="1409" spans="1:7" ht="43.2">
      <c r="A1409" s="162"/>
      <c r="B1409" s="180">
        <v>29</v>
      </c>
      <c r="C1409" s="118" t="s">
        <v>1196</v>
      </c>
      <c r="D1409" s="118" t="s">
        <v>954</v>
      </c>
      <c r="E1409" s="118" t="s">
        <v>920</v>
      </c>
      <c r="F1409" s="118">
        <v>90</v>
      </c>
      <c r="G1409" s="178">
        <v>116000</v>
      </c>
    </row>
    <row r="1410" spans="1:7" ht="57.6">
      <c r="A1410" s="162"/>
      <c r="B1410" s="180">
        <v>40</v>
      </c>
      <c r="C1410" s="118" t="s">
        <v>1532</v>
      </c>
      <c r="D1410" s="118" t="s">
        <v>1533</v>
      </c>
      <c r="E1410" s="118" t="s">
        <v>1356</v>
      </c>
      <c r="F1410" s="118">
        <v>30</v>
      </c>
      <c r="G1410" s="178">
        <v>168700</v>
      </c>
    </row>
    <row r="1411" spans="1:7" ht="43.2">
      <c r="A1411" s="162"/>
      <c r="B1411" s="180">
        <v>42</v>
      </c>
      <c r="C1411" s="118" t="s">
        <v>1104</v>
      </c>
      <c r="D1411" s="118" t="s">
        <v>1210</v>
      </c>
      <c r="E1411" s="118" t="s">
        <v>888</v>
      </c>
      <c r="F1411" s="118">
        <v>60</v>
      </c>
      <c r="G1411" s="178">
        <v>754000</v>
      </c>
    </row>
    <row r="1412" spans="1:7" ht="57.6">
      <c r="A1412" s="162"/>
      <c r="B1412" s="180">
        <v>45</v>
      </c>
      <c r="C1412" s="118" t="s">
        <v>1582</v>
      </c>
      <c r="D1412" s="118" t="s">
        <v>1542</v>
      </c>
      <c r="E1412" s="118" t="s">
        <v>2321</v>
      </c>
      <c r="F1412" s="118">
        <v>60</v>
      </c>
      <c r="G1412" s="178">
        <v>299800</v>
      </c>
    </row>
    <row r="1413" spans="1:7" ht="28.8">
      <c r="A1413" s="162"/>
      <c r="B1413" s="180">
        <v>51</v>
      </c>
      <c r="C1413" s="118" t="s">
        <v>2178</v>
      </c>
      <c r="D1413" s="118" t="s">
        <v>2155</v>
      </c>
      <c r="E1413" s="118">
        <v>0</v>
      </c>
      <c r="F1413" s="118">
        <v>60</v>
      </c>
      <c r="G1413" s="178">
        <v>1508000</v>
      </c>
    </row>
    <row r="1414" spans="1:7" ht="43.2">
      <c r="A1414" s="162"/>
      <c r="B1414" s="180">
        <v>61</v>
      </c>
      <c r="C1414" s="118" t="s">
        <v>2183</v>
      </c>
      <c r="D1414" s="118" t="s">
        <v>2184</v>
      </c>
      <c r="E1414" s="118" t="s">
        <v>888</v>
      </c>
      <c r="F1414" s="118">
        <v>15</v>
      </c>
      <c r="G1414" s="178">
        <v>603200</v>
      </c>
    </row>
    <row r="1415" spans="1:7" ht="72">
      <c r="A1415" s="162"/>
      <c r="B1415" s="180">
        <v>63</v>
      </c>
      <c r="C1415" s="118" t="s">
        <v>2185</v>
      </c>
      <c r="D1415" s="118" t="s">
        <v>2186</v>
      </c>
      <c r="E1415" s="118" t="s">
        <v>888</v>
      </c>
      <c r="F1415" s="118">
        <v>60</v>
      </c>
      <c r="G1415" s="178">
        <v>336400</v>
      </c>
    </row>
    <row r="1416" spans="1:7" ht="57.6">
      <c r="A1416" s="162"/>
      <c r="B1416" s="180">
        <v>67</v>
      </c>
      <c r="C1416" s="118" t="s">
        <v>1106</v>
      </c>
      <c r="D1416" s="118" t="s">
        <v>1212</v>
      </c>
      <c r="E1416" s="118" t="s">
        <v>888</v>
      </c>
      <c r="F1416" s="118">
        <v>60</v>
      </c>
      <c r="G1416" s="178">
        <v>440800</v>
      </c>
    </row>
    <row r="1417" spans="1:7" ht="129.6">
      <c r="A1417" s="162"/>
      <c r="B1417" s="180">
        <v>70</v>
      </c>
      <c r="C1417" s="118" t="s">
        <v>2187</v>
      </c>
      <c r="D1417" s="118" t="s">
        <v>2188</v>
      </c>
      <c r="E1417" s="118" t="s">
        <v>888</v>
      </c>
      <c r="F1417" s="118">
        <v>60</v>
      </c>
      <c r="G1417" s="178">
        <v>487200</v>
      </c>
    </row>
    <row r="1418" spans="1:7" ht="28.8">
      <c r="A1418" s="162"/>
      <c r="B1418" s="180">
        <v>83</v>
      </c>
      <c r="C1418" s="118" t="s">
        <v>2193</v>
      </c>
      <c r="D1418" s="118" t="s">
        <v>2194</v>
      </c>
      <c r="E1418" s="118" t="s">
        <v>888</v>
      </c>
      <c r="F1418" s="118">
        <v>60</v>
      </c>
      <c r="G1418" s="178">
        <v>324800</v>
      </c>
    </row>
    <row r="1419" spans="1:7" ht="43.2">
      <c r="A1419" s="162"/>
      <c r="B1419" s="180">
        <v>85</v>
      </c>
      <c r="C1419" s="118" t="s">
        <v>1108</v>
      </c>
      <c r="D1419" s="118" t="s">
        <v>1213</v>
      </c>
      <c r="E1419" s="118" t="s">
        <v>2634</v>
      </c>
      <c r="F1419" s="118">
        <v>60</v>
      </c>
      <c r="G1419" s="178">
        <v>928000</v>
      </c>
    </row>
    <row r="1420" spans="1:7" ht="43.2">
      <c r="A1420" s="162"/>
      <c r="B1420" s="180">
        <v>86</v>
      </c>
      <c r="C1420" s="118" t="s">
        <v>1109</v>
      </c>
      <c r="D1420" s="118" t="s">
        <v>1214</v>
      </c>
      <c r="E1420" s="118" t="s">
        <v>2435</v>
      </c>
      <c r="F1420" s="118">
        <v>60</v>
      </c>
      <c r="G1420" s="178">
        <v>707600</v>
      </c>
    </row>
    <row r="1421" spans="1:7" ht="43.2">
      <c r="A1421" s="162"/>
      <c r="B1421" s="180">
        <v>87</v>
      </c>
      <c r="C1421" s="118" t="s">
        <v>1392</v>
      </c>
      <c r="D1421" s="118" t="s">
        <v>1393</v>
      </c>
      <c r="E1421" s="118" t="s">
        <v>888</v>
      </c>
      <c r="F1421" s="118">
        <v>60</v>
      </c>
      <c r="G1421" s="178">
        <v>556800</v>
      </c>
    </row>
    <row r="1422" spans="1:7" ht="57.6">
      <c r="A1422" s="162"/>
      <c r="B1422" s="180">
        <v>111</v>
      </c>
      <c r="C1422" s="118" t="s">
        <v>2206</v>
      </c>
      <c r="D1422" s="118" t="s">
        <v>2207</v>
      </c>
      <c r="E1422" s="118" t="s">
        <v>1799</v>
      </c>
      <c r="F1422" s="118">
        <v>60</v>
      </c>
      <c r="G1422" s="178">
        <v>155300</v>
      </c>
    </row>
    <row r="1423" spans="1:7" ht="43.2">
      <c r="A1423" s="162"/>
      <c r="B1423" s="180">
        <v>167</v>
      </c>
      <c r="C1423" s="118" t="s">
        <v>720</v>
      </c>
      <c r="D1423" s="118" t="s">
        <v>167</v>
      </c>
      <c r="E1423" s="118" t="s">
        <v>2637</v>
      </c>
      <c r="F1423" s="118">
        <v>60</v>
      </c>
      <c r="G1423" s="178">
        <v>6264000</v>
      </c>
    </row>
    <row r="1424" spans="1:7" ht="28.8">
      <c r="A1424" s="162"/>
      <c r="B1424" s="180">
        <v>170</v>
      </c>
      <c r="C1424" s="118" t="s">
        <v>2219</v>
      </c>
      <c r="D1424" s="118" t="s">
        <v>1541</v>
      </c>
      <c r="E1424" s="118" t="s">
        <v>2625</v>
      </c>
      <c r="F1424" s="118">
        <v>60</v>
      </c>
      <c r="G1424" s="178">
        <v>303600</v>
      </c>
    </row>
    <row r="1425" spans="1:7" ht="43.2">
      <c r="A1425" s="162"/>
      <c r="B1425" s="180">
        <v>174</v>
      </c>
      <c r="C1425" s="118" t="s">
        <v>1124</v>
      </c>
      <c r="D1425" s="118" t="s">
        <v>2220</v>
      </c>
      <c r="E1425" s="118" t="s">
        <v>2625</v>
      </c>
      <c r="F1425" s="118">
        <v>60</v>
      </c>
      <c r="G1425" s="178">
        <v>567300</v>
      </c>
    </row>
    <row r="1426" spans="1:7" ht="43.2">
      <c r="A1426" s="162"/>
      <c r="B1426" s="180">
        <v>175</v>
      </c>
      <c r="C1426" s="118" t="s">
        <v>1125</v>
      </c>
      <c r="D1426" s="118" t="s">
        <v>2221</v>
      </c>
      <c r="E1426" s="118" t="s">
        <v>2625</v>
      </c>
      <c r="F1426" s="118">
        <v>60</v>
      </c>
      <c r="G1426" s="178">
        <v>567300</v>
      </c>
    </row>
    <row r="1427" spans="1:7" ht="43.2">
      <c r="A1427" s="162"/>
      <c r="B1427" s="180">
        <v>176</v>
      </c>
      <c r="C1427" s="118" t="s">
        <v>1126</v>
      </c>
      <c r="D1427" s="118" t="s">
        <v>2220</v>
      </c>
      <c r="E1427" s="118" t="s">
        <v>2625</v>
      </c>
      <c r="F1427" s="118">
        <v>60</v>
      </c>
      <c r="G1427" s="178">
        <v>567300</v>
      </c>
    </row>
    <row r="1428" spans="1:7" ht="28.8">
      <c r="A1428" s="162"/>
      <c r="B1428" s="180">
        <v>177</v>
      </c>
      <c r="C1428" s="118" t="s">
        <v>1626</v>
      </c>
      <c r="D1428" s="118" t="s">
        <v>2687</v>
      </c>
      <c r="E1428" s="118" t="s">
        <v>2314</v>
      </c>
      <c r="F1428" s="118">
        <v>15</v>
      </c>
      <c r="G1428" s="178">
        <v>803200</v>
      </c>
    </row>
    <row r="1429" spans="1:7" ht="43.2">
      <c r="A1429" s="162"/>
      <c r="B1429" s="180">
        <v>192</v>
      </c>
      <c r="C1429" s="118" t="s">
        <v>723</v>
      </c>
      <c r="D1429" s="118" t="s">
        <v>2224</v>
      </c>
      <c r="E1429" s="118" t="s">
        <v>2625</v>
      </c>
      <c r="F1429" s="118">
        <v>30</v>
      </c>
      <c r="G1429" s="178">
        <v>3500</v>
      </c>
    </row>
    <row r="1430" spans="1:7" ht="43.2">
      <c r="A1430" s="162"/>
      <c r="B1430" s="180">
        <v>194</v>
      </c>
      <c r="C1430" s="118" t="s">
        <v>2225</v>
      </c>
      <c r="D1430" s="118" t="s">
        <v>2226</v>
      </c>
      <c r="E1430" s="118" t="s">
        <v>1095</v>
      </c>
      <c r="F1430" s="118">
        <v>60</v>
      </c>
      <c r="G1430" s="178">
        <v>556800</v>
      </c>
    </row>
    <row r="1431" spans="1:7" ht="72">
      <c r="A1431" s="162"/>
      <c r="B1431" s="180">
        <v>203</v>
      </c>
      <c r="C1431" s="118" t="s">
        <v>1198</v>
      </c>
      <c r="D1431" s="118" t="s">
        <v>2231</v>
      </c>
      <c r="E1431" s="118" t="s">
        <v>2625</v>
      </c>
      <c r="F1431" s="118">
        <v>60</v>
      </c>
      <c r="G1431" s="178">
        <v>580000</v>
      </c>
    </row>
    <row r="1432" spans="1:7" ht="43.2">
      <c r="A1432" s="162"/>
      <c r="B1432" s="180">
        <v>209</v>
      </c>
      <c r="C1432" s="118" t="s">
        <v>1144</v>
      </c>
      <c r="D1432" s="118" t="s">
        <v>1227</v>
      </c>
      <c r="E1432" s="118" t="s">
        <v>2302</v>
      </c>
      <c r="F1432" s="118">
        <v>60</v>
      </c>
      <c r="G1432" s="178">
        <v>12900</v>
      </c>
    </row>
    <row r="1433" spans="1:7" ht="43.2">
      <c r="A1433" s="162"/>
      <c r="B1433" s="180">
        <v>221</v>
      </c>
      <c r="C1433" s="118" t="s">
        <v>1618</v>
      </c>
      <c r="D1433" s="118" t="s">
        <v>1617</v>
      </c>
      <c r="E1433" s="118" t="s">
        <v>1617</v>
      </c>
      <c r="F1433" s="118">
        <v>60</v>
      </c>
      <c r="G1433" s="178">
        <v>57900</v>
      </c>
    </row>
    <row r="1434" spans="1:7" ht="28.8">
      <c r="A1434" s="162"/>
      <c r="B1434" s="180">
        <v>225</v>
      </c>
      <c r="C1434" s="118" t="s">
        <v>1581</v>
      </c>
      <c r="D1434" s="118" t="s">
        <v>1539</v>
      </c>
      <c r="E1434" s="118" t="s">
        <v>1799</v>
      </c>
      <c r="F1434" s="118">
        <v>60</v>
      </c>
      <c r="G1434" s="178">
        <v>28900</v>
      </c>
    </row>
    <row r="1435" spans="1:7" ht="28.8">
      <c r="A1435" s="162"/>
      <c r="B1435" s="180">
        <v>235</v>
      </c>
      <c r="C1435" s="118" t="s">
        <v>1635</v>
      </c>
      <c r="D1435" s="118" t="s">
        <v>2687</v>
      </c>
      <c r="E1435" s="118" t="s">
        <v>888</v>
      </c>
      <c r="F1435" s="118">
        <v>60</v>
      </c>
      <c r="G1435" s="178">
        <v>358800</v>
      </c>
    </row>
    <row r="1436" spans="1:7" ht="43.2">
      <c r="A1436" s="162"/>
      <c r="B1436" s="180">
        <v>236</v>
      </c>
      <c r="C1436" s="118" t="s">
        <v>1294</v>
      </c>
      <c r="D1436" s="118" t="s">
        <v>1214</v>
      </c>
      <c r="E1436" s="118" t="s">
        <v>2435</v>
      </c>
      <c r="F1436" s="118">
        <v>60</v>
      </c>
      <c r="G1436" s="178">
        <v>556800</v>
      </c>
    </row>
    <row r="1437" spans="1:7" ht="57.6">
      <c r="A1437" s="162"/>
      <c r="B1437" s="180">
        <v>240</v>
      </c>
      <c r="C1437" s="118" t="s">
        <v>1613</v>
      </c>
      <c r="D1437" s="118" t="s">
        <v>1614</v>
      </c>
      <c r="E1437" s="118" t="s">
        <v>1614</v>
      </c>
      <c r="F1437" s="118">
        <v>60</v>
      </c>
      <c r="G1437" s="178">
        <v>312200</v>
      </c>
    </row>
    <row r="1438" spans="1:7" ht="43.2">
      <c r="A1438" s="162"/>
      <c r="B1438" s="180">
        <v>241</v>
      </c>
      <c r="C1438" s="118" t="s">
        <v>1150</v>
      </c>
      <c r="D1438" s="118" t="s">
        <v>1233</v>
      </c>
      <c r="E1438" s="118" t="s">
        <v>1796</v>
      </c>
      <c r="F1438" s="118">
        <v>60</v>
      </c>
      <c r="G1438" s="178">
        <v>243600</v>
      </c>
    </row>
    <row r="1439" spans="1:7" ht="43.2">
      <c r="A1439" s="162"/>
      <c r="B1439" s="180">
        <v>242</v>
      </c>
      <c r="C1439" s="118" t="s">
        <v>1425</v>
      </c>
      <c r="D1439" s="118" t="s">
        <v>1620</v>
      </c>
      <c r="E1439" s="118" t="s">
        <v>888</v>
      </c>
      <c r="F1439" s="118">
        <v>60</v>
      </c>
      <c r="G1439" s="178">
        <v>185600</v>
      </c>
    </row>
    <row r="1440" spans="1:7" ht="72">
      <c r="A1440" s="162"/>
      <c r="B1440" s="180">
        <v>243</v>
      </c>
      <c r="C1440" s="118" t="s">
        <v>1509</v>
      </c>
      <c r="D1440" s="118" t="s">
        <v>896</v>
      </c>
      <c r="E1440" s="118" t="s">
        <v>888</v>
      </c>
      <c r="F1440" s="118">
        <v>60</v>
      </c>
      <c r="G1440" s="178">
        <v>162400</v>
      </c>
    </row>
    <row r="1441" spans="1:7" ht="43.2">
      <c r="A1441" s="164"/>
      <c r="B1441" s="180">
        <v>261</v>
      </c>
      <c r="C1441" s="118" t="s">
        <v>1318</v>
      </c>
      <c r="D1441" s="118" t="s">
        <v>954</v>
      </c>
      <c r="E1441" s="118" t="s">
        <v>920</v>
      </c>
      <c r="F1441" s="118">
        <v>60</v>
      </c>
      <c r="G1441" s="178">
        <v>88600</v>
      </c>
    </row>
  </sheetData>
  <mergeCells count="71">
    <mergeCell ref="A1372:A1383"/>
    <mergeCell ref="A1384:A1385"/>
    <mergeCell ref="A1387:A1400"/>
    <mergeCell ref="A1401:A1404"/>
    <mergeCell ref="A1405:A1441"/>
    <mergeCell ref="A1230:A1264"/>
    <mergeCell ref="A1265:A1271"/>
    <mergeCell ref="A1272:A1282"/>
    <mergeCell ref="A1283:A1289"/>
    <mergeCell ref="A1290:A1302"/>
    <mergeCell ref="A1303:A1371"/>
    <mergeCell ref="A1196:A1197"/>
    <mergeCell ref="A1201:B1201"/>
    <mergeCell ref="A1204:A1207"/>
    <mergeCell ref="A1208:A1210"/>
    <mergeCell ref="A1213:A1214"/>
    <mergeCell ref="A1215:A1229"/>
    <mergeCell ref="A1149:A1150"/>
    <mergeCell ref="A1151:A1166"/>
    <mergeCell ref="A1167:A1170"/>
    <mergeCell ref="A1171:A1179"/>
    <mergeCell ref="A1180:A1193"/>
    <mergeCell ref="A1194:A1195"/>
    <mergeCell ref="A1093:C1093"/>
    <mergeCell ref="A1096:A1102"/>
    <mergeCell ref="A1103:A1108"/>
    <mergeCell ref="A1109:A1126"/>
    <mergeCell ref="A1127:A1135"/>
    <mergeCell ref="A1136:A1148"/>
    <mergeCell ref="A910:A979"/>
    <mergeCell ref="A980:A1026"/>
    <mergeCell ref="A1027:A1029"/>
    <mergeCell ref="A1030:A1066"/>
    <mergeCell ref="A1067:A1083"/>
    <mergeCell ref="A1084:A1089"/>
    <mergeCell ref="A793:A809"/>
    <mergeCell ref="A810:A815"/>
    <mergeCell ref="A816:A817"/>
    <mergeCell ref="A818:A848"/>
    <mergeCell ref="A849:A902"/>
    <mergeCell ref="A904:A909"/>
    <mergeCell ref="A689:A693"/>
    <mergeCell ref="A694:A699"/>
    <mergeCell ref="A700:A708"/>
    <mergeCell ref="A709:A720"/>
    <mergeCell ref="A722:A735"/>
    <mergeCell ref="A736:A791"/>
    <mergeCell ref="A519:A569"/>
    <mergeCell ref="A570:A639"/>
    <mergeCell ref="A640:A641"/>
    <mergeCell ref="A642:A676"/>
    <mergeCell ref="A680:B680"/>
    <mergeCell ref="A683:A688"/>
    <mergeCell ref="A351:A356"/>
    <mergeCell ref="A357:A413"/>
    <mergeCell ref="A414:A424"/>
    <mergeCell ref="A425:A454"/>
    <mergeCell ref="A455:A470"/>
    <mergeCell ref="A471:A518"/>
    <mergeCell ref="A44:A112"/>
    <mergeCell ref="A113:A116"/>
    <mergeCell ref="A117:A132"/>
    <mergeCell ref="A133:A154"/>
    <mergeCell ref="A155:A159"/>
    <mergeCell ref="A160:A350"/>
    <mergeCell ref="A1:G1"/>
    <mergeCell ref="A2:G2"/>
    <mergeCell ref="A4:B4"/>
    <mergeCell ref="A8:A26"/>
    <mergeCell ref="A27:A32"/>
    <mergeCell ref="A33:A4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4"/>
  <sheetViews>
    <sheetView zoomScale="70" zoomScaleNormal="70" workbookViewId="0">
      <selection activeCell="B11" sqref="B11"/>
    </sheetView>
  </sheetViews>
  <sheetFormatPr baseColWidth="10" defaultRowHeight="14.4"/>
  <cols>
    <col min="1" max="1" width="16.21875" style="117" customWidth="1"/>
    <col min="2" max="2" width="39.109375" style="103" customWidth="1"/>
    <col min="3" max="3" width="22.77734375" style="103" customWidth="1"/>
    <col min="4" max="4" width="11.5546875" style="103"/>
    <col min="5" max="5" width="26.21875" style="103" customWidth="1"/>
  </cols>
  <sheetData>
    <row r="1" spans="1:7">
      <c r="A1" s="155" t="s">
        <v>1429</v>
      </c>
      <c r="B1" s="155"/>
      <c r="C1" s="155"/>
      <c r="D1" s="155"/>
      <c r="E1" s="155"/>
      <c r="F1" s="155"/>
      <c r="G1" s="155"/>
    </row>
    <row r="2" spans="1:7">
      <c r="A2" s="155" t="s">
        <v>2152</v>
      </c>
      <c r="B2" s="155"/>
      <c r="C2" s="155"/>
      <c r="D2" s="155"/>
      <c r="E2" s="155"/>
      <c r="F2" s="155"/>
      <c r="G2" s="155"/>
    </row>
    <row r="3" spans="1:7">
      <c r="A3" s="155" t="s">
        <v>2756</v>
      </c>
      <c r="B3" s="155"/>
      <c r="C3" s="155"/>
      <c r="D3" s="155"/>
      <c r="E3" s="155"/>
    </row>
    <row r="4" spans="1:7">
      <c r="B4" s="117"/>
      <c r="C4" s="117"/>
      <c r="D4" s="117"/>
      <c r="E4" s="117"/>
    </row>
    <row r="5" spans="1:7">
      <c r="A5" s="154" t="s">
        <v>1430</v>
      </c>
      <c r="B5" s="154"/>
    </row>
    <row r="6" spans="1:7" ht="14.4" customHeight="1"/>
    <row r="7" spans="1:7" ht="28.8">
      <c r="A7" s="116" t="s">
        <v>0</v>
      </c>
      <c r="B7" s="116" t="s">
        <v>1</v>
      </c>
      <c r="C7" s="116" t="s">
        <v>2</v>
      </c>
      <c r="D7" s="116" t="s">
        <v>1735</v>
      </c>
      <c r="E7" s="116" t="s">
        <v>4</v>
      </c>
    </row>
    <row r="8" spans="1:7" ht="100.8">
      <c r="A8" s="120">
        <v>4</v>
      </c>
      <c r="B8" s="118" t="s">
        <v>1806</v>
      </c>
      <c r="C8" s="118">
        <v>5</v>
      </c>
      <c r="D8" s="118" t="s">
        <v>9</v>
      </c>
      <c r="E8" s="104" t="s">
        <v>1803</v>
      </c>
    </row>
    <row r="9" spans="1:7" ht="100.8">
      <c r="A9" s="120">
        <v>8</v>
      </c>
      <c r="B9" s="118" t="s">
        <v>1666</v>
      </c>
      <c r="C9" s="118">
        <v>100</v>
      </c>
      <c r="D9" s="118" t="s">
        <v>6</v>
      </c>
      <c r="E9" s="104" t="s">
        <v>1803</v>
      </c>
    </row>
    <row r="10" spans="1:7" ht="100.8">
      <c r="A10" s="120">
        <v>18</v>
      </c>
      <c r="B10" s="118" t="s">
        <v>1649</v>
      </c>
      <c r="C10" s="118">
        <v>100</v>
      </c>
      <c r="D10" s="118" t="s">
        <v>6</v>
      </c>
      <c r="E10" s="104" t="s">
        <v>1803</v>
      </c>
    </row>
    <row r="11" spans="1:7" ht="100.8">
      <c r="A11" s="120">
        <v>75</v>
      </c>
      <c r="B11" s="118" t="s">
        <v>45</v>
      </c>
      <c r="C11" s="118">
        <v>100</v>
      </c>
      <c r="D11" s="118" t="s">
        <v>6</v>
      </c>
      <c r="E11" s="104" t="s">
        <v>1803</v>
      </c>
    </row>
    <row r="12" spans="1:7" ht="100.8">
      <c r="A12" s="120">
        <v>90</v>
      </c>
      <c r="B12" s="118" t="s">
        <v>52</v>
      </c>
      <c r="C12" s="118">
        <v>50</v>
      </c>
      <c r="D12" s="118" t="s">
        <v>6</v>
      </c>
      <c r="E12" s="104" t="s">
        <v>1803</v>
      </c>
    </row>
    <row r="13" spans="1:7">
      <c r="A13" s="120">
        <v>134</v>
      </c>
      <c r="B13" s="118" t="s">
        <v>500</v>
      </c>
      <c r="C13" s="118">
        <v>25</v>
      </c>
      <c r="D13" s="118" t="s">
        <v>9</v>
      </c>
      <c r="E13" s="104" t="s">
        <v>501</v>
      </c>
    </row>
    <row r="14" spans="1:7">
      <c r="A14" s="120">
        <v>143</v>
      </c>
      <c r="B14" s="118" t="s">
        <v>89</v>
      </c>
      <c r="C14" s="118"/>
      <c r="D14" s="118"/>
      <c r="E14" s="104"/>
    </row>
    <row r="15" spans="1:7" ht="100.8">
      <c r="A15" s="120">
        <v>156</v>
      </c>
      <c r="B15" s="118" t="s">
        <v>107</v>
      </c>
      <c r="C15" s="118">
        <v>50</v>
      </c>
      <c r="D15" s="118" t="s">
        <v>9</v>
      </c>
      <c r="E15" s="104" t="s">
        <v>1803</v>
      </c>
    </row>
    <row r="16" spans="1:7" ht="100.8">
      <c r="A16" s="120">
        <v>157</v>
      </c>
      <c r="B16" s="118" t="s">
        <v>108</v>
      </c>
      <c r="C16" s="118">
        <v>100</v>
      </c>
      <c r="D16" s="118" t="s">
        <v>9</v>
      </c>
      <c r="E16" s="104" t="s">
        <v>1803</v>
      </c>
    </row>
    <row r="17" spans="1:5" ht="100.8">
      <c r="A17" s="120">
        <v>158</v>
      </c>
      <c r="B17" s="118" t="s">
        <v>109</v>
      </c>
      <c r="C17" s="118">
        <v>10</v>
      </c>
      <c r="D17" s="118" t="s">
        <v>9</v>
      </c>
      <c r="E17" s="104" t="s">
        <v>1803</v>
      </c>
    </row>
    <row r="18" spans="1:5" ht="100.8">
      <c r="A18" s="120">
        <v>172</v>
      </c>
      <c r="B18" s="118" t="s">
        <v>303</v>
      </c>
      <c r="C18" s="118">
        <v>25</v>
      </c>
      <c r="D18" s="118" t="s">
        <v>9</v>
      </c>
      <c r="E18" s="104" t="s">
        <v>1803</v>
      </c>
    </row>
    <row r="19" spans="1:5" ht="57.6">
      <c r="A19" s="120">
        <v>214</v>
      </c>
      <c r="B19" s="118" t="s">
        <v>2662</v>
      </c>
      <c r="C19" s="118">
        <v>100</v>
      </c>
      <c r="D19" s="118" t="s">
        <v>6</v>
      </c>
      <c r="E19" s="104" t="s">
        <v>1836</v>
      </c>
    </row>
    <row r="20" spans="1:5" ht="129.6">
      <c r="A20" s="120">
        <v>230</v>
      </c>
      <c r="B20" s="118" t="s">
        <v>540</v>
      </c>
      <c r="C20" s="118">
        <v>100</v>
      </c>
      <c r="D20" s="118" t="s">
        <v>538</v>
      </c>
      <c r="E20" s="104" t="s">
        <v>1804</v>
      </c>
    </row>
    <row r="21" spans="1:5" ht="129.6">
      <c r="A21" s="120">
        <v>236</v>
      </c>
      <c r="B21" s="118" t="s">
        <v>1376</v>
      </c>
      <c r="C21" s="118">
        <v>1</v>
      </c>
      <c r="D21" s="118" t="s">
        <v>6</v>
      </c>
      <c r="E21" s="104" t="s">
        <v>1804</v>
      </c>
    </row>
    <row r="22" spans="1:5" ht="129.6">
      <c r="A22" s="120">
        <v>237</v>
      </c>
      <c r="B22" s="118" t="s">
        <v>1376</v>
      </c>
      <c r="C22" s="118">
        <v>100</v>
      </c>
      <c r="D22" s="118" t="s">
        <v>538</v>
      </c>
      <c r="E22" s="104" t="s">
        <v>1804</v>
      </c>
    </row>
    <row r="23" spans="1:5" ht="100.8">
      <c r="A23" s="120">
        <v>252</v>
      </c>
      <c r="B23" s="118" t="s">
        <v>1641</v>
      </c>
      <c r="C23" s="118">
        <v>5</v>
      </c>
      <c r="D23" s="118" t="s">
        <v>9</v>
      </c>
      <c r="E23" s="104" t="s">
        <v>1803</v>
      </c>
    </row>
    <row r="24" spans="1:5" ht="100.8">
      <c r="A24" s="120">
        <v>259</v>
      </c>
      <c r="B24" s="118" t="s">
        <v>1642</v>
      </c>
      <c r="C24" s="118">
        <v>100</v>
      </c>
      <c r="D24" s="118" t="s">
        <v>9</v>
      </c>
      <c r="E24" s="104" t="s">
        <v>1803</v>
      </c>
    </row>
    <row r="25" spans="1:5" ht="28.8">
      <c r="A25" s="120">
        <v>282</v>
      </c>
      <c r="B25" s="118" t="s">
        <v>189</v>
      </c>
      <c r="C25" s="118" t="s">
        <v>190</v>
      </c>
      <c r="D25" s="118" t="s">
        <v>191</v>
      </c>
      <c r="E25" s="104" t="s">
        <v>192</v>
      </c>
    </row>
    <row r="26" spans="1:5" ht="129.6">
      <c r="A26" s="120">
        <v>283</v>
      </c>
      <c r="B26" s="118" t="s">
        <v>545</v>
      </c>
      <c r="C26" s="118">
        <v>100</v>
      </c>
      <c r="D26" s="118" t="s">
        <v>538</v>
      </c>
      <c r="E26" s="104" t="s">
        <v>1804</v>
      </c>
    </row>
    <row r="27" spans="1:5" ht="129.6">
      <c r="A27" s="120">
        <v>291</v>
      </c>
      <c r="B27" s="118" t="s">
        <v>548</v>
      </c>
      <c r="C27" s="118">
        <v>100</v>
      </c>
      <c r="D27" s="118" t="s">
        <v>538</v>
      </c>
      <c r="E27" s="104" t="s">
        <v>1804</v>
      </c>
    </row>
    <row r="28" spans="1:5" ht="100.8">
      <c r="A28" s="120">
        <v>295</v>
      </c>
      <c r="B28" s="118" t="s">
        <v>549</v>
      </c>
      <c r="C28" s="118">
        <v>4000</v>
      </c>
      <c r="D28" s="118" t="s">
        <v>6</v>
      </c>
      <c r="E28" s="104" t="s">
        <v>1803</v>
      </c>
    </row>
    <row r="29" spans="1:5" ht="100.8">
      <c r="A29" s="120">
        <v>299</v>
      </c>
      <c r="B29" s="118" t="s">
        <v>1665</v>
      </c>
      <c r="C29" s="118">
        <v>100</v>
      </c>
      <c r="D29" s="118" t="s">
        <v>9</v>
      </c>
      <c r="E29" s="104" t="s">
        <v>1803</v>
      </c>
    </row>
    <row r="30" spans="1:5" ht="129.6">
      <c r="A30" s="120">
        <v>332</v>
      </c>
      <c r="B30" s="118" t="s">
        <v>1723</v>
      </c>
      <c r="C30" s="118">
        <v>250</v>
      </c>
      <c r="D30" s="118" t="s">
        <v>538</v>
      </c>
      <c r="E30" s="104" t="s">
        <v>1804</v>
      </c>
    </row>
    <row r="31" spans="1:5">
      <c r="A31" s="120">
        <v>363</v>
      </c>
      <c r="B31" s="118" t="s">
        <v>221</v>
      </c>
      <c r="C31" s="118">
        <v>1000</v>
      </c>
      <c r="D31" s="118"/>
      <c r="E31" s="104"/>
    </row>
    <row r="32" spans="1:5">
      <c r="A32" s="120">
        <v>425</v>
      </c>
      <c r="B32" s="118" t="s">
        <v>253</v>
      </c>
      <c r="C32" s="118" t="s">
        <v>902</v>
      </c>
      <c r="D32" s="118" t="s">
        <v>169</v>
      </c>
      <c r="E32" s="104" t="s">
        <v>254</v>
      </c>
    </row>
    <row r="33" spans="1:5">
      <c r="A33" s="120">
        <v>430</v>
      </c>
      <c r="B33" s="118" t="s">
        <v>257</v>
      </c>
      <c r="C33" s="118" t="s">
        <v>95</v>
      </c>
      <c r="D33" s="118" t="s">
        <v>258</v>
      </c>
      <c r="E33" s="104" t="s">
        <v>259</v>
      </c>
    </row>
    <row r="34" spans="1:5">
      <c r="A34" s="120">
        <v>439</v>
      </c>
      <c r="B34" s="118" t="s">
        <v>1369</v>
      </c>
      <c r="C34" s="118" t="s">
        <v>91</v>
      </c>
      <c r="D34" s="118" t="s">
        <v>91</v>
      </c>
      <c r="E34" s="104" t="s">
        <v>1370</v>
      </c>
    </row>
    <row r="35" spans="1:5" ht="129.6">
      <c r="A35" s="120">
        <v>464</v>
      </c>
      <c r="B35" s="118" t="s">
        <v>1905</v>
      </c>
      <c r="C35" s="118">
        <v>250</v>
      </c>
      <c r="D35" s="118" t="s">
        <v>538</v>
      </c>
      <c r="E35" s="104" t="s">
        <v>1804</v>
      </c>
    </row>
    <row r="36" spans="1:5" ht="43.2">
      <c r="A36" s="120">
        <v>469</v>
      </c>
      <c r="B36" s="118" t="s">
        <v>285</v>
      </c>
      <c r="C36" s="118" t="s">
        <v>286</v>
      </c>
      <c r="D36" s="118" t="s">
        <v>286</v>
      </c>
      <c r="E36" s="104" t="s">
        <v>287</v>
      </c>
    </row>
    <row r="37" spans="1:5" ht="28.8">
      <c r="A37" s="120">
        <v>470</v>
      </c>
      <c r="B37" s="118" t="s">
        <v>288</v>
      </c>
      <c r="C37" s="118" t="s">
        <v>289</v>
      </c>
      <c r="D37" s="118" t="s">
        <v>289</v>
      </c>
      <c r="E37" s="104" t="s">
        <v>287</v>
      </c>
    </row>
    <row r="38" spans="1:5" ht="43.2">
      <c r="A38" s="120">
        <v>471</v>
      </c>
      <c r="B38" s="118" t="s">
        <v>290</v>
      </c>
      <c r="C38" s="118" t="s">
        <v>289</v>
      </c>
      <c r="D38" s="118" t="s">
        <v>289</v>
      </c>
      <c r="E38" s="104" t="s">
        <v>287</v>
      </c>
    </row>
    <row r="39" spans="1:5" ht="100.8">
      <c r="A39" s="120">
        <v>477</v>
      </c>
      <c r="B39" s="118" t="s">
        <v>484</v>
      </c>
      <c r="C39" s="118" t="s">
        <v>485</v>
      </c>
      <c r="D39" s="118" t="s">
        <v>6</v>
      </c>
      <c r="E39" s="104" t="s">
        <v>1803</v>
      </c>
    </row>
    <row r="40" spans="1:5" ht="129.6">
      <c r="A40" s="120">
        <v>478</v>
      </c>
      <c r="B40" s="118" t="s">
        <v>1907</v>
      </c>
      <c r="C40" s="118">
        <v>250</v>
      </c>
      <c r="D40" s="118" t="s">
        <v>538</v>
      </c>
      <c r="E40" s="104" t="s">
        <v>1804</v>
      </c>
    </row>
    <row r="41" spans="1:5" ht="100.8">
      <c r="A41" s="120">
        <v>481</v>
      </c>
      <c r="B41" s="118" t="s">
        <v>1908</v>
      </c>
      <c r="C41" s="118">
        <v>100</v>
      </c>
      <c r="D41" s="118" t="s">
        <v>6</v>
      </c>
      <c r="E41" s="104" t="s">
        <v>1803</v>
      </c>
    </row>
    <row r="42" spans="1:5">
      <c r="A42" s="120">
        <v>503</v>
      </c>
      <c r="B42" s="118" t="s">
        <v>1911</v>
      </c>
      <c r="C42" s="118">
        <v>100</v>
      </c>
      <c r="D42" s="118" t="s">
        <v>6</v>
      </c>
      <c r="E42" s="104" t="s">
        <v>1912</v>
      </c>
    </row>
    <row r="43" spans="1:5" ht="100.8">
      <c r="A43" s="120">
        <v>505</v>
      </c>
      <c r="B43" s="118" t="s">
        <v>1913</v>
      </c>
      <c r="C43" s="118">
        <v>100</v>
      </c>
      <c r="D43" s="118" t="s">
        <v>9</v>
      </c>
      <c r="E43" s="104" t="s">
        <v>1803</v>
      </c>
    </row>
    <row r="44" spans="1:5" ht="28.8">
      <c r="A44" s="120">
        <v>540</v>
      </c>
      <c r="B44" s="118" t="s">
        <v>343</v>
      </c>
      <c r="C44" s="118" t="s">
        <v>341</v>
      </c>
      <c r="D44" s="118" t="s">
        <v>341</v>
      </c>
      <c r="E44" s="104" t="s">
        <v>342</v>
      </c>
    </row>
    <row r="45" spans="1:5">
      <c r="A45" s="120">
        <v>544</v>
      </c>
      <c r="B45" s="118" t="s">
        <v>1419</v>
      </c>
      <c r="C45" s="118">
        <v>1000</v>
      </c>
      <c r="D45" s="118"/>
      <c r="E45" s="104"/>
    </row>
    <row r="46" spans="1:5" ht="129.6">
      <c r="A46" s="120">
        <v>556</v>
      </c>
      <c r="B46" s="118" t="s">
        <v>570</v>
      </c>
      <c r="C46" s="118">
        <v>100</v>
      </c>
      <c r="D46" s="118" t="s">
        <v>538</v>
      </c>
      <c r="E46" s="104" t="s">
        <v>1804</v>
      </c>
    </row>
    <row r="47" spans="1:5">
      <c r="A47" s="120">
        <v>560</v>
      </c>
      <c r="B47" s="118" t="s">
        <v>353</v>
      </c>
      <c r="C47" s="118" t="s">
        <v>1733</v>
      </c>
      <c r="D47" s="118" t="s">
        <v>440</v>
      </c>
      <c r="E47" s="104" t="s">
        <v>287</v>
      </c>
    </row>
    <row r="48" spans="1:5" ht="28.8">
      <c r="A48" s="120">
        <v>564</v>
      </c>
      <c r="B48" s="118" t="s">
        <v>1517</v>
      </c>
      <c r="C48" s="118" t="s">
        <v>1518</v>
      </c>
      <c r="D48" s="118" t="s">
        <v>169</v>
      </c>
      <c r="E48" s="104" t="s">
        <v>1519</v>
      </c>
    </row>
    <row r="49" spans="1:5" ht="100.8">
      <c r="A49" s="120">
        <v>569</v>
      </c>
      <c r="B49" s="118" t="s">
        <v>1643</v>
      </c>
      <c r="C49" s="118">
        <v>100</v>
      </c>
      <c r="D49" s="118" t="s">
        <v>6</v>
      </c>
      <c r="E49" s="104" t="s">
        <v>1803</v>
      </c>
    </row>
    <row r="50" spans="1:5" ht="100.8">
      <c r="A50" s="120">
        <v>571</v>
      </c>
      <c r="B50" s="118" t="s">
        <v>1920</v>
      </c>
      <c r="C50" s="118" t="s">
        <v>1921</v>
      </c>
      <c r="D50" s="118" t="s">
        <v>6</v>
      </c>
      <c r="E50" s="104" t="s">
        <v>1803</v>
      </c>
    </row>
    <row r="51" spans="1:5" ht="43.2">
      <c r="A51" s="120">
        <v>572</v>
      </c>
      <c r="B51" s="118" t="s">
        <v>2676</v>
      </c>
      <c r="C51" s="118">
        <v>100</v>
      </c>
      <c r="D51" s="118" t="s">
        <v>6</v>
      </c>
      <c r="E51" s="104" t="s">
        <v>1836</v>
      </c>
    </row>
    <row r="52" spans="1:5" ht="129.6">
      <c r="A52" s="120">
        <v>589</v>
      </c>
      <c r="B52" s="118" t="s">
        <v>572</v>
      </c>
      <c r="C52" s="118">
        <v>100</v>
      </c>
      <c r="D52" s="118" t="s">
        <v>538</v>
      </c>
      <c r="E52" s="104" t="s">
        <v>1804</v>
      </c>
    </row>
    <row r="53" spans="1:5">
      <c r="A53" s="120">
        <v>598</v>
      </c>
      <c r="B53" s="118" t="s">
        <v>1515</v>
      </c>
      <c r="C53" s="118" t="s">
        <v>1516</v>
      </c>
      <c r="D53" s="118" t="s">
        <v>1009</v>
      </c>
      <c r="E53" s="104" t="s">
        <v>1512</v>
      </c>
    </row>
    <row r="54" spans="1:5" ht="72">
      <c r="A54" s="120">
        <v>611</v>
      </c>
      <c r="B54" s="118" t="s">
        <v>1926</v>
      </c>
      <c r="C54" s="118" t="s">
        <v>982</v>
      </c>
      <c r="D54" s="118" t="s">
        <v>440</v>
      </c>
      <c r="E54" s="104" t="s">
        <v>1927</v>
      </c>
    </row>
    <row r="55" spans="1:5" ht="43.2">
      <c r="A55" s="120">
        <v>615</v>
      </c>
      <c r="B55" s="118" t="s">
        <v>478</v>
      </c>
      <c r="C55" s="118" t="s">
        <v>479</v>
      </c>
      <c r="D55" s="118" t="s">
        <v>203</v>
      </c>
      <c r="E55" s="104" t="s">
        <v>480</v>
      </c>
    </row>
    <row r="56" spans="1:5" ht="100.8">
      <c r="A56" s="120">
        <v>626</v>
      </c>
      <c r="B56" s="118" t="s">
        <v>392</v>
      </c>
      <c r="C56" s="118">
        <v>50</v>
      </c>
      <c r="D56" s="118" t="s">
        <v>9</v>
      </c>
      <c r="E56" s="104" t="s">
        <v>1803</v>
      </c>
    </row>
    <row r="57" spans="1:5" ht="100.8">
      <c r="A57" s="120">
        <v>647</v>
      </c>
      <c r="B57" s="118" t="s">
        <v>408</v>
      </c>
      <c r="C57" s="118" t="s">
        <v>1936</v>
      </c>
      <c r="D57" s="118" t="s">
        <v>982</v>
      </c>
      <c r="E57" s="104" t="s">
        <v>1803</v>
      </c>
    </row>
    <row r="58" spans="1:5" ht="100.8">
      <c r="A58" s="120">
        <v>650</v>
      </c>
      <c r="B58" s="118" t="s">
        <v>413</v>
      </c>
      <c r="C58" s="118">
        <v>100</v>
      </c>
      <c r="D58" s="118" t="s">
        <v>6</v>
      </c>
      <c r="E58" s="104" t="s">
        <v>1803</v>
      </c>
    </row>
    <row r="59" spans="1:5" ht="28.8">
      <c r="A59" s="120">
        <v>676</v>
      </c>
      <c r="B59" s="118" t="s">
        <v>1520</v>
      </c>
      <c r="C59" s="118" t="s">
        <v>1521</v>
      </c>
      <c r="D59" s="118" t="s">
        <v>169</v>
      </c>
      <c r="E59" s="104" t="s">
        <v>1519</v>
      </c>
    </row>
    <row r="60" spans="1:5" ht="100.8">
      <c r="A60" s="120">
        <v>679</v>
      </c>
      <c r="B60" s="118" t="s">
        <v>573</v>
      </c>
      <c r="C60" s="118">
        <v>100</v>
      </c>
      <c r="D60" s="118" t="s">
        <v>538</v>
      </c>
      <c r="E60" s="104" t="s">
        <v>1803</v>
      </c>
    </row>
    <row r="61" spans="1:5" ht="129.6">
      <c r="A61" s="120">
        <v>700</v>
      </c>
      <c r="B61" s="118" t="s">
        <v>532</v>
      </c>
      <c r="C61" s="118">
        <v>500</v>
      </c>
      <c r="D61" s="118" t="s">
        <v>538</v>
      </c>
      <c r="E61" s="104" t="s">
        <v>1804</v>
      </c>
    </row>
    <row r="64" spans="1:5" ht="14.4" customHeight="1">
      <c r="A64" s="154" t="s">
        <v>2694</v>
      </c>
      <c r="B64" s="154"/>
      <c r="C64" s="112"/>
      <c r="D64" s="114"/>
    </row>
    <row r="65" spans="1:4">
      <c r="A65" s="113"/>
      <c r="B65" s="115"/>
      <c r="C65" s="113"/>
      <c r="D65" s="114"/>
    </row>
    <row r="66" spans="1:4">
      <c r="A66" s="116" t="s">
        <v>0</v>
      </c>
      <c r="B66" s="116" t="s">
        <v>1</v>
      </c>
      <c r="C66" s="116" t="s">
        <v>2695</v>
      </c>
      <c r="D66" s="119"/>
    </row>
    <row r="67" spans="1:4" ht="28.8">
      <c r="A67" s="120">
        <v>11</v>
      </c>
      <c r="B67" s="118" t="s">
        <v>585</v>
      </c>
      <c r="C67" s="118" t="s">
        <v>860</v>
      </c>
    </row>
    <row r="68" spans="1:4" ht="28.8">
      <c r="A68" s="120">
        <v>18</v>
      </c>
      <c r="B68" s="118" t="s">
        <v>588</v>
      </c>
      <c r="C68" s="118" t="s">
        <v>861</v>
      </c>
    </row>
    <row r="69" spans="1:4" ht="55.8" customHeight="1">
      <c r="A69" s="120">
        <v>76</v>
      </c>
      <c r="B69" s="118" t="s">
        <v>1988</v>
      </c>
      <c r="C69" s="118" t="s">
        <v>1989</v>
      </c>
    </row>
    <row r="70" spans="1:4" ht="66" customHeight="1">
      <c r="A70" s="120">
        <v>84</v>
      </c>
      <c r="B70" s="118" t="s">
        <v>624</v>
      </c>
      <c r="C70" s="118" t="s">
        <v>874</v>
      </c>
    </row>
    <row r="71" spans="1:4" ht="28.8">
      <c r="A71" s="120">
        <v>163</v>
      </c>
      <c r="B71" s="118" t="s">
        <v>669</v>
      </c>
      <c r="C71" s="118" t="s">
        <v>899</v>
      </c>
    </row>
    <row r="72" spans="1:4" ht="28.8">
      <c r="A72" s="120">
        <v>165</v>
      </c>
      <c r="B72" s="118" t="s">
        <v>671</v>
      </c>
      <c r="C72" s="118" t="s">
        <v>899</v>
      </c>
    </row>
    <row r="73" spans="1:4" ht="28.8">
      <c r="A73" s="120">
        <v>181</v>
      </c>
      <c r="B73" s="118" t="s">
        <v>2023</v>
      </c>
      <c r="C73" s="118" t="s">
        <v>2024</v>
      </c>
    </row>
    <row r="74" spans="1:4">
      <c r="A74" s="120">
        <v>242</v>
      </c>
      <c r="B74" s="118" t="s">
        <v>2039</v>
      </c>
      <c r="C74" s="118" t="s">
        <v>899</v>
      </c>
    </row>
    <row r="75" spans="1:4">
      <c r="A75" s="120">
        <v>255</v>
      </c>
      <c r="B75" s="118" t="s">
        <v>2045</v>
      </c>
      <c r="C75" s="118" t="s">
        <v>954</v>
      </c>
    </row>
    <row r="76" spans="1:4" ht="28.8">
      <c r="A76" s="120">
        <v>279</v>
      </c>
      <c r="B76" s="118" t="s">
        <v>747</v>
      </c>
      <c r="C76" s="118" t="s">
        <v>904</v>
      </c>
    </row>
    <row r="77" spans="1:4" ht="28.8">
      <c r="A77" s="120">
        <v>280</v>
      </c>
      <c r="B77" s="118" t="s">
        <v>1306</v>
      </c>
      <c r="C77" s="118" t="s">
        <v>904</v>
      </c>
    </row>
    <row r="78" spans="1:4">
      <c r="A78" s="120">
        <v>319</v>
      </c>
      <c r="B78" s="118" t="s">
        <v>2687</v>
      </c>
      <c r="C78" s="118"/>
    </row>
    <row r="79" spans="1:4" ht="28.8">
      <c r="A79" s="120">
        <v>339</v>
      </c>
      <c r="B79" s="118" t="s">
        <v>778</v>
      </c>
      <c r="C79" s="118"/>
    </row>
    <row r="82" spans="1:7">
      <c r="A82" s="154" t="s">
        <v>1433</v>
      </c>
      <c r="B82" s="154"/>
      <c r="C82" s="154"/>
      <c r="D82" s="106"/>
      <c r="E82" s="106"/>
    </row>
    <row r="83" spans="1:7">
      <c r="A83" s="121"/>
      <c r="B83" s="122"/>
      <c r="C83" s="122"/>
      <c r="D83" s="106"/>
      <c r="E83" s="106"/>
    </row>
    <row r="84" spans="1:7">
      <c r="A84" s="116" t="s">
        <v>0</v>
      </c>
      <c r="B84" s="116" t="s">
        <v>1</v>
      </c>
      <c r="C84" s="116" t="s">
        <v>2</v>
      </c>
      <c r="D84" s="116" t="s">
        <v>1735</v>
      </c>
      <c r="E84" s="116" t="s">
        <v>2695</v>
      </c>
    </row>
    <row r="85" spans="1:7">
      <c r="A85" s="123">
        <v>8</v>
      </c>
      <c r="B85" s="118" t="s">
        <v>962</v>
      </c>
      <c r="C85" s="118">
        <v>25</v>
      </c>
      <c r="D85" s="118" t="s">
        <v>15</v>
      </c>
      <c r="E85" s="118" t="s">
        <v>1049</v>
      </c>
      <c r="F85" s="107"/>
      <c r="G85" s="107"/>
    </row>
    <row r="86" spans="1:7">
      <c r="A86" s="123">
        <v>62</v>
      </c>
      <c r="B86" s="118" t="s">
        <v>1043</v>
      </c>
      <c r="C86" s="118" t="s">
        <v>482</v>
      </c>
      <c r="D86" s="118" t="s">
        <v>482</v>
      </c>
      <c r="E86" s="118" t="s">
        <v>1093</v>
      </c>
      <c r="F86" s="107"/>
      <c r="G86" s="107"/>
    </row>
    <row r="87" spans="1:7" ht="28.8">
      <c r="A87" s="123">
        <v>63</v>
      </c>
      <c r="B87" s="118" t="s">
        <v>1044</v>
      </c>
      <c r="C87" s="118" t="s">
        <v>482</v>
      </c>
      <c r="D87" s="118" t="s">
        <v>482</v>
      </c>
      <c r="E87" s="118" t="s">
        <v>1094</v>
      </c>
      <c r="F87" s="107"/>
      <c r="G87" s="107"/>
    </row>
    <row r="88" spans="1:7" ht="28.8">
      <c r="A88" s="123">
        <v>69</v>
      </c>
      <c r="B88" s="118" t="s">
        <v>2134</v>
      </c>
      <c r="C88" s="118">
        <v>250</v>
      </c>
      <c r="D88" s="118" t="s">
        <v>2135</v>
      </c>
      <c r="E88" s="118" t="s">
        <v>2136</v>
      </c>
      <c r="F88" s="107"/>
      <c r="G88" s="107"/>
    </row>
    <row r="89" spans="1:7">
      <c r="A89" s="123">
        <v>71</v>
      </c>
      <c r="B89" s="118" t="s">
        <v>1047</v>
      </c>
      <c r="C89" s="118" t="s">
        <v>957</v>
      </c>
      <c r="D89" s="118" t="s">
        <v>966</v>
      </c>
      <c r="E89" s="118" t="s">
        <v>1058</v>
      </c>
      <c r="F89" s="107"/>
      <c r="G89" s="107"/>
    </row>
    <row r="90" spans="1:7">
      <c r="A90" s="123">
        <v>89</v>
      </c>
      <c r="B90" s="118" t="s">
        <v>1010</v>
      </c>
      <c r="C90" s="118" t="s">
        <v>482</v>
      </c>
      <c r="D90" s="118" t="s">
        <v>482</v>
      </c>
      <c r="E90" s="118" t="s">
        <v>1072</v>
      </c>
      <c r="F90" s="107"/>
      <c r="G90" s="107"/>
    </row>
    <row r="91" spans="1:7" ht="43.2">
      <c r="A91" s="123">
        <v>100</v>
      </c>
      <c r="B91" s="118" t="s">
        <v>2144</v>
      </c>
      <c r="C91" s="118" t="s">
        <v>2145</v>
      </c>
      <c r="D91" s="118" t="s">
        <v>166</v>
      </c>
      <c r="E91" s="118" t="s">
        <v>1096</v>
      </c>
      <c r="F91" s="107"/>
      <c r="G91" s="107"/>
    </row>
    <row r="92" spans="1:7" ht="43.2">
      <c r="A92" s="123">
        <v>101</v>
      </c>
      <c r="B92" s="118" t="s">
        <v>2146</v>
      </c>
      <c r="C92" s="118" t="s">
        <v>2145</v>
      </c>
      <c r="D92" s="118" t="s">
        <v>166</v>
      </c>
      <c r="E92" s="118" t="s">
        <v>1096</v>
      </c>
      <c r="F92" s="107"/>
      <c r="G92" s="107"/>
    </row>
    <row r="93" spans="1:7" ht="28.8">
      <c r="A93" s="123">
        <v>107</v>
      </c>
      <c r="B93" s="118" t="s">
        <v>1029</v>
      </c>
      <c r="C93" s="118" t="s">
        <v>1695</v>
      </c>
      <c r="D93" s="118" t="s">
        <v>1695</v>
      </c>
      <c r="E93" s="118" t="s">
        <v>1696</v>
      </c>
      <c r="F93" s="107"/>
      <c r="G93" s="107"/>
    </row>
    <row r="97" spans="1:3">
      <c r="A97" s="154" t="s">
        <v>2700</v>
      </c>
      <c r="B97" s="154"/>
      <c r="C97" s="154"/>
    </row>
    <row r="99" spans="1:3">
      <c r="A99" s="116" t="s">
        <v>0</v>
      </c>
      <c r="B99" s="116" t="s">
        <v>1</v>
      </c>
      <c r="C99" s="116" t="s">
        <v>2695</v>
      </c>
    </row>
    <row r="100" spans="1:3" ht="28.8">
      <c r="A100" s="120">
        <v>13</v>
      </c>
      <c r="B100" s="104" t="s">
        <v>2160</v>
      </c>
      <c r="C100" s="118" t="s">
        <v>2161</v>
      </c>
    </row>
    <row r="101" spans="1:3" ht="28.8">
      <c r="A101" s="120">
        <v>14</v>
      </c>
      <c r="B101" s="104" t="s">
        <v>1190</v>
      </c>
      <c r="C101" s="118" t="s">
        <v>1261</v>
      </c>
    </row>
    <row r="102" spans="1:3">
      <c r="A102" s="120">
        <v>62</v>
      </c>
      <c r="B102" s="104" t="s">
        <v>1427</v>
      </c>
      <c r="C102" s="118" t="s">
        <v>1428</v>
      </c>
    </row>
    <row r="103" spans="1:3" ht="43.2">
      <c r="A103" s="120">
        <v>71</v>
      </c>
      <c r="B103" s="104" t="s">
        <v>2697</v>
      </c>
      <c r="C103" s="118" t="s">
        <v>1335</v>
      </c>
    </row>
    <row r="104" spans="1:3" ht="43.2">
      <c r="A104" s="120">
        <v>74</v>
      </c>
      <c r="B104" s="104" t="s">
        <v>1337</v>
      </c>
      <c r="C104" s="118" t="s">
        <v>1338</v>
      </c>
    </row>
    <row r="105" spans="1:3" ht="43.2">
      <c r="A105" s="120">
        <v>75</v>
      </c>
      <c r="B105" s="104" t="s">
        <v>1349</v>
      </c>
      <c r="C105" s="118" t="s">
        <v>1348</v>
      </c>
    </row>
    <row r="106" spans="1:3">
      <c r="A106" s="120">
        <v>84</v>
      </c>
      <c r="B106" s="104" t="s">
        <v>1107</v>
      </c>
      <c r="C106" s="118" t="s">
        <v>877</v>
      </c>
    </row>
    <row r="107" spans="1:3" ht="28.8">
      <c r="A107" s="120">
        <v>128</v>
      </c>
      <c r="B107" s="104" t="s">
        <v>1129</v>
      </c>
      <c r="C107" s="118" t="s">
        <v>2687</v>
      </c>
    </row>
    <row r="108" spans="1:3" ht="28.8">
      <c r="A108" s="120">
        <v>131</v>
      </c>
      <c r="B108" s="104" t="s">
        <v>1130</v>
      </c>
      <c r="C108" s="118" t="s">
        <v>877</v>
      </c>
    </row>
    <row r="109" spans="1:3" ht="28.8">
      <c r="A109" s="120">
        <v>152</v>
      </c>
      <c r="B109" s="104" t="s">
        <v>1120</v>
      </c>
      <c r="C109" s="118" t="s">
        <v>1219</v>
      </c>
    </row>
    <row r="110" spans="1:3" ht="43.2">
      <c r="A110" s="120">
        <v>157</v>
      </c>
      <c r="B110" s="104" t="s">
        <v>1187</v>
      </c>
      <c r="C110" s="118" t="s">
        <v>1260</v>
      </c>
    </row>
    <row r="111" spans="1:3" ht="28.8">
      <c r="A111" s="120">
        <v>161</v>
      </c>
      <c r="B111" s="104" t="s">
        <v>1128</v>
      </c>
      <c r="C111" s="118" t="s">
        <v>2687</v>
      </c>
    </row>
    <row r="112" spans="1:3" ht="43.2">
      <c r="A112" s="120">
        <v>163</v>
      </c>
      <c r="B112" s="104" t="s">
        <v>1367</v>
      </c>
      <c r="C112" s="118" t="s">
        <v>924</v>
      </c>
    </row>
    <row r="113" spans="1:3" ht="28.8">
      <c r="A113" s="120">
        <v>196</v>
      </c>
      <c r="B113" s="104" t="s">
        <v>1323</v>
      </c>
      <c r="C113" s="118" t="s">
        <v>2687</v>
      </c>
    </row>
    <row r="114" spans="1:3" ht="43.2">
      <c r="A114" s="120">
        <v>210</v>
      </c>
      <c r="B114" s="104" t="s">
        <v>2235</v>
      </c>
      <c r="C114" s="118" t="s">
        <v>2687</v>
      </c>
    </row>
    <row r="115" spans="1:3" ht="43.2">
      <c r="A115" s="120">
        <v>211</v>
      </c>
      <c r="B115" s="104" t="s">
        <v>2236</v>
      </c>
      <c r="C115" s="118" t="s">
        <v>2687</v>
      </c>
    </row>
    <row r="116" spans="1:3" ht="43.2">
      <c r="A116" s="120">
        <v>212</v>
      </c>
      <c r="B116" s="104" t="s">
        <v>2237</v>
      </c>
      <c r="C116" s="118" t="s">
        <v>2687</v>
      </c>
    </row>
    <row r="117" spans="1:3" ht="43.2">
      <c r="A117" s="120">
        <v>213</v>
      </c>
      <c r="B117" s="104" t="s">
        <v>2238</v>
      </c>
      <c r="C117" s="118" t="s">
        <v>2687</v>
      </c>
    </row>
    <row r="118" spans="1:3" ht="43.2">
      <c r="A118" s="120">
        <v>214</v>
      </c>
      <c r="B118" s="104" t="s">
        <v>2239</v>
      </c>
      <c r="C118" s="118" t="s">
        <v>2687</v>
      </c>
    </row>
    <row r="119" spans="1:3" ht="43.2">
      <c r="A119" s="120">
        <v>234</v>
      </c>
      <c r="B119" s="104" t="s">
        <v>1199</v>
      </c>
      <c r="C119" s="118" t="s">
        <v>2687</v>
      </c>
    </row>
    <row r="120" spans="1:3" ht="28.8">
      <c r="A120" s="120">
        <v>245</v>
      </c>
      <c r="B120" s="104" t="s">
        <v>1424</v>
      </c>
      <c r="C120" s="118" t="s">
        <v>2249</v>
      </c>
    </row>
    <row r="121" spans="1:3">
      <c r="A121" s="120">
        <v>249</v>
      </c>
      <c r="B121" s="104" t="s">
        <v>1176</v>
      </c>
      <c r="C121" s="118" t="s">
        <v>1254</v>
      </c>
    </row>
    <row r="122" spans="1:3" ht="28.8">
      <c r="A122" s="120">
        <v>255</v>
      </c>
      <c r="B122" s="104" t="s">
        <v>1182</v>
      </c>
      <c r="C122" s="118" t="s">
        <v>924</v>
      </c>
    </row>
    <row r="123" spans="1:3" ht="28.8">
      <c r="A123" s="120">
        <v>256</v>
      </c>
      <c r="B123" s="104" t="s">
        <v>1200</v>
      </c>
      <c r="C123" s="118" t="s">
        <v>1264</v>
      </c>
    </row>
    <row r="124" spans="1:3">
      <c r="A124" s="120">
        <v>260</v>
      </c>
      <c r="B124" s="104" t="s">
        <v>1183</v>
      </c>
      <c r="C124" s="118" t="s">
        <v>924</v>
      </c>
    </row>
  </sheetData>
  <mergeCells count="7">
    <mergeCell ref="A64:B64"/>
    <mergeCell ref="A5:B5"/>
    <mergeCell ref="A82:C82"/>
    <mergeCell ref="A97:C97"/>
    <mergeCell ref="A1:G1"/>
    <mergeCell ref="A2:G2"/>
    <mergeCell ref="A3: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Evaluación Técnica</vt:lpstr>
      <vt:lpstr>Reactivos</vt:lpstr>
      <vt:lpstr>Vidrieria</vt:lpstr>
      <vt:lpstr>Especiales</vt:lpstr>
      <vt:lpstr>Repuestos</vt:lpstr>
      <vt:lpstr>Subítems adjudicados</vt:lpstr>
      <vt:lpstr>No cotizados</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utp</dc:creator>
  <cp:lastModifiedBy>Usuario UTP</cp:lastModifiedBy>
  <dcterms:created xsi:type="dcterms:W3CDTF">2011-10-03T22:48:05Z</dcterms:created>
  <dcterms:modified xsi:type="dcterms:W3CDTF">2014-02-11T13:36:22Z</dcterms:modified>
</cp:coreProperties>
</file>