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Mis Documentos\CONSTRUCCIONES\2015\LIC 05 AUDITORIO B A\ANEXOS LICITACION\"/>
    </mc:Choice>
  </mc:AlternateContent>
  <bookViews>
    <workbookView xWindow="0" yWindow="0" windowWidth="28800" windowHeight="12135"/>
  </bookViews>
  <sheets>
    <sheet name="COMPONENTE OBRA" sheetId="1" r:id="rId1"/>
  </sheets>
  <calcPr calcId="152511"/>
</workbook>
</file>

<file path=xl/calcChain.xml><?xml version="1.0" encoding="utf-8"?>
<calcChain xmlns="http://schemas.openxmlformats.org/spreadsheetml/2006/main">
  <c r="F166" i="1" l="1"/>
  <c r="F165" i="1"/>
  <c r="F153" i="1"/>
  <c r="F150" i="1"/>
  <c r="F149" i="1"/>
  <c r="F148" i="1"/>
  <c r="F147" i="1"/>
  <c r="F146" i="1"/>
  <c r="F145" i="1"/>
  <c r="F144" i="1"/>
  <c r="F143" i="1"/>
  <c r="F142" i="1"/>
  <c r="F141" i="1"/>
  <c r="F133" i="1"/>
  <c r="F103" i="1"/>
  <c r="F85" i="1"/>
  <c r="F84" i="1"/>
  <c r="F83" i="1"/>
  <c r="F82" i="1"/>
  <c r="F81" i="1"/>
  <c r="F77" i="1"/>
  <c r="F76" i="1"/>
  <c r="F75" i="1"/>
  <c r="F74" i="1"/>
  <c r="F71" i="1"/>
  <c r="F70" i="1"/>
  <c r="F69" i="1"/>
  <c r="F68" i="1"/>
  <c r="F67" i="1"/>
  <c r="F62" i="1"/>
  <c r="F61" i="1"/>
  <c r="F58" i="1"/>
  <c r="F57" i="1"/>
  <c r="F56" i="1"/>
  <c r="F54" i="1"/>
  <c r="F52" i="1"/>
  <c r="F51" i="1"/>
  <c r="F49" i="1"/>
  <c r="F48" i="1"/>
  <c r="F47" i="1"/>
  <c r="F46" i="1"/>
  <c r="F45" i="1"/>
  <c r="F44" i="1"/>
  <c r="F43" i="1"/>
  <c r="F42" i="1"/>
  <c r="F41" i="1"/>
  <c r="F40" i="1"/>
  <c r="F37" i="1"/>
  <c r="F36" i="1"/>
  <c r="F35" i="1"/>
  <c r="F34" i="1"/>
  <c r="F33" i="1"/>
  <c r="F30" i="1"/>
  <c r="F29" i="1"/>
  <c r="F28" i="1"/>
  <c r="F31" i="1" s="1"/>
  <c r="F38" i="1" l="1"/>
  <c r="F86" i="1"/>
  <c r="F175" i="1"/>
  <c r="F174" i="1"/>
  <c r="F173" i="1"/>
  <c r="F172" i="1"/>
  <c r="F171" i="1"/>
  <c r="F170" i="1"/>
  <c r="F169" i="1"/>
  <c r="F168" i="1"/>
  <c r="F164" i="1"/>
  <c r="F162" i="1"/>
  <c r="F161" i="1"/>
  <c r="F160" i="1"/>
  <c r="F159" i="1"/>
  <c r="F157" i="1"/>
  <c r="F156" i="1"/>
  <c r="F154" i="1"/>
  <c r="F152" i="1"/>
  <c r="F151" i="1"/>
  <c r="F140" i="1"/>
  <c r="F139" i="1"/>
  <c r="F138" i="1"/>
  <c r="F137" i="1"/>
  <c r="F136" i="1"/>
  <c r="F134" i="1"/>
  <c r="F132" i="1"/>
  <c r="F131" i="1"/>
  <c r="F130" i="1"/>
  <c r="F129" i="1"/>
  <c r="F127" i="1"/>
  <c r="F126" i="1"/>
  <c r="F125" i="1"/>
  <c r="F124" i="1"/>
  <c r="F122" i="1"/>
  <c r="F121" i="1"/>
  <c r="F120" i="1"/>
  <c r="F119" i="1"/>
  <c r="F118" i="1"/>
  <c r="F117" i="1"/>
  <c r="F116" i="1"/>
  <c r="F115" i="1"/>
  <c r="F113" i="1"/>
  <c r="F112" i="1"/>
  <c r="F111" i="1"/>
  <c r="A111" i="1"/>
  <c r="A112" i="1" s="1"/>
  <c r="A113" i="1" s="1"/>
  <c r="A115" i="1" s="1"/>
  <c r="A116" i="1" s="1"/>
  <c r="A117" i="1" s="1"/>
  <c r="A118" i="1" s="1"/>
  <c r="A119" i="1" s="1"/>
  <c r="A120" i="1" s="1"/>
  <c r="A121" i="1" s="1"/>
  <c r="A122" i="1" s="1"/>
  <c r="A124" i="1" s="1"/>
  <c r="A125" i="1" s="1"/>
  <c r="A126" i="1" s="1"/>
  <c r="A127" i="1" s="1"/>
  <c r="A129" i="1" s="1"/>
  <c r="A130" i="1" s="1"/>
  <c r="A131" i="1" s="1"/>
  <c r="A132" i="1" s="1"/>
  <c r="A133" i="1" s="1"/>
  <c r="A134" i="1" s="1"/>
  <c r="A136" i="1" s="1"/>
  <c r="A137" i="1" s="1"/>
  <c r="A138" i="1" s="1"/>
  <c r="A139" i="1" s="1"/>
  <c r="A140" i="1" s="1"/>
  <c r="A141" i="1" s="1"/>
  <c r="A142" i="1" s="1"/>
  <c r="A143" i="1" s="1"/>
  <c r="A144" i="1" s="1"/>
  <c r="A145" i="1" s="1"/>
  <c r="A146" i="1" s="1"/>
  <c r="A147" i="1" s="1"/>
  <c r="A148" i="1" s="1"/>
  <c r="A149" i="1" s="1"/>
  <c r="A150" i="1" s="1"/>
  <c r="A151" i="1" s="1"/>
  <c r="A152" i="1" s="1"/>
  <c r="A153" i="1" s="1"/>
  <c r="A154" i="1" s="1"/>
  <c r="A156" i="1" s="1"/>
  <c r="A157" i="1" s="1"/>
  <c r="A159" i="1" s="1"/>
  <c r="A160" i="1" s="1"/>
  <c r="A161" i="1" s="1"/>
  <c r="A162" i="1" s="1"/>
  <c r="F107" i="1"/>
  <c r="F106" i="1"/>
  <c r="F108" i="1" s="1"/>
  <c r="A106" i="1"/>
  <c r="A107" i="1" s="1"/>
  <c r="F102" i="1"/>
  <c r="F101" i="1"/>
  <c r="F100" i="1"/>
  <c r="F99" i="1"/>
  <c r="F98" i="1"/>
  <c r="A98" i="1"/>
  <c r="A99" i="1" s="1"/>
  <c r="A100" i="1" s="1"/>
  <c r="A101" i="1" s="1"/>
  <c r="A102" i="1" s="1"/>
  <c r="A103" i="1" s="1"/>
  <c r="F95" i="1"/>
  <c r="F94" i="1"/>
  <c r="F93" i="1"/>
  <c r="F92" i="1"/>
  <c r="F91" i="1"/>
  <c r="F90" i="1"/>
  <c r="F89" i="1"/>
  <c r="F88" i="1"/>
  <c r="A88" i="1"/>
  <c r="A89" i="1" s="1"/>
  <c r="A90" i="1" s="1"/>
  <c r="A91" i="1" s="1"/>
  <c r="A92" i="1" s="1"/>
  <c r="A93" i="1" s="1"/>
  <c r="A94" i="1" s="1"/>
  <c r="A95" i="1" s="1"/>
  <c r="A82" i="1"/>
  <c r="A83" i="1" s="1"/>
  <c r="A84" i="1" s="1"/>
  <c r="A85" i="1" s="1"/>
  <c r="A81" i="1"/>
  <c r="F78" i="1"/>
  <c r="F79" i="1" s="1"/>
  <c r="A74" i="1"/>
  <c r="A75" i="1" s="1"/>
  <c r="A76" i="1" s="1"/>
  <c r="A77" i="1" s="1"/>
  <c r="A78" i="1" s="1"/>
  <c r="F66" i="1"/>
  <c r="F65" i="1"/>
  <c r="F64" i="1"/>
  <c r="F63" i="1"/>
  <c r="A61" i="1"/>
  <c r="A62" i="1" s="1"/>
  <c r="A63" i="1" s="1"/>
  <c r="A64" i="1" s="1"/>
  <c r="A65" i="1" s="1"/>
  <c r="A66" i="1" s="1"/>
  <c r="A67" i="1" s="1"/>
  <c r="A68" i="1" s="1"/>
  <c r="A69" i="1" s="1"/>
  <c r="A70" i="1" s="1"/>
  <c r="A71" i="1" s="1"/>
  <c r="F55" i="1"/>
  <c r="F53" i="1"/>
  <c r="D50" i="1"/>
  <c r="F50" i="1" s="1"/>
  <c r="F59" i="1" s="1"/>
  <c r="A41" i="1"/>
  <c r="A42" i="1" s="1"/>
  <c r="A43" i="1" s="1"/>
  <c r="A44" i="1" s="1"/>
  <c r="A45" i="1" s="1"/>
  <c r="A46" i="1" s="1"/>
  <c r="A47" i="1" s="1"/>
  <c r="A48" i="1" s="1"/>
  <c r="A49" i="1" s="1"/>
  <c r="A50" i="1" s="1"/>
  <c r="A51" i="1" s="1"/>
  <c r="A52" i="1" s="1"/>
  <c r="A53" i="1" s="1"/>
  <c r="A54" i="1" s="1"/>
  <c r="A55" i="1" s="1"/>
  <c r="A56" i="1" s="1"/>
  <c r="A57" i="1" s="1"/>
  <c r="A58" i="1" s="1"/>
  <c r="A40" i="1"/>
  <c r="A33" i="1"/>
  <c r="A34" i="1" s="1"/>
  <c r="A35" i="1" s="1"/>
  <c r="A36" i="1" s="1"/>
  <c r="A37" i="1" s="1"/>
  <c r="A28" i="1"/>
  <c r="A29" i="1" s="1"/>
  <c r="A30" i="1" s="1"/>
  <c r="F25" i="1"/>
  <c r="F24" i="1"/>
  <c r="F23" i="1"/>
  <c r="F22" i="1"/>
  <c r="D21" i="1"/>
  <c r="F21" i="1" s="1"/>
  <c r="F20" i="1"/>
  <c r="F19" i="1"/>
  <c r="F18" i="1"/>
  <c r="F17" i="1"/>
  <c r="A17" i="1"/>
  <c r="A18" i="1" s="1"/>
  <c r="A19" i="1" s="1"/>
  <c r="A20" i="1" s="1"/>
  <c r="A21" i="1" s="1"/>
  <c r="A22" i="1" s="1"/>
  <c r="A23" i="1" s="1"/>
  <c r="A24" i="1" s="1"/>
  <c r="A25" i="1" s="1"/>
  <c r="F14" i="1"/>
  <c r="F13" i="1"/>
  <c r="F12" i="1"/>
  <c r="D12" i="1"/>
  <c r="F11" i="1"/>
  <c r="F10" i="1"/>
  <c r="F9" i="1"/>
  <c r="F8" i="1"/>
  <c r="F7" i="1"/>
  <c r="F6" i="1"/>
  <c r="A6" i="1"/>
  <c r="A7" i="1" s="1"/>
  <c r="A8" i="1" s="1"/>
  <c r="A9" i="1" s="1"/>
  <c r="A10" i="1" s="1"/>
  <c r="A11" i="1" s="1"/>
  <c r="A12" i="1" s="1"/>
  <c r="A13" i="1" s="1"/>
  <c r="A14" i="1" s="1"/>
  <c r="F72" i="1" l="1"/>
  <c r="F96" i="1"/>
  <c r="F104" i="1"/>
  <c r="F176" i="1"/>
  <c r="F15" i="1"/>
  <c r="F26" i="1"/>
  <c r="F178" i="1" l="1"/>
  <c r="F179" i="1" s="1"/>
  <c r="F180" i="1" l="1"/>
  <c r="F181" i="1"/>
  <c r="F182" i="1" s="1"/>
  <c r="F183" i="1" l="1"/>
</calcChain>
</file>

<file path=xl/sharedStrings.xml><?xml version="1.0" encoding="utf-8"?>
<sst xmlns="http://schemas.openxmlformats.org/spreadsheetml/2006/main" count="326" uniqueCount="324">
  <si>
    <t>UNIVERSIDAD TECNOLÓGICA DE PEREIRA</t>
  </si>
  <si>
    <t>COMPONENTE 1 . OBRA CIVIL Y ELECTRICA</t>
  </si>
  <si>
    <t>ÍTEM</t>
  </si>
  <si>
    <t>DESCRIPCIÓN</t>
  </si>
  <si>
    <t>UN</t>
  </si>
  <si>
    <t>CANT</t>
  </si>
  <si>
    <t>VR.UNIT.</t>
  </si>
  <si>
    <t>VR.TOTAL</t>
  </si>
  <si>
    <t>DEMOLICIONES Y LLENOS</t>
  </si>
  <si>
    <t>Desmonte de rampa, limpieza y retiro de sobrantes existentes.</t>
  </si>
  <si>
    <t>Gb</t>
  </si>
  <si>
    <t>Gb</t>
  </si>
  <si>
    <t>Demolicion de muros  en mampostería estructural y en la drillo farol, incluye demolición de columnetas, corte con disco,corte de refuerzo y  retiro de escombros.</t>
  </si>
  <si>
    <t>M2</t>
  </si>
  <si>
    <t>Demolición de placa reforzada de contrapiso e=10cm para foso de plataforma móvil de piano, incluye corte con disco y retiro de escombros.</t>
  </si>
  <si>
    <t>M2</t>
  </si>
  <si>
    <t>Desmonte y retiro puertas y marco metálico  existentes .</t>
  </si>
  <si>
    <t>Un</t>
  </si>
  <si>
    <t>Excavación de base compactada .</t>
  </si>
  <si>
    <t>M3</t>
  </si>
  <si>
    <t>Afirmado compactado para llenos y base para pisos.</t>
  </si>
  <si>
    <t>M3</t>
  </si>
  <si>
    <t>Instalación de redes provisionales incluye consumos de energia y acueducto.</t>
  </si>
  <si>
    <t>Mes</t>
  </si>
  <si>
    <t>Desmonte de redes eléctricas y lámparas existentes.</t>
  </si>
  <si>
    <t>Gb</t>
  </si>
  <si>
    <t>TOTAL CAPITULO</t>
  </si>
  <si>
    <t>ESTRUCTURA</t>
  </si>
  <si>
    <t>Acero de refuerzo de 420 MPA.</t>
  </si>
  <si>
    <t>Kg</t>
  </si>
  <si>
    <t>Estructura metálica en perfiles PTS para soporte de tableros convexos de madera, incluye pintura anticorrosiva y esmalte  negro mate.</t>
  </si>
  <si>
    <t>Kg</t>
  </si>
  <si>
    <t>Un</t>
  </si>
  <si>
    <t>Un</t>
  </si>
  <si>
    <t>Anclajes de 1/2", incluye perforación y epóxico.</t>
  </si>
  <si>
    <t>Un</t>
  </si>
  <si>
    <t>Ml</t>
  </si>
  <si>
    <t>Ml</t>
  </si>
  <si>
    <t>Ml</t>
  </si>
  <si>
    <t>Ml</t>
  </si>
  <si>
    <t>TOTAL CAPITULO</t>
  </si>
  <si>
    <t>MAMPOSTERÍA</t>
  </si>
  <si>
    <t>Muro en ladrillo farol de 33x23x11.5cm, con pegas de 1 cm tanto horizontales como verticales.</t>
  </si>
  <si>
    <t>M2</t>
  </si>
  <si>
    <t>Muro en bloque estructural de concreto dimensión 20x14x40 incluye mortero, grouting y acero de refuerzo.</t>
  </si>
  <si>
    <t>M2</t>
  </si>
  <si>
    <t>M2</t>
  </si>
  <si>
    <t>TOTAL CAPITULO</t>
  </si>
  <si>
    <t>REVOQUES Y ACABADOS PARA MUROS</t>
  </si>
  <si>
    <t>Revoque para muros y estructura de concreto, incluye filos, carteras y dilataciones.</t>
  </si>
  <si>
    <t>M2</t>
  </si>
  <si>
    <t>Revoque incluye  malla electrosoldada de 5mm, ojo 15x15 fija a  muro existente, según indicaciones en plano estructural.</t>
  </si>
  <si>
    <t>M2</t>
  </si>
  <si>
    <t>Estuco plástico y vinilo tipo I a tres manos para muros interiores y estructura de concreto, incluye filos carteras y dilataciones.</t>
  </si>
  <si>
    <t>Estuco plástico y vinilo tipo 1 a tres manos color negro, incluye filos carteras y dilataciones.</t>
  </si>
  <si>
    <t>M2</t>
  </si>
  <si>
    <t>Pintura en vinilo negro (dos manos) sobre revoque, (pared de concha acústica) incluye base sellante de revoque</t>
  </si>
  <si>
    <t>M2</t>
  </si>
  <si>
    <t>TOTAL CAPITULO</t>
  </si>
  <si>
    <t>PISOS Y GUARDA ESCOBAS</t>
  </si>
  <si>
    <t>M2</t>
  </si>
  <si>
    <t>Mortero 1:3 para afinado de pisos en madera, alfombra y vinilo espesor promedio 5 cm .</t>
  </si>
  <si>
    <t>M2</t>
  </si>
  <si>
    <t>M2</t>
  </si>
  <si>
    <t>Piso en cerámica duropiso 57,5 x 57,5 , blanco para zona de baños, incluye el mortero de piso.</t>
  </si>
  <si>
    <t>M2</t>
  </si>
  <si>
    <t>Suministro e instalación de guardaescobas en baldosa terrazo h=10.</t>
  </si>
  <si>
    <t>Ml</t>
  </si>
  <si>
    <t>Suministro e instalación de piso  vinílico ref. ceniza de vinisol o similar 30x30cm, alto tráfico,colocado a 90 grados con referencia a puertas de acceso</t>
  </si>
  <si>
    <t>M2</t>
  </si>
  <si>
    <t>Ml</t>
  </si>
  <si>
    <t>Piso en madera  guaimaro, para zona de espectadores, sellada y lacada con barniz poliuretano semimate tipo vitriflex.</t>
  </si>
  <si>
    <t>M2</t>
  </si>
  <si>
    <t>Ml</t>
  </si>
  <si>
    <t>M2</t>
  </si>
  <si>
    <t>Alfajía en madera guaimaro para remate de escenario ancho= 25cm,  sellada y lacada en tono semimate incluye fijacion a muro y tapa tornillos.</t>
  </si>
  <si>
    <t>Ml</t>
  </si>
  <si>
    <t>Enchape de escalas de escenario en madera maciza  guaimaro, incluye huella a=25cm y contrahuella h=16,5cm, tapatornillos, selladas y lacadas con barniz poliuretano semimate tipo vitriflex.</t>
  </si>
  <si>
    <t>Ml</t>
  </si>
  <si>
    <t>M2</t>
  </si>
  <si>
    <t>Bocapuertas en granito pulido con dilataciones en bronce.</t>
  </si>
  <si>
    <t>Ml</t>
  </si>
  <si>
    <t>Bocapuertas en madera zapan.</t>
  </si>
  <si>
    <t>Ml</t>
  </si>
  <si>
    <t>Granito pulido para escalas de acceso, con nariz antideslizante en granito lavado de 2 cm de ancho, incluye mortero de piso.</t>
  </si>
  <si>
    <t>M2</t>
  </si>
  <si>
    <t>Guardaescobas medicaña en granito pulido con dilataciones en bronce.</t>
  </si>
  <si>
    <t>Ml</t>
  </si>
  <si>
    <t>Gradas en concreto reforzado de 21 MPA , sobre terreno , huella=30cm, contrahuella de 17,5; espesor de placa 0,1 , incluye malla electrosoldada. (área medida en planta)</t>
  </si>
  <si>
    <t>M2</t>
  </si>
  <si>
    <t>TOTAL CAPITULO</t>
  </si>
  <si>
    <t>ENCHAPES Y APARATOS SANITARIOS</t>
  </si>
  <si>
    <t>Ml</t>
  </si>
  <si>
    <t>M2</t>
  </si>
  <si>
    <t>Suministro e instalación de sanitario institucional referencia taza BÁLTICO No.01311a001 de CORONA incluye grifería de válvula antivandálica UA ref 75125000.</t>
  </si>
  <si>
    <t>Un</t>
  </si>
  <si>
    <t>Suministro e instalación de sanitario institucional  referencia taza ADRIÁTICO EP No. 01319a001 de CORONA para baños de personas con discapacidad incluye grfiería de válvula antivandálica UA ref 75125000.</t>
  </si>
  <si>
    <t>Un</t>
  </si>
  <si>
    <t>Suministro e instalación de orinales referencia ARRECIFE No. 06106A001de CORONA incluye griferia antivandálica tipo push grande ref 751290001</t>
  </si>
  <si>
    <t>Un</t>
  </si>
  <si>
    <t>Suministro e instalación de lavamanos de incrustar referencia SAN LORENZO No.01900A001de CORONA incluye griferia tipo push de CORONA.</t>
  </si>
  <si>
    <t>Un</t>
  </si>
  <si>
    <t>Suministro e instalación de espejos flotados dimension 3.20x0.85m e= 5 mm para baños con fijaciones de mariposa adosadas a la pared.</t>
  </si>
  <si>
    <t>Un</t>
  </si>
  <si>
    <t>Suministro e instalación de divisiones para baños y orinales  en acero inoxidable, flotadas, con fijaciones ocultas adosadas al muro, ref. SOCODA o similar, incluye chapas y accesorios para colgar objetos.</t>
  </si>
  <si>
    <t>M2</t>
  </si>
  <si>
    <t>Suministro e instalación de  kit de barras en acero inoxidable diametro 2 1/2" de " para baños personas con discapacidad, cada kit incluye 1 pasamanos piso-muro y barra auxiliar para muro.</t>
  </si>
  <si>
    <t>Un</t>
  </si>
  <si>
    <t>Suministro e instalación de rejillas metálicas de sosco de 3" para sifones de piso</t>
  </si>
  <si>
    <t>Un</t>
  </si>
  <si>
    <t>Tapas plásticas para válvulas de registro.</t>
  </si>
  <si>
    <t>Un</t>
  </si>
  <si>
    <t>TOTAL CAPITULO</t>
  </si>
  <si>
    <t>CIELO RASO ACÚSTICO</t>
  </si>
  <si>
    <t>Cielo raso para aislamiento acustico superior en gyplac de 12.7 mm con fibra de vidrio tipo frescasa sin papel de 3 1/2",  incluye  estructura, tratamiento de juntas, perforaciones de ductos de a.a. y acabado con una mano de vinilo color negro .</t>
  </si>
  <si>
    <t>M2</t>
  </si>
  <si>
    <t>Cielo raso en Gyplac de 12.7 mm incluye estructura, tratamiento de juntas,  estuco plastico  y  vinilo tipo I color blanco a tres manos, peforaciones para iluminacion y rejillas de aire acondicionado.</t>
  </si>
  <si>
    <t>M2</t>
  </si>
  <si>
    <t>Cielo raso en paneles de conglomerado en madera espesor  9mm con recubrimiento melamínico de alta presion (F8) por ambas caras medidas según modulación, instalado con estructura metálica en cold rolled, con tratamiento anticorrosivo, pintado en color negro.</t>
  </si>
  <si>
    <t>M2</t>
  </si>
  <si>
    <t>Vigas para cielo raso en conglomerado de madera espesor 9mm con recubrimento melamínico de alta presión (F8), incluye estructura metalica en cold rolled con tratamiento anticorrosivo, pintada en color negro</t>
  </si>
  <si>
    <t>Ml</t>
  </si>
  <si>
    <t>Cielo raso en fibra de vidrio tipo black theater de 1" o similar para  cabina de control incluye estructura de soporte en aluminio color negro y perforaciones para iluminacion.</t>
  </si>
  <si>
    <t>M2</t>
  </si>
  <si>
    <t>TOTAL CAPITULO</t>
  </si>
  <si>
    <t>ACABADOS ACÚSTICOS SOBRE MUROS</t>
  </si>
  <si>
    <t>Acabado acústico reflejante en paneles de conglomerado de madera de 12mm con recubrimiento melaminico de alta presiòn (F8) por ambas caras, estampillada contra muro de mampostería.</t>
  </si>
  <si>
    <t>M2</t>
  </si>
  <si>
    <t>Acabado acústico difusor (tableros convexos) en conglomerado de madera de 9mm con recubrimiento melamínico de alta presión (F8) por ambas caras,  instalado sobre perfilería metálica PTS</t>
  </si>
  <si>
    <t>M2</t>
  </si>
  <si>
    <t>M2</t>
  </si>
  <si>
    <t>Instalacion y suministro de difusor acústico conformado por elementos de madera cedro de 4x4cms acabado  en barníz poliuretano tipo vitriflex, sobre fibra de vidrio  tipo black theater de 1" o similar, incluye  U en madera para los remates perimetrales del black theater.</t>
  </si>
  <si>
    <t>M2</t>
  </si>
  <si>
    <t>Instalación y suministro de listones en madera algarrobo de 10x10cm  con acabado en barníz poliuretano tipo vitriflex, para conformación de difusores acústicos de los muros laterales del área de espectadores.</t>
  </si>
  <si>
    <t>Ml</t>
  </si>
  <si>
    <t>TOTAL CAPITULO</t>
  </si>
  <si>
    <t>PUERTAS Y VENTANAS</t>
  </si>
  <si>
    <t>Puerta acústica doble ala   en madera con cerradura anti pánico</t>
  </si>
  <si>
    <t>M2</t>
  </si>
  <si>
    <t>Puerta acústica sencilla en madera con cerradura anti pánico</t>
  </si>
  <si>
    <t>M2</t>
  </si>
  <si>
    <t>Puerta acústica sencilla en madera</t>
  </si>
  <si>
    <t>M2</t>
  </si>
  <si>
    <t>Puerta para acceso baños y cuartos tecnicos en lamina CAL 18,  entamborada, acabado anticorrosivo y  esmalte color gris, incluye chapa schlage, manijas en acero inoxidable, accesorios y demas elementos según detalle, Incluye marcos metálicos.</t>
  </si>
  <si>
    <t>M2</t>
  </si>
  <si>
    <t>Puerta curva para exclusa de piano acabado en madera Guaimaro, incluye marco en madera,  elementos de bisagrado a columnetas, chapas, manijas y tapa postrior en triplex 9mm alineada con el muro .</t>
  </si>
  <si>
    <t>M2</t>
  </si>
  <si>
    <t>Puertas para salidas de emergencias en lamina calibre 18 entamborada con relleno acustico FIBERGLASS, acabado con pintura anticorrosiva y esmalte color gris, incluye chapa antipanico marca YALE.</t>
  </si>
  <si>
    <t>M2</t>
  </si>
  <si>
    <t>Puertas interiores de camerinos en en lamina calibra 18  entamborada con relleno acustico FIBERGLASS, acabado con pintura anticorrosiva y esmalte color gris, incluye chapa antipanico marca YALE.</t>
  </si>
  <si>
    <t>M2</t>
  </si>
  <si>
    <t>Ventana cabina de control en vidrio de 8mm, marco en madera algarrobo  con mecanismo de corredera.</t>
  </si>
  <si>
    <t>Un</t>
  </si>
  <si>
    <t>TOTAL CAPITULO</t>
  </si>
  <si>
    <t>MECANISMOS ESPECIALES</t>
  </si>
  <si>
    <t>Suministro e instalación de estructura metálica para plataforma piano.</t>
  </si>
  <si>
    <t>Un</t>
  </si>
  <si>
    <t>Suministro e instalación de mecanismo elevador para plataforma piano.</t>
  </si>
  <si>
    <t>Un</t>
  </si>
  <si>
    <t>Mecanismos para accionar los elementos de acústica variable en los muros laterales de la sala de espectadores, consta de un motor electromecánico, con sistema de poleas.</t>
  </si>
  <si>
    <t>Un</t>
  </si>
  <si>
    <t>Riel electromecánico para telón de boca, incluye motor electromecanico, con guia  mediante sistema de riel.</t>
  </si>
  <si>
    <t>Un</t>
  </si>
  <si>
    <t>Confección e instalación de Telón de Boca en terciopelo con tratamiento ignifugo.</t>
  </si>
  <si>
    <t>M2</t>
  </si>
  <si>
    <t>Adecuación de ductos y rejillas de aire acondicionado sobre cielo rasos y muros a construir en el auditorio.</t>
  </si>
  <si>
    <t>Gb</t>
  </si>
  <si>
    <t>TOTAL CAPITULO</t>
  </si>
  <si>
    <t>ASEO Y LIMPIEZA</t>
  </si>
  <si>
    <t>Retiro de excavaciones y escombros</t>
  </si>
  <si>
    <t>M3</t>
  </si>
  <si>
    <t>Aseo final de obra incluye limpieza de vidriera de acceso por ambas caras</t>
  </si>
  <si>
    <t>Gb</t>
  </si>
  <si>
    <t>TOTAL CAPITULO</t>
  </si>
  <si>
    <t>INSTALACIONES ELECTRICAS Y DE COMUNICACIONES</t>
  </si>
  <si>
    <t>Tableros</t>
  </si>
  <si>
    <t>Tablero eléctrico trifásico de 24 circuitos con espacio para totalizador, barra de neutro y tierra independientes chapa y llave.</t>
  </si>
  <si>
    <t>Un</t>
  </si>
  <si>
    <t>Tablero eléctrico trifásico de 18 circuitos, barra de neutro y tierra independientes chapa y llave</t>
  </si>
  <si>
    <t>Un</t>
  </si>
  <si>
    <t>Tablero eléctrico trifásico de 12 circuitos, barra de neutro y tierra independientes chapa y llave</t>
  </si>
  <si>
    <t>Un</t>
  </si>
  <si>
    <t>Breakers</t>
  </si>
  <si>
    <t>Suministro e instalación de breaker tipo industrial de 3x160 A, 85 Kamp maraca Schneider, para instalación en la subestación de la edificación.</t>
  </si>
  <si>
    <t>Un</t>
  </si>
  <si>
    <t>Breaker tripolar 3x80 incrustar</t>
  </si>
  <si>
    <t>Un</t>
  </si>
  <si>
    <t>Breaker tripolar 3x40 incrustar</t>
  </si>
  <si>
    <t>Un</t>
  </si>
  <si>
    <t>Breaker tripolar 3x30 incrustar</t>
  </si>
  <si>
    <t>Un</t>
  </si>
  <si>
    <t>Breaker tripolar 3x20 incrustar</t>
  </si>
  <si>
    <t>Un</t>
  </si>
  <si>
    <t>Breaker bipolar 2x30 incrustar</t>
  </si>
  <si>
    <t>Un</t>
  </si>
  <si>
    <t>Breaker bipolar 2x20 incrustar</t>
  </si>
  <si>
    <t>Un</t>
  </si>
  <si>
    <t>Breaker monopolar 1x20 incrustar</t>
  </si>
  <si>
    <t>Un</t>
  </si>
  <si>
    <t>Alimentadores</t>
  </si>
  <si>
    <t>Suministro e instalación de alimentador eléctrico 3F#4/0AWG + 1N#4/0AWG + 1T#6AWG, desde subestación principal pasando por el cárcamo existente, bandeja portacables existente. El alimentador incluye tubería EMT de 2-1/2" desde la bandeja hasta el tablero eléctrico y bornes ponchables en ambos extremos del alimentador.</t>
  </si>
  <si>
    <t>Ml</t>
  </si>
  <si>
    <t>Suministro e instalación de alimentador eléctrico 3F#4AWG + 1N#4AWG + 1T#10AWG, desde tablero general hasta tablero de iluminacion. El alimentador incluye tubería EMT de 1-1/2"</t>
  </si>
  <si>
    <t>Ml</t>
  </si>
  <si>
    <t>Suministro e instalación de alimentador eléctrico 3F#4AWG + 1N#4AWG + 1T#10AWG, desde tablero general hasta regulador y tablero de sonido. El alimentador incluye tubería EMT de 1-1/2".</t>
  </si>
  <si>
    <t>Ml</t>
  </si>
  <si>
    <t>Suministro e instalación de alimentador eléctrico 3F#8AWG + 1N#8AWG + 1T#10AWG, desde tablero de sonido hasta tablero A/V/C. El alimentador incluye tubería EMT de 1-1/2"</t>
  </si>
  <si>
    <t>Ml</t>
  </si>
  <si>
    <t>Canalizaciones</t>
  </si>
  <si>
    <t>Bandeja portacables 20 cm tipo malla</t>
  </si>
  <si>
    <t>Ml</t>
  </si>
  <si>
    <t>Bandeja portacables 30 cm tipo malla</t>
  </si>
  <si>
    <t>Ml</t>
  </si>
  <si>
    <t>Tubería de 2" en poliamida libre de halógenos y retardante a la llama. Para conexión de caja 4 y 5</t>
  </si>
  <si>
    <t>Ml</t>
  </si>
  <si>
    <t>Tubería de 1" en poliamida libre de halógenos y retardante a la llama. Para conexión de caja 5 y 12</t>
  </si>
  <si>
    <t>Ml</t>
  </si>
  <si>
    <t>Tubería de 2" en poliamida libre de halógenos y retardante a la llama. Para conexión de caja 5 y 11</t>
  </si>
  <si>
    <t>Ml</t>
  </si>
  <si>
    <t>Canaleta plástica tipo ducto DLP de 105x50 mm con soportes universales para tomas eléctricas y de comunicaciones.</t>
  </si>
  <si>
    <t>Ml</t>
  </si>
  <si>
    <t>Salidas Electricas</t>
  </si>
  <si>
    <t>Salidas de iluminación general y artistica en cable No 12 para fases neutro y tierra, incluye tubería de 3/4 en poliamida libre de halógenos y retardarte a la llama. los circuitos deben considerarse hasta el tablero eléctrico</t>
  </si>
  <si>
    <t>Un</t>
  </si>
  <si>
    <t>Salidas de iluminación salidas de emergencia en cable No.12 para fases neutro y tierra, incluye tubería de 3/4 en poliamida libre de halógenos y retardante a la llama. los circuitos deben considerarse hasta el tablero eléctrico</t>
  </si>
  <si>
    <t>Un</t>
  </si>
  <si>
    <t>Salida barra de iluminación 14 circuitos, mediante cable de tipo viajero calibre 18</t>
  </si>
  <si>
    <t>Ml</t>
  </si>
  <si>
    <t>Salida mentirosa de iluminación 13 circuitos, mediante cable de tipo viajero calibre 18</t>
  </si>
  <si>
    <t>Ml</t>
  </si>
  <si>
    <t>Salida de cabeza móvil en cable encauchetado 3x10</t>
  </si>
  <si>
    <t>Un</t>
  </si>
  <si>
    <t>Salida de interruptor sencillo</t>
  </si>
  <si>
    <t>Un</t>
  </si>
  <si>
    <t>Salida de interruptor doble</t>
  </si>
  <si>
    <t>Un</t>
  </si>
  <si>
    <t>Salida de interruptor conmutable</t>
  </si>
  <si>
    <t>Un</t>
  </si>
  <si>
    <t>Salida de tomacorriente normal 180 VA para uso general 15 amp, los circuitos deben considerarse hasta el tablero eléctrico</t>
  </si>
  <si>
    <t>Un</t>
  </si>
  <si>
    <t>Salida de tomacorriente regulado 180 VA 20 amp,  los circuitos deben considerarse hasta el tablero eléctrico</t>
  </si>
  <si>
    <t>Un</t>
  </si>
  <si>
    <t>Salida especial para telón eléctrico en cable No 10, los circuitos deben considerarse hasta el tablero eléctrico</t>
  </si>
  <si>
    <t>Un</t>
  </si>
  <si>
    <t>Salida eléctrica para ascensor piano en cable No 12, los circuitos deben considerarse hasta el tablero eléctrico</t>
  </si>
  <si>
    <t>Un</t>
  </si>
  <si>
    <t>Salida eléctrica para amplificador de sonido en cable No 6. los circuitos deben considerarse hasta el tablero eléctrico</t>
  </si>
  <si>
    <t>Un</t>
  </si>
  <si>
    <t>Salidas de piso en tarima. Incluye caja serie AC108 Wiremold 23.5x25.5x12.7 y tubería indicada en los planos, además de los accesorios de la caja para instalación de tomas eléctricas, salidas de comunicaciones y salidas de video.</t>
  </si>
  <si>
    <t>Un</t>
  </si>
  <si>
    <t>Salidas de sonido en techo con tubería de 1" en poliamida libre de halógenos y retardante a la llama.</t>
  </si>
  <si>
    <t>Un</t>
  </si>
  <si>
    <t>Salidas de sonido digital con tubería de 3/4" en poliamida libre de halógenos y retardante a la llama.</t>
  </si>
  <si>
    <t>Un</t>
  </si>
  <si>
    <t>Suministro e instalación de regulador trifásico de 25 KVA para sistema de sonido y equipos especiales</t>
  </si>
  <si>
    <t>Un</t>
  </si>
  <si>
    <t>Suministro e instalación de caja metálica de 30x30</t>
  </si>
  <si>
    <t>Un</t>
  </si>
  <si>
    <t>Suministro e instalación de caja metálica de 40x40</t>
  </si>
  <si>
    <t>Un</t>
  </si>
  <si>
    <t>Salidas de video</t>
  </si>
  <si>
    <t>Suministro e instalación de cable VGA conectorizdado en fabrica blindado 30 metros</t>
  </si>
  <si>
    <t>Un</t>
  </si>
  <si>
    <t>Suministro e instalación de extensor activo HDMI por cable F/UTP blindado, incluye 60 metros de cable F/UTP blindado y cuatro Jacks</t>
  </si>
  <si>
    <t>Un</t>
  </si>
  <si>
    <t>Salidas de comunicaciones</t>
  </si>
  <si>
    <t>Salida de datos doble, desde rack en primer piso para datos</t>
  </si>
  <si>
    <t>Un</t>
  </si>
  <si>
    <t>Salida de datos sencilla, desde rack en primer piso para AP</t>
  </si>
  <si>
    <t>Un</t>
  </si>
  <si>
    <t>Patch cord de  cobre 3 pies en rack</t>
  </si>
  <si>
    <t>Un</t>
  </si>
  <si>
    <t>Patch cord de cobre de 5 pies en puesto de trabajo</t>
  </si>
  <si>
    <t>Un</t>
  </si>
  <si>
    <t>Un</t>
  </si>
  <si>
    <t>Un</t>
  </si>
  <si>
    <t>Un</t>
  </si>
  <si>
    <t>Luminarias</t>
  </si>
  <si>
    <t>Barra de iluminación artística de 14 metros con 14 circuitos</t>
  </si>
  <si>
    <t>Un</t>
  </si>
  <si>
    <t>Barra mentirosa de iluminación artística de 13 metros con 13 circuitos</t>
  </si>
  <si>
    <t>Un</t>
  </si>
  <si>
    <t>Un</t>
  </si>
  <si>
    <t>Un</t>
  </si>
  <si>
    <t>Un</t>
  </si>
  <si>
    <t>Un</t>
  </si>
  <si>
    <t>Luminaria de sobreponer abierta aleta blanca con dos tubos LED 2x19 watios.</t>
  </si>
  <si>
    <t>Un</t>
  </si>
  <si>
    <t>Luminaria de emergencia</t>
  </si>
  <si>
    <t>Un</t>
  </si>
  <si>
    <t>TOTAL CAPITULO</t>
  </si>
  <si>
    <t>SUBTOTAL COSTO DIRECTO</t>
  </si>
  <si>
    <t>IVA SOBRE UTILIDAD 16%</t>
  </si>
  <si>
    <t>Suministro e instalación de platinas metálicas de 120x120x3,2mm incluye anclaje, anticorrosivo y esmalte.</t>
  </si>
  <si>
    <t>Anclajes de 3/8", incluye  perforación y epóxico.</t>
  </si>
  <si>
    <t>Columneta CO-1 y vigas de amarre en concreto de 21MPA dimensión 20cm x ancho de muro incluye acero de refuerzo</t>
  </si>
  <si>
    <t>Columneta CO-2 en concreto de 21MPA dimensión 30 cm x ancho de muro incluye acero de refuerzo</t>
  </si>
  <si>
    <t>Columneta CO-3 en concreto de 21MPA dimensión 35 cm xancho de muro incluye acero de refuerzo.</t>
  </si>
  <si>
    <t>Columneta CO-4  en L, en concreto de 21MPA incluye acero de refuerzo.</t>
  </si>
  <si>
    <t xml:space="preserve">Tapa en superboard de piso referencia EP MAX e=20mm, con recubrimiento en piso vinílico ref. ceniza de vinisol o similar 30x30cm para remate del antepecho contra muro de las escalas de salidas de emergencia. </t>
  </si>
  <si>
    <t>TOTAL OBRA CIVIL Y ELÉCTRICA</t>
  </si>
  <si>
    <t>Adecuación de campamentos provisionales existentes (redes electricas, baños, nuevos cerramientos)  incluye valla de 3x2m, desmonte y retiro.</t>
  </si>
  <si>
    <t>Descolgado en superboard de e=10 mm para muros laterales del área de espectadores, incluye estructura de soporte, tratamiento de juntas, estuco plástico y acabado en vinilo tipo 1.</t>
  </si>
  <si>
    <t>Placa de contrapiso e=10cm en concreto de 21 MPA, incluye malla electrosoldada 5mm de 15x15.</t>
  </si>
  <si>
    <t xml:space="preserve">Piso en baldosa  terrazo,tipo ALFA trafico alto, grano No 3, dimensión de 30x30  capa de desgaste 4,5 mm base blanca, grano blanco, incluye mortero. </t>
  </si>
  <si>
    <t>Suministro e instalación de guarda escobas en pvc, H= 10cm, espesor hasta 1.58mm.</t>
  </si>
  <si>
    <t>Suministro e instalación de guardaescoba en madera guaimaro o granadillo  h=10cm para gradas de area de espectadores, incluye tapatornillos, sello y laca con barniz poliuretano semimate tipo vitriflex.</t>
  </si>
  <si>
    <t>Piso en madera granadillo, o  guaimaro  para escenario, sellada y lacada con barniz poliuretano semimate tipo vitriflex., incluye estructura de soporte  en madera chanú.</t>
  </si>
  <si>
    <t>Suministro e instalación de alfombra modular  marca MODULYSS @ , REFERNCIA LINE UP   para circulaciones en graderia,  incluye pisa alfombra en bronce a= 3,15cm, de 1 m de largo por cada huella y remate en madera guaimaro o grandillo de  3 cm de ancho  a cada lado de la escala.</t>
  </si>
  <si>
    <t>Mesón lavamanos en concreto de e= 0,08 mt, ancho 0,60 m,  forradocon porcelanato negro imperial, con salpicadero en porcelanato 0,6 mt de altura. Incluye muros de soporte en ladrillo farol, enchapados en cerámica blanca.</t>
  </si>
  <si>
    <t>Suministro e instalación de ceramica rectificada VERONA Ref.160643200 de CORONA, color blanco brillante, formato 60x30cm.</t>
  </si>
  <si>
    <t>Pared (concha acústica) en paneles de conglomerado en madera  espesor 9mm y radio de curvatura 5 m con recubrimiento melamínico de alta presión (F8), colocada sobre cuartones en guaimaro  (9x9cms) y (5x5 cms), adosados a muro de mampostería mediante pernos de anclaje  de 1/8", distanciados 1 m</t>
  </si>
  <si>
    <t>OBRAS DE ADECUACIÓN DEL AUDITORIO DE BELLAS ARTES Y HUMANIDADES</t>
  </si>
  <si>
    <t>Luminaria con bombillo LED PAR 38 dimerisable, Potencia 19 W, Apertura 25°, Brillo:1100 Lumens, Temperatura de color /CCT (K) 3000 para platea y escenario</t>
  </si>
  <si>
    <t>Luminaria con bombillo LED PAR 30 dimerisable, Potencia 15W, Apertura 40°, Brillo:800 Lumens, Temperatura de color /CCT (K) 3000 para Platea y esclusas</t>
  </si>
  <si>
    <t>Luminaria con bombillo LED PAR 38, Potencia 19 W, Apertura 40°, Brillo:1250 Lumens, Temperatura de color /CCT (K) 3000 para Platea</t>
  </si>
  <si>
    <t>Luminaria con bombillo LED , Potencia 8 W dimerisable, Apertura 120°, Brillo:480 Lumens, Temperatura de color /CCT (K) 3000K para Cabina</t>
  </si>
  <si>
    <t>Cable de Video</t>
  </si>
  <si>
    <t>Suministro e instalacion de medusa de 32 canales con 8 retornos de 50 metros.</t>
  </si>
  <si>
    <t>Suministro e instalacion de saluda o placa para instalación en pared o piso  con conexión de VGA, Audio estéreo y HDMI. Modular</t>
  </si>
  <si>
    <t>Suministro e instalcion de ascensor eléctrico para Video Proyector con plataforma de 60x60 cm</t>
  </si>
  <si>
    <t xml:space="preserve">ADMINISTRACIÓN </t>
  </si>
  <si>
    <t xml:space="preserve">UTILIDADES </t>
  </si>
  <si>
    <t>IMPREVISTOS</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</si>
</sst>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_);_(* \(#,##0.00\);_(* &quot;-&quot;??_);_(@_)"/>
    <numFmt numFmtId="164" formatCode="_-* #,##0.00_$_-;\-* #,##0.00_$_-;_-* &quot;-&quot;??_$_-;_-@"/>
    <numFmt numFmtId="165" formatCode="_(* #,##0_);_(* \(#,##0\);_(* &quot;-&quot;??_);_(@_)"/>
    <numFmt numFmtId="166" formatCode="_-* #,##0_-;\-* #,##0_-;_-* &quot;-&quot;??_-;_-@"/>
    <numFmt numFmtId="167" formatCode="_-* #,##0.0_-;\-* #,##0.0_-;_-* &quot;-&quot;??_-;_-@"/>
    <numFmt numFmtId="168" formatCode="&quot;$&quot;\ #,##0.00"/>
    <numFmt numFmtId="170" formatCode="_-* #,##0.00_-;\-* #,##0.00_-;_-* &quot;-&quot;??_-;_-@"/>
    <numFmt numFmtId="171" formatCode="#,##0.0"/>
    <numFmt numFmtId="172" formatCode="&quot;$&quot;\ #,##0"/>
    <numFmt numFmtId="174" formatCode="_-* #,##0.00_-;\-* #,##0.00_-;_-* &quot;-&quot;?_-;_-@"/>
    <numFmt numFmtId="175" formatCode="_-* #,##0.00&quot;$&quot;_-;\-* #,##0.00&quot;$&quot;_-;_-* &quot;-&quot;??&quot;$&quot;_-;_-@"/>
  </numFmts>
  <fonts count="10" x14ac:knownFonts="1">
    <font>
      <sz val="10"/>
      <name val="Arial"/>
    </font>
    <font>
      <b/>
      <sz val="10"/>
      <name val="Arial"/>
      <family val="2"/>
    </font>
    <font>
      <sz val="10"/>
      <name val="Comic Sans MS"/>
      <family val="4"/>
    </font>
    <font>
      <sz val="10"/>
      <color rgb="FFFF0000"/>
      <name val="Arial"/>
      <family val="2"/>
    </font>
    <font>
      <b/>
      <sz val="10"/>
      <color rgb="FF000000"/>
      <name val="Arial"/>
      <family val="2"/>
    </font>
    <font>
      <sz val="10"/>
      <color rgb="FF000000"/>
      <name val="Arial"/>
      <family val="2"/>
    </font>
    <font>
      <sz val="10"/>
      <name val="Verdana"/>
      <family val="2"/>
    </font>
    <font>
      <b/>
      <sz val="10"/>
      <color rgb="FFFF0000"/>
      <name val="Arial"/>
      <family val="2"/>
    </font>
    <font>
      <sz val="10"/>
      <name val="Arial"/>
      <family val="2"/>
    </font>
    <font>
      <b/>
      <sz val="10"/>
      <name val="Arial"/>
      <family val="2"/>
    </font>
  </fonts>
  <fills count="5">
    <fill>
      <patternFill patternType="none"/>
    </fill>
    <fill>
      <patternFill patternType="gray125"/>
    </fill>
    <fill>
      <patternFill patternType="solid">
        <fgColor rgb="FFFBD4B4"/>
        <bgColor rgb="FFFBD4B4"/>
      </patternFill>
    </fill>
    <fill>
      <patternFill patternType="solid">
        <fgColor rgb="FFBFBFBF"/>
        <bgColor rgb="FFBFBFBF"/>
      </patternFill>
    </fill>
    <fill>
      <patternFill patternType="solid">
        <fgColor theme="0" tint="-0.14999847407452621"/>
        <bgColor indexed="64"/>
      </patternFill>
    </fill>
  </fills>
  <borders count="32">
    <border>
      <left/>
      <right/>
      <top/>
      <bottom/>
      <diagonal/>
    </border>
    <border>
      <left style="medium">
        <color rgb="FF000000"/>
      </left>
      <right/>
      <top style="medium">
        <color rgb="FF000000"/>
      </top>
      <bottom style="medium">
        <color rgb="FF000000"/>
      </bottom>
      <diagonal/>
    </border>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thin">
        <color rgb="FF000000"/>
      </left>
      <right/>
      <top style="medium">
        <color rgb="FF000000"/>
      </top>
      <bottom style="medium">
        <color rgb="FF000000"/>
      </bottom>
      <diagonal/>
    </border>
    <border>
      <left style="medium">
        <color rgb="FF000000"/>
      </left>
      <right style="thin">
        <color rgb="FF000000"/>
      </right>
      <top style="thin">
        <color rgb="FF000000"/>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s>
  <cellStyleXfs count="1">
    <xf numFmtId="0" fontId="0" fillId="0" borderId="0"/>
  </cellStyleXfs>
  <cellXfs count="170">
    <xf numFmtId="0" fontId="0" fillId="0" borderId="0" xfId="0"/>
    <xf numFmtId="0" fontId="2" fillId="0" borderId="2" xfId="0" applyFont="1" applyBorder="1" applyAlignment="1">
      <alignment vertical="center"/>
    </xf>
    <xf numFmtId="164" fontId="1" fillId="0" borderId="3" xfId="0" applyNumberFormat="1" applyFont="1" applyBorder="1" applyAlignment="1">
      <alignment horizontal="right" vertical="center" wrapText="1"/>
    </xf>
    <xf numFmtId="0" fontId="1" fillId="0" borderId="4" xfId="0" applyFont="1" applyBorder="1" applyAlignment="1">
      <alignment horizontal="center" vertical="center" wrapText="1"/>
    </xf>
    <xf numFmtId="43" fontId="1" fillId="0" borderId="4" xfId="0" applyNumberFormat="1" applyFont="1" applyBorder="1" applyAlignment="1">
      <alignment horizontal="center" vertical="center" wrapText="1"/>
    </xf>
    <xf numFmtId="165" fontId="1" fillId="0" borderId="4"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6" fontId="2" fillId="0" borderId="2" xfId="0" applyNumberFormat="1" applyFont="1" applyBorder="1" applyAlignment="1">
      <alignment vertical="center"/>
    </xf>
    <xf numFmtId="0" fontId="0" fillId="0" borderId="2" xfId="0" applyFont="1" applyBorder="1" applyAlignment="1">
      <alignment vertical="center"/>
    </xf>
    <xf numFmtId="167" fontId="1" fillId="0" borderId="6" xfId="0" applyNumberFormat="1" applyFont="1" applyBorder="1" applyAlignment="1">
      <alignment horizontal="right" vertical="center" wrapText="1"/>
    </xf>
    <xf numFmtId="0" fontId="1" fillId="0" borderId="7" xfId="0" applyFont="1" applyBorder="1" applyAlignment="1">
      <alignment horizontal="left" vertical="center" wrapText="1"/>
    </xf>
    <xf numFmtId="0" fontId="0" fillId="0" borderId="7" xfId="0" applyFont="1" applyBorder="1" applyAlignment="1">
      <alignment vertical="center"/>
    </xf>
    <xf numFmtId="166" fontId="1" fillId="0" borderId="8" xfId="0" applyNumberFormat="1" applyFont="1" applyBorder="1" applyAlignment="1">
      <alignment vertical="center"/>
    </xf>
    <xf numFmtId="170" fontId="0" fillId="0" borderId="10" xfId="0" applyNumberFormat="1" applyFont="1" applyBorder="1" applyAlignment="1">
      <alignment horizontal="right" vertical="top"/>
    </xf>
    <xf numFmtId="0" fontId="0" fillId="0" borderId="11" xfId="0" applyFont="1" applyBorder="1" applyAlignment="1">
      <alignment vertical="top" wrapText="1"/>
    </xf>
    <xf numFmtId="0" fontId="0" fillId="0" borderId="11" xfId="0" applyFont="1" applyBorder="1" applyAlignment="1">
      <alignment horizontal="center" vertical="top"/>
    </xf>
    <xf numFmtId="171" fontId="0" fillId="0" borderId="11" xfId="0" applyNumberFormat="1" applyFont="1" applyBorder="1" applyAlignment="1">
      <alignment horizontal="center" vertical="top"/>
    </xf>
    <xf numFmtId="172" fontId="5" fillId="0" borderId="12" xfId="0" applyNumberFormat="1" applyFont="1" applyBorder="1" applyAlignment="1">
      <alignment horizontal="right" vertical="top"/>
    </xf>
    <xf numFmtId="0" fontId="5" fillId="0" borderId="11" xfId="0" applyFont="1" applyBorder="1" applyAlignment="1">
      <alignment horizontal="center" vertical="top"/>
    </xf>
    <xf numFmtId="0" fontId="6" fillId="0" borderId="2" xfId="0" applyFont="1" applyBorder="1"/>
    <xf numFmtId="0" fontId="5" fillId="0" borderId="13" xfId="0" applyFont="1" applyBorder="1" applyAlignment="1">
      <alignment horizontal="center" vertical="top"/>
    </xf>
    <xf numFmtId="0" fontId="0" fillId="0" borderId="11" xfId="0" applyFont="1" applyBorder="1" applyAlignment="1">
      <alignment horizontal="center" vertical="center" wrapText="1"/>
    </xf>
    <xf numFmtId="170" fontId="0" fillId="0" borderId="11" xfId="0" applyNumberFormat="1" applyFont="1" applyBorder="1" applyAlignment="1">
      <alignment horizontal="right" vertical="top"/>
    </xf>
    <xf numFmtId="172" fontId="5" fillId="0" borderId="11" xfId="0" applyNumberFormat="1" applyFont="1" applyBorder="1" applyAlignment="1">
      <alignment horizontal="right" vertical="top"/>
    </xf>
    <xf numFmtId="0" fontId="0" fillId="0" borderId="15" xfId="0" applyFont="1" applyBorder="1" applyAlignment="1">
      <alignment vertical="top" wrapText="1"/>
    </xf>
    <xf numFmtId="0" fontId="5" fillId="0" borderId="15" xfId="0" applyFont="1" applyBorder="1" applyAlignment="1">
      <alignment horizontal="center" vertical="top"/>
    </xf>
    <xf numFmtId="171" fontId="0" fillId="0" borderId="15" xfId="0" applyNumberFormat="1" applyFont="1" applyBorder="1" applyAlignment="1">
      <alignment horizontal="center" vertical="top"/>
    </xf>
    <xf numFmtId="172" fontId="5" fillId="0" borderId="15" xfId="0" applyNumberFormat="1" applyFont="1" applyBorder="1" applyAlignment="1">
      <alignment horizontal="right" vertical="top"/>
    </xf>
    <xf numFmtId="164" fontId="0" fillId="3" borderId="3" xfId="0" applyNumberFormat="1" applyFont="1" applyFill="1" applyBorder="1" applyAlignment="1">
      <alignment horizontal="right" vertical="center"/>
    </xf>
    <xf numFmtId="0" fontId="1" fillId="3" borderId="4" xfId="0" applyFont="1" applyFill="1" applyBorder="1" applyAlignment="1">
      <alignment horizontal="right" vertical="center" wrapText="1"/>
    </xf>
    <xf numFmtId="0" fontId="1" fillId="3" borderId="4" xfId="0" applyFont="1" applyFill="1" applyBorder="1" applyAlignment="1">
      <alignment horizontal="left" vertical="center" wrapText="1"/>
    </xf>
    <xf numFmtId="43" fontId="5" fillId="3" borderId="4" xfId="0" applyNumberFormat="1" applyFont="1" applyFill="1" applyBorder="1" applyAlignment="1">
      <alignment horizontal="center" vertical="center" wrapText="1"/>
    </xf>
    <xf numFmtId="165" fontId="3" fillId="3" borderId="4" xfId="0" applyNumberFormat="1" applyFont="1" applyFill="1" applyBorder="1" applyAlignment="1">
      <alignment vertical="center" wrapText="1"/>
    </xf>
    <xf numFmtId="166" fontId="1" fillId="3" borderId="5" xfId="0" applyNumberFormat="1" applyFont="1" applyFill="1" applyBorder="1" applyAlignment="1">
      <alignment horizontal="center" vertical="center" wrapText="1"/>
    </xf>
    <xf numFmtId="167" fontId="1" fillId="0" borderId="3" xfId="0" applyNumberFormat="1" applyFont="1" applyBorder="1" applyAlignment="1">
      <alignment horizontal="right" vertical="center" wrapText="1"/>
    </xf>
    <xf numFmtId="0" fontId="1" fillId="0" borderId="17" xfId="0" applyFont="1" applyBorder="1" applyAlignment="1">
      <alignment horizontal="left" vertical="center" wrapText="1"/>
    </xf>
    <xf numFmtId="0" fontId="0" fillId="0" borderId="19" xfId="0" applyFont="1" applyBorder="1" applyAlignment="1">
      <alignment vertical="center"/>
    </xf>
    <xf numFmtId="164" fontId="0" fillId="0" borderId="19" xfId="0" applyNumberFormat="1" applyFont="1" applyBorder="1" applyAlignment="1">
      <alignment horizontal="center" vertical="center"/>
    </xf>
    <xf numFmtId="166" fontId="1" fillId="0" borderId="20" xfId="0" applyNumberFormat="1" applyFont="1" applyBorder="1" applyAlignment="1">
      <alignment vertical="center"/>
    </xf>
    <xf numFmtId="174" fontId="5" fillId="0" borderId="22" xfId="0" applyNumberFormat="1" applyFont="1" applyBorder="1" applyAlignment="1">
      <alignment horizontal="right" vertical="top"/>
    </xf>
    <xf numFmtId="0" fontId="0" fillId="0" borderId="23" xfId="0" applyFont="1" applyBorder="1" applyAlignment="1">
      <alignment vertical="top" wrapText="1"/>
    </xf>
    <xf numFmtId="0" fontId="5" fillId="0" borderId="23" xfId="0" applyFont="1" applyBorder="1" applyAlignment="1">
      <alignment horizontal="center" vertical="top"/>
    </xf>
    <xf numFmtId="171" fontId="0" fillId="0" borderId="23" xfId="0" applyNumberFormat="1" applyFont="1" applyBorder="1" applyAlignment="1">
      <alignment horizontal="center" vertical="top"/>
    </xf>
    <xf numFmtId="174" fontId="5" fillId="0" borderId="10" xfId="0" applyNumberFormat="1" applyFont="1" applyBorder="1" applyAlignment="1">
      <alignment horizontal="right" vertical="top"/>
    </xf>
    <xf numFmtId="172" fontId="5" fillId="0" borderId="16" xfId="0" applyNumberFormat="1" applyFont="1" applyBorder="1" applyAlignment="1">
      <alignment horizontal="right" vertical="top"/>
    </xf>
    <xf numFmtId="0" fontId="6" fillId="0" borderId="2" xfId="0" applyFont="1" applyBorder="1" applyAlignment="1">
      <alignment vertical="center"/>
    </xf>
    <xf numFmtId="0" fontId="0" fillId="0" borderId="11" xfId="0" applyFont="1" applyBorder="1" applyAlignment="1">
      <alignment horizontal="left" vertical="top" wrapText="1"/>
    </xf>
    <xf numFmtId="172" fontId="5" fillId="0" borderId="21" xfId="0" applyNumberFormat="1" applyFont="1" applyBorder="1" applyAlignment="1">
      <alignment horizontal="right" vertical="top"/>
    </xf>
    <xf numFmtId="164" fontId="0" fillId="3" borderId="24" xfId="0" applyNumberFormat="1" applyFont="1" applyFill="1" applyBorder="1" applyAlignment="1">
      <alignment horizontal="right" vertical="center"/>
    </xf>
    <xf numFmtId="0" fontId="1" fillId="3" borderId="25" xfId="0" applyFont="1" applyFill="1" applyBorder="1" applyAlignment="1">
      <alignment horizontal="right" vertical="center" wrapText="1"/>
    </xf>
    <xf numFmtId="0" fontId="1" fillId="3" borderId="25" xfId="0" applyFont="1" applyFill="1" applyBorder="1" applyAlignment="1">
      <alignment horizontal="left" vertical="center" wrapText="1"/>
    </xf>
    <xf numFmtId="43" fontId="5" fillId="3" borderId="25" xfId="0" applyNumberFormat="1" applyFont="1" applyFill="1" applyBorder="1" applyAlignment="1">
      <alignment horizontal="center" vertical="center" wrapText="1"/>
    </xf>
    <xf numFmtId="166" fontId="1" fillId="3" borderId="26" xfId="0" applyNumberFormat="1" applyFont="1" applyFill="1" applyBorder="1" applyAlignment="1">
      <alignment horizontal="center" vertical="center" wrapText="1"/>
    </xf>
    <xf numFmtId="171" fontId="0" fillId="0" borderId="19" xfId="0" applyNumberFormat="1" applyFont="1" applyBorder="1" applyAlignment="1">
      <alignment horizontal="center" vertical="center"/>
    </xf>
    <xf numFmtId="170" fontId="0" fillId="0" borderId="27" xfId="0" applyNumberFormat="1" applyFont="1" applyBorder="1" applyAlignment="1">
      <alignment horizontal="right" vertical="top"/>
    </xf>
    <xf numFmtId="166" fontId="2" fillId="0" borderId="2" xfId="0" applyNumberFormat="1" applyFont="1" applyBorder="1" applyAlignment="1">
      <alignment vertical="top"/>
    </xf>
    <xf numFmtId="0" fontId="6" fillId="0" borderId="2" xfId="0" applyFont="1" applyBorder="1" applyAlignment="1">
      <alignment vertical="top"/>
    </xf>
    <xf numFmtId="170" fontId="0" fillId="0" borderId="18" xfId="0" applyNumberFormat="1" applyFont="1" applyBorder="1" applyAlignment="1">
      <alignment horizontal="right" vertical="top"/>
    </xf>
    <xf numFmtId="170" fontId="2" fillId="0" borderId="2" xfId="0" applyNumberFormat="1" applyFont="1" applyBorder="1" applyAlignment="1">
      <alignment vertical="center"/>
    </xf>
    <xf numFmtId="175" fontId="2" fillId="0" borderId="2" xfId="0" applyNumberFormat="1" applyFont="1" applyBorder="1" applyAlignment="1">
      <alignment vertical="center"/>
    </xf>
    <xf numFmtId="0" fontId="0" fillId="0" borderId="13" xfId="0" applyFont="1" applyBorder="1" applyAlignment="1">
      <alignment vertical="top" wrapText="1"/>
    </xf>
    <xf numFmtId="171" fontId="0" fillId="0" borderId="13" xfId="0" applyNumberFormat="1" applyFont="1" applyBorder="1" applyAlignment="1">
      <alignment horizontal="center" vertical="top"/>
    </xf>
    <xf numFmtId="0" fontId="1" fillId="0" borderId="17" xfId="0" applyFont="1" applyBorder="1" applyAlignment="1">
      <alignment vertical="center" wrapText="1"/>
    </xf>
    <xf numFmtId="174" fontId="0" fillId="0" borderId="27" xfId="0" applyNumberFormat="1" applyFont="1" applyBorder="1" applyAlignment="1">
      <alignment horizontal="right" vertical="top"/>
    </xf>
    <xf numFmtId="174" fontId="0" fillId="0" borderId="10" xfId="0" applyNumberFormat="1" applyFont="1" applyBorder="1" applyAlignment="1">
      <alignment horizontal="right" vertical="top"/>
    </xf>
    <xf numFmtId="43" fontId="5" fillId="3" borderId="13" xfId="0" applyNumberFormat="1" applyFont="1" applyFill="1" applyBorder="1" applyAlignment="1">
      <alignment horizontal="center" vertical="center" wrapText="1"/>
    </xf>
    <xf numFmtId="0" fontId="1" fillId="0" borderId="17" xfId="0" applyFont="1" applyBorder="1" applyAlignment="1">
      <alignment vertical="top" wrapText="1"/>
    </xf>
    <xf numFmtId="0" fontId="1" fillId="0" borderId="19" xfId="0" applyFont="1" applyBorder="1" applyAlignment="1">
      <alignment vertical="center"/>
    </xf>
    <xf numFmtId="164" fontId="1" fillId="0" borderId="19" xfId="0" applyNumberFormat="1" applyFont="1" applyBorder="1" applyAlignment="1">
      <alignment horizontal="center" vertical="center"/>
    </xf>
    <xf numFmtId="0" fontId="0" fillId="0" borderId="23" xfId="0" applyFont="1" applyBorder="1" applyAlignment="1">
      <alignment horizontal="center" vertical="top"/>
    </xf>
    <xf numFmtId="0" fontId="4" fillId="0" borderId="3" xfId="0" applyFont="1" applyBorder="1" applyAlignment="1">
      <alignment horizontal="right" vertical="center"/>
    </xf>
    <xf numFmtId="0" fontId="4" fillId="0" borderId="19" xfId="0" applyFont="1" applyBorder="1" applyAlignment="1">
      <alignment vertical="center"/>
    </xf>
    <xf numFmtId="0" fontId="4" fillId="0" borderId="20" xfId="0" applyFont="1" applyBorder="1" applyAlignment="1">
      <alignment vertical="center"/>
    </xf>
    <xf numFmtId="0" fontId="5" fillId="0" borderId="27" xfId="0" applyFont="1" applyBorder="1" applyAlignment="1">
      <alignment horizontal="right" vertical="top"/>
    </xf>
    <xf numFmtId="172" fontId="5" fillId="0" borderId="28" xfId="0" applyNumberFormat="1" applyFont="1" applyBorder="1" applyAlignment="1">
      <alignment horizontal="right" vertical="top"/>
    </xf>
    <xf numFmtId="0" fontId="5" fillId="0" borderId="10" xfId="0" applyFont="1" applyBorder="1" applyAlignment="1">
      <alignment horizontal="right" vertical="top"/>
    </xf>
    <xf numFmtId="0" fontId="2" fillId="0" borderId="2" xfId="0" applyFont="1" applyBorder="1" applyAlignment="1">
      <alignment vertical="top"/>
    </xf>
    <xf numFmtId="0" fontId="4" fillId="0" borderId="1" xfId="0" applyFont="1" applyBorder="1" applyAlignment="1">
      <alignment vertical="center"/>
    </xf>
    <xf numFmtId="0" fontId="5" fillId="0" borderId="23" xfId="0" applyFont="1" applyBorder="1" applyAlignment="1">
      <alignment horizontal="right" vertical="top"/>
    </xf>
    <xf numFmtId="0" fontId="5" fillId="0" borderId="11" xfId="0" applyFont="1" applyBorder="1" applyAlignment="1">
      <alignment horizontal="right" vertical="top"/>
    </xf>
    <xf numFmtId="0" fontId="5" fillId="0" borderId="22" xfId="0" applyFont="1" applyBorder="1" applyAlignment="1">
      <alignment horizontal="right" vertical="top"/>
    </xf>
    <xf numFmtId="0" fontId="4" fillId="0" borderId="1" xfId="0" applyFont="1" applyBorder="1" applyAlignment="1">
      <alignment horizontal="right" vertical="center"/>
    </xf>
    <xf numFmtId="172" fontId="5" fillId="0" borderId="23" xfId="0" applyNumberFormat="1" applyFont="1" applyBorder="1" applyAlignment="1">
      <alignment horizontal="right" vertical="top"/>
    </xf>
    <xf numFmtId="0" fontId="0" fillId="0" borderId="11" xfId="0" applyFont="1" applyBorder="1" applyAlignment="1">
      <alignment vertical="top" wrapText="1"/>
    </xf>
    <xf numFmtId="170" fontId="0" fillId="0" borderId="27" xfId="0" applyNumberFormat="1" applyFont="1" applyBorder="1" applyAlignment="1">
      <alignment horizontal="left" vertical="top"/>
    </xf>
    <xf numFmtId="0" fontId="5" fillId="0" borderId="2" xfId="0" applyFont="1" applyBorder="1" applyAlignment="1">
      <alignment vertical="top"/>
    </xf>
    <xf numFmtId="170" fontId="0" fillId="0" borderId="10" xfId="0" applyNumberFormat="1" applyFont="1" applyBorder="1" applyAlignment="1">
      <alignment horizontal="left" vertical="top"/>
    </xf>
    <xf numFmtId="0" fontId="5" fillId="0" borderId="11" xfId="0" applyFont="1" applyBorder="1" applyAlignment="1">
      <alignment vertical="top"/>
    </xf>
    <xf numFmtId="171" fontId="0" fillId="0" borderId="11" xfId="0" applyNumberFormat="1" applyFont="1" applyBorder="1" applyAlignment="1">
      <alignment horizontal="center" vertical="center"/>
    </xf>
    <xf numFmtId="170" fontId="0" fillId="0" borderId="10" xfId="0" applyNumberFormat="1" applyFont="1" applyBorder="1" applyAlignment="1">
      <alignment horizontal="right" vertical="center"/>
    </xf>
    <xf numFmtId="0" fontId="0" fillId="0" borderId="11" xfId="0" applyFont="1" applyBorder="1" applyAlignment="1">
      <alignment vertical="center"/>
    </xf>
    <xf numFmtId="0" fontId="0" fillId="0" borderId="11" xfId="0" applyFont="1" applyBorder="1" applyAlignment="1">
      <alignment horizontal="center" vertical="center"/>
    </xf>
    <xf numFmtId="167" fontId="1" fillId="0" borderId="1" xfId="0" applyNumberFormat="1" applyFont="1" applyBorder="1" applyAlignment="1">
      <alignment horizontal="right" vertical="top" wrapText="1"/>
    </xf>
    <xf numFmtId="0" fontId="1" fillId="0" borderId="19" xfId="0" applyFont="1" applyBorder="1" applyAlignment="1">
      <alignment vertical="top" wrapText="1"/>
    </xf>
    <xf numFmtId="0" fontId="1" fillId="0" borderId="20" xfId="0" applyFont="1" applyBorder="1" applyAlignment="1">
      <alignment vertical="top" wrapText="1"/>
    </xf>
    <xf numFmtId="0" fontId="1" fillId="0" borderId="27" xfId="0" applyFont="1" applyBorder="1" applyAlignment="1">
      <alignment horizontal="right" vertical="top" wrapText="1"/>
    </xf>
    <xf numFmtId="2" fontId="0" fillId="0" borderId="10" xfId="0" applyNumberFormat="1" applyFont="1" applyBorder="1" applyAlignment="1">
      <alignment horizontal="right" vertical="top" wrapText="1"/>
    </xf>
    <xf numFmtId="0" fontId="0" fillId="0" borderId="11" xfId="0" applyFont="1" applyBorder="1" applyAlignment="1">
      <alignment horizontal="center" vertical="top" wrapText="1"/>
    </xf>
    <xf numFmtId="168" fontId="0" fillId="0" borderId="16" xfId="0" applyNumberFormat="1" applyFont="1" applyBorder="1" applyAlignment="1">
      <alignment horizontal="right" vertical="top" wrapText="1"/>
    </xf>
    <xf numFmtId="0" fontId="0" fillId="0" borderId="10" xfId="0" applyFont="1" applyBorder="1" applyAlignment="1">
      <alignment horizontal="right" vertical="top" wrapText="1"/>
    </xf>
    <xf numFmtId="0" fontId="0" fillId="0" borderId="14" xfId="0" applyFont="1" applyBorder="1" applyAlignment="1">
      <alignment vertical="top" wrapText="1"/>
    </xf>
    <xf numFmtId="0" fontId="0" fillId="0" borderId="29" xfId="0" applyFont="1" applyBorder="1" applyAlignment="1">
      <alignment horizontal="center" vertical="top" wrapText="1"/>
    </xf>
    <xf numFmtId="0" fontId="0" fillId="0" borderId="13" xfId="0" applyFont="1" applyBorder="1" applyAlignment="1">
      <alignment horizontal="center" vertical="top" wrapText="1"/>
    </xf>
    <xf numFmtId="168" fontId="0" fillId="0" borderId="28" xfId="0" applyNumberFormat="1" applyFont="1" applyBorder="1" applyAlignment="1">
      <alignment horizontal="right" vertical="top" wrapText="1"/>
    </xf>
    <xf numFmtId="0" fontId="5" fillId="0" borderId="2" xfId="0" applyFont="1" applyBorder="1" applyAlignment="1">
      <alignment horizontal="right" vertical="center"/>
    </xf>
    <xf numFmtId="0" fontId="5" fillId="0" borderId="2" xfId="0" applyFont="1" applyBorder="1"/>
    <xf numFmtId="0" fontId="5" fillId="0" borderId="2" xfId="0" applyFont="1" applyBorder="1" applyAlignment="1">
      <alignment horizontal="center"/>
    </xf>
    <xf numFmtId="172" fontId="5" fillId="0" borderId="2" xfId="0" applyNumberFormat="1" applyFont="1" applyBorder="1" applyAlignment="1">
      <alignment vertical="center"/>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172" fontId="4" fillId="0" borderId="20" xfId="0" applyNumberFormat="1" applyFont="1" applyBorder="1" applyAlignment="1">
      <alignment vertical="center"/>
    </xf>
    <xf numFmtId="9" fontId="1" fillId="0" borderId="23" xfId="0" applyNumberFormat="1" applyFont="1" applyBorder="1" applyAlignment="1">
      <alignment vertical="center" wrapText="1"/>
    </xf>
    <xf numFmtId="0" fontId="1" fillId="0" borderId="23" xfId="0" applyFont="1" applyBorder="1" applyAlignment="1">
      <alignment vertical="center" wrapText="1"/>
    </xf>
    <xf numFmtId="172" fontId="5" fillId="0" borderId="12" xfId="0" applyNumberFormat="1" applyFont="1" applyBorder="1" applyAlignment="1">
      <alignment vertical="center"/>
    </xf>
    <xf numFmtId="0" fontId="1" fillId="0" borderId="10" xfId="0" applyFont="1" applyBorder="1" applyAlignment="1">
      <alignment vertical="center" wrapText="1"/>
    </xf>
    <xf numFmtId="0" fontId="1" fillId="0" borderId="11" xfId="0" applyFont="1" applyBorder="1" applyAlignment="1">
      <alignment vertical="center" wrapText="1"/>
    </xf>
    <xf numFmtId="172" fontId="5" fillId="0" borderId="16" xfId="0" applyNumberFormat="1" applyFont="1" applyBorder="1" applyAlignment="1">
      <alignment vertical="center"/>
    </xf>
    <xf numFmtId="0" fontId="1" fillId="0" borderId="18" xfId="0" applyFont="1" applyBorder="1" applyAlignment="1">
      <alignment vertical="center" wrapText="1"/>
    </xf>
    <xf numFmtId="0" fontId="1" fillId="0" borderId="15" xfId="0" applyFont="1" applyBorder="1" applyAlignment="1">
      <alignment vertical="center" wrapText="1"/>
    </xf>
    <xf numFmtId="172" fontId="5" fillId="0" borderId="21" xfId="0" applyNumberFormat="1" applyFont="1" applyBorder="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0" fillId="0" borderId="0" xfId="0"/>
    <xf numFmtId="0" fontId="8" fillId="0" borderId="13" xfId="0" applyFont="1" applyBorder="1" applyAlignment="1">
      <alignment vertical="top" wrapText="1"/>
    </xf>
    <xf numFmtId="0" fontId="5" fillId="0" borderId="14" xfId="0" applyFont="1" applyBorder="1" applyAlignment="1">
      <alignment horizontal="center" vertical="top"/>
    </xf>
    <xf numFmtId="171" fontId="0" fillId="0" borderId="30" xfId="0" applyNumberFormat="1" applyFont="1" applyBorder="1" applyAlignment="1">
      <alignment horizontal="center" vertical="top"/>
    </xf>
    <xf numFmtId="0" fontId="0" fillId="0" borderId="11" xfId="0" applyFont="1" applyFill="1" applyBorder="1" applyAlignment="1">
      <alignment vertical="top" wrapText="1"/>
    </xf>
    <xf numFmtId="0" fontId="8" fillId="0" borderId="11" xfId="0" applyFont="1" applyBorder="1" applyAlignment="1">
      <alignment vertical="top" wrapText="1"/>
    </xf>
    <xf numFmtId="164" fontId="0" fillId="0" borderId="7" xfId="0" applyNumberFormat="1" applyFont="1" applyFill="1" applyBorder="1" applyAlignment="1">
      <alignment horizontal="center" vertical="center"/>
    </xf>
    <xf numFmtId="171" fontId="0" fillId="0" borderId="11" xfId="0" applyNumberFormat="1" applyFont="1" applyFill="1" applyBorder="1" applyAlignment="1">
      <alignment horizontal="center" vertical="top"/>
    </xf>
    <xf numFmtId="171" fontId="0" fillId="0" borderId="23" xfId="0" applyNumberFormat="1" applyFont="1" applyFill="1" applyBorder="1" applyAlignment="1">
      <alignment horizontal="center" vertical="top"/>
    </xf>
    <xf numFmtId="0" fontId="1" fillId="4" borderId="23" xfId="0" applyFont="1" applyFill="1" applyBorder="1" applyAlignment="1">
      <alignment vertical="top" wrapText="1"/>
    </xf>
    <xf numFmtId="171" fontId="0" fillId="4" borderId="23" xfId="0" applyNumberFormat="1" applyFont="1" applyFill="1" applyBorder="1" applyAlignment="1">
      <alignment horizontal="center" vertical="top"/>
    </xf>
    <xf numFmtId="0" fontId="1" fillId="4" borderId="12" xfId="0" applyFont="1" applyFill="1" applyBorder="1" applyAlignment="1">
      <alignment horizontal="center" vertical="top" wrapText="1"/>
    </xf>
    <xf numFmtId="0" fontId="1" fillId="4" borderId="11" xfId="0" applyFont="1" applyFill="1" applyBorder="1" applyAlignment="1">
      <alignment vertical="top" wrapText="1"/>
    </xf>
    <xf numFmtId="0" fontId="0" fillId="4" borderId="11" xfId="0" applyFont="1" applyFill="1" applyBorder="1" applyAlignment="1">
      <alignment horizontal="center" vertical="top" wrapText="1"/>
    </xf>
    <xf numFmtId="171" fontId="0" fillId="4" borderId="11" xfId="0" applyNumberFormat="1" applyFont="1" applyFill="1" applyBorder="1" applyAlignment="1">
      <alignment horizontal="center" vertical="top"/>
    </xf>
    <xf numFmtId="168" fontId="0" fillId="4" borderId="16" xfId="0" applyNumberFormat="1" applyFont="1" applyFill="1" applyBorder="1" applyAlignment="1">
      <alignment horizontal="right" vertical="top" wrapText="1"/>
    </xf>
    <xf numFmtId="0" fontId="9" fillId="0" borderId="3" xfId="0" applyFont="1" applyBorder="1" applyAlignment="1">
      <alignment vertical="center"/>
    </xf>
    <xf numFmtId="0" fontId="8" fillId="0" borderId="11" xfId="0" applyFont="1" applyBorder="1" applyAlignment="1">
      <alignment horizontal="center" vertical="top"/>
    </xf>
    <xf numFmtId="0" fontId="8" fillId="0" borderId="23" xfId="0" applyFont="1" applyFill="1" applyBorder="1" applyAlignment="1">
      <alignment vertical="top" wrapText="1"/>
    </xf>
    <xf numFmtId="3" fontId="3" fillId="0" borderId="7" xfId="0" applyNumberFormat="1" applyFont="1" applyBorder="1" applyAlignment="1">
      <alignment horizontal="right" vertical="center"/>
    </xf>
    <xf numFmtId="3" fontId="5" fillId="0" borderId="11" xfId="0" applyNumberFormat="1" applyFont="1" applyBorder="1" applyAlignment="1">
      <alignment horizontal="right" vertical="top"/>
    </xf>
    <xf numFmtId="3" fontId="5" fillId="0" borderId="15" xfId="0" applyNumberFormat="1" applyFont="1" applyBorder="1" applyAlignment="1">
      <alignment horizontal="right" vertical="top"/>
    </xf>
    <xf numFmtId="3" fontId="3" fillId="3" borderId="4" xfId="0" applyNumberFormat="1" applyFont="1" applyFill="1" applyBorder="1" applyAlignment="1">
      <alignment vertical="center" wrapText="1"/>
    </xf>
    <xf numFmtId="3" fontId="3" fillId="0" borderId="19" xfId="0" applyNumberFormat="1" applyFont="1" applyBorder="1" applyAlignment="1">
      <alignment horizontal="right" vertical="center"/>
    </xf>
    <xf numFmtId="3" fontId="3" fillId="3" borderId="25" xfId="0" applyNumberFormat="1" applyFont="1" applyFill="1" applyBorder="1" applyAlignment="1">
      <alignment vertical="center" wrapText="1"/>
    </xf>
    <xf numFmtId="3" fontId="5" fillId="0" borderId="19" xfId="0" applyNumberFormat="1" applyFont="1" applyBorder="1" applyAlignment="1">
      <alignment horizontal="right" vertical="center"/>
    </xf>
    <xf numFmtId="3" fontId="5" fillId="0" borderId="23" xfId="0" applyNumberFormat="1" applyFont="1" applyBorder="1" applyAlignment="1">
      <alignment horizontal="right" vertical="top"/>
    </xf>
    <xf numFmtId="3" fontId="5" fillId="0" borderId="13" xfId="0" applyNumberFormat="1" applyFont="1" applyBorder="1" applyAlignment="1">
      <alignment horizontal="right" vertical="top"/>
    </xf>
    <xf numFmtId="3" fontId="5" fillId="0" borderId="31" xfId="0" applyNumberFormat="1" applyFont="1" applyBorder="1" applyAlignment="1">
      <alignment horizontal="right" vertical="top"/>
    </xf>
    <xf numFmtId="3" fontId="7" fillId="0" borderId="19" xfId="0" applyNumberFormat="1" applyFont="1" applyBorder="1" applyAlignment="1">
      <alignment horizontal="right" vertical="center"/>
    </xf>
    <xf numFmtId="3" fontId="4" fillId="0" borderId="19" xfId="0" applyNumberFormat="1" applyFont="1" applyBorder="1" applyAlignment="1">
      <alignment vertical="center"/>
    </xf>
    <xf numFmtId="3" fontId="0" fillId="0" borderId="23" xfId="0" applyNumberFormat="1" applyFont="1" applyBorder="1" applyAlignment="1">
      <alignment horizontal="right" vertical="top"/>
    </xf>
    <xf numFmtId="3" fontId="0" fillId="0" borderId="11" xfId="0" applyNumberFormat="1" applyFont="1" applyBorder="1" applyAlignment="1">
      <alignment horizontal="right" vertical="top"/>
    </xf>
    <xf numFmtId="3" fontId="0" fillId="0" borderId="11" xfId="0" applyNumberFormat="1" applyFont="1" applyBorder="1" applyAlignment="1">
      <alignment horizontal="right" vertical="center"/>
    </xf>
    <xf numFmtId="3" fontId="1" fillId="0" borderId="19" xfId="0" applyNumberFormat="1" applyFont="1" applyBorder="1" applyAlignment="1">
      <alignment vertical="top" wrapText="1"/>
    </xf>
    <xf numFmtId="3" fontId="1" fillId="4" borderId="23" xfId="0" applyNumberFormat="1" applyFont="1" applyFill="1" applyBorder="1" applyAlignment="1">
      <alignment horizontal="right" vertical="top" wrapText="1"/>
    </xf>
    <xf numFmtId="3" fontId="0" fillId="0" borderId="11" xfId="0" applyNumberFormat="1" applyFont="1" applyBorder="1" applyAlignment="1">
      <alignment horizontal="right" vertical="top" wrapText="1"/>
    </xf>
    <xf numFmtId="3" fontId="0" fillId="4" borderId="11" xfId="0" applyNumberFormat="1" applyFont="1" applyFill="1" applyBorder="1" applyAlignment="1">
      <alignment horizontal="right" vertical="top" wrapText="1"/>
    </xf>
    <xf numFmtId="3" fontId="0" fillId="0" borderId="15" xfId="0" applyNumberFormat="1" applyFont="1" applyBorder="1" applyAlignment="1">
      <alignment horizontal="right" vertical="top" wrapText="1"/>
    </xf>
    <xf numFmtId="0" fontId="8" fillId="0" borderId="15" xfId="0" applyFont="1" applyBorder="1" applyAlignment="1">
      <alignment vertical="top" wrapText="1"/>
    </xf>
    <xf numFmtId="0" fontId="8" fillId="0" borderId="23" xfId="0" applyFont="1" applyBorder="1" applyAlignment="1">
      <alignment vertical="top" wrapText="1"/>
    </xf>
    <xf numFmtId="0" fontId="0" fillId="0" borderId="0" xfId="0"/>
    <xf numFmtId="0" fontId="8" fillId="0" borderId="11" xfId="0" applyFont="1" applyFill="1" applyBorder="1" applyAlignment="1">
      <alignment vertical="top" wrapText="1"/>
    </xf>
    <xf numFmtId="0" fontId="1" fillId="2" borderId="2" xfId="0" applyFont="1" applyFill="1" applyBorder="1" applyAlignment="1">
      <alignment horizontal="center" vertical="center" wrapText="1"/>
    </xf>
    <xf numFmtId="0" fontId="0" fillId="0" borderId="2" xfId="0" applyBorder="1"/>
    <xf numFmtId="0" fontId="1" fillId="0" borderId="9" xfId="0" applyFont="1" applyBorder="1" applyAlignment="1">
      <alignment horizontal="center" vertical="center" wrapText="1"/>
    </xf>
    <xf numFmtId="0" fontId="1" fillId="0" borderId="27" xfId="0" applyFont="1" applyBorder="1" applyAlignment="1">
      <alignment vertic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2"/>
  <sheetViews>
    <sheetView tabSelected="1" topLeftCell="A171" zoomScale="90" zoomScaleNormal="90" workbookViewId="0">
      <selection activeCell="H191" sqref="H191"/>
    </sheetView>
  </sheetViews>
  <sheetFormatPr baseColWidth="10" defaultColWidth="17.28515625" defaultRowHeight="15" customHeight="1" x14ac:dyDescent="0.2"/>
  <cols>
    <col min="1" max="1" width="7.7109375" customWidth="1"/>
    <col min="2" max="2" width="58.140625" customWidth="1"/>
    <col min="3" max="3" width="7.42578125" customWidth="1"/>
    <col min="4" max="4" width="8.140625" customWidth="1"/>
    <col min="5" max="5" width="11.5703125" customWidth="1"/>
    <col min="6" max="6" width="16.42578125" customWidth="1"/>
    <col min="7" max="7" width="20.140625" customWidth="1"/>
  </cols>
  <sheetData>
    <row r="1" spans="1:7" ht="26.25" customHeight="1" x14ac:dyDescent="0.2">
      <c r="A1" s="166" t="s">
        <v>0</v>
      </c>
      <c r="B1" s="167"/>
      <c r="C1" s="167"/>
      <c r="D1" s="167"/>
      <c r="E1" s="167"/>
      <c r="F1" s="167"/>
      <c r="G1" s="1"/>
    </row>
    <row r="2" spans="1:7" s="164" customFormat="1" ht="26.25" customHeight="1" x14ac:dyDescent="0.2">
      <c r="A2" s="166" t="s">
        <v>312</v>
      </c>
      <c r="B2" s="166"/>
      <c r="C2" s="166"/>
      <c r="D2" s="166"/>
      <c r="E2" s="166"/>
      <c r="F2" s="166"/>
      <c r="G2" s="1"/>
    </row>
    <row r="3" spans="1:7" ht="18.75" customHeight="1" thickBot="1" x14ac:dyDescent="0.25">
      <c r="A3" s="168" t="s">
        <v>1</v>
      </c>
      <c r="B3" s="167"/>
      <c r="C3" s="167"/>
      <c r="D3" s="167"/>
      <c r="E3" s="167"/>
      <c r="F3" s="167"/>
      <c r="G3" s="1"/>
    </row>
    <row r="4" spans="1:7" ht="33.75" customHeight="1" thickBot="1" x14ac:dyDescent="0.25">
      <c r="A4" s="2" t="s">
        <v>2</v>
      </c>
      <c r="B4" s="3" t="s">
        <v>3</v>
      </c>
      <c r="C4" s="3" t="s">
        <v>4</v>
      </c>
      <c r="D4" s="4" t="s">
        <v>5</v>
      </c>
      <c r="E4" s="5" t="s">
        <v>6</v>
      </c>
      <c r="F4" s="6" t="s">
        <v>7</v>
      </c>
      <c r="G4" s="7"/>
    </row>
    <row r="5" spans="1:7" x14ac:dyDescent="0.2">
      <c r="A5" s="9">
        <v>1</v>
      </c>
      <c r="B5" s="10" t="s">
        <v>8</v>
      </c>
      <c r="C5" s="11"/>
      <c r="D5" s="129"/>
      <c r="E5" s="142"/>
      <c r="F5" s="12"/>
      <c r="G5" s="7"/>
    </row>
    <row r="6" spans="1:7" x14ac:dyDescent="0.2">
      <c r="A6" s="13">
        <f t="shared" ref="A6:A14" si="0">A5+0.01</f>
        <v>1.01</v>
      </c>
      <c r="B6" s="14" t="s">
        <v>9</v>
      </c>
      <c r="C6" s="15" t="s">
        <v>10</v>
      </c>
      <c r="D6" s="130">
        <v>1</v>
      </c>
      <c r="E6" s="143"/>
      <c r="F6" s="17">
        <f t="shared" ref="F6:F14" si="1">D6*E6</f>
        <v>0</v>
      </c>
      <c r="G6" s="7"/>
    </row>
    <row r="7" spans="1:7" ht="37.5" customHeight="1" x14ac:dyDescent="0.2">
      <c r="A7" s="13">
        <f t="shared" si="0"/>
        <v>1.02</v>
      </c>
      <c r="B7" s="14" t="s">
        <v>301</v>
      </c>
      <c r="C7" s="15" t="s">
        <v>11</v>
      </c>
      <c r="D7" s="130">
        <v>1</v>
      </c>
      <c r="E7" s="143"/>
      <c r="F7" s="17">
        <f t="shared" si="1"/>
        <v>0</v>
      </c>
      <c r="G7" s="7"/>
    </row>
    <row r="8" spans="1:7" ht="38.25" customHeight="1" x14ac:dyDescent="0.2">
      <c r="A8" s="13">
        <f t="shared" si="0"/>
        <v>1.03</v>
      </c>
      <c r="B8" s="14" t="s">
        <v>12</v>
      </c>
      <c r="C8" s="18" t="s">
        <v>13</v>
      </c>
      <c r="D8" s="130">
        <v>23.9</v>
      </c>
      <c r="E8" s="143"/>
      <c r="F8" s="17">
        <f t="shared" si="1"/>
        <v>0</v>
      </c>
      <c r="G8" s="19"/>
    </row>
    <row r="9" spans="1:7" ht="36.75" customHeight="1" x14ac:dyDescent="0.2">
      <c r="A9" s="13">
        <f t="shared" si="0"/>
        <v>1.04</v>
      </c>
      <c r="B9" s="14" t="s">
        <v>14</v>
      </c>
      <c r="C9" s="20" t="s">
        <v>15</v>
      </c>
      <c r="D9" s="130">
        <v>6.7</v>
      </c>
      <c r="E9" s="143"/>
      <c r="F9" s="17">
        <f t="shared" si="1"/>
        <v>0</v>
      </c>
      <c r="G9" s="19"/>
    </row>
    <row r="10" spans="1:7" ht="12.75" customHeight="1" x14ac:dyDescent="0.2">
      <c r="A10" s="13">
        <f t="shared" si="0"/>
        <v>1.05</v>
      </c>
      <c r="B10" s="14" t="s">
        <v>16</v>
      </c>
      <c r="C10" s="18" t="s">
        <v>17</v>
      </c>
      <c r="D10" s="130">
        <v>4</v>
      </c>
      <c r="E10" s="143"/>
      <c r="F10" s="17">
        <f t="shared" si="1"/>
        <v>0</v>
      </c>
      <c r="G10" s="19"/>
    </row>
    <row r="11" spans="1:7" ht="14.25" customHeight="1" x14ac:dyDescent="0.2">
      <c r="A11" s="13">
        <f t="shared" si="0"/>
        <v>1.06</v>
      </c>
      <c r="B11" s="14" t="s">
        <v>18</v>
      </c>
      <c r="C11" s="18" t="s">
        <v>19</v>
      </c>
      <c r="D11" s="130">
        <v>4</v>
      </c>
      <c r="E11" s="143"/>
      <c r="F11" s="17">
        <f t="shared" si="1"/>
        <v>0</v>
      </c>
      <c r="G11" s="19"/>
    </row>
    <row r="12" spans="1:7" ht="15" customHeight="1" x14ac:dyDescent="0.2">
      <c r="A12" s="13">
        <f t="shared" si="0"/>
        <v>1.07</v>
      </c>
      <c r="B12" s="14" t="s">
        <v>20</v>
      </c>
      <c r="C12" s="18" t="s">
        <v>21</v>
      </c>
      <c r="D12" s="130">
        <f>21.3+5.7</f>
        <v>27</v>
      </c>
      <c r="E12" s="143"/>
      <c r="F12" s="17">
        <f t="shared" si="1"/>
        <v>0</v>
      </c>
      <c r="G12" s="19"/>
    </row>
    <row r="13" spans="1:7" ht="27.75" customHeight="1" x14ac:dyDescent="0.2">
      <c r="A13" s="22">
        <f t="shared" si="0"/>
        <v>1.08</v>
      </c>
      <c r="B13" s="14" t="s">
        <v>22</v>
      </c>
      <c r="C13" s="18" t="s">
        <v>23</v>
      </c>
      <c r="D13" s="130">
        <v>5</v>
      </c>
      <c r="E13" s="143"/>
      <c r="F13" s="23">
        <f t="shared" si="1"/>
        <v>0</v>
      </c>
      <c r="G13" s="19"/>
    </row>
    <row r="14" spans="1:7" ht="15" customHeight="1" thickBot="1" x14ac:dyDescent="0.25">
      <c r="A14" s="22">
        <f t="shared" si="0"/>
        <v>1.0900000000000001</v>
      </c>
      <c r="B14" s="24" t="s">
        <v>24</v>
      </c>
      <c r="C14" s="25" t="s">
        <v>25</v>
      </c>
      <c r="D14" s="26">
        <v>1</v>
      </c>
      <c r="E14" s="144"/>
      <c r="F14" s="27">
        <f t="shared" si="1"/>
        <v>0</v>
      </c>
      <c r="G14" s="19"/>
    </row>
    <row r="15" spans="1:7" ht="15.75" customHeight="1" thickBot="1" x14ac:dyDescent="0.25">
      <c r="A15" s="28"/>
      <c r="B15" s="29" t="s">
        <v>26</v>
      </c>
      <c r="C15" s="30"/>
      <c r="D15" s="31"/>
      <c r="E15" s="145"/>
      <c r="F15" s="33">
        <f>SUM(F6:F14)</f>
        <v>0</v>
      </c>
      <c r="G15" s="7"/>
    </row>
    <row r="16" spans="1:7" ht="15.75" customHeight="1" thickBot="1" x14ac:dyDescent="0.25">
      <c r="A16" s="34">
        <v>2</v>
      </c>
      <c r="B16" s="35" t="s">
        <v>27</v>
      </c>
      <c r="C16" s="36"/>
      <c r="D16" s="37"/>
      <c r="E16" s="146"/>
      <c r="F16" s="38"/>
      <c r="G16" s="1"/>
    </row>
    <row r="17" spans="1:7" ht="12.75" x14ac:dyDescent="0.2">
      <c r="A17" s="39">
        <f t="shared" ref="A17:A25" si="2">A16+0.01</f>
        <v>2.0099999999999998</v>
      </c>
      <c r="B17" s="40" t="s">
        <v>28</v>
      </c>
      <c r="C17" s="41" t="s">
        <v>29</v>
      </c>
      <c r="D17" s="131">
        <v>80</v>
      </c>
      <c r="E17" s="143"/>
      <c r="F17" s="17">
        <f t="shared" ref="F17:F25" si="3">D17*E17</f>
        <v>0</v>
      </c>
      <c r="G17" s="19"/>
    </row>
    <row r="18" spans="1:7" ht="41.25" customHeight="1" x14ac:dyDescent="0.2">
      <c r="A18" s="43">
        <f t="shared" si="2"/>
        <v>2.0199999999999996</v>
      </c>
      <c r="B18" s="14" t="s">
        <v>30</v>
      </c>
      <c r="C18" s="18" t="s">
        <v>31</v>
      </c>
      <c r="D18" s="130">
        <v>400</v>
      </c>
      <c r="E18" s="143"/>
      <c r="F18" s="44">
        <f t="shared" si="3"/>
        <v>0</v>
      </c>
      <c r="G18" s="45"/>
    </row>
    <row r="19" spans="1:7" ht="29.25" customHeight="1" x14ac:dyDescent="0.2">
      <c r="A19" s="43">
        <f t="shared" si="2"/>
        <v>2.0299999999999994</v>
      </c>
      <c r="B19" s="14" t="s">
        <v>293</v>
      </c>
      <c r="C19" s="18" t="s">
        <v>32</v>
      </c>
      <c r="D19" s="130">
        <v>96</v>
      </c>
      <c r="E19" s="143"/>
      <c r="F19" s="44">
        <f t="shared" si="3"/>
        <v>0</v>
      </c>
      <c r="G19" s="45"/>
    </row>
    <row r="20" spans="1:7" ht="15.75" customHeight="1" x14ac:dyDescent="0.2">
      <c r="A20" s="43">
        <f t="shared" si="2"/>
        <v>2.0399999999999991</v>
      </c>
      <c r="B20" s="46" t="s">
        <v>294</v>
      </c>
      <c r="C20" s="18" t="s">
        <v>33</v>
      </c>
      <c r="D20" s="130">
        <v>300</v>
      </c>
      <c r="E20" s="143"/>
      <c r="F20" s="44">
        <f t="shared" si="3"/>
        <v>0</v>
      </c>
      <c r="G20" s="19"/>
    </row>
    <row r="21" spans="1:7" ht="15.75" customHeight="1" x14ac:dyDescent="0.2">
      <c r="A21" s="43">
        <f t="shared" si="2"/>
        <v>2.0499999999999989</v>
      </c>
      <c r="B21" s="46" t="s">
        <v>34</v>
      </c>
      <c r="C21" s="18" t="s">
        <v>35</v>
      </c>
      <c r="D21" s="130">
        <f>100+40</f>
        <v>140</v>
      </c>
      <c r="E21" s="143"/>
      <c r="F21" s="44">
        <f t="shared" si="3"/>
        <v>0</v>
      </c>
      <c r="G21" s="19"/>
    </row>
    <row r="22" spans="1:7" ht="24.75" customHeight="1" x14ac:dyDescent="0.2">
      <c r="A22" s="43">
        <f t="shared" si="2"/>
        <v>2.0599999999999987</v>
      </c>
      <c r="B22" s="127" t="s">
        <v>295</v>
      </c>
      <c r="C22" s="18" t="s">
        <v>36</v>
      </c>
      <c r="D22" s="130">
        <v>483</v>
      </c>
      <c r="E22" s="143"/>
      <c r="F22" s="44">
        <f t="shared" si="3"/>
        <v>0</v>
      </c>
      <c r="G22" s="19"/>
    </row>
    <row r="23" spans="1:7" ht="25.5" x14ac:dyDescent="0.2">
      <c r="A23" s="43">
        <f t="shared" si="2"/>
        <v>2.0699999999999985</v>
      </c>
      <c r="B23" s="14" t="s">
        <v>296</v>
      </c>
      <c r="C23" s="18" t="s">
        <v>37</v>
      </c>
      <c r="D23" s="16">
        <v>6</v>
      </c>
      <c r="E23" s="143"/>
      <c r="F23" s="44">
        <f t="shared" si="3"/>
        <v>0</v>
      </c>
      <c r="G23" s="19"/>
    </row>
    <row r="24" spans="1:7" ht="28.5" customHeight="1" x14ac:dyDescent="0.2">
      <c r="A24" s="43">
        <f t="shared" si="2"/>
        <v>2.0799999999999983</v>
      </c>
      <c r="B24" s="14" t="s">
        <v>297</v>
      </c>
      <c r="C24" s="18" t="s">
        <v>38</v>
      </c>
      <c r="D24" s="16">
        <v>43.08</v>
      </c>
      <c r="E24" s="143"/>
      <c r="F24" s="44">
        <f t="shared" si="3"/>
        <v>0</v>
      </c>
      <c r="G24" s="19"/>
    </row>
    <row r="25" spans="1:7" ht="29.25" customHeight="1" thickBot="1" x14ac:dyDescent="0.25">
      <c r="A25" s="39">
        <f t="shared" si="2"/>
        <v>2.0899999999999981</v>
      </c>
      <c r="B25" s="14" t="s">
        <v>298</v>
      </c>
      <c r="C25" s="18" t="s">
        <v>39</v>
      </c>
      <c r="D25" s="16">
        <v>15.219999999999999</v>
      </c>
      <c r="E25" s="143"/>
      <c r="F25" s="47">
        <f t="shared" si="3"/>
        <v>0</v>
      </c>
      <c r="G25" s="19"/>
    </row>
    <row r="26" spans="1:7" ht="15.75" customHeight="1" thickBot="1" x14ac:dyDescent="0.25">
      <c r="A26" s="48"/>
      <c r="B26" s="49" t="s">
        <v>40</v>
      </c>
      <c r="C26" s="50"/>
      <c r="D26" s="51"/>
      <c r="E26" s="147"/>
      <c r="F26" s="52">
        <f>SUM(F17:F25)</f>
        <v>0</v>
      </c>
      <c r="G26" s="1"/>
    </row>
    <row r="27" spans="1:7" ht="15.75" customHeight="1" thickBot="1" x14ac:dyDescent="0.25">
      <c r="A27" s="34">
        <v>3</v>
      </c>
      <c r="B27" s="35" t="s">
        <v>41</v>
      </c>
      <c r="C27" s="36"/>
      <c r="D27" s="53"/>
      <c r="E27" s="148"/>
      <c r="F27" s="38"/>
      <c r="G27" s="7"/>
    </row>
    <row r="28" spans="1:7" ht="25.5" customHeight="1" x14ac:dyDescent="0.2">
      <c r="A28" s="54">
        <f t="shared" ref="A28:A30" si="4">A27+0.01</f>
        <v>3.01</v>
      </c>
      <c r="B28" s="40" t="s">
        <v>42</v>
      </c>
      <c r="C28" s="41" t="s">
        <v>43</v>
      </c>
      <c r="D28" s="131">
        <v>517</v>
      </c>
      <c r="E28" s="149"/>
      <c r="F28" s="44">
        <f>D28*E28</f>
        <v>0</v>
      </c>
      <c r="G28" s="55"/>
    </row>
    <row r="29" spans="1:7" ht="25.5" customHeight="1" x14ac:dyDescent="0.2">
      <c r="A29" s="13">
        <f t="shared" si="4"/>
        <v>3.0199999999999996</v>
      </c>
      <c r="B29" s="14" t="s">
        <v>44</v>
      </c>
      <c r="C29" s="18" t="s">
        <v>45</v>
      </c>
      <c r="D29" s="16">
        <v>34</v>
      </c>
      <c r="E29" s="143"/>
      <c r="F29" s="44">
        <f>D29*E29</f>
        <v>0</v>
      </c>
      <c r="G29" s="56"/>
    </row>
    <row r="30" spans="1:7" ht="43.5" customHeight="1" thickBot="1" x14ac:dyDescent="0.25">
      <c r="A30" s="57">
        <f t="shared" si="4"/>
        <v>3.0299999999999994</v>
      </c>
      <c r="B30" s="162" t="s">
        <v>302</v>
      </c>
      <c r="C30" s="20" t="s">
        <v>46</v>
      </c>
      <c r="D30" s="16">
        <v>17.100000000000001</v>
      </c>
      <c r="E30" s="143"/>
      <c r="F30" s="44">
        <f>D30*E30</f>
        <v>0</v>
      </c>
      <c r="G30" s="56"/>
    </row>
    <row r="31" spans="1:7" ht="15.75" customHeight="1" thickBot="1" x14ac:dyDescent="0.25">
      <c r="A31" s="48"/>
      <c r="B31" s="49" t="s">
        <v>47</v>
      </c>
      <c r="C31" s="50"/>
      <c r="D31" s="51"/>
      <c r="E31" s="147"/>
      <c r="F31" s="52">
        <f>SUM(F28:F30)</f>
        <v>0</v>
      </c>
      <c r="G31" s="7"/>
    </row>
    <row r="32" spans="1:7" ht="15.75" customHeight="1" thickBot="1" x14ac:dyDescent="0.25">
      <c r="A32" s="34">
        <v>4</v>
      </c>
      <c r="B32" s="35" t="s">
        <v>48</v>
      </c>
      <c r="C32" s="36"/>
      <c r="D32" s="37"/>
      <c r="E32" s="146"/>
      <c r="F32" s="38"/>
      <c r="G32" s="7"/>
    </row>
    <row r="33" spans="1:7" ht="25.5" customHeight="1" x14ac:dyDescent="0.2">
      <c r="A33" s="54">
        <f t="shared" ref="A33:A37" si="5">A32+0.01</f>
        <v>4.01</v>
      </c>
      <c r="B33" s="40" t="s">
        <v>49</v>
      </c>
      <c r="C33" s="41" t="s">
        <v>50</v>
      </c>
      <c r="D33" s="42">
        <v>1023</v>
      </c>
      <c r="E33" s="149"/>
      <c r="F33" s="44">
        <f>D33*E33</f>
        <v>0</v>
      </c>
      <c r="G33" s="7"/>
    </row>
    <row r="34" spans="1:7" ht="25.5" customHeight="1" x14ac:dyDescent="0.2">
      <c r="A34" s="13">
        <f t="shared" si="5"/>
        <v>4.0199999999999996</v>
      </c>
      <c r="B34" s="14" t="s">
        <v>51</v>
      </c>
      <c r="C34" s="18" t="s">
        <v>52</v>
      </c>
      <c r="D34" s="16">
        <v>203.3</v>
      </c>
      <c r="E34" s="143"/>
      <c r="F34" s="44">
        <f>D34*E34</f>
        <v>0</v>
      </c>
      <c r="G34" s="19"/>
    </row>
    <row r="35" spans="1:7" ht="27" customHeight="1" x14ac:dyDescent="0.2">
      <c r="A35" s="13">
        <f t="shared" si="5"/>
        <v>4.0299999999999994</v>
      </c>
      <c r="B35" s="14" t="s">
        <v>53</v>
      </c>
      <c r="C35" s="140" t="s">
        <v>13</v>
      </c>
      <c r="D35" s="16">
        <v>621</v>
      </c>
      <c r="E35" s="143"/>
      <c r="F35" s="44">
        <f>D35*E35</f>
        <v>0</v>
      </c>
      <c r="G35" s="59"/>
    </row>
    <row r="36" spans="1:7" ht="28.5" customHeight="1" x14ac:dyDescent="0.2">
      <c r="A36" s="13">
        <f t="shared" si="5"/>
        <v>4.0399999999999991</v>
      </c>
      <c r="B36" s="14" t="s">
        <v>54</v>
      </c>
      <c r="C36" s="18" t="s">
        <v>55</v>
      </c>
      <c r="D36" s="16">
        <v>56.987800000000007</v>
      </c>
      <c r="E36" s="143"/>
      <c r="F36" s="44">
        <f>D36*E36</f>
        <v>0</v>
      </c>
      <c r="G36" s="1"/>
    </row>
    <row r="37" spans="1:7" ht="26.25" customHeight="1" thickBot="1" x14ac:dyDescent="0.25">
      <c r="A37" s="13">
        <f t="shared" si="5"/>
        <v>4.0499999999999989</v>
      </c>
      <c r="B37" s="60" t="s">
        <v>56</v>
      </c>
      <c r="C37" s="18" t="s">
        <v>57</v>
      </c>
      <c r="D37" s="61">
        <v>146</v>
      </c>
      <c r="E37" s="150"/>
      <c r="F37" s="44">
        <f>D37*E37</f>
        <v>0</v>
      </c>
      <c r="G37" s="1"/>
    </row>
    <row r="38" spans="1:7" ht="15.75" customHeight="1" thickBot="1" x14ac:dyDescent="0.25">
      <c r="A38" s="48"/>
      <c r="B38" s="49" t="s">
        <v>58</v>
      </c>
      <c r="C38" s="50"/>
      <c r="D38" s="51"/>
      <c r="E38" s="147"/>
      <c r="F38" s="52">
        <f>SUM(F33:F37)</f>
        <v>0</v>
      </c>
      <c r="G38" s="7"/>
    </row>
    <row r="39" spans="1:7" ht="15.75" customHeight="1" thickBot="1" x14ac:dyDescent="0.25">
      <c r="A39" s="34">
        <v>5</v>
      </c>
      <c r="B39" s="62" t="s">
        <v>59</v>
      </c>
      <c r="C39" s="36"/>
      <c r="D39" s="37"/>
      <c r="E39" s="146"/>
      <c r="F39" s="38"/>
      <c r="G39" s="58"/>
    </row>
    <row r="40" spans="1:7" ht="25.5" customHeight="1" x14ac:dyDescent="0.2">
      <c r="A40" s="63">
        <f t="shared" ref="A40:A58" si="6">A39+0.01</f>
        <v>5.01</v>
      </c>
      <c r="B40" s="163" t="s">
        <v>303</v>
      </c>
      <c r="C40" s="18" t="s">
        <v>60</v>
      </c>
      <c r="D40" s="42">
        <v>36.299999999999997</v>
      </c>
      <c r="E40" s="149"/>
      <c r="F40" s="44">
        <f t="shared" ref="F40:F52" si="7">D40*E40</f>
        <v>0</v>
      </c>
      <c r="G40" s="19"/>
    </row>
    <row r="41" spans="1:7" ht="25.5" x14ac:dyDescent="0.2">
      <c r="A41" s="64">
        <f t="shared" si="6"/>
        <v>5.0199999999999996</v>
      </c>
      <c r="B41" s="14" t="s">
        <v>61</v>
      </c>
      <c r="C41" s="18" t="s">
        <v>62</v>
      </c>
      <c r="D41" s="16">
        <v>445</v>
      </c>
      <c r="E41" s="143"/>
      <c r="F41" s="44">
        <f t="shared" si="7"/>
        <v>0</v>
      </c>
      <c r="G41" s="7"/>
    </row>
    <row r="42" spans="1:7" ht="43.5" customHeight="1" x14ac:dyDescent="0.2">
      <c r="A42" s="64">
        <f t="shared" si="6"/>
        <v>5.0299999999999994</v>
      </c>
      <c r="B42" s="128" t="s">
        <v>304</v>
      </c>
      <c r="C42" s="18" t="s">
        <v>63</v>
      </c>
      <c r="D42" s="130">
        <v>79.2</v>
      </c>
      <c r="E42" s="143"/>
      <c r="F42" s="44">
        <f t="shared" si="7"/>
        <v>0</v>
      </c>
      <c r="G42" s="7"/>
    </row>
    <row r="43" spans="1:7" ht="25.5" customHeight="1" x14ac:dyDescent="0.2">
      <c r="A43" s="64">
        <f t="shared" si="6"/>
        <v>5.0399999999999991</v>
      </c>
      <c r="B43" s="14" t="s">
        <v>64</v>
      </c>
      <c r="C43" s="18" t="s">
        <v>65</v>
      </c>
      <c r="D43" s="16">
        <v>35</v>
      </c>
      <c r="E43" s="143"/>
      <c r="F43" s="44">
        <f t="shared" si="7"/>
        <v>0</v>
      </c>
      <c r="G43" s="7"/>
    </row>
    <row r="44" spans="1:7" ht="27" customHeight="1" x14ac:dyDescent="0.2">
      <c r="A44" s="64">
        <f t="shared" si="6"/>
        <v>5.0499999999999989</v>
      </c>
      <c r="B44" s="14" t="s">
        <v>66</v>
      </c>
      <c r="C44" s="15" t="s">
        <v>67</v>
      </c>
      <c r="D44" s="16">
        <v>44.78</v>
      </c>
      <c r="E44" s="143"/>
      <c r="F44" s="44">
        <f t="shared" si="7"/>
        <v>0</v>
      </c>
      <c r="G44" s="7"/>
    </row>
    <row r="45" spans="1:7" ht="39.75" customHeight="1" x14ac:dyDescent="0.2">
      <c r="A45" s="64">
        <f t="shared" si="6"/>
        <v>5.0599999999999987</v>
      </c>
      <c r="B45" s="14" t="s">
        <v>68</v>
      </c>
      <c r="C45" s="18" t="s">
        <v>69</v>
      </c>
      <c r="D45" s="16">
        <v>48</v>
      </c>
      <c r="E45" s="143"/>
      <c r="F45" s="44">
        <f t="shared" si="7"/>
        <v>0</v>
      </c>
      <c r="G45" s="7"/>
    </row>
    <row r="46" spans="1:7" ht="30.75" customHeight="1" x14ac:dyDescent="0.2">
      <c r="A46" s="64">
        <f t="shared" si="6"/>
        <v>5.0699999999999985</v>
      </c>
      <c r="B46" s="165" t="s">
        <v>305</v>
      </c>
      <c r="C46" s="15" t="s">
        <v>70</v>
      </c>
      <c r="D46" s="16">
        <v>75.599999999999994</v>
      </c>
      <c r="E46" s="143"/>
      <c r="F46" s="44">
        <f t="shared" si="7"/>
        <v>0</v>
      </c>
      <c r="G46" s="7"/>
    </row>
    <row r="47" spans="1:7" ht="25.5" customHeight="1" x14ac:dyDescent="0.2">
      <c r="A47" s="64">
        <f t="shared" si="6"/>
        <v>5.0799999999999983</v>
      </c>
      <c r="B47" s="14" t="s">
        <v>71</v>
      </c>
      <c r="C47" s="18" t="s">
        <v>72</v>
      </c>
      <c r="D47" s="16">
        <v>131</v>
      </c>
      <c r="E47" s="143"/>
      <c r="F47" s="44">
        <f t="shared" si="7"/>
        <v>0</v>
      </c>
      <c r="G47" s="1"/>
    </row>
    <row r="48" spans="1:7" ht="53.25" customHeight="1" x14ac:dyDescent="0.2">
      <c r="A48" s="64">
        <f t="shared" si="6"/>
        <v>5.0899999999999981</v>
      </c>
      <c r="B48" s="128" t="s">
        <v>306</v>
      </c>
      <c r="C48" s="41" t="s">
        <v>73</v>
      </c>
      <c r="D48" s="16">
        <v>110</v>
      </c>
      <c r="E48" s="143"/>
      <c r="F48" s="17">
        <f t="shared" si="7"/>
        <v>0</v>
      </c>
      <c r="G48" s="1"/>
    </row>
    <row r="49" spans="1:7" ht="39.75" customHeight="1" x14ac:dyDescent="0.2">
      <c r="A49" s="64">
        <f t="shared" si="6"/>
        <v>5.0999999999999979</v>
      </c>
      <c r="B49" s="128" t="s">
        <v>307</v>
      </c>
      <c r="C49" s="18" t="s">
        <v>74</v>
      </c>
      <c r="D49" s="16">
        <v>118</v>
      </c>
      <c r="E49" s="143"/>
      <c r="F49" s="44">
        <f t="shared" si="7"/>
        <v>0</v>
      </c>
      <c r="G49" s="1"/>
    </row>
    <row r="50" spans="1:7" ht="37.5" customHeight="1" x14ac:dyDescent="0.2">
      <c r="A50" s="64">
        <f t="shared" si="6"/>
        <v>5.1099999999999977</v>
      </c>
      <c r="B50" s="128" t="s">
        <v>75</v>
      </c>
      <c r="C50" s="18" t="s">
        <v>76</v>
      </c>
      <c r="D50" s="130">
        <f>18+15</f>
        <v>33</v>
      </c>
      <c r="E50" s="143"/>
      <c r="F50" s="44">
        <f t="shared" si="7"/>
        <v>0</v>
      </c>
      <c r="G50" s="1"/>
    </row>
    <row r="51" spans="1:7" ht="42.75" customHeight="1" x14ac:dyDescent="0.2">
      <c r="A51" s="64">
        <f t="shared" si="6"/>
        <v>5.1199999999999974</v>
      </c>
      <c r="B51" s="14" t="s">
        <v>77</v>
      </c>
      <c r="C51" s="25" t="s">
        <v>78</v>
      </c>
      <c r="D51" s="16">
        <v>26.4</v>
      </c>
      <c r="E51" s="143"/>
      <c r="F51" s="47">
        <f t="shared" si="7"/>
        <v>0</v>
      </c>
      <c r="G51" s="1"/>
    </row>
    <row r="52" spans="1:7" ht="63" customHeight="1" x14ac:dyDescent="0.2">
      <c r="A52" s="64">
        <f t="shared" si="6"/>
        <v>5.1299999999999972</v>
      </c>
      <c r="B52" s="128" t="s">
        <v>308</v>
      </c>
      <c r="C52" s="18" t="s">
        <v>79</v>
      </c>
      <c r="D52" s="130">
        <v>121</v>
      </c>
      <c r="E52" s="143"/>
      <c r="F52" s="47">
        <f t="shared" si="7"/>
        <v>0</v>
      </c>
      <c r="G52" s="1"/>
    </row>
    <row r="53" spans="1:7" x14ac:dyDescent="0.2">
      <c r="A53" s="64">
        <f t="shared" si="6"/>
        <v>5.139999999999997</v>
      </c>
      <c r="B53" s="14" t="s">
        <v>80</v>
      </c>
      <c r="C53" s="25" t="s">
        <v>81</v>
      </c>
      <c r="D53" s="16">
        <v>17.5</v>
      </c>
      <c r="E53" s="143"/>
      <c r="F53" s="47">
        <f t="shared" ref="F53:F55" si="8">D53*E53</f>
        <v>0</v>
      </c>
      <c r="G53" s="1"/>
    </row>
    <row r="54" spans="1:7" x14ac:dyDescent="0.2">
      <c r="A54" s="64">
        <f t="shared" si="6"/>
        <v>5.1499999999999968</v>
      </c>
      <c r="B54" s="14" t="s">
        <v>82</v>
      </c>
      <c r="C54" s="18" t="s">
        <v>83</v>
      </c>
      <c r="D54" s="16">
        <v>7.2</v>
      </c>
      <c r="E54" s="143"/>
      <c r="F54" s="47">
        <f>D54*E54</f>
        <v>0</v>
      </c>
      <c r="G54" s="1"/>
    </row>
    <row r="55" spans="1:7" ht="25.5" customHeight="1" x14ac:dyDescent="0.2">
      <c r="A55" s="64">
        <f t="shared" si="6"/>
        <v>5.1599999999999966</v>
      </c>
      <c r="B55" s="14" t="s">
        <v>84</v>
      </c>
      <c r="C55" s="18" t="s">
        <v>85</v>
      </c>
      <c r="D55" s="16">
        <v>45</v>
      </c>
      <c r="E55" s="143"/>
      <c r="F55" s="47">
        <f t="shared" si="8"/>
        <v>0</v>
      </c>
      <c r="G55" s="1"/>
    </row>
    <row r="56" spans="1:7" ht="29.25" customHeight="1" x14ac:dyDescent="0.2">
      <c r="A56" s="64">
        <f t="shared" si="6"/>
        <v>5.1699999999999964</v>
      </c>
      <c r="B56" s="14" t="s">
        <v>86</v>
      </c>
      <c r="C56" s="25" t="s">
        <v>87</v>
      </c>
      <c r="D56" s="16">
        <v>19</v>
      </c>
      <c r="E56" s="143"/>
      <c r="F56" s="47">
        <f>D56*E56</f>
        <v>0</v>
      </c>
      <c r="G56" s="1"/>
    </row>
    <row r="57" spans="1:7" ht="42.75" customHeight="1" x14ac:dyDescent="0.2">
      <c r="A57" s="64">
        <f t="shared" si="6"/>
        <v>5.1799999999999962</v>
      </c>
      <c r="B57" s="14" t="s">
        <v>88</v>
      </c>
      <c r="C57" s="18" t="s">
        <v>89</v>
      </c>
      <c r="D57" s="26">
        <v>6.8</v>
      </c>
      <c r="E57" s="143"/>
      <c r="F57" s="44">
        <f>D57*E57</f>
        <v>0</v>
      </c>
      <c r="G57" s="1"/>
    </row>
    <row r="58" spans="1:7" s="123" customFormat="1" ht="56.25" customHeight="1" thickBot="1" x14ac:dyDescent="0.25">
      <c r="A58" s="64">
        <f t="shared" si="6"/>
        <v>5.1899999999999959</v>
      </c>
      <c r="B58" s="124" t="s">
        <v>299</v>
      </c>
      <c r="C58" s="125" t="s">
        <v>13</v>
      </c>
      <c r="D58" s="126">
        <v>1.5</v>
      </c>
      <c r="E58" s="151"/>
      <c r="F58" s="44">
        <f>D58*E58</f>
        <v>0</v>
      </c>
      <c r="G58" s="1"/>
    </row>
    <row r="59" spans="1:7" ht="15.75" customHeight="1" thickBot="1" x14ac:dyDescent="0.25">
      <c r="A59" s="48"/>
      <c r="B59" s="49" t="s">
        <v>90</v>
      </c>
      <c r="C59" s="50"/>
      <c r="D59" s="65"/>
      <c r="E59" s="147"/>
      <c r="F59" s="52">
        <f>SUM(F40:F58)</f>
        <v>0</v>
      </c>
      <c r="G59" s="7"/>
    </row>
    <row r="60" spans="1:7" ht="15.75" customHeight="1" thickBot="1" x14ac:dyDescent="0.25">
      <c r="A60" s="34">
        <v>6</v>
      </c>
      <c r="B60" s="66" t="s">
        <v>91</v>
      </c>
      <c r="C60" s="67"/>
      <c r="D60" s="68"/>
      <c r="E60" s="152"/>
      <c r="F60" s="38"/>
      <c r="G60" s="7"/>
    </row>
    <row r="61" spans="1:7" ht="51" customHeight="1" x14ac:dyDescent="0.2">
      <c r="A61" s="54">
        <f t="shared" ref="A61:A71" si="9">A60+0.01</f>
        <v>6.01</v>
      </c>
      <c r="B61" s="141" t="s">
        <v>309</v>
      </c>
      <c r="C61" s="69" t="s">
        <v>92</v>
      </c>
      <c r="D61" s="42">
        <v>8.1999999999999993</v>
      </c>
      <c r="E61" s="149"/>
      <c r="F61" s="44">
        <f t="shared" ref="F61:F71" si="10">D61*E61</f>
        <v>0</v>
      </c>
      <c r="G61" s="7"/>
    </row>
    <row r="62" spans="1:7" ht="42" customHeight="1" x14ac:dyDescent="0.2">
      <c r="A62" s="13">
        <f t="shared" si="9"/>
        <v>6.02</v>
      </c>
      <c r="B62" s="128" t="s">
        <v>310</v>
      </c>
      <c r="C62" s="18" t="s">
        <v>93</v>
      </c>
      <c r="D62" s="16">
        <v>71.52</v>
      </c>
      <c r="E62" s="143"/>
      <c r="F62" s="44">
        <f t="shared" si="10"/>
        <v>0</v>
      </c>
      <c r="G62" s="7"/>
    </row>
    <row r="63" spans="1:7" ht="38.25" customHeight="1" x14ac:dyDescent="0.2">
      <c r="A63" s="13">
        <f t="shared" si="9"/>
        <v>6.0299999999999994</v>
      </c>
      <c r="B63" s="14" t="s">
        <v>94</v>
      </c>
      <c r="C63" s="15" t="s">
        <v>95</v>
      </c>
      <c r="D63" s="16">
        <v>4</v>
      </c>
      <c r="E63" s="143"/>
      <c r="F63" s="44">
        <f t="shared" si="10"/>
        <v>0</v>
      </c>
      <c r="G63" s="7"/>
    </row>
    <row r="64" spans="1:7" ht="51" customHeight="1" x14ac:dyDescent="0.2">
      <c r="A64" s="13">
        <f t="shared" si="9"/>
        <v>6.0399999999999991</v>
      </c>
      <c r="B64" s="14" t="s">
        <v>96</v>
      </c>
      <c r="C64" s="15" t="s">
        <v>97</v>
      </c>
      <c r="D64" s="16">
        <v>2</v>
      </c>
      <c r="E64" s="143"/>
      <c r="F64" s="44">
        <f t="shared" si="10"/>
        <v>0</v>
      </c>
      <c r="G64" s="7"/>
    </row>
    <row r="65" spans="1:7" ht="41.25" customHeight="1" x14ac:dyDescent="0.2">
      <c r="A65" s="13">
        <f t="shared" si="9"/>
        <v>6.0499999999999989</v>
      </c>
      <c r="B65" s="14" t="s">
        <v>98</v>
      </c>
      <c r="C65" s="15" t="s">
        <v>99</v>
      </c>
      <c r="D65" s="16">
        <v>4</v>
      </c>
      <c r="E65" s="143"/>
      <c r="F65" s="44">
        <f t="shared" si="10"/>
        <v>0</v>
      </c>
      <c r="G65" s="7"/>
    </row>
    <row r="66" spans="1:7" ht="39.75" customHeight="1" x14ac:dyDescent="0.2">
      <c r="A66" s="13">
        <f t="shared" si="9"/>
        <v>6.0599999999999987</v>
      </c>
      <c r="B66" s="14" t="s">
        <v>100</v>
      </c>
      <c r="C66" s="15" t="s">
        <v>101</v>
      </c>
      <c r="D66" s="16">
        <v>8</v>
      </c>
      <c r="E66" s="143"/>
      <c r="F66" s="44">
        <f t="shared" si="10"/>
        <v>0</v>
      </c>
      <c r="G66" s="7"/>
    </row>
    <row r="67" spans="1:7" ht="42" customHeight="1" x14ac:dyDescent="0.2">
      <c r="A67" s="13">
        <f t="shared" si="9"/>
        <v>6.0699999999999985</v>
      </c>
      <c r="B67" s="14" t="s">
        <v>102</v>
      </c>
      <c r="C67" s="15" t="s">
        <v>103</v>
      </c>
      <c r="D67" s="16">
        <v>2</v>
      </c>
      <c r="E67" s="143"/>
      <c r="F67" s="44">
        <f t="shared" si="10"/>
        <v>0</v>
      </c>
      <c r="G67" s="7"/>
    </row>
    <row r="68" spans="1:7" ht="54" customHeight="1" x14ac:dyDescent="0.2">
      <c r="A68" s="13">
        <f t="shared" si="9"/>
        <v>6.0799999999999983</v>
      </c>
      <c r="B68" s="14" t="s">
        <v>104</v>
      </c>
      <c r="C68" s="18" t="s">
        <v>105</v>
      </c>
      <c r="D68" s="16">
        <v>32</v>
      </c>
      <c r="E68" s="143"/>
      <c r="F68" s="44">
        <f t="shared" si="10"/>
        <v>0</v>
      </c>
      <c r="G68" s="1"/>
    </row>
    <row r="69" spans="1:7" ht="53.25" customHeight="1" x14ac:dyDescent="0.2">
      <c r="A69" s="13">
        <f t="shared" si="9"/>
        <v>6.0899999999999981</v>
      </c>
      <c r="B69" s="14" t="s">
        <v>106</v>
      </c>
      <c r="C69" s="15" t="s">
        <v>107</v>
      </c>
      <c r="D69" s="16">
        <v>2</v>
      </c>
      <c r="E69" s="143"/>
      <c r="F69" s="44">
        <f t="shared" si="10"/>
        <v>0</v>
      </c>
      <c r="G69" s="1"/>
    </row>
    <row r="70" spans="1:7" ht="28.5" customHeight="1" x14ac:dyDescent="0.2">
      <c r="A70" s="13">
        <f t="shared" si="9"/>
        <v>6.0999999999999979</v>
      </c>
      <c r="B70" s="14" t="s">
        <v>108</v>
      </c>
      <c r="C70" s="15" t="s">
        <v>109</v>
      </c>
      <c r="D70" s="16">
        <v>2</v>
      </c>
      <c r="E70" s="143"/>
      <c r="F70" s="44">
        <f t="shared" si="10"/>
        <v>0</v>
      </c>
      <c r="G70" s="1"/>
    </row>
    <row r="71" spans="1:7" ht="21" customHeight="1" thickBot="1" x14ac:dyDescent="0.25">
      <c r="A71" s="13">
        <f t="shared" si="9"/>
        <v>6.1099999999999977</v>
      </c>
      <c r="B71" s="14" t="s">
        <v>110</v>
      </c>
      <c r="C71" s="15" t="s">
        <v>111</v>
      </c>
      <c r="D71" s="16">
        <v>4</v>
      </c>
      <c r="E71" s="143"/>
      <c r="F71" s="44">
        <f t="shared" si="10"/>
        <v>0</v>
      </c>
      <c r="G71" s="1"/>
    </row>
    <row r="72" spans="1:7" ht="15.75" customHeight="1" thickBot="1" x14ac:dyDescent="0.25">
      <c r="A72" s="48"/>
      <c r="B72" s="49" t="s">
        <v>112</v>
      </c>
      <c r="C72" s="50"/>
      <c r="D72" s="51"/>
      <c r="E72" s="147"/>
      <c r="F72" s="52">
        <f>SUM(F61:F71)</f>
        <v>0</v>
      </c>
      <c r="G72" s="1"/>
    </row>
    <row r="73" spans="1:7" ht="15.75" customHeight="1" thickBot="1" x14ac:dyDescent="0.25">
      <c r="A73" s="70">
        <v>7</v>
      </c>
      <c r="B73" s="71" t="s">
        <v>113</v>
      </c>
      <c r="C73" s="71"/>
      <c r="D73" s="71"/>
      <c r="E73" s="153"/>
      <c r="F73" s="72"/>
      <c r="G73" s="1"/>
    </row>
    <row r="74" spans="1:7" ht="38.25" customHeight="1" x14ac:dyDescent="0.2">
      <c r="A74" s="73">
        <f t="shared" ref="A74:A78" si="11">A73+0.01</f>
        <v>7.01</v>
      </c>
      <c r="B74" s="40" t="s">
        <v>114</v>
      </c>
      <c r="C74" s="18" t="s">
        <v>115</v>
      </c>
      <c r="D74" s="42">
        <v>383.22</v>
      </c>
      <c r="E74" s="149"/>
      <c r="F74" s="74">
        <f>D74*E74</f>
        <v>0</v>
      </c>
      <c r="G74" s="1"/>
    </row>
    <row r="75" spans="1:7" ht="39" customHeight="1" x14ac:dyDescent="0.2">
      <c r="A75" s="75">
        <f t="shared" si="11"/>
        <v>7.02</v>
      </c>
      <c r="B75" s="14" t="s">
        <v>116</v>
      </c>
      <c r="C75" s="18" t="s">
        <v>117</v>
      </c>
      <c r="D75" s="16">
        <v>269.13</v>
      </c>
      <c r="E75" s="143"/>
      <c r="F75" s="44">
        <f>D75*E75</f>
        <v>0</v>
      </c>
      <c r="G75" s="76"/>
    </row>
    <row r="76" spans="1:7" ht="38.25" customHeight="1" x14ac:dyDescent="0.2">
      <c r="A76" s="75">
        <f t="shared" si="11"/>
        <v>7.0299999999999994</v>
      </c>
      <c r="B76" s="14" t="s">
        <v>118</v>
      </c>
      <c r="C76" s="18" t="s">
        <v>119</v>
      </c>
      <c r="D76" s="16">
        <v>102.31</v>
      </c>
      <c r="E76" s="143"/>
      <c r="F76" s="17">
        <f>D76*E76</f>
        <v>0</v>
      </c>
      <c r="G76" s="1"/>
    </row>
    <row r="77" spans="1:7" ht="38.25" customHeight="1" x14ac:dyDescent="0.2">
      <c r="A77" s="75">
        <f t="shared" si="11"/>
        <v>7.0399999999999991</v>
      </c>
      <c r="B77" s="14" t="s">
        <v>120</v>
      </c>
      <c r="C77" s="25" t="s">
        <v>121</v>
      </c>
      <c r="D77" s="16">
        <v>28.92</v>
      </c>
      <c r="E77" s="143"/>
      <c r="F77" s="47">
        <f>D77*E77</f>
        <v>0</v>
      </c>
      <c r="G77" s="1"/>
    </row>
    <row r="78" spans="1:7" ht="26.25" customHeight="1" thickBot="1" x14ac:dyDescent="0.25">
      <c r="A78" s="75">
        <f t="shared" si="11"/>
        <v>7.0499999999999989</v>
      </c>
      <c r="B78" s="14" t="s">
        <v>122</v>
      </c>
      <c r="C78" s="18" t="s">
        <v>123</v>
      </c>
      <c r="D78" s="16">
        <v>17.89</v>
      </c>
      <c r="E78" s="143"/>
      <c r="F78" s="47">
        <f t="shared" ref="F78" si="12">D78*E78</f>
        <v>0</v>
      </c>
      <c r="G78" s="1"/>
    </row>
    <row r="79" spans="1:7" ht="15.75" customHeight="1" thickBot="1" x14ac:dyDescent="0.25">
      <c r="A79" s="48"/>
      <c r="B79" s="49" t="s">
        <v>124</v>
      </c>
      <c r="C79" s="50"/>
      <c r="D79" s="51"/>
      <c r="E79" s="147"/>
      <c r="F79" s="52">
        <f>SUM(F74:F78)</f>
        <v>0</v>
      </c>
      <c r="G79" s="1"/>
    </row>
    <row r="80" spans="1:7" ht="15.75" customHeight="1" thickBot="1" x14ac:dyDescent="0.25">
      <c r="A80" s="77">
        <v>8</v>
      </c>
      <c r="B80" s="71" t="s">
        <v>125</v>
      </c>
      <c r="C80" s="71"/>
      <c r="D80" s="71"/>
      <c r="E80" s="153"/>
      <c r="F80" s="72"/>
      <c r="G80" s="1"/>
    </row>
    <row r="81" spans="1:7" ht="38.25" customHeight="1" x14ac:dyDescent="0.2">
      <c r="A81" s="78">
        <f t="shared" ref="A81:A85" si="13">A80+0.01</f>
        <v>8.01</v>
      </c>
      <c r="B81" s="40" t="s">
        <v>126</v>
      </c>
      <c r="C81" s="18" t="s">
        <v>127</v>
      </c>
      <c r="D81" s="42">
        <v>71.05</v>
      </c>
      <c r="E81" s="149"/>
      <c r="F81" s="17">
        <f>D81*E81</f>
        <v>0</v>
      </c>
      <c r="G81" s="1"/>
    </row>
    <row r="82" spans="1:7" ht="38.25" customHeight="1" x14ac:dyDescent="0.2">
      <c r="A82" s="79">
        <f t="shared" si="13"/>
        <v>8.02</v>
      </c>
      <c r="B82" s="14" t="s">
        <v>128</v>
      </c>
      <c r="C82" s="18" t="s">
        <v>129</v>
      </c>
      <c r="D82" s="16">
        <v>52.44</v>
      </c>
      <c r="E82" s="143"/>
      <c r="F82" s="44">
        <f>D82*E82</f>
        <v>0</v>
      </c>
      <c r="G82" s="1"/>
    </row>
    <row r="83" spans="1:7" ht="80.25" customHeight="1" x14ac:dyDescent="0.2">
      <c r="A83" s="79">
        <f t="shared" si="13"/>
        <v>8.0299999999999994</v>
      </c>
      <c r="B83" s="128" t="s">
        <v>311</v>
      </c>
      <c r="C83" s="18" t="s">
        <v>130</v>
      </c>
      <c r="D83" s="16">
        <v>74.5</v>
      </c>
      <c r="E83" s="143"/>
      <c r="F83" s="44">
        <f>D83*E83</f>
        <v>0</v>
      </c>
      <c r="G83" s="1"/>
    </row>
    <row r="84" spans="1:7" ht="64.5" customHeight="1" x14ac:dyDescent="0.2">
      <c r="A84" s="79">
        <f t="shared" si="13"/>
        <v>8.0399999999999991</v>
      </c>
      <c r="B84" s="14" t="s">
        <v>131</v>
      </c>
      <c r="C84" s="18" t="s">
        <v>132</v>
      </c>
      <c r="D84" s="16">
        <v>32.81</v>
      </c>
      <c r="E84" s="143"/>
      <c r="F84" s="44">
        <f>D84*E84</f>
        <v>0</v>
      </c>
      <c r="G84" s="1"/>
    </row>
    <row r="85" spans="1:7" ht="54.75" customHeight="1" thickBot="1" x14ac:dyDescent="0.25">
      <c r="A85" s="80">
        <f t="shared" si="13"/>
        <v>8.0499999999999989</v>
      </c>
      <c r="B85" s="14" t="s">
        <v>133</v>
      </c>
      <c r="C85" s="25" t="s">
        <v>134</v>
      </c>
      <c r="D85" s="16">
        <v>134.15</v>
      </c>
      <c r="E85" s="143"/>
      <c r="F85" s="47">
        <f>D85*E85</f>
        <v>0</v>
      </c>
      <c r="G85" s="1"/>
    </row>
    <row r="86" spans="1:7" ht="15.75" customHeight="1" thickBot="1" x14ac:dyDescent="0.25">
      <c r="A86" s="48"/>
      <c r="B86" s="49" t="s">
        <v>135</v>
      </c>
      <c r="C86" s="50"/>
      <c r="D86" s="51"/>
      <c r="E86" s="147"/>
      <c r="F86" s="52">
        <f>SUM(F81:F85)</f>
        <v>0</v>
      </c>
      <c r="G86" s="1"/>
    </row>
    <row r="87" spans="1:7" ht="15.75" customHeight="1" thickBot="1" x14ac:dyDescent="0.25">
      <c r="A87" s="81">
        <v>9</v>
      </c>
      <c r="B87" s="71" t="s">
        <v>136</v>
      </c>
      <c r="C87" s="71"/>
      <c r="D87" s="71"/>
      <c r="E87" s="153"/>
      <c r="F87" s="72"/>
      <c r="G87" s="1"/>
    </row>
    <row r="88" spans="1:7" x14ac:dyDescent="0.2">
      <c r="A88" s="78">
        <f t="shared" ref="A88:A95" si="14">A87+0.01</f>
        <v>9.01</v>
      </c>
      <c r="B88" s="40" t="s">
        <v>137</v>
      </c>
      <c r="C88" s="18" t="s">
        <v>138</v>
      </c>
      <c r="D88" s="42">
        <v>25</v>
      </c>
      <c r="E88" s="143"/>
      <c r="F88" s="82">
        <f t="shared" ref="F88:F95" si="15">D88*E88</f>
        <v>0</v>
      </c>
      <c r="G88" s="1"/>
    </row>
    <row r="89" spans="1:7" x14ac:dyDescent="0.2">
      <c r="A89" s="79">
        <f t="shared" si="14"/>
        <v>9.02</v>
      </c>
      <c r="B89" s="14" t="s">
        <v>139</v>
      </c>
      <c r="C89" s="18" t="s">
        <v>140</v>
      </c>
      <c r="D89" s="16">
        <v>5</v>
      </c>
      <c r="E89" s="143"/>
      <c r="F89" s="44">
        <f t="shared" si="15"/>
        <v>0</v>
      </c>
      <c r="G89" s="1"/>
    </row>
    <row r="90" spans="1:7" x14ac:dyDescent="0.2">
      <c r="A90" s="79">
        <f t="shared" si="14"/>
        <v>9.0299999999999994</v>
      </c>
      <c r="B90" s="14" t="s">
        <v>141</v>
      </c>
      <c r="C90" s="18" t="s">
        <v>142</v>
      </c>
      <c r="D90" s="16">
        <v>5</v>
      </c>
      <c r="E90" s="143"/>
      <c r="F90" s="44">
        <f t="shared" si="15"/>
        <v>0</v>
      </c>
      <c r="G90" s="1"/>
    </row>
    <row r="91" spans="1:7" ht="53.25" customHeight="1" x14ac:dyDescent="0.2">
      <c r="A91" s="79">
        <f t="shared" si="14"/>
        <v>9.0399999999999991</v>
      </c>
      <c r="B91" s="83" t="s">
        <v>143</v>
      </c>
      <c r="C91" s="18" t="s">
        <v>144</v>
      </c>
      <c r="D91" s="130">
        <v>9.1999999999999993</v>
      </c>
      <c r="E91" s="143"/>
      <c r="F91" s="44">
        <f t="shared" si="15"/>
        <v>0</v>
      </c>
      <c r="G91" s="8"/>
    </row>
    <row r="92" spans="1:7" ht="38.25" customHeight="1" x14ac:dyDescent="0.2">
      <c r="A92" s="79">
        <f t="shared" si="14"/>
        <v>9.0499999999999989</v>
      </c>
      <c r="B92" s="14" t="s">
        <v>145</v>
      </c>
      <c r="C92" s="18" t="s">
        <v>146</v>
      </c>
      <c r="D92" s="16">
        <v>7</v>
      </c>
      <c r="E92" s="143"/>
      <c r="F92" s="44">
        <f t="shared" si="15"/>
        <v>0</v>
      </c>
      <c r="G92" s="1"/>
    </row>
    <row r="93" spans="1:7" ht="38.25" customHeight="1" x14ac:dyDescent="0.2">
      <c r="A93" s="79">
        <f t="shared" si="14"/>
        <v>9.0599999999999987</v>
      </c>
      <c r="B93" s="14" t="s">
        <v>147</v>
      </c>
      <c r="C93" s="18" t="s">
        <v>148</v>
      </c>
      <c r="D93" s="16">
        <v>8</v>
      </c>
      <c r="E93" s="143"/>
      <c r="F93" s="44">
        <f t="shared" si="15"/>
        <v>0</v>
      </c>
      <c r="G93" s="1"/>
    </row>
    <row r="94" spans="1:7" ht="38.25" customHeight="1" x14ac:dyDescent="0.2">
      <c r="A94" s="79">
        <f t="shared" si="14"/>
        <v>9.0699999999999985</v>
      </c>
      <c r="B94" s="14" t="s">
        <v>149</v>
      </c>
      <c r="C94" s="18" t="s">
        <v>150</v>
      </c>
      <c r="D94" s="16">
        <v>4</v>
      </c>
      <c r="E94" s="143"/>
      <c r="F94" s="44">
        <f t="shared" si="15"/>
        <v>0</v>
      </c>
      <c r="G94" s="1"/>
    </row>
    <row r="95" spans="1:7" ht="26.25" customHeight="1" thickBot="1" x14ac:dyDescent="0.25">
      <c r="A95" s="79">
        <f t="shared" si="14"/>
        <v>9.0799999999999983</v>
      </c>
      <c r="B95" s="14" t="s">
        <v>151</v>
      </c>
      <c r="C95" s="18" t="s">
        <v>152</v>
      </c>
      <c r="D95" s="16">
        <v>1</v>
      </c>
      <c r="E95" s="143"/>
      <c r="F95" s="44">
        <f t="shared" si="15"/>
        <v>0</v>
      </c>
      <c r="G95" s="1"/>
    </row>
    <row r="96" spans="1:7" ht="15.75" customHeight="1" thickBot="1" x14ac:dyDescent="0.25">
      <c r="A96" s="48"/>
      <c r="B96" s="49" t="s">
        <v>153</v>
      </c>
      <c r="C96" s="50"/>
      <c r="D96" s="51"/>
      <c r="E96" s="147"/>
      <c r="F96" s="52">
        <f>SUM(F88:F95)</f>
        <v>0</v>
      </c>
      <c r="G96" s="1"/>
    </row>
    <row r="97" spans="1:7" ht="15.75" customHeight="1" thickBot="1" x14ac:dyDescent="0.25">
      <c r="A97" s="34">
        <v>10</v>
      </c>
      <c r="B97" s="35" t="s">
        <v>154</v>
      </c>
      <c r="C97" s="36"/>
      <c r="D97" s="53"/>
      <c r="E97" s="146"/>
      <c r="F97" s="38"/>
      <c r="G97" s="1"/>
    </row>
    <row r="98" spans="1:7" x14ac:dyDescent="0.2">
      <c r="A98" s="84">
        <f t="shared" ref="A98:A103" si="16">A97+0.01</f>
        <v>10.01</v>
      </c>
      <c r="B98" s="85" t="s">
        <v>155</v>
      </c>
      <c r="C98" s="69" t="s">
        <v>156</v>
      </c>
      <c r="D98" s="42">
        <v>1</v>
      </c>
      <c r="E98" s="154"/>
      <c r="F98" s="44">
        <f t="shared" ref="F98:F102" si="17">D98*E98</f>
        <v>0</v>
      </c>
      <c r="G98" s="1"/>
    </row>
    <row r="99" spans="1:7" x14ac:dyDescent="0.2">
      <c r="A99" s="86">
        <f t="shared" si="16"/>
        <v>10.02</v>
      </c>
      <c r="B99" s="87" t="s">
        <v>157</v>
      </c>
      <c r="C99" s="15" t="s">
        <v>158</v>
      </c>
      <c r="D99" s="16">
        <v>1</v>
      </c>
      <c r="E99" s="155"/>
      <c r="F99" s="44">
        <f t="shared" si="17"/>
        <v>0</v>
      </c>
      <c r="G99" s="1"/>
    </row>
    <row r="100" spans="1:7" ht="25.5" customHeight="1" x14ac:dyDescent="0.2">
      <c r="A100" s="86">
        <f t="shared" si="16"/>
        <v>10.029999999999999</v>
      </c>
      <c r="B100" s="14" t="s">
        <v>159</v>
      </c>
      <c r="C100" s="15" t="s">
        <v>160</v>
      </c>
      <c r="D100" s="16">
        <v>6</v>
      </c>
      <c r="E100" s="143"/>
      <c r="F100" s="44">
        <f t="shared" si="17"/>
        <v>0</v>
      </c>
      <c r="G100" s="1"/>
    </row>
    <row r="101" spans="1:7" ht="25.5" customHeight="1" x14ac:dyDescent="0.2">
      <c r="A101" s="86">
        <f t="shared" si="16"/>
        <v>10.039999999999999</v>
      </c>
      <c r="B101" s="14" t="s">
        <v>161</v>
      </c>
      <c r="C101" s="15" t="s">
        <v>162</v>
      </c>
      <c r="D101" s="16">
        <v>1</v>
      </c>
      <c r="E101" s="143"/>
      <c r="F101" s="44">
        <f t="shared" si="17"/>
        <v>0</v>
      </c>
      <c r="G101" s="1"/>
    </row>
    <row r="102" spans="1:7" ht="25.5" x14ac:dyDescent="0.2">
      <c r="A102" s="86">
        <f t="shared" si="16"/>
        <v>10.049999999999999</v>
      </c>
      <c r="B102" s="14" t="s">
        <v>163</v>
      </c>
      <c r="C102" s="18" t="s">
        <v>164</v>
      </c>
      <c r="D102" s="16">
        <v>187.82</v>
      </c>
      <c r="E102" s="149"/>
      <c r="F102" s="44">
        <f t="shared" si="17"/>
        <v>0</v>
      </c>
      <c r="G102" s="1"/>
    </row>
    <row r="103" spans="1:7" ht="26.25" customHeight="1" thickBot="1" x14ac:dyDescent="0.25">
      <c r="A103" s="86">
        <f t="shared" si="16"/>
        <v>10.059999999999999</v>
      </c>
      <c r="B103" s="60" t="s">
        <v>165</v>
      </c>
      <c r="C103" s="20" t="s">
        <v>166</v>
      </c>
      <c r="D103" s="61">
        <v>1</v>
      </c>
      <c r="E103" s="150"/>
      <c r="F103" s="44">
        <f>D103*E103</f>
        <v>0</v>
      </c>
      <c r="G103" s="1"/>
    </row>
    <row r="104" spans="1:7" ht="15.75" customHeight="1" thickBot="1" x14ac:dyDescent="0.25">
      <c r="A104" s="28"/>
      <c r="B104" s="29" t="s">
        <v>167</v>
      </c>
      <c r="C104" s="30"/>
      <c r="D104" s="31"/>
      <c r="E104" s="145"/>
      <c r="F104" s="33">
        <f>SUM(F98:F103)</f>
        <v>0</v>
      </c>
      <c r="G104" s="1"/>
    </row>
    <row r="105" spans="1:7" x14ac:dyDescent="0.2">
      <c r="A105" s="9">
        <v>11</v>
      </c>
      <c r="B105" s="10" t="s">
        <v>168</v>
      </c>
      <c r="C105" s="11"/>
      <c r="D105" s="88"/>
      <c r="E105" s="142"/>
      <c r="F105" s="44"/>
      <c r="G105" s="1"/>
    </row>
    <row r="106" spans="1:7" x14ac:dyDescent="0.2">
      <c r="A106" s="89">
        <f t="shared" ref="A106:A107" si="18">A105+0.01</f>
        <v>11.01</v>
      </c>
      <c r="B106" s="90" t="s">
        <v>169</v>
      </c>
      <c r="C106" s="91" t="s">
        <v>170</v>
      </c>
      <c r="D106" s="88">
        <v>35</v>
      </c>
      <c r="E106" s="156"/>
      <c r="F106" s="44">
        <f t="shared" ref="F106:F107" si="19">D106*E106</f>
        <v>0</v>
      </c>
      <c r="G106" s="1"/>
    </row>
    <row r="107" spans="1:7" ht="15.75" customHeight="1" thickBot="1" x14ac:dyDescent="0.25">
      <c r="A107" s="89">
        <f t="shared" si="18"/>
        <v>11.02</v>
      </c>
      <c r="B107" s="90" t="s">
        <v>171</v>
      </c>
      <c r="C107" s="91" t="s">
        <v>172</v>
      </c>
      <c r="D107" s="88">
        <v>1</v>
      </c>
      <c r="E107" s="156"/>
      <c r="F107" s="44">
        <f t="shared" si="19"/>
        <v>0</v>
      </c>
      <c r="G107" s="1"/>
    </row>
    <row r="108" spans="1:7" ht="15.75" customHeight="1" thickBot="1" x14ac:dyDescent="0.25">
      <c r="A108" s="48"/>
      <c r="B108" s="49" t="s">
        <v>173</v>
      </c>
      <c r="C108" s="50"/>
      <c r="D108" s="51"/>
      <c r="E108" s="147"/>
      <c r="F108" s="52">
        <f>SUM(F106:F107)</f>
        <v>0</v>
      </c>
      <c r="G108" s="1"/>
    </row>
    <row r="109" spans="1:7" ht="15" customHeight="1" thickBot="1" x14ac:dyDescent="0.25">
      <c r="A109" s="92">
        <v>12</v>
      </c>
      <c r="B109" s="66" t="s">
        <v>174</v>
      </c>
      <c r="C109" s="93"/>
      <c r="D109" s="93"/>
      <c r="E109" s="157"/>
      <c r="F109" s="94"/>
      <c r="G109" s="1"/>
    </row>
    <row r="110" spans="1:7" x14ac:dyDescent="0.2">
      <c r="A110" s="95"/>
      <c r="B110" s="132" t="s">
        <v>175</v>
      </c>
      <c r="C110" s="132"/>
      <c r="D110" s="133"/>
      <c r="E110" s="158"/>
      <c r="F110" s="134"/>
      <c r="G110" s="1"/>
    </row>
    <row r="111" spans="1:7" ht="25.5" customHeight="1" x14ac:dyDescent="0.2">
      <c r="A111" s="96">
        <f>A109+0.01</f>
        <v>12.01</v>
      </c>
      <c r="B111" s="14" t="s">
        <v>176</v>
      </c>
      <c r="C111" s="97" t="s">
        <v>177</v>
      </c>
      <c r="D111" s="16">
        <v>1</v>
      </c>
      <c r="E111" s="159"/>
      <c r="F111" s="98">
        <f t="shared" ref="F111:F113" si="20">D111*E111</f>
        <v>0</v>
      </c>
      <c r="G111" s="1"/>
    </row>
    <row r="112" spans="1:7" ht="25.5" customHeight="1" x14ac:dyDescent="0.2">
      <c r="A112" s="96">
        <f t="shared" ref="A112:A113" si="21">A111+0.01</f>
        <v>12.02</v>
      </c>
      <c r="B112" s="14" t="s">
        <v>178</v>
      </c>
      <c r="C112" s="97" t="s">
        <v>179</v>
      </c>
      <c r="D112" s="16">
        <v>1</v>
      </c>
      <c r="E112" s="159"/>
      <c r="F112" s="98">
        <f t="shared" si="20"/>
        <v>0</v>
      </c>
      <c r="G112" s="1"/>
    </row>
    <row r="113" spans="1:7" ht="24" customHeight="1" x14ac:dyDescent="0.2">
      <c r="A113" s="96">
        <f t="shared" si="21"/>
        <v>12.03</v>
      </c>
      <c r="B113" s="14" t="s">
        <v>180</v>
      </c>
      <c r="C113" s="97" t="s">
        <v>181</v>
      </c>
      <c r="D113" s="16">
        <v>1</v>
      </c>
      <c r="E113" s="159"/>
      <c r="F113" s="98">
        <f t="shared" si="20"/>
        <v>0</v>
      </c>
      <c r="G113" s="1"/>
    </row>
    <row r="114" spans="1:7" ht="14.25" customHeight="1" x14ac:dyDescent="0.2">
      <c r="A114" s="99"/>
      <c r="B114" s="135" t="s">
        <v>182</v>
      </c>
      <c r="C114" s="136"/>
      <c r="D114" s="137"/>
      <c r="E114" s="160"/>
      <c r="F114" s="138"/>
      <c r="G114" s="1"/>
    </row>
    <row r="115" spans="1:7" ht="25.5" customHeight="1" x14ac:dyDescent="0.2">
      <c r="A115" s="96">
        <f>A113+0.01</f>
        <v>12.04</v>
      </c>
      <c r="B115" s="14" t="s">
        <v>183</v>
      </c>
      <c r="C115" s="97" t="s">
        <v>184</v>
      </c>
      <c r="D115" s="16">
        <v>2</v>
      </c>
      <c r="E115" s="159"/>
      <c r="F115" s="98">
        <f t="shared" ref="F115:F122" si="22">D115*E115</f>
        <v>0</v>
      </c>
      <c r="G115" s="1"/>
    </row>
    <row r="116" spans="1:7" x14ac:dyDescent="0.2">
      <c r="A116" s="96">
        <f t="shared" ref="A116:A122" si="23">A115+0.01</f>
        <v>12.049999999999999</v>
      </c>
      <c r="B116" s="14" t="s">
        <v>185</v>
      </c>
      <c r="C116" s="97" t="s">
        <v>186</v>
      </c>
      <c r="D116" s="16">
        <v>2</v>
      </c>
      <c r="E116" s="159"/>
      <c r="F116" s="98">
        <f t="shared" si="22"/>
        <v>0</v>
      </c>
      <c r="G116" s="1"/>
    </row>
    <row r="117" spans="1:7" x14ac:dyDescent="0.2">
      <c r="A117" s="96">
        <f t="shared" si="23"/>
        <v>12.059999999999999</v>
      </c>
      <c r="B117" s="14" t="s">
        <v>187</v>
      </c>
      <c r="C117" s="97" t="s">
        <v>188</v>
      </c>
      <c r="D117" s="16">
        <v>1</v>
      </c>
      <c r="E117" s="159"/>
      <c r="F117" s="98">
        <f t="shared" si="22"/>
        <v>0</v>
      </c>
      <c r="G117" s="1"/>
    </row>
    <row r="118" spans="1:7" x14ac:dyDescent="0.2">
      <c r="A118" s="96">
        <f t="shared" si="23"/>
        <v>12.069999999999999</v>
      </c>
      <c r="B118" s="14" t="s">
        <v>189</v>
      </c>
      <c r="C118" s="97" t="s">
        <v>190</v>
      </c>
      <c r="D118" s="16">
        <v>1</v>
      </c>
      <c r="E118" s="159"/>
      <c r="F118" s="98">
        <f t="shared" si="22"/>
        <v>0</v>
      </c>
      <c r="G118" s="1"/>
    </row>
    <row r="119" spans="1:7" x14ac:dyDescent="0.2">
      <c r="A119" s="96">
        <f t="shared" si="23"/>
        <v>12.079999999999998</v>
      </c>
      <c r="B119" s="14" t="s">
        <v>191</v>
      </c>
      <c r="C119" s="97" t="s">
        <v>192</v>
      </c>
      <c r="D119" s="16">
        <v>1</v>
      </c>
      <c r="E119" s="159"/>
      <c r="F119" s="98">
        <f t="shared" si="22"/>
        <v>0</v>
      </c>
      <c r="G119" s="1"/>
    </row>
    <row r="120" spans="1:7" x14ac:dyDescent="0.2">
      <c r="A120" s="96">
        <f t="shared" si="23"/>
        <v>12.089999999999998</v>
      </c>
      <c r="B120" s="14" t="s">
        <v>193</v>
      </c>
      <c r="C120" s="97" t="s">
        <v>194</v>
      </c>
      <c r="D120" s="16">
        <v>1</v>
      </c>
      <c r="E120" s="159"/>
      <c r="F120" s="98">
        <f t="shared" si="22"/>
        <v>0</v>
      </c>
      <c r="G120" s="1"/>
    </row>
    <row r="121" spans="1:7" x14ac:dyDescent="0.2">
      <c r="A121" s="96">
        <f t="shared" si="23"/>
        <v>12.099999999999998</v>
      </c>
      <c r="B121" s="14" t="s">
        <v>195</v>
      </c>
      <c r="C121" s="97" t="s">
        <v>196</v>
      </c>
      <c r="D121" s="16">
        <v>5</v>
      </c>
      <c r="E121" s="159"/>
      <c r="F121" s="98">
        <f t="shared" si="22"/>
        <v>0</v>
      </c>
      <c r="G121" s="1"/>
    </row>
    <row r="122" spans="1:7" x14ac:dyDescent="0.2">
      <c r="A122" s="96">
        <f t="shared" si="23"/>
        <v>12.109999999999998</v>
      </c>
      <c r="B122" s="14" t="s">
        <v>197</v>
      </c>
      <c r="C122" s="97" t="s">
        <v>198</v>
      </c>
      <c r="D122" s="16">
        <v>12</v>
      </c>
      <c r="E122" s="159"/>
      <c r="F122" s="98">
        <f t="shared" si="22"/>
        <v>0</v>
      </c>
      <c r="G122" s="1"/>
    </row>
    <row r="123" spans="1:7" x14ac:dyDescent="0.2">
      <c r="A123" s="96"/>
      <c r="B123" s="135" t="s">
        <v>199</v>
      </c>
      <c r="C123" s="136"/>
      <c r="D123" s="137"/>
      <c r="E123" s="160"/>
      <c r="F123" s="138"/>
      <c r="G123" s="1"/>
    </row>
    <row r="124" spans="1:7" ht="51" customHeight="1" x14ac:dyDescent="0.2">
      <c r="A124" s="96">
        <f>A122+0.01</f>
        <v>12.119999999999997</v>
      </c>
      <c r="B124" s="14" t="s">
        <v>200</v>
      </c>
      <c r="C124" s="97" t="s">
        <v>201</v>
      </c>
      <c r="D124" s="16">
        <v>150</v>
      </c>
      <c r="E124" s="159"/>
      <c r="F124" s="98">
        <f t="shared" ref="F124:F127" si="24">D124*E124</f>
        <v>0</v>
      </c>
      <c r="G124" s="1"/>
    </row>
    <row r="125" spans="1:7" ht="38.25" customHeight="1" x14ac:dyDescent="0.2">
      <c r="A125" s="96">
        <f t="shared" ref="A125:A127" si="25">A124+0.01</f>
        <v>12.129999999999997</v>
      </c>
      <c r="B125" s="14" t="s">
        <v>202</v>
      </c>
      <c r="C125" s="97" t="s">
        <v>203</v>
      </c>
      <c r="D125" s="16">
        <v>15</v>
      </c>
      <c r="E125" s="159"/>
      <c r="F125" s="98">
        <f t="shared" si="24"/>
        <v>0</v>
      </c>
      <c r="G125" s="1"/>
    </row>
    <row r="126" spans="1:7" ht="38.25" customHeight="1" x14ac:dyDescent="0.2">
      <c r="A126" s="96">
        <f t="shared" si="25"/>
        <v>12.139999999999997</v>
      </c>
      <c r="B126" s="14" t="s">
        <v>204</v>
      </c>
      <c r="C126" s="97" t="s">
        <v>205</v>
      </c>
      <c r="D126" s="16">
        <v>30</v>
      </c>
      <c r="E126" s="159"/>
      <c r="F126" s="98">
        <f t="shared" si="24"/>
        <v>0</v>
      </c>
      <c r="G126" s="1"/>
    </row>
    <row r="127" spans="1:7" ht="25.5" customHeight="1" x14ac:dyDescent="0.2">
      <c r="A127" s="96">
        <f t="shared" si="25"/>
        <v>12.149999999999997</v>
      </c>
      <c r="B127" s="14" t="s">
        <v>206</v>
      </c>
      <c r="C127" s="97" t="s">
        <v>207</v>
      </c>
      <c r="D127" s="16">
        <v>50</v>
      </c>
      <c r="E127" s="159"/>
      <c r="F127" s="98">
        <f t="shared" si="24"/>
        <v>0</v>
      </c>
      <c r="G127" s="1"/>
    </row>
    <row r="128" spans="1:7" x14ac:dyDescent="0.2">
      <c r="A128" s="99"/>
      <c r="B128" s="135" t="s">
        <v>208</v>
      </c>
      <c r="C128" s="136"/>
      <c r="D128" s="137"/>
      <c r="E128" s="160"/>
      <c r="F128" s="138"/>
      <c r="G128" s="1"/>
    </row>
    <row r="129" spans="1:7" x14ac:dyDescent="0.2">
      <c r="A129" s="96">
        <f>A127+0.01</f>
        <v>12.159999999999997</v>
      </c>
      <c r="B129" s="14" t="s">
        <v>209</v>
      </c>
      <c r="C129" s="97" t="s">
        <v>210</v>
      </c>
      <c r="D129" s="16">
        <v>45</v>
      </c>
      <c r="E129" s="159"/>
      <c r="F129" s="98">
        <f t="shared" ref="F129:F134" si="26">D129*E129</f>
        <v>0</v>
      </c>
      <c r="G129" s="1"/>
    </row>
    <row r="130" spans="1:7" x14ac:dyDescent="0.2">
      <c r="A130" s="96">
        <f t="shared" ref="A130:A134" si="27">A129+0.01</f>
        <v>12.169999999999996</v>
      </c>
      <c r="B130" s="14" t="s">
        <v>211</v>
      </c>
      <c r="C130" s="97" t="s">
        <v>212</v>
      </c>
      <c r="D130" s="16">
        <v>40</v>
      </c>
      <c r="E130" s="159"/>
      <c r="F130" s="98">
        <f t="shared" si="26"/>
        <v>0</v>
      </c>
      <c r="G130" s="1"/>
    </row>
    <row r="131" spans="1:7" ht="25.5" customHeight="1" x14ac:dyDescent="0.2">
      <c r="A131" s="96">
        <f t="shared" si="27"/>
        <v>12.179999999999996</v>
      </c>
      <c r="B131" s="14" t="s">
        <v>213</v>
      </c>
      <c r="C131" s="97" t="s">
        <v>214</v>
      </c>
      <c r="D131" s="16">
        <v>33</v>
      </c>
      <c r="E131" s="159"/>
      <c r="F131" s="98">
        <f t="shared" si="26"/>
        <v>0</v>
      </c>
      <c r="G131" s="1"/>
    </row>
    <row r="132" spans="1:7" ht="25.5" customHeight="1" x14ac:dyDescent="0.2">
      <c r="A132" s="96">
        <f t="shared" si="27"/>
        <v>12.189999999999996</v>
      </c>
      <c r="B132" s="14" t="s">
        <v>215</v>
      </c>
      <c r="C132" s="97" t="s">
        <v>216</v>
      </c>
      <c r="D132" s="16">
        <v>31</v>
      </c>
      <c r="E132" s="159"/>
      <c r="F132" s="98">
        <f t="shared" si="26"/>
        <v>0</v>
      </c>
      <c r="G132" s="1"/>
    </row>
    <row r="133" spans="1:7" ht="25.5" customHeight="1" x14ac:dyDescent="0.2">
      <c r="A133" s="96">
        <f t="shared" si="27"/>
        <v>12.199999999999996</v>
      </c>
      <c r="B133" s="14" t="s">
        <v>217</v>
      </c>
      <c r="C133" s="97" t="s">
        <v>218</v>
      </c>
      <c r="D133" s="16">
        <v>22</v>
      </c>
      <c r="E133" s="159"/>
      <c r="F133" s="98">
        <f>D133*E133</f>
        <v>0</v>
      </c>
      <c r="G133" s="1"/>
    </row>
    <row r="134" spans="1:7" ht="25.5" customHeight="1" x14ac:dyDescent="0.2">
      <c r="A134" s="96">
        <f t="shared" si="27"/>
        <v>12.209999999999996</v>
      </c>
      <c r="B134" s="14" t="s">
        <v>219</v>
      </c>
      <c r="C134" s="97" t="s">
        <v>220</v>
      </c>
      <c r="D134" s="16">
        <v>16</v>
      </c>
      <c r="E134" s="159"/>
      <c r="F134" s="98">
        <f t="shared" si="26"/>
        <v>0</v>
      </c>
      <c r="G134" s="1"/>
    </row>
    <row r="135" spans="1:7" x14ac:dyDescent="0.2">
      <c r="A135" s="99"/>
      <c r="B135" s="135" t="s">
        <v>221</v>
      </c>
      <c r="C135" s="136"/>
      <c r="D135" s="137"/>
      <c r="E135" s="160"/>
      <c r="F135" s="138"/>
      <c r="G135" s="1"/>
    </row>
    <row r="136" spans="1:7" ht="38.25" customHeight="1" x14ac:dyDescent="0.2">
      <c r="A136" s="96">
        <f>A134+0.01</f>
        <v>12.219999999999995</v>
      </c>
      <c r="B136" s="14" t="s">
        <v>222</v>
      </c>
      <c r="C136" s="97" t="s">
        <v>223</v>
      </c>
      <c r="D136" s="16">
        <v>168</v>
      </c>
      <c r="E136" s="159"/>
      <c r="F136" s="98">
        <f t="shared" ref="F136:F154" si="28">D136*E136</f>
        <v>0</v>
      </c>
      <c r="G136" s="1"/>
    </row>
    <row r="137" spans="1:7" ht="38.25" customHeight="1" x14ac:dyDescent="0.2">
      <c r="A137" s="96">
        <f t="shared" ref="A137:A154" si="29">A136+0.01</f>
        <v>12.229999999999995</v>
      </c>
      <c r="B137" s="14" t="s">
        <v>224</v>
      </c>
      <c r="C137" s="97" t="s">
        <v>225</v>
      </c>
      <c r="D137" s="16">
        <v>10</v>
      </c>
      <c r="E137" s="159"/>
      <c r="F137" s="98">
        <f t="shared" si="28"/>
        <v>0</v>
      </c>
      <c r="G137" s="1"/>
    </row>
    <row r="138" spans="1:7" ht="25.5" x14ac:dyDescent="0.2">
      <c r="A138" s="96">
        <f t="shared" si="29"/>
        <v>12.239999999999995</v>
      </c>
      <c r="B138" s="14" t="s">
        <v>226</v>
      </c>
      <c r="C138" s="97" t="s">
        <v>227</v>
      </c>
      <c r="D138" s="16">
        <v>55</v>
      </c>
      <c r="E138" s="159"/>
      <c r="F138" s="98">
        <f t="shared" si="28"/>
        <v>0</v>
      </c>
      <c r="G138" s="1"/>
    </row>
    <row r="139" spans="1:7" ht="25.5" x14ac:dyDescent="0.2">
      <c r="A139" s="96">
        <f t="shared" si="29"/>
        <v>12.249999999999995</v>
      </c>
      <c r="B139" s="14" t="s">
        <v>228</v>
      </c>
      <c r="C139" s="97" t="s">
        <v>229</v>
      </c>
      <c r="D139" s="16">
        <v>15</v>
      </c>
      <c r="E139" s="159"/>
      <c r="F139" s="98">
        <f t="shared" si="28"/>
        <v>0</v>
      </c>
      <c r="G139" s="1"/>
    </row>
    <row r="140" spans="1:7" x14ac:dyDescent="0.2">
      <c r="A140" s="96">
        <f t="shared" si="29"/>
        <v>12.259999999999994</v>
      </c>
      <c r="B140" s="14" t="s">
        <v>230</v>
      </c>
      <c r="C140" s="97" t="s">
        <v>231</v>
      </c>
      <c r="D140" s="16">
        <v>4</v>
      </c>
      <c r="E140" s="159"/>
      <c r="F140" s="98">
        <f t="shared" si="28"/>
        <v>0</v>
      </c>
      <c r="G140" s="1"/>
    </row>
    <row r="141" spans="1:7" x14ac:dyDescent="0.2">
      <c r="A141" s="96">
        <f t="shared" si="29"/>
        <v>12.269999999999994</v>
      </c>
      <c r="B141" s="14" t="s">
        <v>232</v>
      </c>
      <c r="C141" s="97" t="s">
        <v>233</v>
      </c>
      <c r="D141" s="16">
        <v>6</v>
      </c>
      <c r="E141" s="159"/>
      <c r="F141" s="98">
        <f t="shared" ref="F141:F150" si="30">D141*E141</f>
        <v>0</v>
      </c>
      <c r="G141" s="1"/>
    </row>
    <row r="142" spans="1:7" x14ac:dyDescent="0.2">
      <c r="A142" s="96">
        <f t="shared" si="29"/>
        <v>12.279999999999994</v>
      </c>
      <c r="B142" s="14" t="s">
        <v>234</v>
      </c>
      <c r="C142" s="97" t="s">
        <v>235</v>
      </c>
      <c r="D142" s="16">
        <v>2</v>
      </c>
      <c r="E142" s="159"/>
      <c r="F142" s="98">
        <f t="shared" si="30"/>
        <v>0</v>
      </c>
      <c r="G142" s="1"/>
    </row>
    <row r="143" spans="1:7" x14ac:dyDescent="0.2">
      <c r="A143" s="96">
        <f t="shared" si="29"/>
        <v>12.289999999999994</v>
      </c>
      <c r="B143" s="14" t="s">
        <v>236</v>
      </c>
      <c r="C143" s="97" t="s">
        <v>237</v>
      </c>
      <c r="D143" s="16">
        <v>4</v>
      </c>
      <c r="E143" s="159"/>
      <c r="F143" s="98">
        <f t="shared" si="30"/>
        <v>0</v>
      </c>
      <c r="G143" s="1"/>
    </row>
    <row r="144" spans="1:7" ht="25.5" customHeight="1" x14ac:dyDescent="0.2">
      <c r="A144" s="96">
        <f t="shared" si="29"/>
        <v>12.299999999999994</v>
      </c>
      <c r="B144" s="14" t="s">
        <v>238</v>
      </c>
      <c r="C144" s="97" t="s">
        <v>239</v>
      </c>
      <c r="D144" s="16">
        <v>20</v>
      </c>
      <c r="E144" s="159"/>
      <c r="F144" s="98">
        <f t="shared" si="30"/>
        <v>0</v>
      </c>
      <c r="G144" s="1"/>
    </row>
    <row r="145" spans="1:7" ht="25.5" customHeight="1" x14ac:dyDescent="0.2">
      <c r="A145" s="96">
        <f t="shared" si="29"/>
        <v>12.309999999999993</v>
      </c>
      <c r="B145" s="14" t="s">
        <v>240</v>
      </c>
      <c r="C145" s="97" t="s">
        <v>241</v>
      </c>
      <c r="D145" s="16">
        <v>10</v>
      </c>
      <c r="E145" s="159"/>
      <c r="F145" s="98">
        <f t="shared" si="30"/>
        <v>0</v>
      </c>
      <c r="G145" s="1"/>
    </row>
    <row r="146" spans="1:7" ht="25.5" customHeight="1" x14ac:dyDescent="0.2">
      <c r="A146" s="96">
        <f t="shared" si="29"/>
        <v>12.319999999999993</v>
      </c>
      <c r="B146" s="14" t="s">
        <v>242</v>
      </c>
      <c r="C146" s="97" t="s">
        <v>243</v>
      </c>
      <c r="D146" s="16">
        <v>1</v>
      </c>
      <c r="E146" s="159"/>
      <c r="F146" s="98">
        <f t="shared" si="30"/>
        <v>0</v>
      </c>
      <c r="G146" s="1"/>
    </row>
    <row r="147" spans="1:7" ht="25.5" customHeight="1" x14ac:dyDescent="0.2">
      <c r="A147" s="96">
        <f t="shared" si="29"/>
        <v>12.329999999999993</v>
      </c>
      <c r="B147" s="14" t="s">
        <v>244</v>
      </c>
      <c r="C147" s="97" t="s">
        <v>245</v>
      </c>
      <c r="D147" s="16">
        <v>1</v>
      </c>
      <c r="E147" s="159"/>
      <c r="F147" s="98">
        <f t="shared" si="30"/>
        <v>0</v>
      </c>
      <c r="G147" s="1"/>
    </row>
    <row r="148" spans="1:7" ht="25.5" customHeight="1" x14ac:dyDescent="0.2">
      <c r="A148" s="96">
        <f t="shared" si="29"/>
        <v>12.339999999999993</v>
      </c>
      <c r="B148" s="14" t="s">
        <v>246</v>
      </c>
      <c r="C148" s="97" t="s">
        <v>247</v>
      </c>
      <c r="D148" s="16">
        <v>1</v>
      </c>
      <c r="E148" s="159"/>
      <c r="F148" s="98">
        <f t="shared" si="30"/>
        <v>0</v>
      </c>
      <c r="G148" s="1"/>
    </row>
    <row r="149" spans="1:7" ht="38.25" customHeight="1" x14ac:dyDescent="0.2">
      <c r="A149" s="96">
        <f t="shared" si="29"/>
        <v>12.349999999999993</v>
      </c>
      <c r="B149" s="14" t="s">
        <v>248</v>
      </c>
      <c r="C149" s="97" t="s">
        <v>249</v>
      </c>
      <c r="D149" s="16">
        <v>8</v>
      </c>
      <c r="E149" s="159"/>
      <c r="F149" s="98">
        <f t="shared" si="30"/>
        <v>0</v>
      </c>
      <c r="G149" s="1"/>
    </row>
    <row r="150" spans="1:7" ht="25.5" customHeight="1" x14ac:dyDescent="0.2">
      <c r="A150" s="96">
        <f t="shared" si="29"/>
        <v>12.359999999999992</v>
      </c>
      <c r="B150" s="14" t="s">
        <v>250</v>
      </c>
      <c r="C150" s="97" t="s">
        <v>251</v>
      </c>
      <c r="D150" s="16">
        <v>2</v>
      </c>
      <c r="E150" s="159"/>
      <c r="F150" s="98">
        <f t="shared" si="30"/>
        <v>0</v>
      </c>
      <c r="G150" s="1"/>
    </row>
    <row r="151" spans="1:7" ht="14.25" customHeight="1" x14ac:dyDescent="0.2">
      <c r="A151" s="96">
        <f t="shared" si="29"/>
        <v>12.369999999999992</v>
      </c>
      <c r="B151" s="14" t="s">
        <v>252</v>
      </c>
      <c r="C151" s="97" t="s">
        <v>253</v>
      </c>
      <c r="D151" s="16">
        <v>7</v>
      </c>
      <c r="E151" s="159"/>
      <c r="F151" s="98">
        <f t="shared" si="28"/>
        <v>0</v>
      </c>
      <c r="G151" s="1"/>
    </row>
    <row r="152" spans="1:7" ht="14.25" customHeight="1" x14ac:dyDescent="0.2">
      <c r="A152" s="96">
        <f t="shared" si="29"/>
        <v>12.379999999999992</v>
      </c>
      <c r="B152" s="14" t="s">
        <v>254</v>
      </c>
      <c r="C152" s="97" t="s">
        <v>255</v>
      </c>
      <c r="D152" s="16">
        <v>1</v>
      </c>
      <c r="E152" s="159"/>
      <c r="F152" s="98">
        <f t="shared" si="28"/>
        <v>0</v>
      </c>
      <c r="G152" s="1"/>
    </row>
    <row r="153" spans="1:7" ht="14.25" customHeight="1" x14ac:dyDescent="0.2">
      <c r="A153" s="96">
        <f t="shared" si="29"/>
        <v>12.389999999999992</v>
      </c>
      <c r="B153" s="14" t="s">
        <v>256</v>
      </c>
      <c r="C153" s="97" t="s">
        <v>257</v>
      </c>
      <c r="D153" s="16">
        <v>3</v>
      </c>
      <c r="E153" s="159"/>
      <c r="F153" s="98">
        <f>D153*E153</f>
        <v>0</v>
      </c>
      <c r="G153" s="1"/>
    </row>
    <row r="154" spans="1:7" ht="14.25" customHeight="1" x14ac:dyDescent="0.2">
      <c r="A154" s="96">
        <f t="shared" si="29"/>
        <v>12.399999999999991</v>
      </c>
      <c r="B154" s="14" t="s">
        <v>258</v>
      </c>
      <c r="C154" s="97" t="s">
        <v>259</v>
      </c>
      <c r="D154" s="16">
        <v>2</v>
      </c>
      <c r="E154" s="159"/>
      <c r="F154" s="98">
        <f t="shared" si="28"/>
        <v>0</v>
      </c>
      <c r="G154" s="1"/>
    </row>
    <row r="155" spans="1:7" ht="14.25" customHeight="1" x14ac:dyDescent="0.2">
      <c r="A155" s="99"/>
      <c r="B155" s="135" t="s">
        <v>317</v>
      </c>
      <c r="C155" s="136"/>
      <c r="D155" s="137"/>
      <c r="E155" s="160"/>
      <c r="F155" s="138"/>
      <c r="G155" s="1"/>
    </row>
    <row r="156" spans="1:7" ht="14.25" customHeight="1" x14ac:dyDescent="0.2">
      <c r="A156" s="96">
        <f>A154+0.01</f>
        <v>12.409999999999991</v>
      </c>
      <c r="B156" s="100" t="s">
        <v>261</v>
      </c>
      <c r="C156" s="97" t="s">
        <v>262</v>
      </c>
      <c r="D156" s="16">
        <v>3</v>
      </c>
      <c r="E156" s="159"/>
      <c r="F156" s="98">
        <f t="shared" ref="F156:F157" si="31">D156*E156</f>
        <v>0</v>
      </c>
      <c r="G156" s="1"/>
    </row>
    <row r="157" spans="1:7" ht="25.5" customHeight="1" x14ac:dyDescent="0.2">
      <c r="A157" s="96">
        <f>A156+0.01</f>
        <v>12.419999999999991</v>
      </c>
      <c r="B157" s="14" t="s">
        <v>263</v>
      </c>
      <c r="C157" s="101" t="s">
        <v>264</v>
      </c>
      <c r="D157" s="16">
        <v>3</v>
      </c>
      <c r="E157" s="159"/>
      <c r="F157" s="98">
        <f t="shared" si="31"/>
        <v>0</v>
      </c>
      <c r="G157" s="1"/>
    </row>
    <row r="158" spans="1:7" x14ac:dyDescent="0.2">
      <c r="A158" s="99"/>
      <c r="B158" s="135" t="s">
        <v>265</v>
      </c>
      <c r="C158" s="136"/>
      <c r="D158" s="137"/>
      <c r="E158" s="160"/>
      <c r="F158" s="138"/>
      <c r="G158" s="1"/>
    </row>
    <row r="159" spans="1:7" x14ac:dyDescent="0.2">
      <c r="A159" s="96">
        <f>A157+0.01</f>
        <v>12.429999999999991</v>
      </c>
      <c r="B159" s="14" t="s">
        <v>266</v>
      </c>
      <c r="C159" s="97" t="s">
        <v>267</v>
      </c>
      <c r="D159" s="16">
        <v>10</v>
      </c>
      <c r="E159" s="159"/>
      <c r="F159" s="98">
        <f t="shared" ref="F159:F162" si="32">D159*E159</f>
        <v>0</v>
      </c>
      <c r="G159" s="1"/>
    </row>
    <row r="160" spans="1:7" x14ac:dyDescent="0.2">
      <c r="A160" s="96">
        <f t="shared" ref="A160:A162" si="33">A159+0.01</f>
        <v>12.439999999999991</v>
      </c>
      <c r="B160" s="14" t="s">
        <v>268</v>
      </c>
      <c r="C160" s="97" t="s">
        <v>269</v>
      </c>
      <c r="D160" s="16">
        <v>2</v>
      </c>
      <c r="E160" s="159"/>
      <c r="F160" s="98">
        <f t="shared" si="32"/>
        <v>0</v>
      </c>
      <c r="G160" s="1"/>
    </row>
    <row r="161" spans="1:7" x14ac:dyDescent="0.2">
      <c r="A161" s="96">
        <f t="shared" si="33"/>
        <v>12.44999999999999</v>
      </c>
      <c r="B161" s="14" t="s">
        <v>270</v>
      </c>
      <c r="C161" s="97" t="s">
        <v>271</v>
      </c>
      <c r="D161" s="16">
        <v>10</v>
      </c>
      <c r="E161" s="159"/>
      <c r="F161" s="98">
        <f t="shared" si="32"/>
        <v>0</v>
      </c>
      <c r="G161" s="1"/>
    </row>
    <row r="162" spans="1:7" x14ac:dyDescent="0.2">
      <c r="A162" s="96">
        <f t="shared" si="33"/>
        <v>12.45999999999999</v>
      </c>
      <c r="B162" s="24" t="s">
        <v>272</v>
      </c>
      <c r="C162" s="97" t="s">
        <v>273</v>
      </c>
      <c r="D162" s="16">
        <v>10</v>
      </c>
      <c r="E162" s="161"/>
      <c r="F162" s="98">
        <f t="shared" si="32"/>
        <v>0</v>
      </c>
      <c r="G162" s="1"/>
    </row>
    <row r="163" spans="1:7" x14ac:dyDescent="0.2">
      <c r="A163" s="99"/>
      <c r="B163" s="135" t="s">
        <v>260</v>
      </c>
      <c r="C163" s="136"/>
      <c r="D163" s="137"/>
      <c r="E163" s="160"/>
      <c r="F163" s="138"/>
      <c r="G163" s="1"/>
    </row>
    <row r="164" spans="1:7" ht="25.5" x14ac:dyDescent="0.2">
      <c r="A164" s="96">
        <v>12.47</v>
      </c>
      <c r="B164" s="14" t="s">
        <v>318</v>
      </c>
      <c r="C164" s="97" t="s">
        <v>274</v>
      </c>
      <c r="D164" s="16">
        <v>1</v>
      </c>
      <c r="E164" s="159"/>
      <c r="F164" s="98">
        <f t="shared" ref="F164" si="34">D164*E164</f>
        <v>0</v>
      </c>
      <c r="G164" s="1"/>
    </row>
    <row r="165" spans="1:7" ht="38.25" x14ac:dyDescent="0.2">
      <c r="A165" s="96">
        <v>12.48</v>
      </c>
      <c r="B165" s="14" t="s">
        <v>319</v>
      </c>
      <c r="C165" s="97" t="s">
        <v>275</v>
      </c>
      <c r="D165" s="16">
        <v>3</v>
      </c>
      <c r="E165" s="159"/>
      <c r="F165" s="98">
        <f>D165*E165</f>
        <v>0</v>
      </c>
      <c r="G165" s="1"/>
    </row>
    <row r="166" spans="1:7" ht="25.5" x14ac:dyDescent="0.2">
      <c r="A166" s="96">
        <v>12.49</v>
      </c>
      <c r="B166" s="14" t="s">
        <v>320</v>
      </c>
      <c r="C166" s="97" t="s">
        <v>276</v>
      </c>
      <c r="D166" s="16">
        <v>1</v>
      </c>
      <c r="E166" s="159"/>
      <c r="F166" s="98">
        <f>D166*E166</f>
        <v>0</v>
      </c>
      <c r="G166" s="1"/>
    </row>
    <row r="167" spans="1:7" x14ac:dyDescent="0.2">
      <c r="A167" s="99"/>
      <c r="B167" s="135" t="s">
        <v>277</v>
      </c>
      <c r="C167" s="136"/>
      <c r="D167" s="137"/>
      <c r="E167" s="160"/>
      <c r="F167" s="138"/>
      <c r="G167" s="1"/>
    </row>
    <row r="168" spans="1:7" x14ac:dyDescent="0.2">
      <c r="A168" s="96">
        <v>12.5</v>
      </c>
      <c r="B168" s="14" t="s">
        <v>278</v>
      </c>
      <c r="C168" s="97" t="s">
        <v>279</v>
      </c>
      <c r="D168" s="16">
        <v>2</v>
      </c>
      <c r="E168" s="159"/>
      <c r="F168" s="98">
        <f t="shared" ref="F168:F175" si="35">D168*E168</f>
        <v>0</v>
      </c>
      <c r="G168" s="1"/>
    </row>
    <row r="169" spans="1:7" ht="25.5" x14ac:dyDescent="0.2">
      <c r="A169" s="96">
        <v>12.51</v>
      </c>
      <c r="B169" s="14" t="s">
        <v>280</v>
      </c>
      <c r="C169" s="97" t="s">
        <v>281</v>
      </c>
      <c r="D169" s="16">
        <v>1</v>
      </c>
      <c r="E169" s="159"/>
      <c r="F169" s="98">
        <f t="shared" si="35"/>
        <v>0</v>
      </c>
      <c r="G169" s="1"/>
    </row>
    <row r="170" spans="1:7" ht="39" customHeight="1" x14ac:dyDescent="0.2">
      <c r="A170" s="96">
        <v>12.52</v>
      </c>
      <c r="B170" s="14" t="s">
        <v>313</v>
      </c>
      <c r="C170" s="97" t="s">
        <v>282</v>
      </c>
      <c r="D170" s="21">
        <v>68</v>
      </c>
      <c r="E170" s="161"/>
      <c r="F170" s="98">
        <f t="shared" si="35"/>
        <v>0</v>
      </c>
      <c r="G170" s="1"/>
    </row>
    <row r="171" spans="1:7" ht="41.25" customHeight="1" x14ac:dyDescent="0.2">
      <c r="A171" s="96">
        <v>12.53</v>
      </c>
      <c r="B171" s="14" t="s">
        <v>314</v>
      </c>
      <c r="C171" s="97" t="s">
        <v>283</v>
      </c>
      <c r="D171" s="21">
        <v>38</v>
      </c>
      <c r="E171" s="161"/>
      <c r="F171" s="98">
        <f t="shared" si="35"/>
        <v>0</v>
      </c>
      <c r="G171" s="1"/>
    </row>
    <row r="172" spans="1:7" ht="42" customHeight="1" x14ac:dyDescent="0.2">
      <c r="A172" s="96">
        <v>12.54</v>
      </c>
      <c r="B172" s="14" t="s">
        <v>315</v>
      </c>
      <c r="C172" s="97" t="s">
        <v>284</v>
      </c>
      <c r="D172" s="21">
        <v>18</v>
      </c>
      <c r="E172" s="161"/>
      <c r="F172" s="98">
        <f t="shared" si="35"/>
        <v>0</v>
      </c>
      <c r="G172" s="1"/>
    </row>
    <row r="173" spans="1:7" ht="40.5" customHeight="1" x14ac:dyDescent="0.2">
      <c r="A173" s="96">
        <v>12.55</v>
      </c>
      <c r="B173" s="14" t="s">
        <v>316</v>
      </c>
      <c r="C173" s="97" t="s">
        <v>285</v>
      </c>
      <c r="D173" s="21">
        <v>8</v>
      </c>
      <c r="E173" s="161"/>
      <c r="F173" s="98">
        <f t="shared" si="35"/>
        <v>0</v>
      </c>
      <c r="G173" s="1"/>
    </row>
    <row r="174" spans="1:7" ht="25.5" x14ac:dyDescent="0.2">
      <c r="A174" s="96">
        <v>12.56</v>
      </c>
      <c r="B174" s="24" t="s">
        <v>286</v>
      </c>
      <c r="C174" s="97" t="s">
        <v>287</v>
      </c>
      <c r="D174" s="16">
        <v>26</v>
      </c>
      <c r="E174" s="161"/>
      <c r="F174" s="98">
        <f t="shared" si="35"/>
        <v>0</v>
      </c>
      <c r="G174" s="1"/>
    </row>
    <row r="175" spans="1:7" ht="15.75" customHeight="1" thickBot="1" x14ac:dyDescent="0.25">
      <c r="A175" s="96">
        <v>12.57</v>
      </c>
      <c r="B175" s="14" t="s">
        <v>288</v>
      </c>
      <c r="C175" s="102" t="s">
        <v>289</v>
      </c>
      <c r="D175" s="61">
        <v>10</v>
      </c>
      <c r="E175" s="161"/>
      <c r="F175" s="103">
        <f t="shared" si="35"/>
        <v>0</v>
      </c>
      <c r="G175" s="1"/>
    </row>
    <row r="176" spans="1:7" ht="15.75" customHeight="1" thickBot="1" x14ac:dyDescent="0.25">
      <c r="A176" s="28"/>
      <c r="B176" s="29" t="s">
        <v>290</v>
      </c>
      <c r="C176" s="30"/>
      <c r="D176" s="31"/>
      <c r="E176" s="32"/>
      <c r="F176" s="33">
        <f>SUM(F110:F175)</f>
        <v>0</v>
      </c>
      <c r="G176" s="1"/>
    </row>
    <row r="177" spans="1:8" ht="15.75" customHeight="1" thickBot="1" x14ac:dyDescent="0.25">
      <c r="A177" s="104"/>
      <c r="B177" s="105"/>
      <c r="C177" s="8"/>
      <c r="D177" s="106"/>
      <c r="E177" s="107"/>
      <c r="F177" s="107"/>
      <c r="G177" s="1"/>
    </row>
    <row r="178" spans="1:8" ht="15.75" customHeight="1" thickBot="1" x14ac:dyDescent="0.25">
      <c r="A178" s="104"/>
      <c r="B178" s="108" t="s">
        <v>291</v>
      </c>
      <c r="C178" s="8"/>
      <c r="D178" s="109"/>
      <c r="E178" s="110"/>
      <c r="F178" s="111">
        <f>SUM(F5:F177)/2</f>
        <v>0</v>
      </c>
      <c r="G178" s="1"/>
    </row>
    <row r="179" spans="1:8" ht="15" customHeight="1" x14ac:dyDescent="0.2">
      <c r="A179" s="104"/>
      <c r="B179" s="169" t="s">
        <v>321</v>
      </c>
      <c r="C179" s="8"/>
      <c r="D179" s="112"/>
      <c r="E179" s="113"/>
      <c r="F179" s="114">
        <f>F178*D179</f>
        <v>0</v>
      </c>
      <c r="G179" s="1"/>
    </row>
    <row r="180" spans="1:8" ht="15" customHeight="1" x14ac:dyDescent="0.2">
      <c r="A180" s="104"/>
      <c r="B180" s="115" t="s">
        <v>323</v>
      </c>
      <c r="C180" s="8"/>
      <c r="D180" s="112"/>
      <c r="E180" s="116"/>
      <c r="F180" s="117">
        <f>F178*D180</f>
        <v>0</v>
      </c>
      <c r="G180" s="1"/>
    </row>
    <row r="181" spans="1:8" ht="15" customHeight="1" x14ac:dyDescent="0.2">
      <c r="A181" s="104"/>
      <c r="B181" s="115" t="s">
        <v>322</v>
      </c>
      <c r="C181" s="8"/>
      <c r="D181" s="112"/>
      <c r="E181" s="116"/>
      <c r="F181" s="117">
        <f>F178*D181</f>
        <v>0</v>
      </c>
      <c r="G181" s="1"/>
    </row>
    <row r="182" spans="1:8" ht="15.75" customHeight="1" thickBot="1" x14ac:dyDescent="0.25">
      <c r="A182" s="104"/>
      <c r="B182" s="118" t="s">
        <v>292</v>
      </c>
      <c r="C182" s="8"/>
      <c r="D182" s="112">
        <v>0.16</v>
      </c>
      <c r="E182" s="119"/>
      <c r="F182" s="120">
        <f>F181*D182</f>
        <v>0</v>
      </c>
      <c r="G182" s="1"/>
    </row>
    <row r="183" spans="1:8" ht="15.75" customHeight="1" thickBot="1" x14ac:dyDescent="0.25">
      <c r="A183" s="104"/>
      <c r="B183" s="139" t="s">
        <v>300</v>
      </c>
      <c r="C183" s="8"/>
      <c r="D183" s="121"/>
      <c r="E183" s="122"/>
      <c r="F183" s="111">
        <f>SUM(F178:F182)</f>
        <v>0</v>
      </c>
      <c r="G183" s="1"/>
    </row>
    <row r="192" spans="1:8" ht="15" customHeight="1" x14ac:dyDescent="0.2">
      <c r="H192" s="44"/>
    </row>
  </sheetData>
  <mergeCells count="3">
    <mergeCell ref="A1:F1"/>
    <mergeCell ref="A3:F3"/>
    <mergeCell ref="A2:F2"/>
  </mergeCells>
  <pageMargins left="0.70866141732283472" right="0.70866141732283472" top="0.74803149606299213" bottom="0.74803149606299213" header="0.31496062992125984" footer="0.31496062992125984"/>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COMPONENTE OBRA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Usuario UTP</cp:lastModifiedBy>
  <cp:lastPrinted>2015-02-23T23:04:26Z</cp:lastPrinted>
  <dcterms:created xsi:type="dcterms:W3CDTF">2015-02-09T13:15:01Z</dcterms:created>
  <dcterms:modified xsi:type="dcterms:W3CDTF">2015-02-26T21:51:45Z</dcterms:modified>
</cp:coreProperties>
</file>