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Mis Documentos\CONSTRUCCIONES\2015\LICITACION XX SALUD ETAPA 2\"/>
    </mc:Choice>
  </mc:AlternateContent>
  <bookViews>
    <workbookView xWindow="0" yWindow="0" windowWidth="22110" windowHeight="9960"/>
  </bookViews>
  <sheets>
    <sheet name="pres integrado" sheetId="3" r:id="rId1"/>
  </sheets>
  <definedNames>
    <definedName name="_xlnm.Print_Titles" localSheetId="0">'pres integrado'!$2:$2</definedName>
  </definedNames>
  <calcPr calcId="15251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 i="3" l="1"/>
  <c r="F5" i="3"/>
  <c r="F6" i="3"/>
  <c r="F7" i="3"/>
  <c r="F9" i="3"/>
  <c r="F10" i="3"/>
  <c r="F11" i="3"/>
  <c r="F12" i="3"/>
  <c r="F13" i="3"/>
  <c r="F14" i="3"/>
  <c r="F15" i="3"/>
  <c r="F16" i="3"/>
  <c r="F17" i="3"/>
  <c r="F18" i="3"/>
  <c r="F19" i="3"/>
  <c r="F20" i="3"/>
  <c r="F21" i="3"/>
  <c r="F23" i="3"/>
  <c r="F24" i="3"/>
  <c r="F25" i="3"/>
  <c r="F26" i="3"/>
  <c r="F28" i="3"/>
  <c r="F29" i="3"/>
  <c r="F30" i="3"/>
  <c r="F32" i="3"/>
  <c r="F33" i="3"/>
  <c r="F34" i="3"/>
  <c r="F35" i="3"/>
  <c r="F37" i="3"/>
  <c r="F38" i="3"/>
  <c r="F39" i="3"/>
  <c r="F40" i="3"/>
  <c r="F41" i="3"/>
  <c r="F42" i="3"/>
  <c r="F43" i="3"/>
  <c r="F44" i="3"/>
  <c r="F45" i="3"/>
  <c r="F47" i="3"/>
  <c r="F48" i="3"/>
  <c r="F49" i="3"/>
  <c r="F50" i="3"/>
  <c r="F51" i="3"/>
  <c r="F52" i="3"/>
  <c r="F53" i="3"/>
  <c r="F54" i="3"/>
  <c r="F55" i="3"/>
  <c r="F57" i="3"/>
  <c r="F58" i="3"/>
  <c r="F59" i="3"/>
  <c r="F60" i="3"/>
  <c r="F61" i="3"/>
  <c r="F62" i="3"/>
  <c r="F63" i="3"/>
  <c r="F64" i="3"/>
  <c r="F65" i="3"/>
  <c r="F66" i="3"/>
  <c r="F67" i="3"/>
  <c r="F68" i="3"/>
  <c r="F69" i="3"/>
  <c r="F70" i="3"/>
  <c r="F71" i="3"/>
  <c r="F72" i="3"/>
  <c r="F73" i="3"/>
  <c r="F75" i="3"/>
  <c r="F76" i="3"/>
  <c r="F77" i="3"/>
  <c r="F78" i="3"/>
  <c r="F79" i="3"/>
  <c r="F80" i="3"/>
  <c r="F81" i="3"/>
  <c r="F82" i="3"/>
  <c r="F84" i="3"/>
  <c r="F85" i="3"/>
  <c r="F86" i="3"/>
  <c r="F87" i="3"/>
  <c r="F89" i="3"/>
  <c r="F90" i="3"/>
  <c r="F91" i="3"/>
  <c r="F93" i="3"/>
  <c r="F94" i="3"/>
  <c r="F95" i="3"/>
  <c r="F96" i="3"/>
  <c r="F97" i="3"/>
  <c r="F98" i="3"/>
  <c r="F99" i="3"/>
  <c r="F100" i="3"/>
  <c r="F101" i="3"/>
  <c r="F102" i="3"/>
  <c r="F103" i="3"/>
  <c r="F104" i="3"/>
  <c r="F105" i="3"/>
  <c r="F108" i="3"/>
  <c r="F110" i="3"/>
  <c r="F111" i="3"/>
  <c r="F112" i="3"/>
  <c r="F113" i="3"/>
  <c r="F114" i="3"/>
  <c r="F115" i="3"/>
  <c r="F116" i="3"/>
  <c r="F117" i="3"/>
  <c r="F118" i="3"/>
  <c r="F119" i="3"/>
  <c r="F120" i="3"/>
  <c r="F122" i="3"/>
  <c r="F123" i="3"/>
  <c r="F124" i="3"/>
  <c r="F126" i="3"/>
  <c r="F127" i="3"/>
  <c r="F128" i="3"/>
  <c r="F129" i="3"/>
  <c r="F130" i="3"/>
  <c r="F131" i="3"/>
  <c r="F132" i="3"/>
  <c r="F133" i="3"/>
  <c r="F134" i="3"/>
  <c r="F135" i="3"/>
  <c r="F136" i="3"/>
  <c r="F137" i="3"/>
  <c r="F138" i="3"/>
  <c r="F139" i="3"/>
  <c r="F140" i="3"/>
  <c r="F141" i="3"/>
  <c r="F143" i="3"/>
  <c r="F144" i="3"/>
  <c r="F145" i="3"/>
  <c r="F146" i="3"/>
  <c r="F147" i="3"/>
  <c r="F148" i="3"/>
  <c r="F149" i="3"/>
  <c r="F150" i="3"/>
  <c r="F151" i="3"/>
  <c r="F152" i="3"/>
  <c r="F154" i="3"/>
  <c r="F155" i="3"/>
  <c r="F156" i="3"/>
  <c r="F157" i="3"/>
  <c r="F158" i="3"/>
  <c r="F159" i="3"/>
  <c r="F161" i="3"/>
  <c r="F162" i="3"/>
  <c r="F163" i="3"/>
  <c r="F164" i="3"/>
  <c r="F165" i="3"/>
  <c r="F166" i="3"/>
  <c r="F167" i="3"/>
  <c r="F168" i="3"/>
  <c r="F169" i="3"/>
  <c r="F170" i="3"/>
  <c r="F171" i="3"/>
  <c r="F172" i="3"/>
  <c r="F173" i="3"/>
  <c r="F174" i="3"/>
  <c r="F175" i="3"/>
  <c r="F176" i="3"/>
  <c r="F177" i="3"/>
  <c r="F178" i="3"/>
  <c r="F180" i="3"/>
  <c r="F181" i="3"/>
  <c r="F182" i="3"/>
  <c r="F183" i="3"/>
  <c r="F184" i="3"/>
  <c r="F185" i="3"/>
  <c r="F187" i="3"/>
  <c r="F188" i="3"/>
  <c r="F189" i="3"/>
  <c r="F190" i="3"/>
  <c r="A170" i="3"/>
  <c r="A171" i="3"/>
  <c r="A172" i="3"/>
  <c r="A173" i="3"/>
  <c r="A174" i="3"/>
  <c r="A175" i="3"/>
  <c r="A176" i="3"/>
  <c r="A177" i="3"/>
  <c r="A161" i="3"/>
  <c r="A162" i="3"/>
  <c r="A163" i="3"/>
  <c r="A164" i="3"/>
  <c r="A165" i="3"/>
  <c r="A166" i="3"/>
  <c r="A167" i="3"/>
  <c r="A168" i="3"/>
  <c r="A169" i="3"/>
  <c r="D90" i="3"/>
  <c r="F191" i="3"/>
  <c r="F192" i="3"/>
  <c r="F193" i="3"/>
  <c r="F194" i="3"/>
  <c r="F195" i="3"/>
  <c r="A187" i="3"/>
  <c r="A188" i="3"/>
</calcChain>
</file>

<file path=xl/sharedStrings.xml><?xml version="1.0" encoding="utf-8"?>
<sst xmlns="http://schemas.openxmlformats.org/spreadsheetml/2006/main" count="513" uniqueCount="366">
  <si>
    <t/>
  </si>
  <si>
    <t>Código</t>
  </si>
  <si>
    <t>Ud</t>
  </si>
  <si>
    <t xml:space="preserve">01           </t>
  </si>
  <si>
    <t>PRELIMINARES</t>
  </si>
  <si>
    <t>m²</t>
  </si>
  <si>
    <t>Localización y replanteo</t>
  </si>
  <si>
    <t>Cerramiento provisional con señalizador y tela de Cerramiento</t>
  </si>
  <si>
    <t>m</t>
  </si>
  <si>
    <t xml:space="preserve">02           </t>
  </si>
  <si>
    <t>DEMOLICIONES</t>
  </si>
  <si>
    <t xml:space="preserve">02.01        </t>
  </si>
  <si>
    <t>Demolición muro, incluye revoque y/o enchape</t>
  </si>
  <si>
    <t xml:space="preserve">02.02        </t>
  </si>
  <si>
    <t>Desmonte aparatos sanitarios, con recuperación de ellos</t>
  </si>
  <si>
    <t>u</t>
  </si>
  <si>
    <t>Demolición de mesón y bancas corridas</t>
  </si>
  <si>
    <t>Demolición enchape y/o revoque</t>
  </si>
  <si>
    <t xml:space="preserve">03           </t>
  </si>
  <si>
    <t>MOVIMIENTO DE TIERRAS</t>
  </si>
  <si>
    <t xml:space="preserve">03.01        </t>
  </si>
  <si>
    <t>Excavación en material común seco de 0-2 m manual</t>
  </si>
  <si>
    <t>m³</t>
  </si>
  <si>
    <t xml:space="preserve">03.02        </t>
  </si>
  <si>
    <t xml:space="preserve">03.03        </t>
  </si>
  <si>
    <t xml:space="preserve">04           </t>
  </si>
  <si>
    <t>CIMENTOS Y ESTRUCTURA</t>
  </si>
  <si>
    <t xml:space="preserve">04.01        </t>
  </si>
  <si>
    <t>Vigas y columnas de amarre, incluye refuerzo</t>
  </si>
  <si>
    <t xml:space="preserve">04.02        </t>
  </si>
  <si>
    <t>Dinteles en concreto, incluye refuerzo</t>
  </si>
  <si>
    <t xml:space="preserve">05           </t>
  </si>
  <si>
    <t>MUROS, CERRAMIENTOS Y CIELOS</t>
  </si>
  <si>
    <t>Muro en ladrillo farol pandereta e = 0,12 m</t>
  </si>
  <si>
    <t xml:space="preserve">06           </t>
  </si>
  <si>
    <t>REVOQUES, ESTUCOS Y PINTURAS</t>
  </si>
  <si>
    <t xml:space="preserve">06.01        </t>
  </si>
  <si>
    <t>Revoque muro incluye dilataciones y filos</t>
  </si>
  <si>
    <t>Estuco y pintura muros interiores, incluye base acronal</t>
  </si>
  <si>
    <t>Resane muro con malla</t>
  </si>
  <si>
    <t>Retirada pintura y limpieza paredes</t>
  </si>
  <si>
    <t>Revoque cartera de ventanas</t>
  </si>
  <si>
    <t>Pintura esmalte para reja metálica</t>
  </si>
  <si>
    <t xml:space="preserve">07           </t>
  </si>
  <si>
    <t>PISOS Y ENCHAPES</t>
  </si>
  <si>
    <t xml:space="preserve">07.01        </t>
  </si>
  <si>
    <t>Placa de contrapiso en concreto de 17,2 Mpa (2500 psi) e = 0,07</t>
  </si>
  <si>
    <t xml:space="preserve">07.02        </t>
  </si>
  <si>
    <t>Guarda escoba en baldosa tipo Terrazo No. 5 P5B</t>
  </si>
  <si>
    <t>Enchape  pared ref30110200 egeo blanco 30X30 dilatac. aluminio</t>
  </si>
  <si>
    <t>Piso gravilla lavada, incluye dilatación en bronce</t>
  </si>
  <si>
    <t xml:space="preserve">08           </t>
  </si>
  <si>
    <t>CARPINTERIA METÁLICA, MADERA Y VIDRIOS</t>
  </si>
  <si>
    <t xml:space="preserve">08.01        </t>
  </si>
  <si>
    <t xml:space="preserve">08.02        </t>
  </si>
  <si>
    <t>División para baño en acero inox cal20, a todo costo</t>
  </si>
  <si>
    <t>Ventana fija en vidrio templado 8 mm</t>
  </si>
  <si>
    <t>Suministro-colocación perfil  rectang 40x80x2,00 mm.</t>
  </si>
  <si>
    <t>Puerta corrediza de aluminio de 0,9 x 2,05 m</t>
  </si>
  <si>
    <t>Ventanería en aluminio anodizado blanco perfil 744, vidrio claro</t>
  </si>
  <si>
    <t xml:space="preserve">09           </t>
  </si>
  <si>
    <t>APARATOS SANITARIOS Y ESPECIALES</t>
  </si>
  <si>
    <t xml:space="preserve">09.01        </t>
  </si>
  <si>
    <t>Accesorios ortop. baño discapacitados</t>
  </si>
  <si>
    <t xml:space="preserve">09.02        </t>
  </si>
  <si>
    <t>Espejo de 4 mm biselado</t>
  </si>
  <si>
    <t xml:space="preserve">09.03        </t>
  </si>
  <si>
    <t xml:space="preserve">09.04        </t>
  </si>
  <si>
    <t>Llave de paso de 1 1/2" tipo Red White</t>
  </si>
  <si>
    <t xml:space="preserve">09.05        </t>
  </si>
  <si>
    <t xml:space="preserve">09.06        </t>
  </si>
  <si>
    <t>Sanitario Adriatico blanco 01318</t>
  </si>
  <si>
    <t xml:space="preserve">09.07        </t>
  </si>
  <si>
    <t>Lavamanos Free con piaña blanco r 700389100</t>
  </si>
  <si>
    <t xml:space="preserve">10           </t>
  </si>
  <si>
    <t>LIMPIEZA, SEGURIDAD Y ASEO</t>
  </si>
  <si>
    <t xml:space="preserve">10.01        </t>
  </si>
  <si>
    <t>Retiro de material sobrante cargue manual</t>
  </si>
  <si>
    <t xml:space="preserve">10.02        </t>
  </si>
  <si>
    <t>Aseo permanente en el transcurso de la obra</t>
  </si>
  <si>
    <t xml:space="preserve">10.03        </t>
  </si>
  <si>
    <t>Limpieza y aseo final de obra</t>
  </si>
  <si>
    <t xml:space="preserve">ADMINISTRACION </t>
  </si>
  <si>
    <t xml:space="preserve">IMPREVISTOS </t>
  </si>
  <si>
    <t xml:space="preserve">UTILIDAD </t>
  </si>
  <si>
    <t>IVA (16% UTILIDAD)</t>
  </si>
  <si>
    <t>VALOR TOTAL</t>
  </si>
  <si>
    <t>Desmonte cielo raso</t>
  </si>
  <si>
    <t>Desmonte de puerta metálicas o de madera y divisiones en madera vidrio</t>
  </si>
  <si>
    <t>Cielo falso placas fibrocemento 6 mm incluye frescasa</t>
  </si>
  <si>
    <t>Desmonte ventanas V1</t>
  </si>
  <si>
    <t xml:space="preserve">Acabado de escaleras en granito similar baldosa, incluso  huella y contrahuella </t>
  </si>
  <si>
    <t>Poceta corrida de aseo en concreto de 20,7 Mpa (3.000 psi) incluye grifería.</t>
  </si>
  <si>
    <t>Descripción</t>
  </si>
  <si>
    <t>N° Uds</t>
  </si>
  <si>
    <t>Precio Ud</t>
  </si>
  <si>
    <t>Totales</t>
  </si>
  <si>
    <t>05.01</t>
  </si>
  <si>
    <t>05.02</t>
  </si>
  <si>
    <t>05.03</t>
  </si>
  <si>
    <t>Limpieza y mantenimiento del interior de  placa en concreto (Retirada casetones y limpieza)</t>
  </si>
  <si>
    <t>08.03</t>
  </si>
  <si>
    <t>08.04</t>
  </si>
  <si>
    <t>08.05</t>
  </si>
  <si>
    <t>08.06</t>
  </si>
  <si>
    <t>08.07</t>
  </si>
  <si>
    <t>08.08</t>
  </si>
  <si>
    <t>08.09</t>
  </si>
  <si>
    <t>08.10</t>
  </si>
  <si>
    <t>08.11</t>
  </si>
  <si>
    <t>08.12</t>
  </si>
  <si>
    <t>08.13</t>
  </si>
  <si>
    <t>08.14</t>
  </si>
  <si>
    <t>08.15</t>
  </si>
  <si>
    <t>08.16</t>
  </si>
  <si>
    <t>07.03</t>
  </si>
  <si>
    <t>07.04</t>
  </si>
  <si>
    <t>07.05</t>
  </si>
  <si>
    <t>07.07</t>
  </si>
  <si>
    <t>06.03</t>
  </si>
  <si>
    <t>06.04</t>
  </si>
  <si>
    <t>06.05</t>
  </si>
  <si>
    <t>06.06</t>
  </si>
  <si>
    <t>06.07</t>
  </si>
  <si>
    <t>06.08</t>
  </si>
  <si>
    <t>02.03</t>
  </si>
  <si>
    <t>02.04</t>
  </si>
  <si>
    <t>02.05</t>
  </si>
  <si>
    <t>02.06</t>
  </si>
  <si>
    <t>02.07</t>
  </si>
  <si>
    <t>02.08</t>
  </si>
  <si>
    <t>02.09</t>
  </si>
  <si>
    <t>02.10</t>
  </si>
  <si>
    <t>02.11</t>
  </si>
  <si>
    <t>Avisos de señalización 60x60 cm</t>
  </si>
  <si>
    <t>m2</t>
  </si>
  <si>
    <t>SUBTOTAL CAPÍTULO 1</t>
  </si>
  <si>
    <t>Demolición de baldosa de terrazo, incluso guardaescobas y charquero de ducha.(Incluye retiro, cargue y transporte a botadero).</t>
  </si>
  <si>
    <t>Demolición losa sobre terreno (Incluye retiro, cargue y transporte a botadero).</t>
  </si>
  <si>
    <t>SUBTOTAL CAPÍTULO 2</t>
  </si>
  <si>
    <t>SUBTOTAL CAPÍTULO 3</t>
  </si>
  <si>
    <t>SUBTOTAL CAPÍTULO 4</t>
  </si>
  <si>
    <t>SUBTOTAL CAPÍTULO 5</t>
  </si>
  <si>
    <t>Pintura  cielo raso, incl.  Tratamiento de juntas y filos</t>
  </si>
  <si>
    <t>Desmonte y acondicionamiento y reinstalación rejas de ventanas V1</t>
  </si>
  <si>
    <t>SUBTOTAL CAPÍTULO 6</t>
  </si>
  <si>
    <t>Piso en Baldosa grano blanco vibropr 30x30 cm,  post. Pulido incluye mortero de pega.</t>
  </si>
  <si>
    <t>SUBTOTAL CAPÍTULO 7</t>
  </si>
  <si>
    <t>Rejilla aluminio  para sifones piso</t>
  </si>
  <si>
    <t>SUBTOTAL CAPÍTULO 8</t>
  </si>
  <si>
    <t>SUBTOTAL CAPÍTULO 9</t>
  </si>
  <si>
    <t>mes</t>
  </si>
  <si>
    <t>SUBTOTAL CAPÍTULO 10</t>
  </si>
  <si>
    <t>11</t>
  </si>
  <si>
    <t>ESTRUCTURA</t>
  </si>
  <si>
    <t>Reparación de  viguetas con  sikaconcrelisto &gt;RE-500 , incluye formaleta y vaciado del concreto de reparación</t>
  </si>
  <si>
    <t>Reparación  de hormigueros menores con sikatop 122  monocomponente</t>
  </si>
  <si>
    <t>11.01</t>
  </si>
  <si>
    <t>11.02</t>
  </si>
  <si>
    <t>SUBTOTAL CAPÍTULO 11</t>
  </si>
  <si>
    <t>AUDITORIO</t>
  </si>
  <si>
    <t>Reparación en muro de ladrillo</t>
  </si>
  <si>
    <t>Reparación de vigas en concreto, con mortero de reparación (Sikatop 122 MONOCOMPONENTE )</t>
  </si>
  <si>
    <t>Mortero y resanes de mortero</t>
  </si>
  <si>
    <t>Guardaescoba en madera granadillo 10 cms</t>
  </si>
  <si>
    <t>Limpieza y  Pintura con esmalte blanco correas</t>
  </si>
  <si>
    <t>Limpieza  y Pintura con esmalte blanco cerchas</t>
  </si>
  <si>
    <t>Tapas  en Superboard 8mm ;incluye pintura</t>
  </si>
  <si>
    <t>Revoques sobre pared incluye filos y dilataciones</t>
  </si>
  <si>
    <t>Estuco y pintura tipo 1 sobre revoque incluye filos y dilataciones</t>
  </si>
  <si>
    <t>12</t>
  </si>
  <si>
    <t>12.01</t>
  </si>
  <si>
    <t>12.02</t>
  </si>
  <si>
    <t>12.03</t>
  </si>
  <si>
    <t>12.04</t>
  </si>
  <si>
    <t>SUBTOTAL CAPÍTULO 12</t>
  </si>
  <si>
    <t>13</t>
  </si>
  <si>
    <t xml:space="preserve">INSTALACIONES ELÉCTRICAS. Para determinar las características técnicas correspondientes a cada ítem de estas cantidades, se deberán seguir las Especificaciones Eléctricas, diagrama Unifilar, planos y demás documentos adjuntos a estas cantidades de obra eléctrica. </t>
  </si>
  <si>
    <t>SISTEMA DE PUESTA A TIERRA Y APANTALLAMIENTO ATMOSFÉRICO</t>
  </si>
  <si>
    <t>13.01</t>
  </si>
  <si>
    <t>13.01.1</t>
  </si>
  <si>
    <t xml:space="preserve">Suministro e instalación de Cable de Cu No. 8 AWG desnudo, 19h para el sistema de puesta a tierra en bandeja, incluye conectores GRIFEQUIP a la bandeja cablofil cada 20 m. </t>
  </si>
  <si>
    <t>13.02</t>
  </si>
  <si>
    <t>CIRCUITOS ALIMENTADORES DESDE SUBESTACIÓN ELÉCTRICA A CADA TABLERO DE ILUMINACIÓN Ó FUERZA
Todas las instalaciones incluyen conductores,amarras de Nylon, marquillado en los dos extremos del circuito y a lo largo de la bandeja, conexionado tal como se especifica y aparece en los planos. De igual modo se deberá incluir los trabajos de resanes y todos aquellos trabajos inherentes a la instalación.</t>
  </si>
  <si>
    <t>13.02.1</t>
  </si>
  <si>
    <t>13.02.2</t>
  </si>
  <si>
    <t>13.02.3</t>
  </si>
  <si>
    <t>13.02.4</t>
  </si>
  <si>
    <t>13.02.5</t>
  </si>
  <si>
    <t>13.02.6</t>
  </si>
  <si>
    <t>13.02.7</t>
  </si>
  <si>
    <t>13.02.8</t>
  </si>
  <si>
    <t>13.02.9</t>
  </si>
  <si>
    <t>13.02.10</t>
  </si>
  <si>
    <t>13.02.11</t>
  </si>
  <si>
    <t xml:space="preserve">Suministro e instalación de Breaker tipo Industrial de 100 A  40kA. Marca Schneider electric SERIE  EASYPACK </t>
  </si>
  <si>
    <t xml:space="preserve">Suministro e instalación de Breaker tipo Industrial de 80 A  40kA. Marca Schneider electric SERIE  EASYPACK </t>
  </si>
  <si>
    <t xml:space="preserve">Suministro e instalación de Breaker tipo Industrial de 60 A  40kA. Marca Schneider electric SERIE  EASYPACK </t>
  </si>
  <si>
    <t>Suministro e instalacion de breaker de 63 Amp 25Kamp para instalacion en caja plug in de la blindobarra DPX. Regulable 44-63 A</t>
  </si>
  <si>
    <t>Suministro e instalacion de breaker de 100 Amp 25Kamp para instalacion en caja plug in de la blindobarra DPX. Regulable 70-100 A</t>
  </si>
  <si>
    <t xml:space="preserve">Suministro e instalación de alimentador desde TGBM a TTP1 y desde electrobarra hasta TA en  3No.4F+1No.4N+1No.8T AWG, Cable THHN/THHW tipo TC, por bandeja. </t>
  </si>
  <si>
    <t xml:space="preserve">Suministro e instalación de alimentador desde TGBM a TLM y desde blindobarra hasta TRA en 3No.6F+1No.6N+1No.8T AWG, Cable THHN/THHW tipo TC, por bandeja. </t>
  </si>
  <si>
    <t xml:space="preserve">Suministro e instalación de alimentador desde TGBM a (TF, TMD, TLH)  en 3No.8F+1No.8N+1No.10T AWG, Cable THHN/THHW tipo TC, por bandeja. </t>
  </si>
  <si>
    <t>Suministro e instalación de bandeja Cablofil de 400mmx54mm con división. Incluye: curvas, reducciones, cambios de dirección , soportes, anclajes, amarras de nylon. Todos los accesosrios deben ser cablofil</t>
  </si>
  <si>
    <t>Suministro e instalación de bandeja Cablofil de 200mmx54mm con división. Incluye: curvas, reducciones, cambios de dirección , soportes, anclajes, amarras de nylon. Todos los accesosrios deben ser cablofil</t>
  </si>
  <si>
    <t>Suministro e instalación de bandeja Cablofil de 150mmx54mm con división. Incluye: curvas, reducciones, cambios de dirección , soportes, anclajes, amarras de nylon.  Todos los accesosrios deben ser cablofil</t>
  </si>
  <si>
    <t>13.03</t>
  </si>
  <si>
    <t>13.03.1</t>
  </si>
  <si>
    <t>13.03.2</t>
  </si>
  <si>
    <t>13.03.3</t>
  </si>
  <si>
    <t xml:space="preserve"> TABLEROS DE ILUMINACIÓN Y FUERZA 
Incluyen breakers de circuitos ramales, anclajes, marquillado en c/u de los circuitos, conexionado tal como se especifica y aparece en los planos. De igual modo se deberá incluir los trabajos de resanes y todo aquel trabajo inherente a la instalación.</t>
  </si>
  <si>
    <t>Suministro e instalación Tablero de distribución TTP1-TA-TLM de 24 Cts,3Ø,5H, Incluye: Interruptores termomagnéticos de  20 A c/u (ver cuadro de cargas), barraje para 225 amperios, chapa y llave</t>
  </si>
  <si>
    <t>Suministro e instalación Tablero de distribución TLH - TAR de 12 Cts,3Ø,5H, Incluye: Interruptores termomagnéticos de  20 A c/u (ver cuadro de cargas), barraje para 225 amperios, chapa y llave</t>
  </si>
  <si>
    <t>Suministro e instalación Tablero de Distribución TF - TMD de 8 Cts,2Ø,4H, Incluye: Interruptores termomagnéticos de 20A c/u (ver cuadro de cargas), barraje para 125 amperios, con puerta.</t>
  </si>
  <si>
    <t>Gb</t>
  </si>
  <si>
    <t>12.05</t>
  </si>
  <si>
    <t>12.06</t>
  </si>
  <si>
    <t>12.07</t>
  </si>
  <si>
    <t>12.08</t>
  </si>
  <si>
    <t>12.09</t>
  </si>
  <si>
    <t>12.10</t>
  </si>
  <si>
    <t>12.11</t>
  </si>
  <si>
    <t>12.12</t>
  </si>
  <si>
    <t>INSTALACIONES ELÉCTRICAS. 
Todas las instalaciones incluyen los accesorios, conduits, anclajes, conductores, marquillado en los dos extremos del circuito y conexionado tal como se especifica.</t>
  </si>
  <si>
    <t>Salida de iluminación  general auditorio. Incluye: Tubería EMT 3/4", Cable No.12 THHN/THHW desde tablero general, Caja de 2x4" de RAWELT, toma de 15A+clavija.</t>
  </si>
  <si>
    <t>Salida de iluminación general primer piso. Incluye: Tubería en poliamida de 3/4", Cable No.12 THHN/THHW, Caja de 2x4" de metálica, toma de 15A+clavija.</t>
  </si>
  <si>
    <t>Suministro e instalación de salida para luminaria  de evacuación primer piso. Incluye tubería en poliamida de 3/4", Cable No.12 THHN/THHW, para fases, neutro y tierra, caja 2x4" metálica.</t>
  </si>
  <si>
    <t>Suministro e instalación de salida para luminaria  de evacuación auditorio. Incluye tubería EMT de 3/4", Cable No.12 THHN/THHW, para fases, neutro y tierra desde tablero general, caja 2x4" RAWELT, toma 15 amp.</t>
  </si>
  <si>
    <t>Suministro e instalación de interruptor sencillo. Incluye tubería PVC de 3/4", Cable No.12 THHN/THHW, cajas de 2x4" metálica.</t>
  </si>
  <si>
    <t>Suministro e instalación de interruptor doble. Incluye tubería PVC de 3/4", Cable No.12 THHN/THHW, cajas de 2x4" metálica.</t>
  </si>
  <si>
    <t>Suministro e instalación de interruptor triple. Incluye tubería PVC de 3/4", Cable No.12 THHN/THHW, cajas de 2x4" metálica.</t>
  </si>
  <si>
    <t>Suministro e instalación de interruptor sencillo para auditorio. Incluye tubería EMT de 3/4", Cable No.12 THHN/THHW desde tablero general, caja de 2x4" RAWELT.</t>
  </si>
  <si>
    <t>Salida tomacorriente eléctrica doble con polo a tierra GFCI NEMA 5-20R, en ducto evolutivo .Sobre mesones</t>
  </si>
  <si>
    <t>Salida tomacorriente eléctrica doble con polo a tierra NEMA 5-20R en ducto evolutivo.</t>
  </si>
  <si>
    <t>Salida tomacorriente eléctrica doble con polo a tierra aislada NEMA 5-20R color Naranja en ducto evolutivo.</t>
  </si>
  <si>
    <t>Salida tomacorriente eléctrica doble con polo a tierra NEMA 5-20R en tubería PVC de 3/4", incrustada en muros o losas de piso, con tapa en bronce .</t>
  </si>
  <si>
    <t xml:space="preserve">Salida tomacorriente eléctrica Patatrabada 220V 20A con polo a tierra a la tapa de la toma, en Ducto. Cable de Cu. No.12AWG. </t>
  </si>
  <si>
    <t>Salida extractor en tubería en poliamida de 3/4" en cable No. 12</t>
  </si>
  <si>
    <t>Salida eléctrica sobre ducto desde tablero eléctrico hasta una toma de 20 Amp en ducto evolutivo.</t>
  </si>
  <si>
    <t>Salida de toma corriente en tuberia EMT de 3/4". Inlcluye cable No.12 THHN/THHW desde tablero general, tuberia EMT, caja RAWELT 2x4.</t>
  </si>
  <si>
    <t>13.04</t>
  </si>
  <si>
    <t xml:space="preserve"> 13.04.1</t>
  </si>
  <si>
    <t>13.04.2</t>
  </si>
  <si>
    <t>13.04.3</t>
  </si>
  <si>
    <t>13.04.4</t>
  </si>
  <si>
    <t>13.04.5</t>
  </si>
  <si>
    <t>13.04.6</t>
  </si>
  <si>
    <t>13.04.7</t>
  </si>
  <si>
    <t>13.04.8</t>
  </si>
  <si>
    <t>13.04.9</t>
  </si>
  <si>
    <t>13.04.10</t>
  </si>
  <si>
    <t>13.04.11</t>
  </si>
  <si>
    <t>13.04.12</t>
  </si>
  <si>
    <t>13.04.13</t>
  </si>
  <si>
    <t>13.04.14</t>
  </si>
  <si>
    <t>13.04.15</t>
  </si>
  <si>
    <t>13.04.16</t>
  </si>
  <si>
    <t>13.05</t>
  </si>
  <si>
    <t>13.05.1</t>
  </si>
  <si>
    <t>13.05.2</t>
  </si>
  <si>
    <t>13.05.3</t>
  </si>
  <si>
    <t>13.05.4</t>
  </si>
  <si>
    <t>13.05.5</t>
  </si>
  <si>
    <t>13.05.6</t>
  </si>
  <si>
    <t>13.05.7</t>
  </si>
  <si>
    <t>13.05.8</t>
  </si>
  <si>
    <t>13.05.9</t>
  </si>
  <si>
    <t>Suministro e instalación de toma doble de voz/datos en ducto. Incluye Jacks RJ45 cat 6A AMP, ponchada, marquillado, certificacion del punto.</t>
  </si>
  <si>
    <t>Suministro e instalacion de toma sencilla de datos, en tuberia EMT de 3/4. Incluye Jacks RJ45 cat 6A AMP, ponchada, marquillado, certificacion del punto.</t>
  </si>
  <si>
    <t>Patch cord para F/Utp AMP de 3 pies</t>
  </si>
  <si>
    <t>Patch cord para F/Utp AMP de 5 pies</t>
  </si>
  <si>
    <t>Instalacion de salida para video beam incluye cable VGA de 25 metros ponchado en fabrica, desde cuarto tecnico hasta la el punto inicado en el cielo. Incluye tuberia un tubo EMT de 1 1/4</t>
  </si>
  <si>
    <t xml:space="preserve">Suministro e instalación de Gabinete telefónico. Incluye Strip telefónico de 60x40x15 cms, regleta telefónica de 25 pares con base y accesorios de montaje; ponchado y marquillado </t>
  </si>
  <si>
    <t>Suministro e Instalación de cable telefónico de 25 pares tipo interior</t>
  </si>
  <si>
    <t>Suministro e instalación de Kit de tierra para regleta de 50 pares.</t>
  </si>
  <si>
    <t xml:space="preserve">Suministro e instalación de ducto evolutivo DLP de 150mmx50mm con tapa tipo cremallera, tabique de división. Incluye: Soportes universales para instalación de tomas eléctricas y de datos, Angulo exterior, Interior y Plano, Derivación en T, tapa de extremo, unión de cuerpo unión de tapa, Tabique de separación, tapa dentada, sujetadores, soportes de amarras, anclajes, amarras de nylon.  </t>
  </si>
  <si>
    <t>13.05.10</t>
  </si>
  <si>
    <t>Suministro e instalación de Cable F/Utp, cat 6A. AMP</t>
  </si>
  <si>
    <t xml:space="preserve">INSTALACIONES DE VOZ Y DATOS 
Todas las instalaciones incluyen los conductores,Jacks, cajas, marcos, face plates, ponchado y marquillado tal como se especifica y aparece en los planos. De igual modo se deberá incluir los trabajos de regatas, resanes y todo aquel trabajo inherente a la instalación.
</t>
  </si>
  <si>
    <t>13.06</t>
  </si>
  <si>
    <t>SUMINISTRO E INSTALACIÓN DE LUMINARIAS
Estos ítems incluyen: luminarias, tubos, bombillos, balastos, baterías de emergencia, accesorios eléctricos, soportes de fijación, etc.</t>
  </si>
  <si>
    <t>Suministro e instalación de luminaria de incrustar de 60 x 60 cms.rejilla parabólica semiespecular de 12 celdas, con cuatro tubos LED Philips de 10 W marca Philips, incluye cable encauchetado 3x16 desde la luminaria hasta la salida, y cable acerado  galvanizado y plastificado de 1/8 con sus correspondientes perros. Marca iltec</t>
  </si>
  <si>
    <t>Suministro e instalacion de luminaria para colgar ref FLY C de 117 x 26,7 cm incluye dos tubos LED philips de 19 w con tempertura de color 4000 k. incluye cable encauchetado 3x16 desde la luminaria hasta la salida, y cable acerado  galvanizado plastificado de 1/8 con sus correspondientes perros. Marca iltec</t>
  </si>
  <si>
    <t>Suministro e instalación de luminaria  de incrustar de 30x120 cm abierta semiespecular con dos tubos LED Philips de 19 W</t>
  </si>
  <si>
    <t>Suministro e instalación de luminaria tipo BALA tipo led de 8" 25 W.</t>
  </si>
  <si>
    <t xml:space="preserve"> Suministro e instalación de luminaria de evacuación con sistema de Leds. Incluye: Batería de respaldo.</t>
  </si>
  <si>
    <t>13.06.1</t>
  </si>
  <si>
    <t>13.06.2</t>
  </si>
  <si>
    <t>13.06.3</t>
  </si>
  <si>
    <t>13.06.4</t>
  </si>
  <si>
    <t>13.06.5</t>
  </si>
  <si>
    <t>g</t>
  </si>
  <si>
    <t>Un</t>
  </si>
  <si>
    <t>Ml</t>
  </si>
  <si>
    <t>COSTO DIRECTO</t>
  </si>
  <si>
    <t>Presupuesto Segunda Etapa ciencias de la salud</t>
  </si>
  <si>
    <t>M</t>
  </si>
  <si>
    <t>SUBTOTAL CAPÍTULO 13</t>
  </si>
  <si>
    <t>Instalaciones hidráulicas y tubería para incendio</t>
  </si>
  <si>
    <t>TUBERIA PVC PR 3"</t>
  </si>
  <si>
    <t>TUBERIA PVC PR 1-1/2"</t>
  </si>
  <si>
    <t>TUBERIA PVC PR 1"</t>
  </si>
  <si>
    <t>TUBERIA PVC PR 3/4"</t>
  </si>
  <si>
    <t>TUBERIA PVC PR 1/2"</t>
  </si>
  <si>
    <t>PUNTO HIDRAULICO 1/2"</t>
  </si>
  <si>
    <t>PUNTO HIDRAULICO 1-1/4"</t>
  </si>
  <si>
    <t>VALVULA DE CONTROL PD 1/2"</t>
  </si>
  <si>
    <t>VALVULA DE CONTROL PD 1-1/4"</t>
  </si>
  <si>
    <t>UN</t>
  </si>
  <si>
    <t>GB</t>
  </si>
  <si>
    <t>TUBERÍA HG 2 1/2" RED CONTRAINCENDIO INCLUYE ACCESORIOS, SOPORTES Y ACABADO CON BASE EPOXICA Y ACABADO EN PINTURA URETANO COLOR ROJO</t>
  </si>
  <si>
    <t>TUBERÍA HG 1 1/2" RED CONTRAINCENDIO INCLUYE ACCESORIOS, SOPORTES Y ACABADO CON BASE EPOXICA Y ACABADO EN PINTURA URETANO COLOR ROJO</t>
  </si>
  <si>
    <t>TUBERÍA ACERO SCHA 40 1" RED CONTRAINCENDIO INCLUYE ACCESORIOS, SOPORTES Y ACABADO CON BASE EPOXICA Y ACABADO EN PINTURA URETANO COLOR ROJO</t>
  </si>
  <si>
    <t>ML</t>
  </si>
  <si>
    <t>SUBTOTAL CAPÍTULO 14</t>
  </si>
  <si>
    <t>RED DE GAS</t>
  </si>
  <si>
    <t>Resane, y pintura para la  puerta y  marco de la entrada principal, incluye cambio de dos chapas</t>
  </si>
  <si>
    <t>Buitron en superboard 8 mm,  para bajante de aguas lluvias, altura hata 6 mts, lados de 0,3 mts, pintura.</t>
  </si>
  <si>
    <t>Cielo raso  ensuperboard 6mm junta perdida , para acceso incluye dos ventanas de inspección de 0,6x0,6 y pintura.</t>
  </si>
  <si>
    <t>15</t>
  </si>
  <si>
    <t>Sistema de deteccion temprana de incendios</t>
  </si>
  <si>
    <t>15.01</t>
  </si>
  <si>
    <t>Suministro e instalación de conducción en tuberia Conduit EMT de 1/2" perteneciente a la red de detección de incendio, para cableado de: sensores de humo, incluye cajas metálicas 2x4, cajas 4x4, terminales de media, riel inustrut, uniones, accesorios para la instalación de tuberia metálica y salida para el montaje de la base del sensor de humo.</t>
  </si>
  <si>
    <t>15.02</t>
  </si>
  <si>
    <t>Suministro e instalación de conducción en tuberia Conduit EMT de 1/2" perteneciente a la red de detección de incendio, para cableado de: sistema de evacuación audible y visible, incluye la salida para luz sirena, cajas metálicas 2x4, cajas 4x4, caja rawelt, terminales de media, uniones y accesorios para la instalación.</t>
  </si>
  <si>
    <t>15.03</t>
  </si>
  <si>
    <t>Suministro e instalación de conducción en tuberia Conduit EMT de 1/2" perteneciente a la red de detección de incendio, para cableado de: modulo de relevo controlado, direccionable y automático, que se ubicará junto a cada panel controlador de acceso para liberación automatica en caso de una emergencia o conato de incendio.</t>
  </si>
  <si>
    <t>15.04</t>
  </si>
  <si>
    <t>Suministro e instalación de conducción en tuberia Conduit EMT de 1/2" perteneciente a la red de detección de incendio, para cableado de: sistema de alarma manual, incluye la salida para estación manual, caja Rawelt, cajas metálicas 2x4, terminales de media, uniones y accesorios para la instalación.</t>
  </si>
  <si>
    <t>15.10</t>
  </si>
  <si>
    <t>Suministro e instalación de conducción en tuberia Conduit EMT de 1/2" perteneciente a la red de detección de incendio, para cable de ANUNCIADOR REMOTO, cajas metálicas 2x4, terminales de media, uniones y accesorios para la instalación.</t>
  </si>
  <si>
    <t>SUBTOTAL CAPÍTULO 15</t>
  </si>
  <si>
    <t>Puntos en tubería de cobre de 1/2", 3/4", 1", incluye regulador de segunda etapa</t>
  </si>
  <si>
    <t>SUBTOTAL CAPÍTULO 16</t>
  </si>
  <si>
    <t xml:space="preserve">01.01     </t>
  </si>
  <si>
    <t>01.02</t>
  </si>
  <si>
    <t>01.03</t>
  </si>
  <si>
    <t>Muro en placa de fibrocemento e=8 mm similar 2 cara incluye pinta y frescasa.</t>
  </si>
  <si>
    <t>06.02</t>
  </si>
  <si>
    <t>Pintura blanca epóxica  poliamida Pintuco con catalizador (2 manos)</t>
  </si>
  <si>
    <t>07.06</t>
  </si>
  <si>
    <t>Piso vinílico stick texturizado antideslizante apto para tráfico comercial pesado/industrial antifúngico y antibacterial, incluye mortero de nivelación.</t>
  </si>
  <si>
    <t>07.08</t>
  </si>
  <si>
    <t>Guardaescobas PVC media caña 10 cm Vinisol</t>
  </si>
  <si>
    <t>Puerta cortafuegos de acero galvanizado con mirillas (PCF)</t>
  </si>
  <si>
    <t>Puerta en lámina C 20 2,00x2,20 m (2 naves) con mirillas (PM1)</t>
  </si>
  <si>
    <t>Puerta en lámina C 20 1,70x220 m (2 naves) con mirilla (PM2)</t>
  </si>
  <si>
    <t>Puerta en lámina C 20 1,50x2,20 m (2 naves) con mirilla (PM3)</t>
  </si>
  <si>
    <t>Puerta en lámina C 20 1,46x2,20 m (2 naves) con mirilla (PM4)</t>
  </si>
  <si>
    <t>Puerta en lámina C 20 0,90 x 2,20 m,  (PM5)</t>
  </si>
  <si>
    <t>Puerta en lámina C 20 0,90x220 con rejilla (PM6)</t>
  </si>
  <si>
    <t>Puerta en lámina C 20 0,70 x 2,20 m (PM7)</t>
  </si>
  <si>
    <t>Puerta en lámina C 20 0,7 x 2,20 m, con mirilla (PM8)</t>
  </si>
  <si>
    <t>Puerta en vidrio templado 8 mm completa (chapa, visagra y sujecc (PM9)</t>
  </si>
  <si>
    <t>Ventana cortina metálica galvanizada enrollable de 2,25X1,40 m, incluye pintura</t>
  </si>
  <si>
    <t>Tubería, accesorios y conexión a motobombas, tanque hidroacumuladora y tallo principal   ( ver Plano)</t>
  </si>
  <si>
    <t xml:space="preserve">Desmonte y Reinstalación equipo de presión existente conexión con motobomba principal + mantenimiento para puesta en marcha (EQUIPO Q= 9,56 LPS P= 45-55 MCA), incluye suministro de tanque hidroacumulador </t>
  </si>
  <si>
    <t>02.12</t>
  </si>
  <si>
    <t>Cambio de sentido de apertura de la puerta del cuarto de motobombas, incluye acondicionamiento, cambio de ubicación de chapa, refacción sellado de perforacones, lijado y pintura ( color trigo de acuerdo con la mezcla entregada por la interventoría)</t>
  </si>
  <si>
    <t xml:space="preserve">Acometida comprende centro de medición (Caja, medidor, regulador 1a etapa), brechado, obras civiles, cargo por conexión y revisión (esta actividad completa  debe ser realizada por Efigas) </t>
  </si>
  <si>
    <t>Lleno con material del sitio compactado manual</t>
  </si>
  <si>
    <t xml:space="preserve">Lleno con afirmado compactado  manual, </t>
  </si>
  <si>
    <t>gb</t>
  </si>
  <si>
    <t>Prueba tubería red de incendios instalada</t>
  </si>
  <si>
    <t>VALVULA DE CONTROL PD 1-1/2"</t>
  </si>
  <si>
    <t>VALVULA DE CONTROL PD 2-1/2"</t>
  </si>
</sst>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5" formatCode="&quot;$&quot;\ #,##0_);\(&quot;$&quot;\ #,##0\)"/>
    <numFmt numFmtId="7" formatCode="&quot;$&quot;\ #,##0.00_);\(&quot;$&quot;\ #,##0.00\)"/>
    <numFmt numFmtId="44" formatCode="_(&quot;$&quot;\ * #,##0.00_);_(&quot;$&quot;\ * \(#,##0.00\);_(&quot;$&quot;\ * &quot;-&quot;??_);_(@_)"/>
    <numFmt numFmtId="43" formatCode="_(* #,##0.00_);_(* \(#,##0.00\);_(* &quot;-&quot;??_);_(@_)"/>
    <numFmt numFmtId="164" formatCode="_-&quot;$&quot;* #,##0_-;\-&quot;$&quot;* #,##0_-;_-&quot;$&quot;* &quot;-&quot;_-;_-@_-"/>
    <numFmt numFmtId="165" formatCode="_-* #,##0_-;\-* #,##0_-;_-* &quot;-&quot;_-;_-@_-"/>
    <numFmt numFmtId="166" formatCode="_-* #,##0.00\ &quot;€&quot;_-;\-* #,##0.00\ &quot;€&quot;_-;_-* &quot;-&quot;??\ &quot;€&quot;_-;_-@_-"/>
    <numFmt numFmtId="167" formatCode="_ &quot;$&quot;\ * #,##0.00_ ;_ &quot;$&quot;\ * \-#,##0.00_ ;_ &quot;$&quot;\ * &quot;-&quot;??_ ;_ @_ "/>
    <numFmt numFmtId="168" formatCode="_ * #,##0.00_ ;_ * \-#,##0.00_ ;_ * &quot;-&quot;??_ ;_ @_ "/>
    <numFmt numFmtId="169" formatCode="_ [$€]\ * #,##0.00_ ;_ [$€]\ * \-#,##0.00_ ;_ [$€]\ * &quot;-&quot;??_ ;_ @_ "/>
    <numFmt numFmtId="170" formatCode="0.0"/>
    <numFmt numFmtId="171" formatCode="#,##0.000"/>
    <numFmt numFmtId="172" formatCode="#,##0.0"/>
    <numFmt numFmtId="173" formatCode="mmmm\ d\,\ yyyy"/>
    <numFmt numFmtId="174" formatCode="#,##0.000_);\(#,##0.000\)"/>
    <numFmt numFmtId="175" formatCode="_ &quot;$&quot;\ * #,##0_ ;_ &quot;$&quot;\ * \-#,##0_ ;_ &quot;$&quot;\ * &quot;-&quot;??_ ;_ @_ "/>
    <numFmt numFmtId="176" formatCode="_(&quot;$&quot;\ * #,##0_);_(&quot;$&quot;\ * \(#,##0\);_(&quot;$&quot;\ * &quot;-&quot;??_);_(@_)"/>
    <numFmt numFmtId="177" formatCode="&quot;$&quot;\ #,##0.00"/>
  </numFmts>
  <fonts count="29">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indexed="9"/>
      <name val="Calibri"/>
      <family val="2"/>
    </font>
    <font>
      <sz val="10"/>
      <name val="Geneva"/>
      <family val="2"/>
    </font>
    <font>
      <sz val="11"/>
      <color indexed="20"/>
      <name val="Calibri"/>
      <family val="2"/>
    </font>
    <font>
      <b/>
      <sz val="11"/>
      <color indexed="52"/>
      <name val="Calibri"/>
      <family val="2"/>
    </font>
    <font>
      <b/>
      <sz val="11"/>
      <color indexed="9"/>
      <name val="Calibri"/>
      <family val="2"/>
    </font>
    <font>
      <sz val="10"/>
      <name val="Helv"/>
    </font>
    <font>
      <i/>
      <sz val="11"/>
      <color indexed="23"/>
      <name val="Calibri"/>
      <family val="2"/>
    </font>
    <font>
      <sz val="11"/>
      <color indexed="17"/>
      <name val="Calibri"/>
      <family val="2"/>
    </font>
    <font>
      <b/>
      <sz val="18"/>
      <name val="Arial"/>
      <family val="2"/>
    </font>
    <font>
      <b/>
      <sz val="12"/>
      <name val="Arial"/>
      <family val="2"/>
    </font>
    <font>
      <b/>
      <sz val="11"/>
      <color indexed="56"/>
      <name val="Calibri"/>
      <family val="2"/>
    </font>
    <font>
      <sz val="11"/>
      <color indexed="62"/>
      <name val="Calibri"/>
      <family val="2"/>
    </font>
    <font>
      <sz val="11"/>
      <color indexed="52"/>
      <name val="Calibri"/>
      <family val="2"/>
    </font>
    <font>
      <sz val="10"/>
      <name val="MS Sans Serif"/>
      <family val="2"/>
    </font>
    <font>
      <sz val="10"/>
      <name val="Arial"/>
      <family val="2"/>
      <charset val="204"/>
    </font>
    <font>
      <sz val="12"/>
      <color theme="1"/>
      <name val="Arial Narrow"/>
      <family val="2"/>
    </font>
    <font>
      <b/>
      <sz val="11"/>
      <color indexed="63"/>
      <name val="Calibri"/>
      <family val="2"/>
    </font>
    <font>
      <b/>
      <sz val="18"/>
      <color indexed="56"/>
      <name val="Cambria"/>
      <family val="2"/>
    </font>
    <font>
      <sz val="11"/>
      <color indexed="10"/>
      <name val="Calibri"/>
      <family val="2"/>
    </font>
    <font>
      <b/>
      <sz val="10"/>
      <name val="Arial"/>
      <family val="2"/>
    </font>
    <font>
      <b/>
      <sz val="14"/>
      <color theme="1"/>
      <name val="Arial"/>
      <family val="2"/>
    </font>
    <font>
      <b/>
      <i/>
      <sz val="10"/>
      <color theme="1"/>
      <name val="Arial"/>
      <family val="2"/>
    </font>
    <font>
      <b/>
      <sz val="10"/>
      <color theme="1"/>
      <name val="Arial"/>
      <family val="2"/>
    </font>
    <font>
      <sz val="10"/>
      <color theme="1"/>
      <name val="Arial"/>
      <family val="2"/>
    </font>
    <font>
      <sz val="10"/>
      <color rgb="FF000000"/>
      <name val="Arial"/>
      <family val="2"/>
    </font>
  </fonts>
  <fills count="28">
    <fill>
      <patternFill patternType="none"/>
    </fill>
    <fill>
      <patternFill patternType="gray125"/>
    </fill>
    <fill>
      <patternFill patternType="solid">
        <fgColor theme="2"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theme="2" tint="-9.9978637043366805E-2"/>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theme="5" tint="0.79998168889431442"/>
        <bgColor indexed="64"/>
      </patternFill>
    </fill>
  </fills>
  <borders count="19">
    <border>
      <left/>
      <right/>
      <top/>
      <bottom/>
      <diagonal/>
    </border>
    <border>
      <left style="thin">
        <color indexed="22"/>
      </left>
      <right style="thin">
        <color indexed="22"/>
      </right>
      <top style="thin">
        <color indexed="22"/>
      </top>
      <bottom style="thin">
        <color indexed="22"/>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auto="1"/>
      </left>
      <right/>
      <top/>
      <bottom style="thin">
        <color auto="1"/>
      </bottom>
      <diagonal/>
    </border>
    <border>
      <left/>
      <right style="medium">
        <color auto="1"/>
      </right>
      <top/>
      <bottom style="thin">
        <color auto="1"/>
      </bottom>
      <diagonal/>
    </border>
    <border>
      <left style="thin">
        <color indexed="64"/>
      </left>
      <right/>
      <top style="thin">
        <color indexed="64"/>
      </top>
      <bottom style="thin">
        <color indexed="64"/>
      </bottom>
      <diagonal/>
    </border>
    <border>
      <left style="thin">
        <color indexed="64"/>
      </left>
      <right/>
      <top/>
      <bottom/>
      <diagonal/>
    </border>
  </borders>
  <cellStyleXfs count="127">
    <xf numFmtId="0" fontId="0" fillId="0" borderId="0"/>
    <xf numFmtId="0" fontId="2" fillId="0" borderId="0"/>
    <xf numFmtId="169" fontId="2" fillId="0" borderId="0" applyFont="0" applyFill="0" applyBorder="0" applyAlignment="0" applyProtection="0"/>
    <xf numFmtId="168" fontId="2" fillId="0" borderId="0" applyFont="0" applyFill="0" applyBorder="0" applyAlignment="0" applyProtection="0"/>
    <xf numFmtId="167"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64" fontId="2" fillId="0" borderId="0" applyFont="0" applyFill="0" applyBorder="0" applyAlignment="0" applyProtection="0"/>
    <xf numFmtId="0" fontId="1" fillId="0" borderId="0"/>
    <xf numFmtId="43" fontId="1" fillId="0" borderId="0" applyFont="0" applyFill="0" applyBorder="0" applyAlignment="0" applyProtection="0"/>
    <xf numFmtId="43" fontId="2" fillId="0" borderId="0" applyFont="0" applyFill="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12" borderId="0" applyNumberFormat="0" applyBorder="0" applyAlignment="0" applyProtection="0"/>
    <xf numFmtId="0" fontId="4" fillId="13"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5" fillId="0" borderId="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20" borderId="0" applyNumberFormat="0" applyBorder="0" applyAlignment="0" applyProtection="0"/>
    <xf numFmtId="0" fontId="6" fillId="4" borderId="0" applyNumberFormat="0" applyBorder="0" applyAlignment="0" applyProtection="0"/>
    <xf numFmtId="0" fontId="7" fillId="21" borderId="8" applyNumberFormat="0" applyAlignment="0" applyProtection="0"/>
    <xf numFmtId="0" fontId="8" fillId="22" borderId="9" applyNumberFormat="0" applyAlignment="0" applyProtection="0"/>
    <xf numFmtId="172" fontId="2" fillId="0" borderId="0" applyFill="0" applyBorder="0" applyAlignment="0" applyProtection="0"/>
    <xf numFmtId="3" fontId="2" fillId="0" borderId="0" applyFill="0" applyBorder="0" applyAlignment="0" applyProtection="0"/>
    <xf numFmtId="7" fontId="2" fillId="0" borderId="0" applyFill="0" applyBorder="0" applyAlignment="0" applyProtection="0"/>
    <xf numFmtId="5" fontId="2" fillId="0" borderId="0" applyFill="0" applyBorder="0" applyAlignment="0" applyProtection="0"/>
    <xf numFmtId="173" fontId="2" fillId="0" borderId="0" applyFill="0" applyBorder="0" applyAlignment="0" applyProtection="0"/>
    <xf numFmtId="0" fontId="9" fillId="0" borderId="0"/>
    <xf numFmtId="0" fontId="10" fillId="0" borderId="0" applyNumberFormat="0" applyFill="0" applyBorder="0" applyAlignment="0" applyProtection="0"/>
    <xf numFmtId="2" fontId="2" fillId="0" borderId="0" applyFill="0" applyBorder="0" applyAlignment="0" applyProtection="0"/>
    <xf numFmtId="0" fontId="11" fillId="5" borderId="0" applyNumberFormat="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4" fillId="0" borderId="10" applyNumberFormat="0" applyFill="0" applyAlignment="0" applyProtection="0"/>
    <xf numFmtId="0" fontId="14" fillId="0" borderId="0" applyNumberFormat="0" applyFill="0" applyBorder="0" applyAlignment="0" applyProtection="0"/>
    <xf numFmtId="0" fontId="15" fillId="8" borderId="8" applyNumberFormat="0" applyAlignment="0" applyProtection="0"/>
    <xf numFmtId="0" fontId="16" fillId="0" borderId="11" applyNumberFormat="0" applyFill="0" applyAlignment="0" applyProtection="0"/>
    <xf numFmtId="0" fontId="3" fillId="0" borderId="0" applyFont="0" applyFill="0" applyBorder="0" applyAlignment="0" applyProtection="0"/>
    <xf numFmtId="43" fontId="2" fillId="0" borderId="0" applyFont="0" applyFill="0" applyBorder="0" applyAlignment="0" applyProtection="0"/>
    <xf numFmtId="171" fontId="17"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74" fontId="18" fillId="0" borderId="0" applyFont="0" applyFill="0" applyBorder="0" applyAlignment="0" applyProtection="0"/>
    <xf numFmtId="175"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5" fontId="2" fillId="0" borderId="0" applyFont="0" applyFill="0" applyBorder="0" applyAlignment="0" applyProtection="0"/>
    <xf numFmtId="167" fontId="2" fillId="0" borderId="0" applyFont="0" applyFill="0" applyBorder="0" applyAlignment="0" applyProtection="0"/>
    <xf numFmtId="17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171" fontId="18" fillId="0" borderId="0" applyFont="0" applyFill="0" applyBorder="0" applyAlignment="0" applyProtection="0"/>
    <xf numFmtId="170" fontId="2" fillId="0" borderId="0" applyFont="0" applyFill="0" applyBorder="0" applyAlignment="0" applyProtection="0"/>
    <xf numFmtId="0"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74" fontId="18" fillId="0" borderId="0" applyFont="0" applyFill="0" applyBorder="0" applyAlignment="0" applyProtection="0"/>
    <xf numFmtId="44" fontId="1" fillId="0" borderId="0" applyFont="0" applyFill="0" applyBorder="0" applyAlignment="0" applyProtection="0"/>
    <xf numFmtId="166" fontId="1" fillId="0" borderId="0" applyFont="0" applyFill="0" applyBorder="0" applyAlignment="0" applyProtection="0"/>
    <xf numFmtId="167" fontId="2" fillId="0" borderId="0" applyFont="0" applyFill="0" applyBorder="0" applyAlignment="0" applyProtection="0"/>
    <xf numFmtId="0" fontId="19" fillId="0" borderId="0"/>
    <xf numFmtId="0" fontId="2" fillId="0" borderId="0"/>
    <xf numFmtId="0" fontId="2" fillId="0" borderId="0"/>
    <xf numFmtId="0" fontId="2" fillId="0" borderId="0"/>
    <xf numFmtId="0" fontId="2" fillId="0" borderId="0"/>
    <xf numFmtId="0" fontId="2" fillId="0" borderId="0"/>
    <xf numFmtId="0" fontId="1" fillId="0" borderId="0"/>
    <xf numFmtId="0" fontId="18" fillId="0" borderId="0"/>
    <xf numFmtId="0" fontId="2" fillId="0" borderId="0"/>
    <xf numFmtId="0" fontId="18" fillId="0" borderId="0"/>
    <xf numFmtId="0" fontId="2" fillId="0" borderId="0"/>
    <xf numFmtId="0" fontId="18" fillId="0" borderId="0"/>
    <xf numFmtId="0" fontId="1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9" fillId="0" borderId="0"/>
    <xf numFmtId="0" fontId="1" fillId="0" borderId="0"/>
    <xf numFmtId="0" fontId="1" fillId="0" borderId="0"/>
    <xf numFmtId="0" fontId="1" fillId="0" borderId="0"/>
    <xf numFmtId="0" fontId="19" fillId="0" borderId="0"/>
    <xf numFmtId="0" fontId="2" fillId="0" borderId="0"/>
    <xf numFmtId="0" fontId="2" fillId="0" borderId="0"/>
    <xf numFmtId="0" fontId="1" fillId="0" borderId="0"/>
    <xf numFmtId="0" fontId="2" fillId="0" borderId="0"/>
    <xf numFmtId="0" fontId="3" fillId="23" borderId="1" applyNumberFormat="0" applyFont="0" applyAlignment="0" applyProtection="0"/>
    <xf numFmtId="0" fontId="20" fillId="21" borderId="12" applyNumberFormat="0" applyAlignment="0" applyProtection="0"/>
    <xf numFmtId="10" fontId="2" fillId="0" borderId="0" applyFill="0" applyBorder="0" applyAlignment="0" applyProtection="0"/>
    <xf numFmtId="9" fontId="2" fillId="0" borderId="0" applyFont="0" applyFill="0" applyBorder="0" applyAlignment="0" applyProtection="0"/>
    <xf numFmtId="9" fontId="1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165" fontId="2" fillId="0" borderId="0" applyFont="0" applyFill="0" applyBorder="0" applyAlignment="0" applyProtection="0"/>
    <xf numFmtId="44" fontId="1" fillId="0" borderId="0" applyFont="0" applyFill="0" applyBorder="0" applyAlignment="0" applyProtection="0"/>
  </cellStyleXfs>
  <cellXfs count="81">
    <xf numFmtId="0" fontId="0" fillId="0" borderId="0" xfId="0"/>
    <xf numFmtId="0" fontId="2" fillId="0" borderId="13" xfId="0" applyFont="1" applyFill="1" applyBorder="1" applyAlignment="1">
      <alignment vertical="center" wrapText="1"/>
    </xf>
    <xf numFmtId="0" fontId="23" fillId="0" borderId="13" xfId="0" applyFont="1" applyFill="1" applyBorder="1" applyAlignment="1">
      <alignment vertical="center" wrapText="1"/>
    </xf>
    <xf numFmtId="49" fontId="25" fillId="0" borderId="13" xfId="0" applyNumberFormat="1" applyFont="1" applyBorder="1" applyAlignment="1">
      <alignment vertical="top"/>
    </xf>
    <xf numFmtId="49" fontId="25" fillId="0" borderId="13" xfId="0" applyNumberFormat="1" applyFont="1" applyBorder="1" applyAlignment="1">
      <alignment vertical="top" wrapText="1"/>
    </xf>
    <xf numFmtId="49" fontId="25" fillId="0" borderId="13" xfId="0" applyNumberFormat="1" applyFont="1" applyBorder="1" applyAlignment="1">
      <alignment horizontal="right" vertical="top"/>
    </xf>
    <xf numFmtId="0" fontId="27" fillId="0" borderId="0" xfId="0" applyFont="1"/>
    <xf numFmtId="49" fontId="26" fillId="25" borderId="13" xfId="0" applyNumberFormat="1" applyFont="1" applyFill="1" applyBorder="1" applyAlignment="1">
      <alignment vertical="top"/>
    </xf>
    <xf numFmtId="49" fontId="26" fillId="25" borderId="13" xfId="0" applyNumberFormat="1" applyFont="1" applyFill="1" applyBorder="1" applyAlignment="1">
      <alignment vertical="top" wrapText="1"/>
    </xf>
    <xf numFmtId="3" fontId="26" fillId="25" borderId="13" xfId="0" applyNumberFormat="1" applyFont="1" applyFill="1" applyBorder="1" applyAlignment="1">
      <alignment vertical="top"/>
    </xf>
    <xf numFmtId="49" fontId="27" fillId="0" borderId="13" xfId="0" applyNumberFormat="1" applyFont="1" applyBorder="1" applyAlignment="1">
      <alignment vertical="center"/>
    </xf>
    <xf numFmtId="49" fontId="27" fillId="0" borderId="13" xfId="0" applyNumberFormat="1" applyFont="1" applyFill="1" applyBorder="1" applyAlignment="1">
      <alignment vertical="top"/>
    </xf>
    <xf numFmtId="49" fontId="27" fillId="0" borderId="13" xfId="0" applyNumberFormat="1" applyFont="1" applyFill="1" applyBorder="1" applyAlignment="1">
      <alignment vertical="top" wrapText="1"/>
    </xf>
    <xf numFmtId="49" fontId="27" fillId="0" borderId="13" xfId="0" applyNumberFormat="1" applyFont="1" applyBorder="1" applyAlignment="1">
      <alignment vertical="top"/>
    </xf>
    <xf numFmtId="49" fontId="27" fillId="0" borderId="13" xfId="0" applyNumberFormat="1" applyFont="1" applyBorder="1" applyAlignment="1">
      <alignment vertical="top" wrapText="1"/>
    </xf>
    <xf numFmtId="0" fontId="27" fillId="27" borderId="13" xfId="0" applyFont="1" applyFill="1" applyBorder="1" applyAlignment="1">
      <alignment vertical="top"/>
    </xf>
    <xf numFmtId="49" fontId="26" fillId="27" borderId="13" xfId="0" applyNumberFormat="1" applyFont="1" applyFill="1" applyBorder="1" applyAlignment="1">
      <alignment vertical="top" wrapText="1"/>
    </xf>
    <xf numFmtId="49" fontId="27" fillId="0" borderId="13" xfId="0" applyNumberFormat="1" applyFont="1" applyFill="1" applyBorder="1" applyAlignment="1">
      <alignment vertical="center"/>
    </xf>
    <xf numFmtId="0" fontId="28" fillId="0" borderId="13" xfId="0" applyFont="1" applyBorder="1" applyAlignment="1">
      <alignment wrapText="1"/>
    </xf>
    <xf numFmtId="0" fontId="27" fillId="24" borderId="13" xfId="0" applyFont="1" applyFill="1" applyBorder="1" applyAlignment="1">
      <alignment vertical="top"/>
    </xf>
    <xf numFmtId="3" fontId="26" fillId="0" borderId="18" xfId="0" applyNumberFormat="1" applyFont="1" applyFill="1" applyBorder="1" applyAlignment="1">
      <alignment vertical="top"/>
    </xf>
    <xf numFmtId="0" fontId="27" fillId="0" borderId="0" xfId="0" applyFont="1" applyFill="1"/>
    <xf numFmtId="0" fontId="27" fillId="0" borderId="13" xfId="0" applyFont="1" applyFill="1" applyBorder="1" applyAlignment="1">
      <alignment vertical="top"/>
    </xf>
    <xf numFmtId="49" fontId="26" fillId="26" borderId="13" xfId="0" applyNumberFormat="1" applyFont="1" applyFill="1" applyBorder="1" applyAlignment="1">
      <alignment vertical="top"/>
    </xf>
    <xf numFmtId="49" fontId="26" fillId="26" borderId="13" xfId="0" applyNumberFormat="1" applyFont="1" applyFill="1" applyBorder="1" applyAlignment="1">
      <alignment vertical="top" wrapText="1"/>
    </xf>
    <xf numFmtId="49" fontId="26" fillId="0" borderId="13" xfId="0" applyNumberFormat="1" applyFont="1" applyFill="1" applyBorder="1" applyAlignment="1">
      <alignment vertical="top" wrapText="1"/>
    </xf>
    <xf numFmtId="0" fontId="2" fillId="0" borderId="13" xfId="0" applyFont="1" applyBorder="1" applyAlignment="1">
      <alignment horizontal="center" vertical="center"/>
    </xf>
    <xf numFmtId="0" fontId="23" fillId="0" borderId="13" xfId="0" applyFont="1" applyBorder="1" applyAlignment="1">
      <alignment vertical="center" wrapText="1"/>
    </xf>
    <xf numFmtId="0" fontId="2" fillId="0" borderId="13" xfId="0" applyFont="1" applyBorder="1" applyAlignment="1">
      <alignment horizontal="justify" vertical="center"/>
    </xf>
    <xf numFmtId="0" fontId="2" fillId="0" borderId="13" xfId="0" applyFont="1" applyBorder="1" applyAlignment="1">
      <alignment vertical="center" wrapText="1"/>
    </xf>
    <xf numFmtId="3" fontId="26" fillId="0" borderId="13" xfId="0" applyNumberFormat="1" applyFont="1" applyFill="1" applyBorder="1" applyAlignment="1">
      <alignment vertical="top"/>
    </xf>
    <xf numFmtId="3" fontId="26" fillId="0" borderId="0" xfId="0" applyNumberFormat="1" applyFont="1" applyFill="1" applyAlignment="1">
      <alignment vertical="top"/>
    </xf>
    <xf numFmtId="3" fontId="27" fillId="0" borderId="0" xfId="0" applyNumberFormat="1" applyFont="1" applyFill="1"/>
    <xf numFmtId="0" fontId="26" fillId="2" borderId="15" xfId="1" applyFont="1" applyFill="1" applyBorder="1" applyAlignment="1">
      <alignment vertical="center"/>
    </xf>
    <xf numFmtId="9" fontId="26" fillId="0" borderId="0" xfId="1" applyNumberFormat="1" applyFont="1" applyFill="1"/>
    <xf numFmtId="0" fontId="26" fillId="2" borderId="2" xfId="1" applyFont="1" applyFill="1" applyBorder="1" applyAlignment="1">
      <alignment vertical="center"/>
    </xf>
    <xf numFmtId="0" fontId="26" fillId="2" borderId="4" xfId="1" applyFont="1" applyFill="1" applyBorder="1" applyAlignment="1">
      <alignment vertical="center"/>
    </xf>
    <xf numFmtId="0" fontId="26" fillId="2" borderId="6" xfId="1" applyFont="1" applyFill="1" applyBorder="1" applyAlignment="1">
      <alignment vertical="center"/>
    </xf>
    <xf numFmtId="0" fontId="27" fillId="0" borderId="0" xfId="1" applyFont="1" applyFill="1"/>
    <xf numFmtId="176" fontId="27" fillId="0" borderId="0" xfId="0" applyNumberFormat="1" applyFont="1"/>
    <xf numFmtId="172" fontId="2" fillId="0" borderId="13" xfId="0" applyNumberFormat="1" applyFont="1" applyBorder="1" applyAlignment="1">
      <alignment horizontal="center" vertical="center"/>
    </xf>
    <xf numFmtId="172" fontId="27" fillId="2" borderId="16" xfId="1" applyNumberFormat="1" applyFont="1" applyFill="1" applyBorder="1" applyAlignment="1">
      <alignment vertical="center"/>
    </xf>
    <xf numFmtId="172" fontId="27" fillId="2" borderId="3" xfId="1" applyNumberFormat="1" applyFont="1" applyFill="1" applyBorder="1" applyAlignment="1">
      <alignment vertical="center"/>
    </xf>
    <xf numFmtId="172" fontId="27" fillId="2" borderId="5" xfId="1" applyNumberFormat="1" applyFont="1" applyFill="1" applyBorder="1" applyAlignment="1">
      <alignment vertical="center"/>
    </xf>
    <xf numFmtId="172" fontId="27" fillId="2" borderId="7" xfId="1" applyNumberFormat="1" applyFont="1" applyFill="1" applyBorder="1" applyAlignment="1">
      <alignment vertical="center"/>
    </xf>
    <xf numFmtId="172" fontId="25" fillId="0" borderId="13" xfId="0" applyNumberFormat="1" applyFont="1" applyBorder="1" applyAlignment="1">
      <alignment horizontal="right" vertical="center"/>
    </xf>
    <xf numFmtId="172" fontId="26" fillId="25" borderId="13" xfId="0" applyNumberFormat="1" applyFont="1" applyFill="1" applyBorder="1" applyAlignment="1">
      <alignment vertical="center"/>
    </xf>
    <xf numFmtId="172" fontId="27" fillId="0" borderId="13" xfId="0" applyNumberFormat="1" applyFont="1" applyBorder="1" applyAlignment="1">
      <alignment vertical="center"/>
    </xf>
    <xf numFmtId="172" fontId="27" fillId="27" borderId="13" xfId="0" applyNumberFormat="1" applyFont="1" applyFill="1" applyBorder="1" applyAlignment="1">
      <alignment vertical="center"/>
    </xf>
    <xf numFmtId="172" fontId="27" fillId="0" borderId="13" xfId="0" applyNumberFormat="1" applyFont="1" applyFill="1" applyBorder="1" applyAlignment="1">
      <alignment vertical="center"/>
    </xf>
    <xf numFmtId="172" fontId="26" fillId="26" borderId="13" xfId="0" applyNumberFormat="1" applyFont="1" applyFill="1" applyBorder="1" applyAlignment="1">
      <alignment vertical="center"/>
    </xf>
    <xf numFmtId="172" fontId="27" fillId="0" borderId="13" xfId="0" applyNumberFormat="1" applyFont="1" applyFill="1" applyBorder="1" applyAlignment="1">
      <alignment horizontal="center" vertical="center"/>
    </xf>
    <xf numFmtId="172" fontId="27" fillId="0" borderId="0" xfId="0" applyNumberFormat="1" applyFont="1" applyAlignment="1">
      <alignment vertical="center"/>
    </xf>
    <xf numFmtId="172" fontId="27" fillId="0" borderId="13" xfId="0" applyNumberFormat="1" applyFont="1" applyBorder="1" applyAlignment="1">
      <alignment horizontal="right" vertical="center"/>
    </xf>
    <xf numFmtId="172" fontId="27" fillId="27" borderId="13" xfId="0" applyNumberFormat="1" applyFont="1" applyFill="1" applyBorder="1" applyAlignment="1">
      <alignment horizontal="right" vertical="center"/>
    </xf>
    <xf numFmtId="172" fontId="26" fillId="25" borderId="13" xfId="0" applyNumberFormat="1" applyFont="1" applyFill="1" applyBorder="1" applyAlignment="1">
      <alignment horizontal="right" vertical="center"/>
    </xf>
    <xf numFmtId="172" fontId="27" fillId="0" borderId="13" xfId="0" applyNumberFormat="1" applyFont="1" applyFill="1" applyBorder="1" applyAlignment="1">
      <alignment horizontal="right" vertical="center"/>
    </xf>
    <xf numFmtId="172" fontId="26" fillId="26" borderId="13" xfId="0" applyNumberFormat="1" applyFont="1" applyFill="1" applyBorder="1" applyAlignment="1">
      <alignment horizontal="right" vertical="center"/>
    </xf>
    <xf numFmtId="172" fontId="2" fillId="0" borderId="13" xfId="126" applyNumberFormat="1" applyFont="1" applyBorder="1" applyAlignment="1">
      <alignment horizontal="right" vertical="center"/>
    </xf>
    <xf numFmtId="177" fontId="27" fillId="0" borderId="13" xfId="0" applyNumberFormat="1" applyFont="1" applyFill="1" applyBorder="1" applyAlignment="1">
      <alignment horizontal="right" vertical="center"/>
    </xf>
    <xf numFmtId="177" fontId="2" fillId="0" borderId="13" xfId="126" applyNumberFormat="1" applyFont="1" applyBorder="1" applyAlignment="1">
      <alignment horizontal="right" vertical="center"/>
    </xf>
    <xf numFmtId="177" fontId="26" fillId="27" borderId="13" xfId="0" applyNumberFormat="1" applyFont="1" applyFill="1" applyBorder="1" applyAlignment="1">
      <alignment horizontal="right" vertical="center"/>
    </xf>
    <xf numFmtId="177" fontId="26" fillId="25" borderId="13" xfId="0" applyNumberFormat="1" applyFont="1" applyFill="1" applyBorder="1" applyAlignment="1">
      <alignment horizontal="right" vertical="center"/>
    </xf>
    <xf numFmtId="177" fontId="26" fillId="26" borderId="13" xfId="0" applyNumberFormat="1" applyFont="1" applyFill="1" applyBorder="1" applyAlignment="1">
      <alignment horizontal="right" vertical="center"/>
    </xf>
    <xf numFmtId="172" fontId="26" fillId="27" borderId="13" xfId="0" applyNumberFormat="1" applyFont="1" applyFill="1" applyBorder="1" applyAlignment="1">
      <alignment vertical="center" wrapText="1"/>
    </xf>
    <xf numFmtId="172" fontId="26" fillId="27" borderId="13" xfId="0" applyNumberFormat="1" applyFont="1" applyFill="1" applyBorder="1" applyAlignment="1">
      <alignment horizontal="right" vertical="center" wrapText="1"/>
    </xf>
    <xf numFmtId="177" fontId="26" fillId="27" borderId="17" xfId="0" applyNumberFormat="1" applyFont="1" applyFill="1" applyBorder="1" applyAlignment="1">
      <alignment horizontal="right" vertical="center"/>
    </xf>
    <xf numFmtId="2" fontId="27" fillId="24" borderId="13" xfId="0" applyNumberFormat="1" applyFont="1" applyFill="1" applyBorder="1" applyAlignment="1">
      <alignment vertical="top"/>
    </xf>
    <xf numFmtId="0" fontId="2" fillId="0" borderId="13" xfId="0" applyFont="1" applyFill="1" applyBorder="1" applyAlignment="1">
      <alignment vertical="top" wrapText="1"/>
    </xf>
    <xf numFmtId="3" fontId="26" fillId="0" borderId="0" xfId="0" applyNumberFormat="1" applyFont="1" applyFill="1" applyBorder="1" applyAlignment="1">
      <alignment vertical="top"/>
    </xf>
    <xf numFmtId="37" fontId="26" fillId="0" borderId="0" xfId="1" applyNumberFormat="1" applyFont="1" applyFill="1" applyBorder="1" applyAlignment="1">
      <alignment horizontal="right" vertical="center"/>
    </xf>
    <xf numFmtId="177" fontId="27" fillId="0" borderId="0" xfId="0" applyNumberFormat="1" applyFont="1" applyBorder="1"/>
    <xf numFmtId="0" fontId="27" fillId="0" borderId="0" xfId="0" applyFont="1" applyBorder="1"/>
    <xf numFmtId="177" fontId="23" fillId="0" borderId="13" xfId="126" applyNumberFormat="1" applyFont="1" applyBorder="1" applyAlignment="1">
      <alignment horizontal="right" vertical="center"/>
    </xf>
    <xf numFmtId="14" fontId="27" fillId="0" borderId="0" xfId="0" applyNumberFormat="1" applyFont="1" applyFill="1"/>
    <xf numFmtId="0" fontId="27" fillId="0" borderId="0" xfId="0" applyFont="1" applyFill="1" applyAlignment="1">
      <alignment vertical="top" wrapText="1"/>
    </xf>
    <xf numFmtId="177" fontId="27" fillId="0" borderId="0" xfId="0" applyNumberFormat="1" applyFont="1" applyFill="1"/>
    <xf numFmtId="0" fontId="27" fillId="0" borderId="0" xfId="0" applyFont="1" applyFill="1" applyBorder="1"/>
    <xf numFmtId="172" fontId="27" fillId="0" borderId="0" xfId="0" applyNumberFormat="1" applyFont="1" applyFill="1" applyBorder="1" applyAlignment="1">
      <alignment horizontal="center" vertical="center"/>
    </xf>
    <xf numFmtId="177" fontId="27" fillId="0" borderId="0" xfId="0" applyNumberFormat="1" applyFont="1"/>
    <xf numFmtId="49" fontId="24" fillId="0" borderId="14" xfId="0" applyNumberFormat="1" applyFont="1" applyBorder="1" applyAlignment="1">
      <alignment horizontal="center" vertical="top"/>
    </xf>
  </cellXfs>
  <cellStyles count="127">
    <cellStyle name="0,0_x000d__x000a_NA_x000d__x000a_" xfId="10"/>
    <cellStyle name="20% - Accent1" xfId="11"/>
    <cellStyle name="20% - Accent2" xfId="12"/>
    <cellStyle name="20% - Accent3" xfId="13"/>
    <cellStyle name="20% - Accent4" xfId="14"/>
    <cellStyle name="20% - Accent5" xfId="15"/>
    <cellStyle name="20% - Accent6" xfId="16"/>
    <cellStyle name="40% - Accent1" xfId="17"/>
    <cellStyle name="40% - Accent2" xfId="18"/>
    <cellStyle name="40% - Accent3" xfId="19"/>
    <cellStyle name="40% - Accent4" xfId="20"/>
    <cellStyle name="40% - Accent5" xfId="21"/>
    <cellStyle name="40% - Accent6" xfId="22"/>
    <cellStyle name="60% - Accent1" xfId="23"/>
    <cellStyle name="60% - Accent2" xfId="24"/>
    <cellStyle name="60% - Accent3" xfId="25"/>
    <cellStyle name="60% - Accent4" xfId="26"/>
    <cellStyle name="60% - Accent5" xfId="27"/>
    <cellStyle name="60% - Accent6" xfId="28"/>
    <cellStyle name="9" xfId="29"/>
    <cellStyle name="Accent1" xfId="30"/>
    <cellStyle name="Accent2" xfId="31"/>
    <cellStyle name="Accent3" xfId="32"/>
    <cellStyle name="Accent4" xfId="33"/>
    <cellStyle name="Accent5" xfId="34"/>
    <cellStyle name="Accent6" xfId="35"/>
    <cellStyle name="Bad" xfId="36"/>
    <cellStyle name="Calculation" xfId="37"/>
    <cellStyle name="Check Cell" xfId="38"/>
    <cellStyle name="Comma" xfId="39"/>
    <cellStyle name="Comma0" xfId="40"/>
    <cellStyle name="Currency" xfId="41"/>
    <cellStyle name="Currency0" xfId="42"/>
    <cellStyle name="Date" xfId="43"/>
    <cellStyle name="Estilo 1" xfId="44"/>
    <cellStyle name="Euro" xfId="2"/>
    <cellStyle name="Explanatory Text" xfId="45"/>
    <cellStyle name="Fixed" xfId="46"/>
    <cellStyle name="Good" xfId="47"/>
    <cellStyle name="Heading 1" xfId="48"/>
    <cellStyle name="Heading 2" xfId="49"/>
    <cellStyle name="Heading 3" xfId="50"/>
    <cellStyle name="Heading 4" xfId="51"/>
    <cellStyle name="Input" xfId="52"/>
    <cellStyle name="Linked Cell" xfId="53"/>
    <cellStyle name="Millares [0] 2" xfId="125"/>
    <cellStyle name="Millares 10" xfId="54"/>
    <cellStyle name="Millares 2" xfId="9"/>
    <cellStyle name="Millares 3" xfId="55"/>
    <cellStyle name="Millares 4" xfId="3"/>
    <cellStyle name="Moneda" xfId="126" builtinId="4"/>
    <cellStyle name="Moneda [0] 2" xfId="7"/>
    <cellStyle name="Moneda 2" xfId="56"/>
    <cellStyle name="Moneda 2 10" xfId="57"/>
    <cellStyle name="Moneda 2 11" xfId="58"/>
    <cellStyle name="Moneda 2 12" xfId="59"/>
    <cellStyle name="Moneda 2 13" xfId="60"/>
    <cellStyle name="Moneda 2 14" xfId="61"/>
    <cellStyle name="Moneda 2 15" xfId="62"/>
    <cellStyle name="Moneda 2 2" xfId="63"/>
    <cellStyle name="Moneda 2 2 2" xfId="64"/>
    <cellStyle name="Moneda 2 2 3" xfId="65"/>
    <cellStyle name="Moneda 2 2 4" xfId="66"/>
    <cellStyle name="Moneda 2 2 5" xfId="67"/>
    <cellStyle name="Moneda 2 2 6" xfId="68"/>
    <cellStyle name="Moneda 2 3" xfId="69"/>
    <cellStyle name="Moneda 2 4" xfId="70"/>
    <cellStyle name="Moneda 2 4 2" xfId="71"/>
    <cellStyle name="Moneda 2 5" xfId="72"/>
    <cellStyle name="Moneda 2 53" xfId="73"/>
    <cellStyle name="Moneda 2 53 2" xfId="74"/>
    <cellStyle name="Moneda 2 6" xfId="75"/>
    <cellStyle name="Moneda 2 7" xfId="76"/>
    <cellStyle name="Moneda 2 8" xfId="77"/>
    <cellStyle name="Moneda 2 9" xfId="78"/>
    <cellStyle name="Moneda 3" xfId="79"/>
    <cellStyle name="Moneda 3 2" xfId="80"/>
    <cellStyle name="Moneda 4" xfId="81"/>
    <cellStyle name="Moneda 5" xfId="82"/>
    <cellStyle name="Moneda 6" xfId="4"/>
    <cellStyle name="Normal" xfId="0" builtinId="0"/>
    <cellStyle name="Normal 12" xfId="83"/>
    <cellStyle name="Normal 2" xfId="8"/>
    <cellStyle name="Normal 2 10" xfId="84"/>
    <cellStyle name="Normal 2 11" xfId="85"/>
    <cellStyle name="Normal 2 12" xfId="86"/>
    <cellStyle name="Normal 2 13" xfId="87"/>
    <cellStyle name="Normal 2 14" xfId="88"/>
    <cellStyle name="Normal 2 15" xfId="89"/>
    <cellStyle name="Normal 2 2" xfId="90"/>
    <cellStyle name="Normal 2 2 2" xfId="91"/>
    <cellStyle name="Normal 2 3" xfId="92"/>
    <cellStyle name="Normal 2 3 2" xfId="93"/>
    <cellStyle name="Normal 2 4" xfId="94"/>
    <cellStyle name="Normal 2 4 2" xfId="95"/>
    <cellStyle name="Normal 2 4 3" xfId="96"/>
    <cellStyle name="Normal 2 5" xfId="97"/>
    <cellStyle name="Normal 2 6" xfId="98"/>
    <cellStyle name="Normal 2 7" xfId="99"/>
    <cellStyle name="Normal 2 8" xfId="100"/>
    <cellStyle name="Normal 2 9" xfId="101"/>
    <cellStyle name="Normal 3" xfId="102"/>
    <cellStyle name="Normal 3 2" xfId="103"/>
    <cellStyle name="Normal 30" xfId="104"/>
    <cellStyle name="Normal 4" xfId="105"/>
    <cellStyle name="Normal 4 2" xfId="106"/>
    <cellStyle name="Normal 5" xfId="107"/>
    <cellStyle name="Normal 56" xfId="108"/>
    <cellStyle name="Normal 6" xfId="109"/>
    <cellStyle name="Normal 6 2" xfId="110"/>
    <cellStyle name="Normal 7" xfId="111"/>
    <cellStyle name="Normal 8" xfId="112"/>
    <cellStyle name="Normal 9" xfId="1"/>
    <cellStyle name="Note" xfId="113"/>
    <cellStyle name="Output" xfId="114"/>
    <cellStyle name="Percent" xfId="115"/>
    <cellStyle name="Porcentaje 2" xfId="116"/>
    <cellStyle name="Porcentaje 3" xfId="5"/>
    <cellStyle name="Porcentual 2" xfId="117"/>
    <cellStyle name="Porcentual 2 2" xfId="6"/>
    <cellStyle name="Porcentual 2 3" xfId="118"/>
    <cellStyle name="Porcentual 2 4" xfId="119"/>
    <cellStyle name="Porcentual 2 5" xfId="120"/>
    <cellStyle name="Porcentual 2 6" xfId="121"/>
    <cellStyle name="Porcentual 3" xfId="122"/>
    <cellStyle name="Title" xfId="123"/>
    <cellStyle name="Warning Text" xfId="1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6"/>
  <sheetViews>
    <sheetView tabSelected="1" topLeftCell="A186" workbookViewId="0">
      <selection activeCell="F192" sqref="F192"/>
    </sheetView>
  </sheetViews>
  <sheetFormatPr baseColWidth="10" defaultRowHeight="12.75"/>
  <cols>
    <col min="1" max="1" width="7.5703125" style="6" customWidth="1"/>
    <col min="2" max="2" width="3.85546875" style="6" customWidth="1"/>
    <col min="3" max="3" width="38.5703125" style="6" customWidth="1"/>
    <col min="4" max="4" width="7.85546875" style="52" customWidth="1"/>
    <col min="5" max="5" width="12.5703125" style="6" customWidth="1"/>
    <col min="6" max="6" width="17.42578125" style="6" bestFit="1" customWidth="1"/>
    <col min="7" max="7" width="21.7109375" style="6" customWidth="1"/>
    <col min="8" max="8" width="16.5703125" style="6" customWidth="1"/>
    <col min="9" max="9" width="14.28515625" style="6" bestFit="1" customWidth="1"/>
    <col min="10" max="10" width="17.5703125" style="6" customWidth="1"/>
    <col min="11" max="16384" width="11.42578125" style="6"/>
  </cols>
  <sheetData>
    <row r="1" spans="1:6" ht="26.25" customHeight="1">
      <c r="A1" s="80" t="s">
        <v>295</v>
      </c>
      <c r="B1" s="80"/>
      <c r="C1" s="80"/>
      <c r="D1" s="80"/>
      <c r="E1" s="80"/>
      <c r="F1" s="80"/>
    </row>
    <row r="2" spans="1:6">
      <c r="A2" s="3" t="s">
        <v>1</v>
      </c>
      <c r="B2" s="3" t="s">
        <v>2</v>
      </c>
      <c r="C2" s="4" t="s">
        <v>93</v>
      </c>
      <c r="D2" s="45" t="s">
        <v>94</v>
      </c>
      <c r="E2" s="5" t="s">
        <v>95</v>
      </c>
      <c r="F2" s="5" t="s">
        <v>96</v>
      </c>
    </row>
    <row r="3" spans="1:6">
      <c r="A3" s="7" t="s">
        <v>3</v>
      </c>
      <c r="B3" s="7" t="s">
        <v>0</v>
      </c>
      <c r="C3" s="8" t="s">
        <v>4</v>
      </c>
      <c r="D3" s="46"/>
      <c r="E3" s="9"/>
      <c r="F3" s="9"/>
    </row>
    <row r="4" spans="1:6">
      <c r="A4" s="10" t="s">
        <v>334</v>
      </c>
      <c r="B4" s="11" t="s">
        <v>135</v>
      </c>
      <c r="C4" s="12" t="s">
        <v>6</v>
      </c>
      <c r="D4" s="47">
        <v>347</v>
      </c>
      <c r="E4" s="53"/>
      <c r="F4" s="59">
        <f t="shared" ref="F4:F6" si="0">ROUND(D4*E4,0)</f>
        <v>0</v>
      </c>
    </row>
    <row r="5" spans="1:6" ht="25.5">
      <c r="A5" s="10" t="s">
        <v>335</v>
      </c>
      <c r="B5" s="13" t="s">
        <v>8</v>
      </c>
      <c r="C5" s="14" t="s">
        <v>7</v>
      </c>
      <c r="D5" s="47">
        <v>120</v>
      </c>
      <c r="E5" s="53"/>
      <c r="F5" s="59">
        <f t="shared" si="0"/>
        <v>0</v>
      </c>
    </row>
    <row r="6" spans="1:6">
      <c r="A6" s="10" t="s">
        <v>336</v>
      </c>
      <c r="B6" s="13" t="s">
        <v>2</v>
      </c>
      <c r="C6" s="14" t="s">
        <v>134</v>
      </c>
      <c r="D6" s="47">
        <v>6</v>
      </c>
      <c r="E6" s="53"/>
      <c r="F6" s="59">
        <f t="shared" si="0"/>
        <v>0</v>
      </c>
    </row>
    <row r="7" spans="1:6">
      <c r="A7" s="15" t="s">
        <v>136</v>
      </c>
      <c r="B7" s="15"/>
      <c r="C7" s="16"/>
      <c r="D7" s="48"/>
      <c r="E7" s="54"/>
      <c r="F7" s="61">
        <f>SUM(F4:F6)</f>
        <v>0</v>
      </c>
    </row>
    <row r="8" spans="1:6">
      <c r="A8" s="7" t="s">
        <v>9</v>
      </c>
      <c r="B8" s="7" t="s">
        <v>0</v>
      </c>
      <c r="C8" s="8" t="s">
        <v>10</v>
      </c>
      <c r="D8" s="46"/>
      <c r="E8" s="55"/>
      <c r="F8" s="62"/>
    </row>
    <row r="9" spans="1:6" ht="25.5">
      <c r="A9" s="17" t="s">
        <v>11</v>
      </c>
      <c r="B9" s="13" t="s">
        <v>5</v>
      </c>
      <c r="C9" s="14" t="s">
        <v>12</v>
      </c>
      <c r="D9" s="49">
        <v>187</v>
      </c>
      <c r="E9" s="53"/>
      <c r="F9" s="59">
        <f t="shared" ref="F9:F20" si="1">ROUND(D9*E9,0)</f>
        <v>0</v>
      </c>
    </row>
    <row r="10" spans="1:6" ht="51">
      <c r="A10" s="17" t="s">
        <v>13</v>
      </c>
      <c r="B10" s="13" t="s">
        <v>5</v>
      </c>
      <c r="C10" s="18" t="s">
        <v>137</v>
      </c>
      <c r="D10" s="49">
        <v>438</v>
      </c>
      <c r="E10" s="53"/>
      <c r="F10" s="59">
        <f t="shared" si="1"/>
        <v>0</v>
      </c>
    </row>
    <row r="11" spans="1:6">
      <c r="A11" s="17" t="s">
        <v>125</v>
      </c>
      <c r="B11" s="13" t="s">
        <v>5</v>
      </c>
      <c r="C11" s="14" t="s">
        <v>87</v>
      </c>
      <c r="D11" s="49">
        <v>470</v>
      </c>
      <c r="E11" s="53"/>
      <c r="F11" s="59">
        <f t="shared" si="1"/>
        <v>0</v>
      </c>
    </row>
    <row r="12" spans="1:6" ht="25.5">
      <c r="A12" s="17" t="s">
        <v>126</v>
      </c>
      <c r="B12" s="13" t="s">
        <v>5</v>
      </c>
      <c r="C12" s="14" t="s">
        <v>138</v>
      </c>
      <c r="D12" s="47">
        <v>8</v>
      </c>
      <c r="E12" s="53"/>
      <c r="F12" s="59">
        <f t="shared" si="1"/>
        <v>0</v>
      </c>
    </row>
    <row r="13" spans="1:6" ht="25.5">
      <c r="A13" s="17" t="s">
        <v>127</v>
      </c>
      <c r="B13" s="13" t="s">
        <v>5</v>
      </c>
      <c r="C13" s="14" t="s">
        <v>88</v>
      </c>
      <c r="D13" s="47">
        <v>72</v>
      </c>
      <c r="E13" s="53"/>
      <c r="F13" s="59">
        <f t="shared" si="1"/>
        <v>0</v>
      </c>
    </row>
    <row r="14" spans="1:6" ht="25.5">
      <c r="A14" s="17" t="s">
        <v>128</v>
      </c>
      <c r="B14" s="13" t="s">
        <v>15</v>
      </c>
      <c r="C14" s="14" t="s">
        <v>14</v>
      </c>
      <c r="D14" s="47">
        <v>5</v>
      </c>
      <c r="E14" s="53"/>
      <c r="F14" s="59">
        <f t="shared" si="1"/>
        <v>0</v>
      </c>
    </row>
    <row r="15" spans="1:6">
      <c r="A15" s="17" t="s">
        <v>129</v>
      </c>
      <c r="B15" s="13" t="s">
        <v>8</v>
      </c>
      <c r="C15" s="14" t="s">
        <v>16</v>
      </c>
      <c r="D15" s="47">
        <v>26</v>
      </c>
      <c r="E15" s="53"/>
      <c r="F15" s="59">
        <f t="shared" si="1"/>
        <v>0</v>
      </c>
    </row>
    <row r="16" spans="1:6">
      <c r="A16" s="17" t="s">
        <v>130</v>
      </c>
      <c r="B16" s="13" t="s">
        <v>5</v>
      </c>
      <c r="C16" s="14" t="s">
        <v>17</v>
      </c>
      <c r="D16" s="47">
        <v>230</v>
      </c>
      <c r="E16" s="53"/>
      <c r="F16" s="59">
        <f t="shared" si="1"/>
        <v>0</v>
      </c>
    </row>
    <row r="17" spans="1:6" ht="38.25">
      <c r="A17" s="17" t="s">
        <v>131</v>
      </c>
      <c r="B17" s="13" t="s">
        <v>5</v>
      </c>
      <c r="C17" s="14" t="s">
        <v>100</v>
      </c>
      <c r="D17" s="47">
        <v>927.29</v>
      </c>
      <c r="E17" s="53"/>
      <c r="F17" s="59">
        <f t="shared" si="1"/>
        <v>0</v>
      </c>
    </row>
    <row r="18" spans="1:6">
      <c r="A18" s="17" t="s">
        <v>132</v>
      </c>
      <c r="B18" s="13" t="s">
        <v>5</v>
      </c>
      <c r="C18" s="14" t="s">
        <v>90</v>
      </c>
      <c r="D18" s="47">
        <v>25</v>
      </c>
      <c r="E18" s="53"/>
      <c r="F18" s="59">
        <f t="shared" si="1"/>
        <v>0</v>
      </c>
    </row>
    <row r="19" spans="1:6" ht="25.5">
      <c r="A19" s="17" t="s">
        <v>133</v>
      </c>
      <c r="B19" s="13" t="s">
        <v>5</v>
      </c>
      <c r="C19" s="14" t="s">
        <v>144</v>
      </c>
      <c r="D19" s="47">
        <v>25</v>
      </c>
      <c r="E19" s="53"/>
      <c r="F19" s="59">
        <f t="shared" si="1"/>
        <v>0</v>
      </c>
    </row>
    <row r="20" spans="1:6" ht="76.5">
      <c r="A20" s="17" t="s">
        <v>357</v>
      </c>
      <c r="B20" s="13" t="s">
        <v>15</v>
      </c>
      <c r="C20" s="14" t="s">
        <v>358</v>
      </c>
      <c r="D20" s="47">
        <v>1</v>
      </c>
      <c r="E20" s="53"/>
      <c r="F20" s="59">
        <f t="shared" si="1"/>
        <v>0</v>
      </c>
    </row>
    <row r="21" spans="1:6">
      <c r="A21" s="15" t="s">
        <v>139</v>
      </c>
      <c r="B21" s="15"/>
      <c r="C21" s="16"/>
      <c r="D21" s="48"/>
      <c r="E21" s="54"/>
      <c r="F21" s="61">
        <f>SUM(F9:F20)</f>
        <v>0</v>
      </c>
    </row>
    <row r="22" spans="1:6">
      <c r="A22" s="7" t="s">
        <v>18</v>
      </c>
      <c r="B22" s="7" t="s">
        <v>0</v>
      </c>
      <c r="C22" s="8" t="s">
        <v>19</v>
      </c>
      <c r="D22" s="46"/>
      <c r="E22" s="55"/>
      <c r="F22" s="62"/>
    </row>
    <row r="23" spans="1:6" ht="25.5">
      <c r="A23" s="11" t="s">
        <v>20</v>
      </c>
      <c r="B23" s="11" t="s">
        <v>22</v>
      </c>
      <c r="C23" s="12" t="s">
        <v>21</v>
      </c>
      <c r="D23" s="47">
        <v>1</v>
      </c>
      <c r="E23" s="53"/>
      <c r="F23" s="59">
        <f>ROUND(D23*E23,0)</f>
        <v>0</v>
      </c>
    </row>
    <row r="24" spans="1:6" ht="25.5">
      <c r="A24" s="11" t="s">
        <v>23</v>
      </c>
      <c r="B24" s="11" t="s">
        <v>22</v>
      </c>
      <c r="C24" s="12" t="s">
        <v>360</v>
      </c>
      <c r="D24" s="47">
        <v>1</v>
      </c>
      <c r="E24" s="53"/>
      <c r="F24" s="59">
        <f>ROUND(D24*E24,0)</f>
        <v>0</v>
      </c>
    </row>
    <row r="25" spans="1:6">
      <c r="A25" s="11" t="s">
        <v>24</v>
      </c>
      <c r="B25" s="11" t="s">
        <v>22</v>
      </c>
      <c r="C25" s="12" t="s">
        <v>361</v>
      </c>
      <c r="D25" s="47">
        <v>3.2</v>
      </c>
      <c r="E25" s="53"/>
      <c r="F25" s="59">
        <f>ROUND(D25*E25,0)</f>
        <v>0</v>
      </c>
    </row>
    <row r="26" spans="1:6">
      <c r="A26" s="15" t="s">
        <v>140</v>
      </c>
      <c r="B26" s="15"/>
      <c r="C26" s="16"/>
      <c r="D26" s="64"/>
      <c r="E26" s="65"/>
      <c r="F26" s="61">
        <f>SUM(F23:F25)</f>
        <v>0</v>
      </c>
    </row>
    <row r="27" spans="1:6">
      <c r="A27" s="7" t="s">
        <v>25</v>
      </c>
      <c r="B27" s="7" t="s">
        <v>0</v>
      </c>
      <c r="C27" s="8" t="s">
        <v>26</v>
      </c>
      <c r="D27" s="46"/>
      <c r="E27" s="55"/>
      <c r="F27" s="62"/>
    </row>
    <row r="28" spans="1:6" ht="25.5">
      <c r="A28" s="11" t="s">
        <v>27</v>
      </c>
      <c r="B28" s="11" t="s">
        <v>8</v>
      </c>
      <c r="C28" s="12" t="s">
        <v>28</v>
      </c>
      <c r="D28" s="47">
        <v>23</v>
      </c>
      <c r="E28" s="53"/>
      <c r="F28" s="59">
        <f>ROUND(D28*E28,0)</f>
        <v>0</v>
      </c>
    </row>
    <row r="29" spans="1:6">
      <c r="A29" s="11" t="s">
        <v>29</v>
      </c>
      <c r="B29" s="11" t="s">
        <v>8</v>
      </c>
      <c r="C29" s="12" t="s">
        <v>30</v>
      </c>
      <c r="D29" s="47">
        <v>24</v>
      </c>
      <c r="E29" s="53"/>
      <c r="F29" s="59">
        <f>ROUND(D29*E29,0)</f>
        <v>0</v>
      </c>
    </row>
    <row r="30" spans="1:6">
      <c r="A30" s="15" t="s">
        <v>141</v>
      </c>
      <c r="B30" s="15"/>
      <c r="C30" s="16"/>
      <c r="D30" s="64"/>
      <c r="E30" s="65"/>
      <c r="F30" s="61">
        <f>SUM(F28:F29)</f>
        <v>0</v>
      </c>
    </row>
    <row r="31" spans="1:6">
      <c r="A31" s="7" t="s">
        <v>31</v>
      </c>
      <c r="B31" s="7" t="s">
        <v>0</v>
      </c>
      <c r="C31" s="8" t="s">
        <v>32</v>
      </c>
      <c r="D31" s="46"/>
      <c r="E31" s="55"/>
      <c r="F31" s="62"/>
    </row>
    <row r="32" spans="1:6">
      <c r="A32" s="17" t="s">
        <v>97</v>
      </c>
      <c r="B32" s="11" t="s">
        <v>5</v>
      </c>
      <c r="C32" s="12" t="s">
        <v>33</v>
      </c>
      <c r="D32" s="47">
        <v>92</v>
      </c>
      <c r="E32" s="53"/>
      <c r="F32" s="59">
        <f>ROUND(D32*E32,0)</f>
        <v>0</v>
      </c>
    </row>
    <row r="33" spans="1:6" ht="25.5">
      <c r="A33" s="17" t="s">
        <v>98</v>
      </c>
      <c r="B33" s="11" t="s">
        <v>5</v>
      </c>
      <c r="C33" s="12" t="s">
        <v>89</v>
      </c>
      <c r="D33" s="47">
        <v>1000</v>
      </c>
      <c r="E33" s="53"/>
      <c r="F33" s="59">
        <f>ROUND(D33*E33,0)</f>
        <v>0</v>
      </c>
    </row>
    <row r="34" spans="1:6" ht="25.5">
      <c r="A34" s="17" t="s">
        <v>99</v>
      </c>
      <c r="B34" s="11" t="s">
        <v>5</v>
      </c>
      <c r="C34" s="12" t="s">
        <v>337</v>
      </c>
      <c r="D34" s="47">
        <v>170</v>
      </c>
      <c r="E34" s="53"/>
      <c r="F34" s="59">
        <f>ROUND(D34*E34,0)</f>
        <v>0</v>
      </c>
    </row>
    <row r="35" spans="1:6">
      <c r="A35" s="15" t="s">
        <v>142</v>
      </c>
      <c r="B35" s="15"/>
      <c r="C35" s="16"/>
      <c r="D35" s="48">
        <v>1</v>
      </c>
      <c r="E35" s="54"/>
      <c r="F35" s="61">
        <f>SUM(F32:F34)</f>
        <v>0</v>
      </c>
    </row>
    <row r="36" spans="1:6">
      <c r="A36" s="7" t="s">
        <v>34</v>
      </c>
      <c r="B36" s="7" t="s">
        <v>0</v>
      </c>
      <c r="C36" s="8" t="s">
        <v>35</v>
      </c>
      <c r="D36" s="46"/>
      <c r="E36" s="55"/>
      <c r="F36" s="62"/>
    </row>
    <row r="37" spans="1:6">
      <c r="A37" s="17" t="s">
        <v>36</v>
      </c>
      <c r="B37" s="11" t="s">
        <v>5</v>
      </c>
      <c r="C37" s="12" t="s">
        <v>37</v>
      </c>
      <c r="D37" s="49">
        <v>539</v>
      </c>
      <c r="E37" s="53"/>
      <c r="F37" s="59">
        <f t="shared" ref="F37:F44" si="2">ROUND(D37*E37,0)</f>
        <v>0</v>
      </c>
    </row>
    <row r="38" spans="1:6" ht="25.5">
      <c r="A38" s="17" t="s">
        <v>338</v>
      </c>
      <c r="B38" s="11" t="s">
        <v>5</v>
      </c>
      <c r="C38" s="12" t="s">
        <v>38</v>
      </c>
      <c r="D38" s="49">
        <v>1363</v>
      </c>
      <c r="E38" s="53"/>
      <c r="F38" s="59">
        <f t="shared" si="2"/>
        <v>0</v>
      </c>
    </row>
    <row r="39" spans="1:6">
      <c r="A39" s="17" t="s">
        <v>119</v>
      </c>
      <c r="B39" s="11" t="s">
        <v>8</v>
      </c>
      <c r="C39" s="12" t="s">
        <v>39</v>
      </c>
      <c r="D39" s="49">
        <v>74</v>
      </c>
      <c r="E39" s="53"/>
      <c r="F39" s="59">
        <f t="shared" si="2"/>
        <v>0</v>
      </c>
    </row>
    <row r="40" spans="1:6">
      <c r="A40" s="17" t="s">
        <v>120</v>
      </c>
      <c r="B40" s="11" t="s">
        <v>8</v>
      </c>
      <c r="C40" s="12" t="s">
        <v>40</v>
      </c>
      <c r="D40" s="49">
        <v>1362.8</v>
      </c>
      <c r="E40" s="53"/>
      <c r="F40" s="59">
        <f t="shared" si="2"/>
        <v>0</v>
      </c>
    </row>
    <row r="41" spans="1:6" ht="25.5">
      <c r="A41" s="17" t="s">
        <v>121</v>
      </c>
      <c r="B41" s="11" t="s">
        <v>5</v>
      </c>
      <c r="C41" s="12" t="s">
        <v>143</v>
      </c>
      <c r="D41" s="49">
        <v>1000</v>
      </c>
      <c r="E41" s="53"/>
      <c r="F41" s="59">
        <f>ROUND(D41*E41,0)</f>
        <v>0</v>
      </c>
    </row>
    <row r="42" spans="1:6">
      <c r="A42" s="17" t="s">
        <v>122</v>
      </c>
      <c r="B42" s="11" t="s">
        <v>8</v>
      </c>
      <c r="C42" s="12" t="s">
        <v>41</v>
      </c>
      <c r="D42" s="49">
        <v>75</v>
      </c>
      <c r="E42" s="53"/>
      <c r="F42" s="59">
        <f t="shared" si="2"/>
        <v>0</v>
      </c>
    </row>
    <row r="43" spans="1:6">
      <c r="A43" s="17" t="s">
        <v>123</v>
      </c>
      <c r="B43" s="11" t="s">
        <v>5</v>
      </c>
      <c r="C43" s="12" t="s">
        <v>42</v>
      </c>
      <c r="D43" s="49">
        <v>25</v>
      </c>
      <c r="E43" s="53"/>
      <c r="F43" s="59">
        <f t="shared" si="2"/>
        <v>0</v>
      </c>
    </row>
    <row r="44" spans="1:6" ht="25.5">
      <c r="A44" s="17" t="s">
        <v>124</v>
      </c>
      <c r="B44" s="11" t="s">
        <v>5</v>
      </c>
      <c r="C44" s="12" t="s">
        <v>339</v>
      </c>
      <c r="D44" s="49">
        <v>124</v>
      </c>
      <c r="E44" s="56"/>
      <c r="F44" s="59">
        <f t="shared" si="2"/>
        <v>0</v>
      </c>
    </row>
    <row r="45" spans="1:6">
      <c r="A45" s="15" t="s">
        <v>145</v>
      </c>
      <c r="B45" s="15"/>
      <c r="C45" s="16"/>
      <c r="D45" s="48"/>
      <c r="E45" s="54"/>
      <c r="F45" s="61">
        <f>SUM(F37:F44)</f>
        <v>0</v>
      </c>
    </row>
    <row r="46" spans="1:6">
      <c r="A46" s="7" t="s">
        <v>43</v>
      </c>
      <c r="B46" s="7" t="s">
        <v>0</v>
      </c>
      <c r="C46" s="8" t="s">
        <v>44</v>
      </c>
      <c r="D46" s="46"/>
      <c r="E46" s="55"/>
      <c r="F46" s="62"/>
    </row>
    <row r="47" spans="1:6" ht="25.5">
      <c r="A47" s="11" t="s">
        <v>45</v>
      </c>
      <c r="B47" s="13" t="s">
        <v>5</v>
      </c>
      <c r="C47" s="14" t="s">
        <v>46</v>
      </c>
      <c r="D47" s="47">
        <v>26.5</v>
      </c>
      <c r="E47" s="53"/>
      <c r="F47" s="59">
        <f t="shared" ref="F47:F54" si="3">ROUND(D47*E47,0)</f>
        <v>0</v>
      </c>
    </row>
    <row r="48" spans="1:6" ht="25.5">
      <c r="A48" s="11" t="s">
        <v>47</v>
      </c>
      <c r="B48" s="13" t="s">
        <v>5</v>
      </c>
      <c r="C48" s="14" t="s">
        <v>146</v>
      </c>
      <c r="D48" s="49">
        <v>559</v>
      </c>
      <c r="E48" s="53"/>
      <c r="F48" s="59">
        <f t="shared" si="3"/>
        <v>0</v>
      </c>
    </row>
    <row r="49" spans="1:6" ht="25.5">
      <c r="A49" s="11" t="s">
        <v>115</v>
      </c>
      <c r="B49" s="13" t="s">
        <v>8</v>
      </c>
      <c r="C49" s="14" t="s">
        <v>48</v>
      </c>
      <c r="D49" s="47">
        <v>525</v>
      </c>
      <c r="E49" s="53"/>
      <c r="F49" s="59">
        <f t="shared" si="3"/>
        <v>0</v>
      </c>
    </row>
    <row r="50" spans="1:6" ht="25.5">
      <c r="A50" s="11" t="s">
        <v>116</v>
      </c>
      <c r="B50" s="13" t="s">
        <v>5</v>
      </c>
      <c r="C50" s="14" t="s">
        <v>49</v>
      </c>
      <c r="D50" s="47">
        <v>92.55</v>
      </c>
      <c r="E50" s="53"/>
      <c r="F50" s="59">
        <f t="shared" si="3"/>
        <v>0</v>
      </c>
    </row>
    <row r="51" spans="1:6" ht="25.5">
      <c r="A51" s="11" t="s">
        <v>117</v>
      </c>
      <c r="B51" s="13" t="s">
        <v>8</v>
      </c>
      <c r="C51" s="14" t="s">
        <v>50</v>
      </c>
      <c r="D51" s="47">
        <v>68</v>
      </c>
      <c r="E51" s="53"/>
      <c r="F51" s="59">
        <f t="shared" si="3"/>
        <v>0</v>
      </c>
    </row>
    <row r="52" spans="1:6" ht="25.5">
      <c r="A52" s="11" t="s">
        <v>340</v>
      </c>
      <c r="B52" s="13" t="s">
        <v>5</v>
      </c>
      <c r="C52" s="14" t="s">
        <v>91</v>
      </c>
      <c r="D52" s="47">
        <v>15.5</v>
      </c>
      <c r="E52" s="53"/>
      <c r="F52" s="59">
        <f t="shared" si="3"/>
        <v>0</v>
      </c>
    </row>
    <row r="53" spans="1:6" ht="51">
      <c r="A53" s="17" t="s">
        <v>118</v>
      </c>
      <c r="B53" s="17" t="s">
        <v>5</v>
      </c>
      <c r="C53" s="12" t="s">
        <v>341</v>
      </c>
      <c r="D53" s="49">
        <v>70</v>
      </c>
      <c r="E53" s="56"/>
      <c r="F53" s="59">
        <f t="shared" si="3"/>
        <v>0</v>
      </c>
    </row>
    <row r="54" spans="1:6" ht="25.5">
      <c r="A54" s="11" t="s">
        <v>342</v>
      </c>
      <c r="B54" s="11" t="s">
        <v>8</v>
      </c>
      <c r="C54" s="12" t="s">
        <v>343</v>
      </c>
      <c r="D54" s="49">
        <v>44.5</v>
      </c>
      <c r="E54" s="56"/>
      <c r="F54" s="59">
        <f t="shared" si="3"/>
        <v>0</v>
      </c>
    </row>
    <row r="55" spans="1:6">
      <c r="A55" s="15" t="s">
        <v>147</v>
      </c>
      <c r="B55" s="15"/>
      <c r="C55" s="16"/>
      <c r="D55" s="48"/>
      <c r="E55" s="54"/>
      <c r="F55" s="61">
        <f>SUM(F47:F54)</f>
        <v>0</v>
      </c>
    </row>
    <row r="56" spans="1:6" ht="25.5">
      <c r="A56" s="7" t="s">
        <v>51</v>
      </c>
      <c r="B56" s="7" t="s">
        <v>0</v>
      </c>
      <c r="C56" s="8" t="s">
        <v>52</v>
      </c>
      <c r="D56" s="46"/>
      <c r="E56" s="55"/>
      <c r="F56" s="62"/>
    </row>
    <row r="57" spans="1:6" ht="25.5">
      <c r="A57" s="10" t="s">
        <v>53</v>
      </c>
      <c r="B57" s="13" t="s">
        <v>5</v>
      </c>
      <c r="C57" s="14" t="s">
        <v>344</v>
      </c>
      <c r="D57" s="47">
        <v>21.6</v>
      </c>
      <c r="E57" s="53"/>
      <c r="F57" s="59">
        <f t="shared" ref="F57:F72" si="4">ROUND(D57*E57,0)</f>
        <v>0</v>
      </c>
    </row>
    <row r="58" spans="1:6" ht="25.5">
      <c r="A58" s="10" t="s">
        <v>54</v>
      </c>
      <c r="B58" s="13" t="s">
        <v>15</v>
      </c>
      <c r="C58" s="14" t="s">
        <v>345</v>
      </c>
      <c r="D58" s="47">
        <v>1</v>
      </c>
      <c r="E58" s="53"/>
      <c r="F58" s="59">
        <f t="shared" si="4"/>
        <v>0</v>
      </c>
    </row>
    <row r="59" spans="1:6" ht="25.5">
      <c r="A59" s="10" t="s">
        <v>101</v>
      </c>
      <c r="B59" s="13" t="s">
        <v>15</v>
      </c>
      <c r="C59" s="14" t="s">
        <v>346</v>
      </c>
      <c r="D59" s="47">
        <v>1</v>
      </c>
      <c r="E59" s="53"/>
      <c r="F59" s="59">
        <f t="shared" si="4"/>
        <v>0</v>
      </c>
    </row>
    <row r="60" spans="1:6" ht="25.5">
      <c r="A60" s="10" t="s">
        <v>102</v>
      </c>
      <c r="B60" s="13" t="s">
        <v>15</v>
      </c>
      <c r="C60" s="14" t="s">
        <v>347</v>
      </c>
      <c r="D60" s="47">
        <v>2</v>
      </c>
      <c r="E60" s="53"/>
      <c r="F60" s="59">
        <f t="shared" si="4"/>
        <v>0</v>
      </c>
    </row>
    <row r="61" spans="1:6" ht="25.5">
      <c r="A61" s="10" t="s">
        <v>103</v>
      </c>
      <c r="B61" s="13" t="s">
        <v>15</v>
      </c>
      <c r="C61" s="14" t="s">
        <v>348</v>
      </c>
      <c r="D61" s="47">
        <v>3</v>
      </c>
      <c r="E61" s="53"/>
      <c r="F61" s="59">
        <f t="shared" si="4"/>
        <v>0</v>
      </c>
    </row>
    <row r="62" spans="1:6" ht="25.5">
      <c r="A62" s="10" t="s">
        <v>104</v>
      </c>
      <c r="B62" s="13" t="s">
        <v>15</v>
      </c>
      <c r="C62" s="14" t="s">
        <v>349</v>
      </c>
      <c r="D62" s="49">
        <v>5</v>
      </c>
      <c r="E62" s="53"/>
      <c r="F62" s="59">
        <f>ROUND(D62*E62,0)</f>
        <v>0</v>
      </c>
    </row>
    <row r="63" spans="1:6" ht="25.5">
      <c r="A63" s="10" t="s">
        <v>105</v>
      </c>
      <c r="B63" s="13" t="s">
        <v>15</v>
      </c>
      <c r="C63" s="14" t="s">
        <v>350</v>
      </c>
      <c r="D63" s="49">
        <v>3</v>
      </c>
      <c r="E63" s="53"/>
      <c r="F63" s="59">
        <f t="shared" si="4"/>
        <v>0</v>
      </c>
    </row>
    <row r="64" spans="1:6">
      <c r="A64" s="10" t="s">
        <v>106</v>
      </c>
      <c r="B64" s="13" t="s">
        <v>15</v>
      </c>
      <c r="C64" s="14" t="s">
        <v>351</v>
      </c>
      <c r="D64" s="49">
        <v>3</v>
      </c>
      <c r="E64" s="53"/>
      <c r="F64" s="59">
        <f t="shared" si="4"/>
        <v>0</v>
      </c>
    </row>
    <row r="65" spans="1:6" ht="25.5">
      <c r="A65" s="10" t="s">
        <v>107</v>
      </c>
      <c r="B65" s="13" t="s">
        <v>15</v>
      </c>
      <c r="C65" s="14" t="s">
        <v>352</v>
      </c>
      <c r="D65" s="47">
        <v>1</v>
      </c>
      <c r="E65" s="53"/>
      <c r="F65" s="59">
        <f t="shared" si="4"/>
        <v>0</v>
      </c>
    </row>
    <row r="66" spans="1:6" ht="25.5">
      <c r="A66" s="10" t="s">
        <v>108</v>
      </c>
      <c r="B66" s="13" t="s">
        <v>5</v>
      </c>
      <c r="C66" s="14" t="s">
        <v>55</v>
      </c>
      <c r="D66" s="47">
        <v>7.05</v>
      </c>
      <c r="E66" s="53"/>
      <c r="F66" s="59">
        <f t="shared" si="4"/>
        <v>0</v>
      </c>
    </row>
    <row r="67" spans="1:6">
      <c r="A67" s="10" t="s">
        <v>109</v>
      </c>
      <c r="B67" s="13" t="s">
        <v>5</v>
      </c>
      <c r="C67" s="14" t="s">
        <v>56</v>
      </c>
      <c r="D67" s="47">
        <v>7.3</v>
      </c>
      <c r="E67" s="53"/>
      <c r="F67" s="59">
        <f t="shared" si="4"/>
        <v>0</v>
      </c>
    </row>
    <row r="68" spans="1:6" ht="25.5">
      <c r="A68" s="17" t="s">
        <v>110</v>
      </c>
      <c r="B68" s="13" t="s">
        <v>5</v>
      </c>
      <c r="C68" s="14" t="s">
        <v>353</v>
      </c>
      <c r="D68" s="47">
        <v>2.16</v>
      </c>
      <c r="E68" s="53"/>
      <c r="F68" s="59">
        <f t="shared" si="4"/>
        <v>0</v>
      </c>
    </row>
    <row r="69" spans="1:6" ht="25.5">
      <c r="A69" s="10" t="s">
        <v>111</v>
      </c>
      <c r="B69" s="13" t="s">
        <v>8</v>
      </c>
      <c r="C69" s="14" t="s">
        <v>57</v>
      </c>
      <c r="D69" s="47">
        <v>28</v>
      </c>
      <c r="E69" s="53"/>
      <c r="F69" s="59">
        <f t="shared" si="4"/>
        <v>0</v>
      </c>
    </row>
    <row r="70" spans="1:6" ht="25.5">
      <c r="A70" s="17" t="s">
        <v>112</v>
      </c>
      <c r="B70" s="13" t="s">
        <v>15</v>
      </c>
      <c r="C70" s="14" t="s">
        <v>58</v>
      </c>
      <c r="D70" s="47">
        <v>1</v>
      </c>
      <c r="E70" s="53"/>
      <c r="F70" s="59">
        <f t="shared" si="4"/>
        <v>0</v>
      </c>
    </row>
    <row r="71" spans="1:6" ht="25.5">
      <c r="A71" s="17" t="s">
        <v>113</v>
      </c>
      <c r="B71" s="13" t="s">
        <v>5</v>
      </c>
      <c r="C71" s="14" t="s">
        <v>59</v>
      </c>
      <c r="D71" s="47">
        <v>25</v>
      </c>
      <c r="E71" s="53"/>
      <c r="F71" s="59">
        <f t="shared" si="4"/>
        <v>0</v>
      </c>
    </row>
    <row r="72" spans="1:6" ht="25.5">
      <c r="A72" s="17" t="s">
        <v>114</v>
      </c>
      <c r="B72" s="11" t="s">
        <v>15</v>
      </c>
      <c r="C72" s="12" t="s">
        <v>354</v>
      </c>
      <c r="D72" s="49">
        <v>1</v>
      </c>
      <c r="E72" s="56"/>
      <c r="F72" s="59">
        <f t="shared" si="4"/>
        <v>0</v>
      </c>
    </row>
    <row r="73" spans="1:6">
      <c r="A73" s="15" t="s">
        <v>149</v>
      </c>
      <c r="B73" s="15"/>
      <c r="C73" s="16"/>
      <c r="D73" s="48"/>
      <c r="E73" s="54"/>
      <c r="F73" s="61">
        <f>SUM(F57:F72)</f>
        <v>0</v>
      </c>
    </row>
    <row r="74" spans="1:6">
      <c r="A74" s="7" t="s">
        <v>60</v>
      </c>
      <c r="B74" s="7" t="s">
        <v>0</v>
      </c>
      <c r="C74" s="8" t="s">
        <v>61</v>
      </c>
      <c r="D74" s="46"/>
      <c r="E74" s="55"/>
      <c r="F74" s="62"/>
    </row>
    <row r="75" spans="1:6">
      <c r="A75" s="10" t="s">
        <v>62</v>
      </c>
      <c r="B75" s="13" t="s">
        <v>15</v>
      </c>
      <c r="C75" s="14" t="s">
        <v>63</v>
      </c>
      <c r="D75" s="47">
        <v>1</v>
      </c>
      <c r="E75" s="53"/>
      <c r="F75" s="59">
        <f t="shared" ref="F75:F81" si="5">ROUND(D75*E75,0)</f>
        <v>0</v>
      </c>
    </row>
    <row r="76" spans="1:6">
      <c r="A76" s="10" t="s">
        <v>64</v>
      </c>
      <c r="B76" s="13" t="s">
        <v>5</v>
      </c>
      <c r="C76" s="14" t="s">
        <v>65</v>
      </c>
      <c r="D76" s="47">
        <v>3.5</v>
      </c>
      <c r="E76" s="53"/>
      <c r="F76" s="59">
        <f t="shared" si="5"/>
        <v>0</v>
      </c>
    </row>
    <row r="77" spans="1:6" ht="25.5">
      <c r="A77" s="17" t="s">
        <v>66</v>
      </c>
      <c r="B77" s="13" t="s">
        <v>8</v>
      </c>
      <c r="C77" s="14" t="s">
        <v>92</v>
      </c>
      <c r="D77" s="47">
        <v>1</v>
      </c>
      <c r="E77" s="53"/>
      <c r="F77" s="59">
        <f t="shared" si="5"/>
        <v>0</v>
      </c>
    </row>
    <row r="78" spans="1:6">
      <c r="A78" s="10" t="s">
        <v>67</v>
      </c>
      <c r="B78" s="13" t="s">
        <v>15</v>
      </c>
      <c r="C78" s="14" t="s">
        <v>68</v>
      </c>
      <c r="D78" s="47">
        <v>2</v>
      </c>
      <c r="E78" s="53"/>
      <c r="F78" s="59">
        <f t="shared" si="5"/>
        <v>0</v>
      </c>
    </row>
    <row r="79" spans="1:6">
      <c r="A79" s="10" t="s">
        <v>69</v>
      </c>
      <c r="B79" s="13" t="s">
        <v>15</v>
      </c>
      <c r="C79" s="14" t="s">
        <v>148</v>
      </c>
      <c r="D79" s="47">
        <v>3</v>
      </c>
      <c r="E79" s="53"/>
      <c r="F79" s="59">
        <f t="shared" si="5"/>
        <v>0</v>
      </c>
    </row>
    <row r="80" spans="1:6">
      <c r="A80" s="10" t="s">
        <v>70</v>
      </c>
      <c r="B80" s="13" t="s">
        <v>15</v>
      </c>
      <c r="C80" s="14" t="s">
        <v>71</v>
      </c>
      <c r="D80" s="49">
        <v>5</v>
      </c>
      <c r="E80" s="53"/>
      <c r="F80" s="59">
        <f t="shared" si="5"/>
        <v>0</v>
      </c>
    </row>
    <row r="81" spans="1:7" ht="25.5">
      <c r="A81" s="10" t="s">
        <v>72</v>
      </c>
      <c r="B81" s="13" t="s">
        <v>15</v>
      </c>
      <c r="C81" s="14" t="s">
        <v>73</v>
      </c>
      <c r="D81" s="49">
        <v>5</v>
      </c>
      <c r="E81" s="56"/>
      <c r="F81" s="59">
        <f t="shared" si="5"/>
        <v>0</v>
      </c>
    </row>
    <row r="82" spans="1:7">
      <c r="A82" s="15" t="s">
        <v>150</v>
      </c>
      <c r="B82" s="15"/>
      <c r="C82" s="16"/>
      <c r="D82" s="48"/>
      <c r="E82" s="54"/>
      <c r="F82" s="61">
        <f>SUM(F75:F81)</f>
        <v>0</v>
      </c>
    </row>
    <row r="83" spans="1:7">
      <c r="A83" s="7" t="s">
        <v>74</v>
      </c>
      <c r="B83" s="7" t="s">
        <v>0</v>
      </c>
      <c r="C83" s="8" t="s">
        <v>75</v>
      </c>
      <c r="D83" s="46"/>
      <c r="E83" s="55"/>
      <c r="F83" s="62"/>
    </row>
    <row r="84" spans="1:7">
      <c r="A84" s="10" t="s">
        <v>76</v>
      </c>
      <c r="B84" s="13" t="s">
        <v>22</v>
      </c>
      <c r="C84" s="14" t="s">
        <v>77</v>
      </c>
      <c r="D84" s="47">
        <v>30</v>
      </c>
      <c r="E84" s="53"/>
      <c r="F84" s="59">
        <f>ROUND(D84*E84,0)</f>
        <v>0</v>
      </c>
    </row>
    <row r="85" spans="1:7" ht="25.5">
      <c r="A85" s="10" t="s">
        <v>78</v>
      </c>
      <c r="B85" s="13" t="s">
        <v>151</v>
      </c>
      <c r="C85" s="14" t="s">
        <v>79</v>
      </c>
      <c r="D85" s="47">
        <v>5</v>
      </c>
      <c r="E85" s="56"/>
      <c r="F85" s="59">
        <f>ROUND(D85*E85,0)</f>
        <v>0</v>
      </c>
    </row>
    <row r="86" spans="1:7">
      <c r="A86" s="10" t="s">
        <v>80</v>
      </c>
      <c r="B86" s="13" t="s">
        <v>15</v>
      </c>
      <c r="C86" s="14" t="s">
        <v>81</v>
      </c>
      <c r="D86" s="47">
        <v>1</v>
      </c>
      <c r="E86" s="53"/>
      <c r="F86" s="59">
        <f>ROUND(D86*E86,0)</f>
        <v>0</v>
      </c>
    </row>
    <row r="87" spans="1:7">
      <c r="A87" s="15" t="s">
        <v>152</v>
      </c>
      <c r="B87" s="15"/>
      <c r="C87" s="16"/>
      <c r="D87" s="48"/>
      <c r="E87" s="54"/>
      <c r="F87" s="66">
        <f>SUM(F84:F86)</f>
        <v>0</v>
      </c>
      <c r="G87" s="20"/>
    </row>
    <row r="88" spans="1:7" s="21" customFormat="1" ht="15" customHeight="1">
      <c r="A88" s="7" t="s">
        <v>153</v>
      </c>
      <c r="B88" s="7" t="s">
        <v>0</v>
      </c>
      <c r="C88" s="8" t="s">
        <v>154</v>
      </c>
      <c r="D88" s="46"/>
      <c r="E88" s="55"/>
      <c r="F88" s="62"/>
    </row>
    <row r="89" spans="1:7" s="21" customFormat="1" ht="36" customHeight="1">
      <c r="A89" s="22" t="s">
        <v>157</v>
      </c>
      <c r="B89" s="13" t="s">
        <v>8</v>
      </c>
      <c r="C89" s="14" t="s">
        <v>155</v>
      </c>
      <c r="D89" s="47">
        <v>70</v>
      </c>
      <c r="E89" s="53"/>
      <c r="F89" s="59">
        <f>ROUND(D89*E89,0)</f>
        <v>0</v>
      </c>
    </row>
    <row r="90" spans="1:7" s="21" customFormat="1" ht="25.5" customHeight="1">
      <c r="A90" s="22" t="s">
        <v>158</v>
      </c>
      <c r="B90" s="13" t="s">
        <v>8</v>
      </c>
      <c r="C90" s="14" t="s">
        <v>156</v>
      </c>
      <c r="D90" s="47">
        <f>15+3</f>
        <v>18</v>
      </c>
      <c r="E90" s="56"/>
      <c r="F90" s="59">
        <f>ROUND(D90*E90,0)</f>
        <v>0</v>
      </c>
    </row>
    <row r="91" spans="1:7" s="21" customFormat="1" ht="15" customHeight="1">
      <c r="A91" s="15" t="s">
        <v>159</v>
      </c>
      <c r="B91" s="15"/>
      <c r="C91" s="16"/>
      <c r="D91" s="48"/>
      <c r="E91" s="54"/>
      <c r="F91" s="61">
        <f>SUM(F89:F90)</f>
        <v>0</v>
      </c>
    </row>
    <row r="92" spans="1:7" s="21" customFormat="1" ht="15" customHeight="1">
      <c r="A92" s="7" t="s">
        <v>170</v>
      </c>
      <c r="B92" s="7" t="s">
        <v>0</v>
      </c>
      <c r="C92" s="8" t="s">
        <v>160</v>
      </c>
      <c r="D92" s="46"/>
      <c r="E92" s="55"/>
      <c r="F92" s="62"/>
    </row>
    <row r="93" spans="1:7" s="21" customFormat="1" ht="27" customHeight="1">
      <c r="A93" s="22" t="s">
        <v>171</v>
      </c>
      <c r="B93" s="13" t="s">
        <v>135</v>
      </c>
      <c r="C93" s="14" t="s">
        <v>316</v>
      </c>
      <c r="D93" s="49">
        <v>21</v>
      </c>
      <c r="E93" s="56"/>
      <c r="F93" s="59">
        <f t="shared" ref="F93:F104" si="6">ROUND(D93*E93,0)</f>
        <v>0</v>
      </c>
    </row>
    <row r="94" spans="1:7" s="21" customFormat="1">
      <c r="A94" s="22" t="s">
        <v>172</v>
      </c>
      <c r="B94" s="13" t="s">
        <v>214</v>
      </c>
      <c r="C94" s="14" t="s">
        <v>161</v>
      </c>
      <c r="D94" s="49">
        <v>1</v>
      </c>
      <c r="E94" s="56"/>
      <c r="F94" s="59">
        <f t="shared" si="6"/>
        <v>0</v>
      </c>
    </row>
    <row r="95" spans="1:7" s="21" customFormat="1" ht="26.25" customHeight="1">
      <c r="A95" s="22" t="s">
        <v>173</v>
      </c>
      <c r="B95" s="13" t="s">
        <v>8</v>
      </c>
      <c r="C95" s="14" t="s">
        <v>162</v>
      </c>
      <c r="D95" s="49">
        <v>3</v>
      </c>
      <c r="E95" s="56"/>
      <c r="F95" s="59">
        <f t="shared" si="6"/>
        <v>0</v>
      </c>
    </row>
    <row r="96" spans="1:7" s="21" customFormat="1">
      <c r="A96" s="22" t="s">
        <v>174</v>
      </c>
      <c r="B96" s="13" t="s">
        <v>135</v>
      </c>
      <c r="C96" s="14" t="s">
        <v>167</v>
      </c>
      <c r="D96" s="49">
        <v>19.899999999999999</v>
      </c>
      <c r="E96" s="56"/>
      <c r="F96" s="59">
        <f t="shared" si="6"/>
        <v>0</v>
      </c>
    </row>
    <row r="97" spans="1:6" s="21" customFormat="1" ht="24.75" customHeight="1">
      <c r="A97" s="22" t="s">
        <v>215</v>
      </c>
      <c r="B97" s="13" t="s">
        <v>8</v>
      </c>
      <c r="C97" s="14" t="s">
        <v>317</v>
      </c>
      <c r="D97" s="49">
        <v>12</v>
      </c>
      <c r="E97" s="56"/>
      <c r="F97" s="59">
        <f t="shared" si="6"/>
        <v>0</v>
      </c>
    </row>
    <row r="98" spans="1:6" s="21" customFormat="1" ht="25.5">
      <c r="A98" s="22" t="s">
        <v>216</v>
      </c>
      <c r="B98" s="13" t="s">
        <v>135</v>
      </c>
      <c r="C98" s="14" t="s">
        <v>168</v>
      </c>
      <c r="D98" s="49">
        <v>64</v>
      </c>
      <c r="E98" s="56"/>
      <c r="F98" s="59">
        <f t="shared" si="6"/>
        <v>0</v>
      </c>
    </row>
    <row r="99" spans="1:6" s="21" customFormat="1" ht="25.5">
      <c r="A99" s="22" t="s">
        <v>217</v>
      </c>
      <c r="B99" s="13" t="s">
        <v>135</v>
      </c>
      <c r="C99" s="14" t="s">
        <v>169</v>
      </c>
      <c r="D99" s="49">
        <v>263</v>
      </c>
      <c r="E99" s="56"/>
      <c r="F99" s="59">
        <f t="shared" si="6"/>
        <v>0</v>
      </c>
    </row>
    <row r="100" spans="1:6" s="21" customFormat="1">
      <c r="A100" s="22" t="s">
        <v>218</v>
      </c>
      <c r="B100" s="13" t="s">
        <v>135</v>
      </c>
      <c r="C100" s="14" t="s">
        <v>163</v>
      </c>
      <c r="D100" s="49">
        <v>50</v>
      </c>
      <c r="E100" s="56"/>
      <c r="F100" s="59">
        <f t="shared" si="6"/>
        <v>0</v>
      </c>
    </row>
    <row r="101" spans="1:6" s="21" customFormat="1">
      <c r="A101" s="22" t="s">
        <v>219</v>
      </c>
      <c r="B101" s="13" t="s">
        <v>8</v>
      </c>
      <c r="C101" s="14" t="s">
        <v>164</v>
      </c>
      <c r="D101" s="49">
        <v>80</v>
      </c>
      <c r="E101" s="56"/>
      <c r="F101" s="59">
        <f t="shared" si="6"/>
        <v>0</v>
      </c>
    </row>
    <row r="102" spans="1:6" s="21" customFormat="1" ht="25.5" customHeight="1">
      <c r="A102" s="22" t="s">
        <v>220</v>
      </c>
      <c r="B102" s="13" t="s">
        <v>135</v>
      </c>
      <c r="C102" s="14" t="s">
        <v>318</v>
      </c>
      <c r="D102" s="49">
        <v>29</v>
      </c>
      <c r="E102" s="56"/>
      <c r="F102" s="59">
        <f t="shared" si="6"/>
        <v>0</v>
      </c>
    </row>
    <row r="103" spans="1:6" s="21" customFormat="1" ht="25.5">
      <c r="A103" s="22" t="s">
        <v>221</v>
      </c>
      <c r="B103" s="13" t="s">
        <v>8</v>
      </c>
      <c r="C103" s="14" t="s">
        <v>165</v>
      </c>
      <c r="D103" s="49">
        <v>160</v>
      </c>
      <c r="E103" s="56"/>
      <c r="F103" s="59">
        <f t="shared" si="6"/>
        <v>0</v>
      </c>
    </row>
    <row r="104" spans="1:6" s="21" customFormat="1" ht="25.5">
      <c r="A104" s="22" t="s">
        <v>222</v>
      </c>
      <c r="B104" s="13" t="s">
        <v>8</v>
      </c>
      <c r="C104" s="14" t="s">
        <v>166</v>
      </c>
      <c r="D104" s="49">
        <v>20</v>
      </c>
      <c r="E104" s="56"/>
      <c r="F104" s="59">
        <f t="shared" si="6"/>
        <v>0</v>
      </c>
    </row>
    <row r="105" spans="1:6" s="21" customFormat="1">
      <c r="A105" s="15" t="s">
        <v>175</v>
      </c>
      <c r="B105" s="15"/>
      <c r="C105" s="16"/>
      <c r="D105" s="48"/>
      <c r="E105" s="54"/>
      <c r="F105" s="61">
        <f>SUM(F93:F104)</f>
        <v>0</v>
      </c>
    </row>
    <row r="106" spans="1:6" s="21" customFormat="1" ht="105" customHeight="1">
      <c r="A106" s="23" t="s">
        <v>176</v>
      </c>
      <c r="B106" s="23" t="s">
        <v>0</v>
      </c>
      <c r="C106" s="24" t="s">
        <v>177</v>
      </c>
      <c r="D106" s="50"/>
      <c r="E106" s="57"/>
      <c r="F106" s="63"/>
    </row>
    <row r="107" spans="1:6" s="21" customFormat="1" ht="25.5">
      <c r="A107" s="22" t="s">
        <v>179</v>
      </c>
      <c r="B107" s="22"/>
      <c r="C107" s="25" t="s">
        <v>178</v>
      </c>
      <c r="D107" s="49"/>
      <c r="E107" s="56"/>
      <c r="F107" s="59"/>
    </row>
    <row r="108" spans="1:6" s="21" customFormat="1" ht="63.75">
      <c r="A108" s="22" t="s">
        <v>180</v>
      </c>
      <c r="B108" s="26" t="s">
        <v>8</v>
      </c>
      <c r="C108" s="14" t="s">
        <v>181</v>
      </c>
      <c r="D108" s="49">
        <v>95.7</v>
      </c>
      <c r="E108" s="53"/>
      <c r="F108" s="59">
        <f t="shared" ref="F108:F158" si="7">ROUND(D108*E108,0)</f>
        <v>0</v>
      </c>
    </row>
    <row r="109" spans="1:6" s="21" customFormat="1" ht="140.25">
      <c r="A109" s="22" t="s">
        <v>182</v>
      </c>
      <c r="B109" s="22"/>
      <c r="C109" s="14" t="s">
        <v>183</v>
      </c>
      <c r="D109" s="49"/>
      <c r="E109" s="53"/>
      <c r="F109" s="59"/>
    </row>
    <row r="110" spans="1:6" s="21" customFormat="1" ht="38.25">
      <c r="A110" s="22" t="s">
        <v>184</v>
      </c>
      <c r="B110" s="26" t="s">
        <v>15</v>
      </c>
      <c r="C110" s="14" t="s">
        <v>195</v>
      </c>
      <c r="D110" s="49">
        <v>1</v>
      </c>
      <c r="E110" s="53"/>
      <c r="F110" s="59">
        <f t="shared" si="7"/>
        <v>0</v>
      </c>
    </row>
    <row r="111" spans="1:6" s="21" customFormat="1" ht="38.25">
      <c r="A111" s="22" t="s">
        <v>185</v>
      </c>
      <c r="B111" s="26" t="s">
        <v>15</v>
      </c>
      <c r="C111" s="14" t="s">
        <v>196</v>
      </c>
      <c r="D111" s="49">
        <v>1</v>
      </c>
      <c r="E111" s="53"/>
      <c r="F111" s="59">
        <f t="shared" si="7"/>
        <v>0</v>
      </c>
    </row>
    <row r="112" spans="1:6" s="21" customFormat="1" ht="38.25">
      <c r="A112" s="22" t="s">
        <v>186</v>
      </c>
      <c r="B112" s="26" t="s">
        <v>15</v>
      </c>
      <c r="C112" s="14" t="s">
        <v>197</v>
      </c>
      <c r="D112" s="49">
        <v>3</v>
      </c>
      <c r="E112" s="53"/>
      <c r="F112" s="59">
        <f t="shared" si="7"/>
        <v>0</v>
      </c>
    </row>
    <row r="113" spans="1:6" s="21" customFormat="1" ht="38.25">
      <c r="A113" s="22" t="s">
        <v>187</v>
      </c>
      <c r="B113" s="26" t="s">
        <v>15</v>
      </c>
      <c r="C113" s="14" t="s">
        <v>198</v>
      </c>
      <c r="D113" s="49">
        <v>1</v>
      </c>
      <c r="E113" s="53"/>
      <c r="F113" s="59">
        <f t="shared" si="7"/>
        <v>0</v>
      </c>
    </row>
    <row r="114" spans="1:6" s="21" customFormat="1" ht="51">
      <c r="A114" s="22" t="s">
        <v>188</v>
      </c>
      <c r="B114" s="26" t="s">
        <v>15</v>
      </c>
      <c r="C114" s="14" t="s">
        <v>199</v>
      </c>
      <c r="D114" s="49">
        <v>1</v>
      </c>
      <c r="E114" s="53"/>
      <c r="F114" s="59">
        <f t="shared" si="7"/>
        <v>0</v>
      </c>
    </row>
    <row r="115" spans="1:6" s="21" customFormat="1" ht="63.75">
      <c r="A115" s="22" t="s">
        <v>189</v>
      </c>
      <c r="B115" s="26" t="s">
        <v>8</v>
      </c>
      <c r="C115" s="14" t="s">
        <v>200</v>
      </c>
      <c r="D115" s="49">
        <v>58</v>
      </c>
      <c r="E115" s="53"/>
      <c r="F115" s="59">
        <f t="shared" si="7"/>
        <v>0</v>
      </c>
    </row>
    <row r="116" spans="1:6" s="21" customFormat="1" ht="63.75">
      <c r="A116" s="22" t="s">
        <v>190</v>
      </c>
      <c r="B116" s="26" t="s">
        <v>8</v>
      </c>
      <c r="C116" s="14" t="s">
        <v>201</v>
      </c>
      <c r="D116" s="49">
        <v>86</v>
      </c>
      <c r="E116" s="53"/>
      <c r="F116" s="59">
        <f t="shared" si="7"/>
        <v>0</v>
      </c>
    </row>
    <row r="117" spans="1:6" s="21" customFormat="1" ht="51">
      <c r="A117" s="22" t="s">
        <v>191</v>
      </c>
      <c r="B117" s="26" t="s">
        <v>8</v>
      </c>
      <c r="C117" s="14" t="s">
        <v>202</v>
      </c>
      <c r="D117" s="49">
        <v>106</v>
      </c>
      <c r="E117" s="53"/>
      <c r="F117" s="59">
        <f t="shared" si="7"/>
        <v>0</v>
      </c>
    </row>
    <row r="118" spans="1:6" s="21" customFormat="1" ht="63.75">
      <c r="A118" s="22" t="s">
        <v>192</v>
      </c>
      <c r="B118" s="26" t="s">
        <v>8</v>
      </c>
      <c r="C118" s="14" t="s">
        <v>203</v>
      </c>
      <c r="D118" s="49">
        <v>42</v>
      </c>
      <c r="E118" s="53"/>
      <c r="F118" s="59">
        <f t="shared" si="7"/>
        <v>0</v>
      </c>
    </row>
    <row r="119" spans="1:6" s="21" customFormat="1" ht="63.75">
      <c r="A119" s="22" t="s">
        <v>193</v>
      </c>
      <c r="B119" s="26" t="s">
        <v>8</v>
      </c>
      <c r="C119" s="14" t="s">
        <v>204</v>
      </c>
      <c r="D119" s="49">
        <v>30</v>
      </c>
      <c r="E119" s="53"/>
      <c r="F119" s="59">
        <f t="shared" si="7"/>
        <v>0</v>
      </c>
    </row>
    <row r="120" spans="1:6" s="21" customFormat="1" ht="63.75">
      <c r="A120" s="22" t="s">
        <v>194</v>
      </c>
      <c r="B120" s="26" t="s">
        <v>8</v>
      </c>
      <c r="C120" s="14" t="s">
        <v>205</v>
      </c>
      <c r="D120" s="49">
        <v>53.7</v>
      </c>
      <c r="E120" s="53"/>
      <c r="F120" s="59">
        <f t="shared" si="7"/>
        <v>0</v>
      </c>
    </row>
    <row r="121" spans="1:6" s="21" customFormat="1" ht="102">
      <c r="A121" s="22" t="s">
        <v>206</v>
      </c>
      <c r="B121" s="22"/>
      <c r="C121" s="27" t="s">
        <v>210</v>
      </c>
      <c r="D121" s="49"/>
      <c r="E121" s="56"/>
      <c r="F121" s="59"/>
    </row>
    <row r="122" spans="1:6" s="21" customFormat="1" ht="63.75">
      <c r="A122" s="22" t="s">
        <v>207</v>
      </c>
      <c r="B122" s="26" t="s">
        <v>15</v>
      </c>
      <c r="C122" s="1" t="s">
        <v>211</v>
      </c>
      <c r="D122" s="40">
        <v>3</v>
      </c>
      <c r="E122" s="53"/>
      <c r="F122" s="59">
        <f t="shared" si="7"/>
        <v>0</v>
      </c>
    </row>
    <row r="123" spans="1:6" s="21" customFormat="1" ht="63.75">
      <c r="A123" s="22" t="s">
        <v>208</v>
      </c>
      <c r="B123" s="26" t="s">
        <v>15</v>
      </c>
      <c r="C123" s="1" t="s">
        <v>212</v>
      </c>
      <c r="D123" s="40">
        <v>2</v>
      </c>
      <c r="E123" s="53"/>
      <c r="F123" s="59">
        <f t="shared" si="7"/>
        <v>0</v>
      </c>
    </row>
    <row r="124" spans="1:6" s="21" customFormat="1" ht="63.75">
      <c r="A124" s="22" t="s">
        <v>209</v>
      </c>
      <c r="B124" s="26" t="s">
        <v>15</v>
      </c>
      <c r="C124" s="1" t="s">
        <v>213</v>
      </c>
      <c r="D124" s="40">
        <v>2</v>
      </c>
      <c r="E124" s="53"/>
      <c r="F124" s="59">
        <f t="shared" si="7"/>
        <v>0</v>
      </c>
    </row>
    <row r="125" spans="1:6" s="21" customFormat="1" ht="76.5">
      <c r="A125" s="22" t="s">
        <v>240</v>
      </c>
      <c r="B125" s="22"/>
      <c r="C125" s="2" t="s">
        <v>223</v>
      </c>
      <c r="D125" s="49"/>
      <c r="E125" s="56"/>
      <c r="F125" s="59"/>
    </row>
    <row r="126" spans="1:6" s="21" customFormat="1" ht="51">
      <c r="A126" s="22" t="s">
        <v>241</v>
      </c>
      <c r="B126" s="26" t="s">
        <v>15</v>
      </c>
      <c r="C126" s="1" t="s">
        <v>224</v>
      </c>
      <c r="D126" s="40">
        <v>63</v>
      </c>
      <c r="E126" s="58"/>
      <c r="F126" s="59">
        <f t="shared" si="7"/>
        <v>0</v>
      </c>
    </row>
    <row r="127" spans="1:6" s="21" customFormat="1" ht="51">
      <c r="A127" s="22" t="s">
        <v>242</v>
      </c>
      <c r="B127" s="26" t="s">
        <v>15</v>
      </c>
      <c r="C127" s="1" t="s">
        <v>225</v>
      </c>
      <c r="D127" s="40">
        <v>96</v>
      </c>
      <c r="E127" s="58"/>
      <c r="F127" s="59">
        <f t="shared" si="7"/>
        <v>0</v>
      </c>
    </row>
    <row r="128" spans="1:6" s="21" customFormat="1" ht="63.75">
      <c r="A128" s="22" t="s">
        <v>243</v>
      </c>
      <c r="B128" s="26" t="s">
        <v>15</v>
      </c>
      <c r="C128" s="1" t="s">
        <v>226</v>
      </c>
      <c r="D128" s="40">
        <v>9</v>
      </c>
      <c r="E128" s="58"/>
      <c r="F128" s="59">
        <f t="shared" si="7"/>
        <v>0</v>
      </c>
    </row>
    <row r="129" spans="1:6" s="21" customFormat="1" ht="76.5">
      <c r="A129" s="22" t="s">
        <v>244</v>
      </c>
      <c r="B129" s="26" t="s">
        <v>15</v>
      </c>
      <c r="C129" s="1" t="s">
        <v>227</v>
      </c>
      <c r="D129" s="40">
        <v>2</v>
      </c>
      <c r="E129" s="58"/>
      <c r="F129" s="59">
        <f t="shared" si="7"/>
        <v>0</v>
      </c>
    </row>
    <row r="130" spans="1:6" s="21" customFormat="1" ht="38.25">
      <c r="A130" s="22" t="s">
        <v>245</v>
      </c>
      <c r="B130" s="26" t="s">
        <v>15</v>
      </c>
      <c r="C130" s="1" t="s">
        <v>228</v>
      </c>
      <c r="D130" s="40">
        <v>22</v>
      </c>
      <c r="E130" s="58"/>
      <c r="F130" s="59">
        <f t="shared" si="7"/>
        <v>0</v>
      </c>
    </row>
    <row r="131" spans="1:6" s="21" customFormat="1" ht="38.25">
      <c r="A131" s="22" t="s">
        <v>246</v>
      </c>
      <c r="B131" s="26" t="s">
        <v>15</v>
      </c>
      <c r="C131" s="1" t="s">
        <v>229</v>
      </c>
      <c r="D131" s="40">
        <v>10</v>
      </c>
      <c r="E131" s="58"/>
      <c r="F131" s="59">
        <f t="shared" si="7"/>
        <v>0</v>
      </c>
    </row>
    <row r="132" spans="1:6" s="21" customFormat="1" ht="38.25">
      <c r="A132" s="22" t="s">
        <v>247</v>
      </c>
      <c r="B132" s="26" t="s">
        <v>15</v>
      </c>
      <c r="C132" s="1" t="s">
        <v>230</v>
      </c>
      <c r="D132" s="40">
        <v>4</v>
      </c>
      <c r="E132" s="58"/>
      <c r="F132" s="59">
        <f t="shared" si="7"/>
        <v>0</v>
      </c>
    </row>
    <row r="133" spans="1:6" s="21" customFormat="1" ht="51">
      <c r="A133" s="22" t="s">
        <v>248</v>
      </c>
      <c r="B133" s="26" t="s">
        <v>15</v>
      </c>
      <c r="C133" s="1" t="s">
        <v>231</v>
      </c>
      <c r="D133" s="40">
        <v>2</v>
      </c>
      <c r="E133" s="58"/>
      <c r="F133" s="59">
        <f t="shared" si="7"/>
        <v>0</v>
      </c>
    </row>
    <row r="134" spans="1:6" s="21" customFormat="1" ht="38.25">
      <c r="A134" s="22" t="s">
        <v>249</v>
      </c>
      <c r="B134" s="26" t="s">
        <v>15</v>
      </c>
      <c r="C134" s="1" t="s">
        <v>232</v>
      </c>
      <c r="D134" s="40">
        <v>4</v>
      </c>
      <c r="E134" s="58"/>
      <c r="F134" s="59">
        <f t="shared" si="7"/>
        <v>0</v>
      </c>
    </row>
    <row r="135" spans="1:6" s="21" customFormat="1" ht="25.5">
      <c r="A135" s="22" t="s">
        <v>250</v>
      </c>
      <c r="B135" s="26" t="s">
        <v>15</v>
      </c>
      <c r="C135" s="1" t="s">
        <v>233</v>
      </c>
      <c r="D135" s="40">
        <v>106</v>
      </c>
      <c r="E135" s="58"/>
      <c r="F135" s="59">
        <f t="shared" si="7"/>
        <v>0</v>
      </c>
    </row>
    <row r="136" spans="1:6" s="21" customFormat="1" ht="38.25">
      <c r="A136" s="22" t="s">
        <v>251</v>
      </c>
      <c r="B136" s="26" t="s">
        <v>15</v>
      </c>
      <c r="C136" s="1" t="s">
        <v>234</v>
      </c>
      <c r="D136" s="40">
        <v>38</v>
      </c>
      <c r="E136" s="58"/>
      <c r="F136" s="59">
        <f t="shared" si="7"/>
        <v>0</v>
      </c>
    </row>
    <row r="137" spans="1:6" s="21" customFormat="1" ht="51">
      <c r="A137" s="22" t="s">
        <v>252</v>
      </c>
      <c r="B137" s="26" t="s">
        <v>15</v>
      </c>
      <c r="C137" s="1" t="s">
        <v>235</v>
      </c>
      <c r="D137" s="40">
        <v>27</v>
      </c>
      <c r="E137" s="58"/>
      <c r="F137" s="59">
        <f t="shared" si="7"/>
        <v>0</v>
      </c>
    </row>
    <row r="138" spans="1:6" s="21" customFormat="1" ht="38.25">
      <c r="A138" s="22" t="s">
        <v>253</v>
      </c>
      <c r="B138" s="26" t="s">
        <v>15</v>
      </c>
      <c r="C138" s="28" t="s">
        <v>236</v>
      </c>
      <c r="D138" s="40">
        <v>3</v>
      </c>
      <c r="E138" s="58"/>
      <c r="F138" s="59">
        <f t="shared" si="7"/>
        <v>0</v>
      </c>
    </row>
    <row r="139" spans="1:6" s="21" customFormat="1" ht="25.5">
      <c r="A139" s="22" t="s">
        <v>254</v>
      </c>
      <c r="B139" s="26" t="s">
        <v>15</v>
      </c>
      <c r="C139" s="1" t="s">
        <v>237</v>
      </c>
      <c r="D139" s="40">
        <v>2</v>
      </c>
      <c r="E139" s="58"/>
      <c r="F139" s="59">
        <f t="shared" si="7"/>
        <v>0</v>
      </c>
    </row>
    <row r="140" spans="1:6" s="21" customFormat="1" ht="38.25">
      <c r="A140" s="22" t="s">
        <v>255</v>
      </c>
      <c r="B140" s="26" t="s">
        <v>15</v>
      </c>
      <c r="C140" s="1" t="s">
        <v>238</v>
      </c>
      <c r="D140" s="40">
        <v>6</v>
      </c>
      <c r="E140" s="58"/>
      <c r="F140" s="59">
        <f t="shared" si="7"/>
        <v>0</v>
      </c>
    </row>
    <row r="141" spans="1:6" s="21" customFormat="1" ht="51">
      <c r="A141" s="22" t="s">
        <v>256</v>
      </c>
      <c r="B141" s="26" t="s">
        <v>15</v>
      </c>
      <c r="C141" s="1" t="s">
        <v>239</v>
      </c>
      <c r="D141" s="40">
        <v>3</v>
      </c>
      <c r="E141" s="58"/>
      <c r="F141" s="59">
        <f t="shared" si="7"/>
        <v>0</v>
      </c>
    </row>
    <row r="142" spans="1:6" s="21" customFormat="1" ht="94.5" customHeight="1">
      <c r="A142" s="22" t="s">
        <v>257</v>
      </c>
      <c r="B142" s="22"/>
      <c r="C142" s="2" t="s">
        <v>278</v>
      </c>
      <c r="D142" s="49"/>
      <c r="E142" s="56"/>
      <c r="F142" s="59"/>
    </row>
    <row r="143" spans="1:6" s="21" customFormat="1" ht="25.5">
      <c r="A143" s="22" t="s">
        <v>258</v>
      </c>
      <c r="B143" s="26" t="s">
        <v>8</v>
      </c>
      <c r="C143" s="1" t="s">
        <v>277</v>
      </c>
      <c r="D143" s="49">
        <v>2232</v>
      </c>
      <c r="E143" s="58"/>
      <c r="F143" s="59">
        <f t="shared" si="7"/>
        <v>0</v>
      </c>
    </row>
    <row r="144" spans="1:6" s="21" customFormat="1" ht="51">
      <c r="A144" s="22" t="s">
        <v>259</v>
      </c>
      <c r="B144" s="26" t="s">
        <v>15</v>
      </c>
      <c r="C144" s="1" t="s">
        <v>267</v>
      </c>
      <c r="D144" s="49">
        <v>28</v>
      </c>
      <c r="E144" s="58"/>
      <c r="F144" s="59">
        <f t="shared" si="7"/>
        <v>0</v>
      </c>
    </row>
    <row r="145" spans="1:6" s="21" customFormat="1" ht="51">
      <c r="A145" s="22" t="s">
        <v>260</v>
      </c>
      <c r="B145" s="26" t="s">
        <v>15</v>
      </c>
      <c r="C145" s="1" t="s">
        <v>268</v>
      </c>
      <c r="D145" s="49">
        <v>6</v>
      </c>
      <c r="E145" s="58"/>
      <c r="F145" s="59">
        <f t="shared" si="7"/>
        <v>0</v>
      </c>
    </row>
    <row r="146" spans="1:6" s="21" customFormat="1">
      <c r="A146" s="22" t="s">
        <v>261</v>
      </c>
      <c r="B146" s="26" t="s">
        <v>15</v>
      </c>
      <c r="C146" s="1" t="s">
        <v>269</v>
      </c>
      <c r="D146" s="49">
        <v>62</v>
      </c>
      <c r="E146" s="58"/>
      <c r="F146" s="59">
        <f t="shared" si="7"/>
        <v>0</v>
      </c>
    </row>
    <row r="147" spans="1:6" s="21" customFormat="1">
      <c r="A147" s="22" t="s">
        <v>262</v>
      </c>
      <c r="B147" s="26" t="s">
        <v>15</v>
      </c>
      <c r="C147" s="1" t="s">
        <v>270</v>
      </c>
      <c r="D147" s="49">
        <v>62</v>
      </c>
      <c r="E147" s="58"/>
      <c r="F147" s="59">
        <f t="shared" si="7"/>
        <v>0</v>
      </c>
    </row>
    <row r="148" spans="1:6" s="21" customFormat="1" ht="63.75">
      <c r="A148" s="22" t="s">
        <v>263</v>
      </c>
      <c r="B148" s="26" t="s">
        <v>291</v>
      </c>
      <c r="C148" s="1" t="s">
        <v>271</v>
      </c>
      <c r="D148" s="49">
        <v>1</v>
      </c>
      <c r="E148" s="58"/>
      <c r="F148" s="59">
        <f t="shared" si="7"/>
        <v>0</v>
      </c>
    </row>
    <row r="149" spans="1:6" s="21" customFormat="1" ht="63.75">
      <c r="A149" s="22" t="s">
        <v>264</v>
      </c>
      <c r="B149" s="26" t="s">
        <v>292</v>
      </c>
      <c r="C149" s="28" t="s">
        <v>272</v>
      </c>
      <c r="D149" s="49">
        <v>1</v>
      </c>
      <c r="E149" s="58"/>
      <c r="F149" s="59">
        <f t="shared" si="7"/>
        <v>0</v>
      </c>
    </row>
    <row r="150" spans="1:6" s="21" customFormat="1" ht="25.5">
      <c r="A150" s="22" t="s">
        <v>265</v>
      </c>
      <c r="B150" s="26" t="s">
        <v>293</v>
      </c>
      <c r="C150" s="28" t="s">
        <v>273</v>
      </c>
      <c r="D150" s="49">
        <v>40</v>
      </c>
      <c r="E150" s="58"/>
      <c r="F150" s="59">
        <f t="shared" si="7"/>
        <v>0</v>
      </c>
    </row>
    <row r="151" spans="1:6" s="21" customFormat="1" ht="25.5">
      <c r="A151" s="22" t="s">
        <v>266</v>
      </c>
      <c r="B151" s="26" t="s">
        <v>292</v>
      </c>
      <c r="C151" s="28" t="s">
        <v>274</v>
      </c>
      <c r="D151" s="49">
        <v>2</v>
      </c>
      <c r="E151" s="58"/>
      <c r="F151" s="59">
        <f t="shared" si="7"/>
        <v>0</v>
      </c>
    </row>
    <row r="152" spans="1:6" s="21" customFormat="1" ht="99.75" customHeight="1">
      <c r="A152" s="22" t="s">
        <v>276</v>
      </c>
      <c r="B152" s="26" t="s">
        <v>8</v>
      </c>
      <c r="C152" s="1" t="s">
        <v>275</v>
      </c>
      <c r="D152" s="49">
        <v>259.60000000000002</v>
      </c>
      <c r="E152" s="58"/>
      <c r="F152" s="59">
        <f t="shared" si="7"/>
        <v>0</v>
      </c>
    </row>
    <row r="153" spans="1:6" s="21" customFormat="1" ht="76.5">
      <c r="A153" s="22" t="s">
        <v>279</v>
      </c>
      <c r="B153" s="26"/>
      <c r="C153" s="2" t="s">
        <v>280</v>
      </c>
      <c r="D153" s="49"/>
      <c r="E153" s="56"/>
      <c r="F153" s="59"/>
    </row>
    <row r="154" spans="1:6" s="21" customFormat="1" ht="102">
      <c r="A154" s="22" t="s">
        <v>286</v>
      </c>
      <c r="B154" s="26" t="s">
        <v>15</v>
      </c>
      <c r="C154" s="1" t="s">
        <v>281</v>
      </c>
      <c r="D154" s="40">
        <v>5</v>
      </c>
      <c r="E154" s="58"/>
      <c r="F154" s="59">
        <f t="shared" si="7"/>
        <v>0</v>
      </c>
    </row>
    <row r="155" spans="1:6" s="21" customFormat="1" ht="102">
      <c r="A155" s="22" t="s">
        <v>287</v>
      </c>
      <c r="B155" s="26" t="s">
        <v>15</v>
      </c>
      <c r="C155" s="1" t="s">
        <v>282</v>
      </c>
      <c r="D155" s="40">
        <v>37</v>
      </c>
      <c r="E155" s="58"/>
      <c r="F155" s="59">
        <f t="shared" si="7"/>
        <v>0</v>
      </c>
    </row>
    <row r="156" spans="1:6" s="21" customFormat="1" ht="51">
      <c r="A156" s="22" t="s">
        <v>288</v>
      </c>
      <c r="B156" s="26" t="s">
        <v>15</v>
      </c>
      <c r="C156" s="1" t="s">
        <v>283</v>
      </c>
      <c r="D156" s="40">
        <v>123</v>
      </c>
      <c r="E156" s="58"/>
      <c r="F156" s="59">
        <f t="shared" si="7"/>
        <v>0</v>
      </c>
    </row>
    <row r="157" spans="1:6" s="21" customFormat="1" ht="25.5">
      <c r="A157" s="22" t="s">
        <v>289</v>
      </c>
      <c r="B157" s="26" t="s">
        <v>15</v>
      </c>
      <c r="C157" s="1" t="s">
        <v>284</v>
      </c>
      <c r="D157" s="40">
        <v>11</v>
      </c>
      <c r="E157" s="58"/>
      <c r="F157" s="59">
        <f t="shared" si="7"/>
        <v>0</v>
      </c>
    </row>
    <row r="158" spans="1:6" s="21" customFormat="1" ht="38.25">
      <c r="A158" s="22" t="s">
        <v>290</v>
      </c>
      <c r="B158" s="26" t="s">
        <v>15</v>
      </c>
      <c r="C158" s="29" t="s">
        <v>285</v>
      </c>
      <c r="D158" s="40">
        <v>9</v>
      </c>
      <c r="E158" s="58"/>
      <c r="F158" s="59">
        <f t="shared" si="7"/>
        <v>0</v>
      </c>
    </row>
    <row r="159" spans="1:6" s="21" customFormat="1">
      <c r="A159" s="15" t="s">
        <v>297</v>
      </c>
      <c r="B159" s="15"/>
      <c r="C159" s="16"/>
      <c r="D159" s="48"/>
      <c r="E159" s="54"/>
      <c r="F159" s="61">
        <f>SUM(F108:F158)</f>
        <v>0</v>
      </c>
    </row>
    <row r="160" spans="1:6" s="21" customFormat="1" ht="25.5">
      <c r="A160" s="23">
        <v>14</v>
      </c>
      <c r="B160" s="23"/>
      <c r="C160" s="24" t="s">
        <v>298</v>
      </c>
      <c r="D160" s="50"/>
      <c r="E160" s="57"/>
      <c r="F160" s="63"/>
    </row>
    <row r="161" spans="1:14" s="21" customFormat="1">
      <c r="A161" s="19">
        <f>A160+0.01</f>
        <v>14.01</v>
      </c>
      <c r="B161" s="26" t="s">
        <v>296</v>
      </c>
      <c r="C161" s="1" t="s">
        <v>299</v>
      </c>
      <c r="D161" s="40">
        <v>13</v>
      </c>
      <c r="E161" s="58"/>
      <c r="F161" s="59">
        <f t="shared" ref="F161:F177" si="8">ROUND(D161*E161,0)</f>
        <v>0</v>
      </c>
    </row>
    <row r="162" spans="1:14" s="21" customFormat="1">
      <c r="A162" s="19">
        <f t="shared" ref="A162:A177" si="9">A161+0.01</f>
        <v>14.02</v>
      </c>
      <c r="B162" s="26" t="s">
        <v>296</v>
      </c>
      <c r="C162" s="1" t="s">
        <v>300</v>
      </c>
      <c r="D162" s="40">
        <v>62</v>
      </c>
      <c r="E162" s="58"/>
      <c r="F162" s="59">
        <f t="shared" si="8"/>
        <v>0</v>
      </c>
    </row>
    <row r="163" spans="1:14" s="21" customFormat="1">
      <c r="A163" s="19">
        <f t="shared" si="9"/>
        <v>14.03</v>
      </c>
      <c r="B163" s="26" t="s">
        <v>296</v>
      </c>
      <c r="C163" s="1" t="s">
        <v>301</v>
      </c>
      <c r="D163" s="40">
        <v>0</v>
      </c>
      <c r="E163" s="58"/>
      <c r="F163" s="59">
        <f t="shared" si="8"/>
        <v>0</v>
      </c>
    </row>
    <row r="164" spans="1:14" s="21" customFormat="1">
      <c r="A164" s="19">
        <f t="shared" si="9"/>
        <v>14.04</v>
      </c>
      <c r="B164" s="26" t="s">
        <v>296</v>
      </c>
      <c r="C164" s="1" t="s">
        <v>302</v>
      </c>
      <c r="D164" s="40">
        <v>62</v>
      </c>
      <c r="E164" s="58"/>
      <c r="F164" s="59">
        <f t="shared" si="8"/>
        <v>0</v>
      </c>
    </row>
    <row r="165" spans="1:14" s="21" customFormat="1">
      <c r="A165" s="19">
        <f t="shared" si="9"/>
        <v>14.049999999999999</v>
      </c>
      <c r="B165" s="26" t="s">
        <v>296</v>
      </c>
      <c r="C165" s="1" t="s">
        <v>303</v>
      </c>
      <c r="D165" s="40">
        <v>22</v>
      </c>
      <c r="E165" s="58"/>
      <c r="F165" s="59">
        <f t="shared" si="8"/>
        <v>0</v>
      </c>
    </row>
    <row r="166" spans="1:14" s="21" customFormat="1">
      <c r="A166" s="19">
        <f t="shared" si="9"/>
        <v>14.059999999999999</v>
      </c>
      <c r="B166" s="26" t="s">
        <v>296</v>
      </c>
      <c r="C166" s="1" t="s">
        <v>304</v>
      </c>
      <c r="D166" s="40">
        <v>26</v>
      </c>
      <c r="E166" s="58"/>
      <c r="F166" s="59">
        <f t="shared" si="8"/>
        <v>0</v>
      </c>
    </row>
    <row r="167" spans="1:14" s="21" customFormat="1">
      <c r="A167" s="19">
        <f t="shared" si="9"/>
        <v>14.069999999999999</v>
      </c>
      <c r="B167" s="26" t="s">
        <v>308</v>
      </c>
      <c r="C167" s="1" t="s">
        <v>305</v>
      </c>
      <c r="D167" s="40">
        <v>4</v>
      </c>
      <c r="E167" s="58"/>
      <c r="F167" s="59">
        <f t="shared" si="8"/>
        <v>0</v>
      </c>
    </row>
    <row r="168" spans="1:14" s="21" customFormat="1">
      <c r="A168" s="19">
        <f t="shared" si="9"/>
        <v>14.079999999999998</v>
      </c>
      <c r="B168" s="26" t="s">
        <v>308</v>
      </c>
      <c r="C168" s="1" t="s">
        <v>306</v>
      </c>
      <c r="D168" s="40">
        <v>23</v>
      </c>
      <c r="E168" s="58"/>
      <c r="F168" s="59">
        <f t="shared" si="8"/>
        <v>0</v>
      </c>
    </row>
    <row r="169" spans="1:14" s="21" customFormat="1">
      <c r="A169" s="19">
        <f t="shared" si="9"/>
        <v>14.089999999999998</v>
      </c>
      <c r="B169" s="26" t="s">
        <v>308</v>
      </c>
      <c r="C169" s="1" t="s">
        <v>307</v>
      </c>
      <c r="D169" s="40">
        <v>4</v>
      </c>
      <c r="E169" s="58"/>
      <c r="F169" s="59">
        <f t="shared" si="8"/>
        <v>0</v>
      </c>
    </row>
    <row r="170" spans="1:14" s="21" customFormat="1">
      <c r="A170" s="67">
        <f t="shared" si="9"/>
        <v>14.099999999999998</v>
      </c>
      <c r="B170" s="26" t="s">
        <v>308</v>
      </c>
      <c r="C170" s="1" t="s">
        <v>364</v>
      </c>
      <c r="D170" s="40">
        <v>1</v>
      </c>
      <c r="E170" s="58"/>
      <c r="F170" s="59">
        <f t="shared" si="8"/>
        <v>0</v>
      </c>
    </row>
    <row r="171" spans="1:14" s="21" customFormat="1">
      <c r="A171" s="19">
        <f t="shared" si="9"/>
        <v>14.109999999999998</v>
      </c>
      <c r="B171" s="26" t="s">
        <v>308</v>
      </c>
      <c r="C171" s="1" t="s">
        <v>365</v>
      </c>
      <c r="D171" s="40">
        <v>2</v>
      </c>
      <c r="E171" s="58"/>
      <c r="F171" s="59">
        <f t="shared" si="8"/>
        <v>0</v>
      </c>
    </row>
    <row r="172" spans="1:14" s="21" customFormat="1" ht="38.25">
      <c r="A172" s="19">
        <f t="shared" si="9"/>
        <v>14.119999999999997</v>
      </c>
      <c r="B172" s="26" t="s">
        <v>296</v>
      </c>
      <c r="C172" s="68" t="s">
        <v>355</v>
      </c>
      <c r="D172" s="40">
        <v>18</v>
      </c>
      <c r="E172" s="58"/>
      <c r="F172" s="59">
        <f t="shared" si="8"/>
        <v>0</v>
      </c>
    </row>
    <row r="173" spans="1:14" s="21" customFormat="1" ht="76.5">
      <c r="A173" s="19">
        <f t="shared" si="9"/>
        <v>14.129999999999997</v>
      </c>
      <c r="B173" s="26" t="s">
        <v>309</v>
      </c>
      <c r="C173" s="68" t="s">
        <v>356</v>
      </c>
      <c r="D173" s="40">
        <v>1</v>
      </c>
      <c r="E173" s="58"/>
      <c r="F173" s="59">
        <f t="shared" si="8"/>
        <v>0</v>
      </c>
      <c r="K173" s="75"/>
      <c r="N173" s="77"/>
    </row>
    <row r="174" spans="1:14" s="21" customFormat="1" ht="63.75">
      <c r="A174" s="19">
        <f t="shared" si="9"/>
        <v>14.139999999999997</v>
      </c>
      <c r="B174" s="26" t="s">
        <v>313</v>
      </c>
      <c r="C174" s="1" t="s">
        <v>310</v>
      </c>
      <c r="D174" s="51">
        <v>25</v>
      </c>
      <c r="E174" s="58"/>
      <c r="F174" s="59">
        <f t="shared" si="8"/>
        <v>0</v>
      </c>
      <c r="H174" s="74"/>
      <c r="N174" s="78"/>
    </row>
    <row r="175" spans="1:14" s="21" customFormat="1" ht="63.75">
      <c r="A175" s="19">
        <f t="shared" si="9"/>
        <v>14.149999999999997</v>
      </c>
      <c r="B175" s="26" t="s">
        <v>313</v>
      </c>
      <c r="C175" s="1" t="s">
        <v>311</v>
      </c>
      <c r="D175" s="51">
        <v>53</v>
      </c>
      <c r="E175" s="58"/>
      <c r="F175" s="59">
        <f t="shared" si="8"/>
        <v>0</v>
      </c>
      <c r="N175" s="78"/>
    </row>
    <row r="176" spans="1:14" s="21" customFormat="1" ht="63.75">
      <c r="A176" s="19">
        <f t="shared" si="9"/>
        <v>14.159999999999997</v>
      </c>
      <c r="B176" s="26" t="s">
        <v>313</v>
      </c>
      <c r="C176" s="1" t="s">
        <v>312</v>
      </c>
      <c r="D176" s="51">
        <v>46</v>
      </c>
      <c r="E176" s="58"/>
      <c r="F176" s="59">
        <f t="shared" si="8"/>
        <v>0</v>
      </c>
      <c r="G176" s="76"/>
      <c r="N176" s="78"/>
    </row>
    <row r="177" spans="1:8" s="21" customFormat="1">
      <c r="A177" s="19">
        <f t="shared" si="9"/>
        <v>14.169999999999996</v>
      </c>
      <c r="B177" s="26" t="s">
        <v>362</v>
      </c>
      <c r="C177" s="1" t="s">
        <v>363</v>
      </c>
      <c r="D177" s="51">
        <v>1</v>
      </c>
      <c r="E177" s="58"/>
      <c r="F177" s="59">
        <f t="shared" si="8"/>
        <v>0</v>
      </c>
    </row>
    <row r="178" spans="1:8" s="21" customFormat="1">
      <c r="A178" s="15" t="s">
        <v>314</v>
      </c>
      <c r="B178" s="15"/>
      <c r="C178" s="16"/>
      <c r="D178" s="48"/>
      <c r="E178" s="54"/>
      <c r="F178" s="61">
        <f>SUM(F161:F177)</f>
        <v>0</v>
      </c>
    </row>
    <row r="179" spans="1:8" s="21" customFormat="1" ht="25.5">
      <c r="A179" s="23" t="s">
        <v>319</v>
      </c>
      <c r="B179" s="23" t="s">
        <v>0</v>
      </c>
      <c r="C179" s="24" t="s">
        <v>320</v>
      </c>
      <c r="D179" s="50"/>
      <c r="E179" s="57"/>
      <c r="F179" s="63"/>
    </row>
    <row r="180" spans="1:8" s="21" customFormat="1" ht="127.5">
      <c r="A180" s="22" t="s">
        <v>321</v>
      </c>
      <c r="B180" s="22" t="s">
        <v>308</v>
      </c>
      <c r="C180" s="25" t="s">
        <v>322</v>
      </c>
      <c r="D180" s="51">
        <v>49</v>
      </c>
      <c r="E180" s="58"/>
      <c r="F180" s="59">
        <f t="shared" ref="F180:F184" si="10">ROUND(D180*E180,0)</f>
        <v>0</v>
      </c>
    </row>
    <row r="181" spans="1:8" s="21" customFormat="1" ht="114.75">
      <c r="A181" s="22" t="s">
        <v>323</v>
      </c>
      <c r="B181" s="22" t="s">
        <v>308</v>
      </c>
      <c r="C181" s="25" t="s">
        <v>324</v>
      </c>
      <c r="D181" s="51">
        <v>6</v>
      </c>
      <c r="E181" s="58"/>
      <c r="F181" s="59">
        <f t="shared" si="10"/>
        <v>0</v>
      </c>
    </row>
    <row r="182" spans="1:8" s="21" customFormat="1" ht="114.75">
      <c r="A182" s="22" t="s">
        <v>325</v>
      </c>
      <c r="B182" s="22" t="s">
        <v>308</v>
      </c>
      <c r="C182" s="25" t="s">
        <v>326</v>
      </c>
      <c r="D182" s="51">
        <v>6</v>
      </c>
      <c r="E182" s="58"/>
      <c r="F182" s="59">
        <f t="shared" si="10"/>
        <v>0</v>
      </c>
    </row>
    <row r="183" spans="1:8" s="21" customFormat="1" ht="102">
      <c r="A183" s="22" t="s">
        <v>327</v>
      </c>
      <c r="B183" s="22" t="s">
        <v>308</v>
      </c>
      <c r="C183" s="25" t="s">
        <v>328</v>
      </c>
      <c r="D183" s="51">
        <v>2</v>
      </c>
      <c r="E183" s="58"/>
      <c r="F183" s="59">
        <f t="shared" si="10"/>
        <v>0</v>
      </c>
    </row>
    <row r="184" spans="1:8" s="21" customFormat="1" ht="89.25">
      <c r="A184" s="22" t="s">
        <v>329</v>
      </c>
      <c r="B184" s="22" t="s">
        <v>308</v>
      </c>
      <c r="C184" s="25" t="s">
        <v>330</v>
      </c>
      <c r="D184" s="51">
        <v>1</v>
      </c>
      <c r="E184" s="58"/>
      <c r="F184" s="59">
        <f t="shared" si="10"/>
        <v>0</v>
      </c>
    </row>
    <row r="185" spans="1:8" s="21" customFormat="1">
      <c r="A185" s="15" t="s">
        <v>331</v>
      </c>
      <c r="B185" s="15"/>
      <c r="C185" s="16"/>
      <c r="D185" s="48"/>
      <c r="E185" s="54"/>
      <c r="F185" s="61">
        <f>SUM(F180:F184)</f>
        <v>0</v>
      </c>
    </row>
    <row r="186" spans="1:8" s="21" customFormat="1">
      <c r="A186" s="23">
        <v>16</v>
      </c>
      <c r="B186" s="23"/>
      <c r="C186" s="24" t="s">
        <v>315</v>
      </c>
      <c r="D186" s="50"/>
      <c r="E186" s="57"/>
      <c r="F186" s="63"/>
    </row>
    <row r="187" spans="1:8" s="21" customFormat="1" ht="25.5">
      <c r="A187" s="22">
        <f>A186+0.01</f>
        <v>16.010000000000002</v>
      </c>
      <c r="B187" s="22" t="s">
        <v>292</v>
      </c>
      <c r="C187" s="25" t="s">
        <v>332</v>
      </c>
      <c r="D187" s="51">
        <v>15</v>
      </c>
      <c r="E187" s="58"/>
      <c r="F187" s="59">
        <f t="shared" ref="F187:F188" si="11">ROUND(D187*E187,0)</f>
        <v>0</v>
      </c>
    </row>
    <row r="188" spans="1:8" s="21" customFormat="1" ht="63.75">
      <c r="A188" s="22">
        <f>A187+0.01</f>
        <v>16.020000000000003</v>
      </c>
      <c r="B188" s="22" t="s">
        <v>296</v>
      </c>
      <c r="C188" s="25" t="s">
        <v>359</v>
      </c>
      <c r="D188" s="51">
        <v>1</v>
      </c>
      <c r="E188" s="58"/>
      <c r="F188" s="59">
        <f t="shared" si="11"/>
        <v>0</v>
      </c>
    </row>
    <row r="189" spans="1:8" s="21" customFormat="1">
      <c r="A189" s="15" t="s">
        <v>333</v>
      </c>
      <c r="B189" s="15"/>
      <c r="C189" s="16"/>
      <c r="D189" s="48"/>
      <c r="E189" s="54"/>
      <c r="F189" s="61">
        <f>SUM(F187:F188)</f>
        <v>0</v>
      </c>
    </row>
    <row r="190" spans="1:8" s="21" customFormat="1" ht="13.5" customHeight="1">
      <c r="A190" s="22" t="s">
        <v>294</v>
      </c>
      <c r="B190" s="22"/>
      <c r="C190" s="25"/>
      <c r="D190" s="49"/>
      <c r="E190" s="30"/>
      <c r="F190" s="73">
        <f>F7+F21+F26+F30+F35+F45+F55+F73+F82+F87+F91+F105+F159+F178+F185+F189</f>
        <v>0</v>
      </c>
      <c r="G190" s="31"/>
      <c r="H190" s="32"/>
    </row>
    <row r="191" spans="1:8">
      <c r="C191" s="33" t="s">
        <v>82</v>
      </c>
      <c r="D191" s="41"/>
      <c r="E191" s="34"/>
      <c r="F191" s="60">
        <f>+ROUND(E191*F190,0)</f>
        <v>0</v>
      </c>
      <c r="G191" s="31"/>
    </row>
    <row r="192" spans="1:8">
      <c r="C192" s="35" t="s">
        <v>83</v>
      </c>
      <c r="D192" s="42"/>
      <c r="E192" s="34"/>
      <c r="F192" s="60">
        <f>ROUND(E192*F190,0)</f>
        <v>0</v>
      </c>
      <c r="G192" s="31"/>
    </row>
    <row r="193" spans="3:10" ht="13.5" thickBot="1">
      <c r="C193" s="36" t="s">
        <v>84</v>
      </c>
      <c r="D193" s="43"/>
      <c r="E193" s="34"/>
      <c r="F193" s="60">
        <f>ROUND(E193*F190,0)</f>
        <v>0</v>
      </c>
      <c r="G193" s="31"/>
    </row>
    <row r="194" spans="3:10" ht="13.5" thickBot="1">
      <c r="C194" s="37" t="s">
        <v>85</v>
      </c>
      <c r="D194" s="44"/>
      <c r="E194" s="34">
        <v>0.16</v>
      </c>
      <c r="F194" s="60">
        <f>+ROUND(F193*E194,0)</f>
        <v>0</v>
      </c>
      <c r="G194" s="31"/>
    </row>
    <row r="195" spans="3:10" ht="13.5" thickBot="1">
      <c r="C195" s="37" t="s">
        <v>86</v>
      </c>
      <c r="D195" s="44"/>
      <c r="E195" s="38"/>
      <c r="F195" s="73">
        <f>SUM(F190:F194)</f>
        <v>0</v>
      </c>
      <c r="G195" s="69"/>
      <c r="H195" s="70"/>
      <c r="I195" s="79"/>
      <c r="J195" s="39"/>
    </row>
    <row r="196" spans="3:10">
      <c r="G196" s="71"/>
      <c r="H196" s="72"/>
    </row>
  </sheetData>
  <mergeCells count="1">
    <mergeCell ref="A1:F1"/>
  </mergeCells>
  <pageMargins left="0.70866141732283472" right="0.70866141732283472" top="0.74803149606299213" bottom="0.74803149606299213" header="0.31496062992125984" footer="0.31496062992125984"/>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pres integrado</vt:lpstr>
      <vt:lpstr>'pres integrado'!Títulos_a_imprimir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MANUEL MENDEZ</dc:creator>
  <cp:lastModifiedBy>Usuario UTP</cp:lastModifiedBy>
  <cp:lastPrinted>2015-05-22T13:20:52Z</cp:lastPrinted>
  <dcterms:created xsi:type="dcterms:W3CDTF">2015-03-03T03:28:08Z</dcterms:created>
  <dcterms:modified xsi:type="dcterms:W3CDTF">2015-06-19T22:00:04Z</dcterms:modified>
</cp:coreProperties>
</file>