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D:\Usuario UTP\Desktop\Compartida\PLAN DE COMPRAS 2016\INVITACIONES\BS 31 EQUIPOS CÓMPUTO Y PERIFÉRICOS\"/>
    </mc:Choice>
  </mc:AlternateContent>
  <bookViews>
    <workbookView xWindow="0" yWindow="0" windowWidth="38115" windowHeight="10215"/>
  </bookViews>
  <sheets>
    <sheet name="Acta Recomendación" sheetId="14" r:id="rId1"/>
    <sheet name="EVALUACIÓN TÉNICA" sheetId="16" r:id="rId2"/>
    <sheet name="EVALUACIÓN ECONÓMICA" sheetId="17" r:id="rId3"/>
  </sheets>
  <definedNames>
    <definedName name="_xlnm.Print_Area" localSheetId="0">'Acta Recomendación'!$A$1:$E$106</definedName>
    <definedName name="_xlnm.Print_Titles" localSheetId="0">'Acta Recomendación'!$1:$10</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M39" i="17" l="1"/>
  <c r="EM40" i="17"/>
  <c r="EM41" i="17"/>
  <c r="EM42" i="17"/>
  <c r="EM46" i="17"/>
  <c r="DV39" i="17"/>
  <c r="DW39" i="17"/>
  <c r="DV40" i="17"/>
  <c r="DW40" i="17"/>
  <c r="DV41" i="17"/>
  <c r="DW41" i="17"/>
  <c r="DV42" i="17"/>
  <c r="DW42" i="17"/>
  <c r="DW46" i="17"/>
  <c r="DD39" i="17"/>
  <c r="DE39" i="17"/>
  <c r="DD40" i="17"/>
  <c r="DE40" i="17"/>
  <c r="DD41" i="17"/>
  <c r="DE41" i="17"/>
  <c r="DD42" i="17"/>
  <c r="DE42" i="17"/>
  <c r="DE46" i="17"/>
  <c r="CW39" i="17"/>
  <c r="CW40" i="17"/>
  <c r="CW41" i="17"/>
  <c r="CW42" i="17"/>
  <c r="CW46" i="17"/>
  <c r="CF39" i="17"/>
  <c r="CG39" i="17"/>
  <c r="CF40" i="17"/>
  <c r="CG40" i="17"/>
  <c r="CF41" i="17"/>
  <c r="CG41" i="17"/>
  <c r="CF42" i="17"/>
  <c r="CG42" i="17"/>
  <c r="CG46" i="17"/>
  <c r="BP39" i="17"/>
  <c r="BQ39" i="17"/>
  <c r="BP40" i="17"/>
  <c r="BQ40" i="17"/>
  <c r="BP41" i="17"/>
  <c r="BQ41" i="17"/>
  <c r="BP42" i="17"/>
  <c r="BQ42" i="17"/>
  <c r="BQ46" i="17"/>
  <c r="BF39" i="17"/>
  <c r="BG39" i="17"/>
  <c r="BF40" i="17"/>
  <c r="BG40" i="17"/>
  <c r="BF41" i="17"/>
  <c r="BG41" i="17"/>
  <c r="BF42" i="17"/>
  <c r="BG42" i="17"/>
  <c r="BG46" i="17"/>
  <c r="AP39" i="17"/>
  <c r="AQ39" i="17"/>
  <c r="AP40" i="17"/>
  <c r="AQ40" i="17"/>
  <c r="AP41" i="17"/>
  <c r="AQ41" i="17"/>
  <c r="AP42" i="17"/>
  <c r="AQ42" i="17"/>
  <c r="AQ46" i="17"/>
  <c r="AI46" i="17"/>
  <c r="Z39" i="17"/>
  <c r="AA39" i="17"/>
  <c r="Z40" i="17"/>
  <c r="AA40" i="17"/>
  <c r="Z41" i="17"/>
  <c r="AA41" i="17"/>
  <c r="Z42" i="17"/>
  <c r="AA42" i="17"/>
  <c r="AA46" i="17"/>
  <c r="ES46" i="17"/>
  <c r="EM8" i="17"/>
  <c r="EP8" i="17"/>
  <c r="DD8" i="17"/>
  <c r="DE8" i="17"/>
  <c r="CV8" i="17"/>
  <c r="CW8" i="17"/>
  <c r="CF8" i="17"/>
  <c r="CG8" i="17"/>
  <c r="BX8" i="17"/>
  <c r="BY8" i="17"/>
  <c r="BP8" i="17"/>
  <c r="BQ8" i="17"/>
  <c r="DP8" i="17"/>
  <c r="BF8" i="17"/>
  <c r="BG8" i="17"/>
  <c r="AP8" i="17"/>
  <c r="AQ8" i="17"/>
  <c r="AH8" i="17"/>
  <c r="AI8" i="17"/>
  <c r="R8" i="17"/>
  <c r="S8" i="17"/>
  <c r="J8" i="17"/>
  <c r="K8" i="17"/>
  <c r="BJ8" i="17"/>
  <c r="ES8" i="17"/>
  <c r="EM9" i="17"/>
  <c r="DV9" i="17"/>
  <c r="DW9" i="17"/>
  <c r="EP9" i="17"/>
  <c r="DD9" i="17"/>
  <c r="DE9" i="17"/>
  <c r="CW9" i="17"/>
  <c r="CF9" i="17"/>
  <c r="CG9" i="17"/>
  <c r="BX9" i="17"/>
  <c r="BY9" i="17"/>
  <c r="BP9" i="17"/>
  <c r="BQ9" i="17"/>
  <c r="DP9" i="17"/>
  <c r="BF9" i="17"/>
  <c r="BG9" i="17"/>
  <c r="AP9" i="17"/>
  <c r="AQ9" i="17"/>
  <c r="R9" i="17"/>
  <c r="S9" i="17"/>
  <c r="J9" i="17"/>
  <c r="K9" i="17"/>
  <c r="BJ9" i="17"/>
  <c r="ES9" i="17"/>
  <c r="EM10" i="17"/>
  <c r="EP10" i="17"/>
  <c r="DD10" i="17"/>
  <c r="DE10" i="17"/>
  <c r="CW10" i="17"/>
  <c r="CF10" i="17"/>
  <c r="CG10" i="17"/>
  <c r="BX10" i="17"/>
  <c r="BY10" i="17"/>
  <c r="DP10" i="17"/>
  <c r="BF10" i="17"/>
  <c r="BG10" i="17"/>
  <c r="AP10" i="17"/>
  <c r="AQ10" i="17"/>
  <c r="R10" i="17"/>
  <c r="S10" i="17"/>
  <c r="J10" i="17"/>
  <c r="K10" i="17"/>
  <c r="BJ10" i="17"/>
  <c r="ES10" i="17"/>
  <c r="DV11" i="17"/>
  <c r="DW11" i="17"/>
  <c r="EP11" i="17"/>
  <c r="DD11" i="17"/>
  <c r="DE11" i="17"/>
  <c r="CW11" i="17"/>
  <c r="BX11" i="17"/>
  <c r="BY11" i="17"/>
  <c r="BP11" i="17"/>
  <c r="BQ11" i="17"/>
  <c r="DP11" i="17"/>
  <c r="BJ11" i="17"/>
  <c r="ES11" i="17"/>
  <c r="EM12" i="17"/>
  <c r="EP12" i="17"/>
  <c r="DD12" i="17"/>
  <c r="DE12" i="17"/>
  <c r="CW12" i="17"/>
  <c r="DP12" i="17"/>
  <c r="AP12" i="17"/>
  <c r="AQ12" i="17"/>
  <c r="BJ12" i="17"/>
  <c r="ES12" i="17"/>
  <c r="EM13" i="17"/>
  <c r="EP13" i="17"/>
  <c r="DD13" i="17"/>
  <c r="DE13" i="17"/>
  <c r="CW13" i="17"/>
  <c r="BX13" i="17"/>
  <c r="BY13" i="17"/>
  <c r="BP13" i="17"/>
  <c r="BQ13" i="17"/>
  <c r="DP13" i="17"/>
  <c r="BF13" i="17"/>
  <c r="BG13" i="17"/>
  <c r="AP13" i="17"/>
  <c r="AQ13" i="17"/>
  <c r="R13" i="17"/>
  <c r="S13" i="17"/>
  <c r="BJ13" i="17"/>
  <c r="ES13" i="17"/>
  <c r="EM14" i="17"/>
  <c r="DV14" i="17"/>
  <c r="DW14" i="17"/>
  <c r="EP14" i="17"/>
  <c r="DD14" i="17"/>
  <c r="DE14" i="17"/>
  <c r="CW14" i="17"/>
  <c r="CF14" i="17"/>
  <c r="CG14" i="17"/>
  <c r="BY14" i="17"/>
  <c r="BP14" i="17"/>
  <c r="BQ14" i="17"/>
  <c r="DP14" i="17"/>
  <c r="BF14" i="17"/>
  <c r="BG14" i="17"/>
  <c r="AQ14" i="17"/>
  <c r="R14" i="17"/>
  <c r="S14" i="17"/>
  <c r="J14" i="17"/>
  <c r="K14" i="17"/>
  <c r="BJ14" i="17"/>
  <c r="ES14" i="17"/>
  <c r="EM15" i="17"/>
  <c r="DV15" i="17"/>
  <c r="DW15" i="17"/>
  <c r="EP15" i="17"/>
  <c r="CW15" i="17"/>
  <c r="CF15" i="17"/>
  <c r="CG15" i="17"/>
  <c r="BX15" i="17"/>
  <c r="BY15" i="17"/>
  <c r="BP15" i="17"/>
  <c r="BQ15" i="17"/>
  <c r="DP15" i="17"/>
  <c r="BF15" i="17"/>
  <c r="BG15" i="17"/>
  <c r="AP15" i="17"/>
  <c r="AQ15" i="17"/>
  <c r="R15" i="17"/>
  <c r="S15" i="17"/>
  <c r="J15" i="17"/>
  <c r="K15" i="17"/>
  <c r="BJ15" i="17"/>
  <c r="ES15" i="17"/>
  <c r="EM16" i="17"/>
  <c r="DV16" i="17"/>
  <c r="DW16" i="17"/>
  <c r="EP16" i="17"/>
  <c r="DL16" i="17"/>
  <c r="DM16" i="17"/>
  <c r="DD16" i="17"/>
  <c r="DE16" i="17"/>
  <c r="CW16" i="17"/>
  <c r="CN16" i="17"/>
  <c r="CO16" i="17"/>
  <c r="BP16" i="17"/>
  <c r="BQ16" i="17"/>
  <c r="DP16" i="17"/>
  <c r="AP16" i="17"/>
  <c r="AQ16" i="17"/>
  <c r="Z16" i="17"/>
  <c r="AA16" i="17"/>
  <c r="J16" i="17"/>
  <c r="K16" i="17"/>
  <c r="BJ16" i="17"/>
  <c r="ES16" i="17"/>
  <c r="EM17" i="17"/>
  <c r="DV17" i="17"/>
  <c r="DW17" i="17"/>
  <c r="EP17" i="17"/>
  <c r="DL17" i="17"/>
  <c r="DM17" i="17"/>
  <c r="DD17" i="17"/>
  <c r="DE17" i="17"/>
  <c r="CW17" i="17"/>
  <c r="CN17" i="17"/>
  <c r="CO17" i="17"/>
  <c r="CF17" i="17"/>
  <c r="CG17" i="17"/>
  <c r="BP17" i="17"/>
  <c r="BQ17" i="17"/>
  <c r="DP17" i="17"/>
  <c r="BF17" i="17"/>
  <c r="BG17" i="17"/>
  <c r="AP17" i="17"/>
  <c r="AQ17" i="17"/>
  <c r="Z17" i="17"/>
  <c r="AA17" i="17"/>
  <c r="BJ17" i="17"/>
  <c r="ES17" i="17"/>
  <c r="EM18" i="17"/>
  <c r="DV18" i="17"/>
  <c r="DW18" i="17"/>
  <c r="EP18" i="17"/>
  <c r="DL18" i="17"/>
  <c r="DM18" i="17"/>
  <c r="DD18" i="17"/>
  <c r="DE18" i="17"/>
  <c r="CW18" i="17"/>
  <c r="CF18" i="17"/>
  <c r="CG18" i="17"/>
  <c r="BP18" i="17"/>
  <c r="BQ18" i="17"/>
  <c r="DP18" i="17"/>
  <c r="BF18" i="17"/>
  <c r="BG18" i="17"/>
  <c r="AP18" i="17"/>
  <c r="AQ18" i="17"/>
  <c r="Z18" i="17"/>
  <c r="AA18" i="17"/>
  <c r="BJ18" i="17"/>
  <c r="ES18" i="17"/>
  <c r="EM19" i="17"/>
  <c r="DV19" i="17"/>
  <c r="DW19" i="17"/>
  <c r="EP19" i="17"/>
  <c r="DL19" i="17"/>
  <c r="DM19" i="17"/>
  <c r="DD19" i="17"/>
  <c r="DE19" i="17"/>
  <c r="CW19" i="17"/>
  <c r="CN19" i="17"/>
  <c r="CO19" i="17"/>
  <c r="CF19" i="17"/>
  <c r="CG19" i="17"/>
  <c r="BP19" i="17"/>
  <c r="BQ19" i="17"/>
  <c r="DP19" i="17"/>
  <c r="BF19" i="17"/>
  <c r="BG19" i="17"/>
  <c r="AP19" i="17"/>
  <c r="AQ19" i="17"/>
  <c r="Z19" i="17"/>
  <c r="AA19" i="17"/>
  <c r="BJ19" i="17"/>
  <c r="ES19" i="17"/>
  <c r="EM20" i="17"/>
  <c r="DV20" i="17"/>
  <c r="DW20" i="17"/>
  <c r="EP20" i="17"/>
  <c r="DL20" i="17"/>
  <c r="DM20" i="17"/>
  <c r="DD20" i="17"/>
  <c r="DE20" i="17"/>
  <c r="CW20" i="17"/>
  <c r="CF20" i="17"/>
  <c r="CG20" i="17"/>
  <c r="BP20" i="17"/>
  <c r="BQ20" i="17"/>
  <c r="DP20" i="17"/>
  <c r="BF20" i="17"/>
  <c r="BG20" i="17"/>
  <c r="AP20" i="17"/>
  <c r="AQ20" i="17"/>
  <c r="Z20" i="17"/>
  <c r="AA20" i="17"/>
  <c r="BJ20" i="17"/>
  <c r="ES20" i="17"/>
  <c r="EM21" i="17"/>
  <c r="DV21" i="17"/>
  <c r="DW21" i="17"/>
  <c r="EP21" i="17"/>
  <c r="DL21" i="17"/>
  <c r="DM21" i="17"/>
  <c r="DD21" i="17"/>
  <c r="DE21" i="17"/>
  <c r="CW21" i="17"/>
  <c r="CN21" i="17"/>
  <c r="CO21" i="17"/>
  <c r="CF21" i="17"/>
  <c r="CG21" i="17"/>
  <c r="BP21" i="17"/>
  <c r="BQ21" i="17"/>
  <c r="DP21" i="17"/>
  <c r="BF21" i="17"/>
  <c r="BG21" i="17"/>
  <c r="AP21" i="17"/>
  <c r="AQ21" i="17"/>
  <c r="Z21" i="17"/>
  <c r="AA21" i="17"/>
  <c r="BJ21" i="17"/>
  <c r="ES21" i="17"/>
  <c r="EM22" i="17"/>
  <c r="DV22" i="17"/>
  <c r="DW22" i="17"/>
  <c r="EP22" i="17"/>
  <c r="DL22" i="17"/>
  <c r="DM22" i="17"/>
  <c r="DD22" i="17"/>
  <c r="DE22" i="17"/>
  <c r="CW22" i="17"/>
  <c r="CF22" i="17"/>
  <c r="CG22" i="17"/>
  <c r="BP22" i="17"/>
  <c r="BQ22" i="17"/>
  <c r="DP22" i="17"/>
  <c r="BF22" i="17"/>
  <c r="BG22" i="17"/>
  <c r="AP22" i="17"/>
  <c r="AQ22" i="17"/>
  <c r="Z22" i="17"/>
  <c r="AA22" i="17"/>
  <c r="BJ22" i="17"/>
  <c r="ES22" i="17"/>
  <c r="EM23" i="17"/>
  <c r="DW23" i="17"/>
  <c r="EP23" i="17"/>
  <c r="CW23" i="17"/>
  <c r="CF23" i="17"/>
  <c r="CG23" i="17"/>
  <c r="DP23" i="17"/>
  <c r="J23" i="17"/>
  <c r="K23" i="17"/>
  <c r="BJ23" i="17"/>
  <c r="ES23" i="17"/>
  <c r="EM24" i="17"/>
  <c r="DW24" i="17"/>
  <c r="EP24" i="17"/>
  <c r="DE24" i="17"/>
  <c r="CW24" i="17"/>
  <c r="CO24" i="17"/>
  <c r="CF24" i="17"/>
  <c r="CG24" i="17"/>
  <c r="DP24" i="17"/>
  <c r="BE24" i="17"/>
  <c r="BF24" i="17"/>
  <c r="BG24" i="17"/>
  <c r="AO24" i="17"/>
  <c r="AQ24" i="17"/>
  <c r="AA24" i="17"/>
  <c r="J24" i="17"/>
  <c r="K24" i="17"/>
  <c r="BJ24" i="17"/>
  <c r="ES24" i="17"/>
  <c r="CF25" i="17"/>
  <c r="CG25" i="17"/>
  <c r="DP25" i="17"/>
  <c r="ES25" i="17"/>
  <c r="EM26" i="17"/>
  <c r="DV26" i="17"/>
  <c r="DW26" i="17"/>
  <c r="EP26" i="17"/>
  <c r="DL26" i="17"/>
  <c r="DM26" i="17"/>
  <c r="DD26" i="17"/>
  <c r="DE26" i="17"/>
  <c r="CF26" i="17"/>
  <c r="CG26" i="17"/>
  <c r="BP26" i="17"/>
  <c r="BQ26" i="17"/>
  <c r="DP26" i="17"/>
  <c r="BF26" i="17"/>
  <c r="BG26" i="17"/>
  <c r="AP26" i="17"/>
  <c r="AQ26" i="17"/>
  <c r="J26" i="17"/>
  <c r="K26" i="17"/>
  <c r="BJ26" i="17"/>
  <c r="ES26" i="17"/>
  <c r="EM27" i="17"/>
  <c r="DV27" i="17"/>
  <c r="DW27" i="17"/>
  <c r="EP27" i="17"/>
  <c r="DL27" i="17"/>
  <c r="DM27" i="17"/>
  <c r="DD27" i="17"/>
  <c r="DE27" i="17"/>
  <c r="CN27" i="17"/>
  <c r="CO27" i="17"/>
  <c r="CF27" i="17"/>
  <c r="CG27" i="17"/>
  <c r="BP27" i="17"/>
  <c r="BQ27" i="17"/>
  <c r="DP27" i="17"/>
  <c r="BF27" i="17"/>
  <c r="BG27" i="17"/>
  <c r="AP27" i="17"/>
  <c r="AQ27" i="17"/>
  <c r="Z27" i="17"/>
  <c r="AA27" i="17"/>
  <c r="J27" i="17"/>
  <c r="K27" i="17"/>
  <c r="BJ27" i="17"/>
  <c r="ES27" i="17"/>
  <c r="EM28" i="17"/>
  <c r="DV28" i="17"/>
  <c r="DW28" i="17"/>
  <c r="EP28" i="17"/>
  <c r="DL28" i="17"/>
  <c r="DM28" i="17"/>
  <c r="DD28" i="17"/>
  <c r="DE28" i="17"/>
  <c r="CN28" i="17"/>
  <c r="CO28" i="17"/>
  <c r="CF28" i="17"/>
  <c r="CG28" i="17"/>
  <c r="BP28" i="17"/>
  <c r="BQ28" i="17"/>
  <c r="DP28" i="17"/>
  <c r="BF28" i="17"/>
  <c r="BG28" i="17"/>
  <c r="AP28" i="17"/>
  <c r="AQ28" i="17"/>
  <c r="Z28" i="17"/>
  <c r="AA28" i="17"/>
  <c r="J28" i="17"/>
  <c r="K28" i="17"/>
  <c r="BJ28" i="17"/>
  <c r="ES28" i="17"/>
  <c r="EM29" i="17"/>
  <c r="DV29" i="17"/>
  <c r="DW29" i="17"/>
  <c r="EP29" i="17"/>
  <c r="DL29" i="17"/>
  <c r="DM29" i="17"/>
  <c r="DD29" i="17"/>
  <c r="DE29" i="17"/>
  <c r="CN29" i="17"/>
  <c r="CO29" i="17"/>
  <c r="CF29" i="17"/>
  <c r="CG29" i="17"/>
  <c r="BP29" i="17"/>
  <c r="BQ29" i="17"/>
  <c r="DP29" i="17"/>
  <c r="BF29" i="17"/>
  <c r="BG29" i="17"/>
  <c r="AP29" i="17"/>
  <c r="AQ29" i="17"/>
  <c r="Z29" i="17"/>
  <c r="AA29" i="17"/>
  <c r="J29" i="17"/>
  <c r="K29" i="17"/>
  <c r="BJ29" i="17"/>
  <c r="ES29" i="17"/>
  <c r="EM30" i="17"/>
  <c r="DV30" i="17"/>
  <c r="DW30" i="17"/>
  <c r="EP30" i="17"/>
  <c r="DL30" i="17"/>
  <c r="DM30" i="17"/>
  <c r="DD30" i="17"/>
  <c r="DE30" i="17"/>
  <c r="CF30" i="17"/>
  <c r="CG30" i="17"/>
  <c r="BX30" i="17"/>
  <c r="BY30" i="17"/>
  <c r="BP30" i="17"/>
  <c r="BQ30" i="17"/>
  <c r="DP30" i="17"/>
  <c r="BF30" i="17"/>
  <c r="BG30" i="17"/>
  <c r="AP30" i="17"/>
  <c r="AQ30" i="17"/>
  <c r="Z30" i="17"/>
  <c r="AA30" i="17"/>
  <c r="J30" i="17"/>
  <c r="K30" i="17"/>
  <c r="BJ30" i="17"/>
  <c r="ES30" i="17"/>
  <c r="EM31" i="17"/>
  <c r="DV31" i="17"/>
  <c r="DW31" i="17"/>
  <c r="EP31" i="17"/>
  <c r="DL31" i="17"/>
  <c r="DM31" i="17"/>
  <c r="DD31" i="17"/>
  <c r="DE31" i="17"/>
  <c r="CF31" i="17"/>
  <c r="CG31" i="17"/>
  <c r="BX31" i="17"/>
  <c r="BY31" i="17"/>
  <c r="BP31" i="17"/>
  <c r="BQ31" i="17"/>
  <c r="DP31" i="17"/>
  <c r="BF31" i="17"/>
  <c r="BG31" i="17"/>
  <c r="AP31" i="17"/>
  <c r="AQ31" i="17"/>
  <c r="Z31" i="17"/>
  <c r="AA31" i="17"/>
  <c r="BJ31" i="17"/>
  <c r="ES31" i="17"/>
  <c r="EM32" i="17"/>
  <c r="DV32" i="17"/>
  <c r="DW32" i="17"/>
  <c r="EP32" i="17"/>
  <c r="DL32" i="17"/>
  <c r="DM32" i="17"/>
  <c r="DD32" i="17"/>
  <c r="DE32" i="17"/>
  <c r="CW32" i="17"/>
  <c r="CF32" i="17"/>
  <c r="CG32" i="17"/>
  <c r="BX32" i="17"/>
  <c r="BY32" i="17"/>
  <c r="BP32" i="17"/>
  <c r="BQ32" i="17"/>
  <c r="DP32" i="17"/>
  <c r="BF32" i="17"/>
  <c r="BG32" i="17"/>
  <c r="AP32" i="17"/>
  <c r="AQ32" i="17"/>
  <c r="Z32" i="17"/>
  <c r="AA32" i="17"/>
  <c r="J32" i="17"/>
  <c r="K32" i="17"/>
  <c r="BJ32" i="17"/>
  <c r="ES32" i="17"/>
  <c r="DV33" i="17"/>
  <c r="DW33" i="17"/>
  <c r="EP33" i="17"/>
  <c r="DD33" i="17"/>
  <c r="DE33" i="17"/>
  <c r="CW33" i="17"/>
  <c r="CN33" i="17"/>
  <c r="CO33" i="17"/>
  <c r="CF33" i="17"/>
  <c r="CG33" i="17"/>
  <c r="BX33" i="17"/>
  <c r="BY33" i="17"/>
  <c r="BP33" i="17"/>
  <c r="BQ33" i="17"/>
  <c r="DP33" i="17"/>
  <c r="BF33" i="17"/>
  <c r="BG33" i="17"/>
  <c r="AP33" i="17"/>
  <c r="AQ33" i="17"/>
  <c r="Z33" i="17"/>
  <c r="AA33" i="17"/>
  <c r="BJ33" i="17"/>
  <c r="ES33" i="17"/>
  <c r="EM34" i="17"/>
  <c r="DV34" i="17"/>
  <c r="DW34" i="17"/>
  <c r="EP34" i="17"/>
  <c r="DD34" i="17"/>
  <c r="DE34" i="17"/>
  <c r="CW34" i="17"/>
  <c r="CF34" i="17"/>
  <c r="CG34" i="17"/>
  <c r="BP34" i="17"/>
  <c r="BQ34" i="17"/>
  <c r="DP34" i="17"/>
  <c r="BF34" i="17"/>
  <c r="BG34" i="17"/>
  <c r="Z34" i="17"/>
  <c r="AA34" i="17"/>
  <c r="BJ34" i="17"/>
  <c r="ES34" i="17"/>
  <c r="EM35" i="17"/>
  <c r="DV35" i="17"/>
  <c r="DW35" i="17"/>
  <c r="EP35" i="17"/>
  <c r="DE35" i="17"/>
  <c r="CW35" i="17"/>
  <c r="CF35" i="17"/>
  <c r="CG35" i="17"/>
  <c r="BY35" i="17"/>
  <c r="BP35" i="17"/>
  <c r="BQ35" i="17"/>
  <c r="DP35" i="17"/>
  <c r="R35" i="17"/>
  <c r="S35" i="17"/>
  <c r="J35" i="17"/>
  <c r="K35" i="17"/>
  <c r="BJ35" i="17"/>
  <c r="ES35" i="17"/>
  <c r="EM36" i="17"/>
  <c r="DV36" i="17"/>
  <c r="DW36" i="17"/>
  <c r="EP36" i="17"/>
  <c r="CW36" i="17"/>
  <c r="CF36" i="17"/>
  <c r="CG36" i="17"/>
  <c r="DP36" i="17"/>
  <c r="BF36" i="17"/>
  <c r="BG36" i="17"/>
  <c r="AP36" i="17"/>
  <c r="AQ36" i="17"/>
  <c r="Z36" i="17"/>
  <c r="AA36" i="17"/>
  <c r="R36" i="17"/>
  <c r="S36" i="17"/>
  <c r="BJ36" i="17"/>
  <c r="ES36" i="17"/>
  <c r="EM37" i="17"/>
  <c r="DV37" i="17"/>
  <c r="DW37" i="17"/>
  <c r="EP37" i="17"/>
  <c r="DD37" i="17"/>
  <c r="DE37" i="17"/>
  <c r="CW37" i="17"/>
  <c r="BX37" i="17"/>
  <c r="BY37" i="17"/>
  <c r="DP37" i="17"/>
  <c r="BF37" i="17"/>
  <c r="BG37" i="17"/>
  <c r="AP37" i="17"/>
  <c r="AQ37" i="17"/>
  <c r="Z37" i="17"/>
  <c r="AA37" i="17"/>
  <c r="R37" i="17"/>
  <c r="S37" i="17"/>
  <c r="BJ37" i="17"/>
  <c r="ES37" i="17"/>
  <c r="EM38" i="17"/>
  <c r="DV38" i="17"/>
  <c r="DW38" i="17"/>
  <c r="EP38" i="17"/>
  <c r="DD38" i="17"/>
  <c r="DE38" i="17"/>
  <c r="CW38" i="17"/>
  <c r="CF38" i="17"/>
  <c r="CG38" i="17"/>
  <c r="BX38" i="17"/>
  <c r="BY38" i="17"/>
  <c r="BP38" i="17"/>
  <c r="BQ38" i="17"/>
  <c r="DP38" i="17"/>
  <c r="BF38" i="17"/>
  <c r="BG38" i="17"/>
  <c r="AP38" i="17"/>
  <c r="AQ38" i="17"/>
  <c r="Z38" i="17"/>
  <c r="AA38" i="17"/>
  <c r="BJ38" i="17"/>
  <c r="ES38" i="17"/>
  <c r="EP39" i="17"/>
  <c r="DP39" i="17"/>
  <c r="BJ39" i="17"/>
  <c r="ES39" i="17"/>
  <c r="EP40" i="17"/>
  <c r="DP40" i="17"/>
  <c r="BJ40" i="17"/>
  <c r="ES40" i="17"/>
  <c r="EP41" i="17"/>
  <c r="DP41" i="17"/>
  <c r="BJ41" i="17"/>
  <c r="ES41" i="17"/>
  <c r="EP42" i="17"/>
  <c r="DP42" i="17"/>
  <c r="BJ42" i="17"/>
  <c r="ES42" i="17"/>
  <c r="DD43" i="17"/>
  <c r="DE43" i="17"/>
  <c r="CW43" i="17"/>
  <c r="BX43" i="17"/>
  <c r="BY43" i="17"/>
  <c r="DP43" i="17"/>
  <c r="BJ43" i="17"/>
  <c r="ES43" i="17"/>
  <c r="ES44" i="17"/>
  <c r="EM44" i="17"/>
  <c r="EE44" i="17"/>
  <c r="DW44" i="17"/>
  <c r="DM44" i="17"/>
  <c r="DE44" i="17"/>
  <c r="CW44" i="17"/>
  <c r="CO44" i="17"/>
  <c r="CG44" i="17"/>
  <c r="BY44" i="17"/>
  <c r="BQ44" i="17"/>
  <c r="BG44" i="17"/>
  <c r="AY44" i="17"/>
  <c r="AQ44" i="17"/>
  <c r="AI44" i="17"/>
  <c r="AA44" i="17"/>
  <c r="K44" i="17"/>
  <c r="DQ43" i="17"/>
  <c r="ET43" i="17"/>
  <c r="ER43" i="17"/>
  <c r="BK43" i="17"/>
  <c r="BK42" i="17"/>
  <c r="ET42" i="17"/>
  <c r="ER42" i="17"/>
  <c r="EQ42" i="17"/>
  <c r="DQ42" i="17"/>
  <c r="BK41" i="17"/>
  <c r="ET41" i="17"/>
  <c r="ER41" i="17"/>
  <c r="EQ41" i="17"/>
  <c r="DQ41" i="17"/>
  <c r="BK40" i="17"/>
  <c r="ET40" i="17"/>
  <c r="ER40" i="17"/>
  <c r="EQ40" i="17"/>
  <c r="DQ40" i="17"/>
  <c r="BK39" i="17"/>
  <c r="ET39" i="17"/>
  <c r="ER39" i="17"/>
  <c r="EQ39" i="17"/>
  <c r="DQ39" i="17"/>
  <c r="DQ38" i="17"/>
  <c r="ET38" i="17"/>
  <c r="ER38" i="17"/>
  <c r="EQ38" i="17"/>
  <c r="BK38" i="17"/>
  <c r="DQ37" i="17"/>
  <c r="ET37" i="17"/>
  <c r="ER37" i="17"/>
  <c r="EQ37" i="17"/>
  <c r="BK37" i="17"/>
  <c r="BK36" i="17"/>
  <c r="ET36" i="17"/>
  <c r="ER36" i="17"/>
  <c r="EQ36" i="17"/>
  <c r="DQ36" i="17"/>
  <c r="BK35" i="17"/>
  <c r="ET35" i="17"/>
  <c r="ER35" i="17"/>
  <c r="EQ35" i="17"/>
  <c r="DQ35" i="17"/>
  <c r="BK34" i="17"/>
  <c r="ET34" i="17"/>
  <c r="ER34" i="17"/>
  <c r="EQ34" i="17"/>
  <c r="DQ34" i="17"/>
  <c r="BK33" i="17"/>
  <c r="ET33" i="17"/>
  <c r="ER33" i="17"/>
  <c r="EQ33" i="17"/>
  <c r="DQ33" i="17"/>
  <c r="BK32" i="17"/>
  <c r="ET32" i="17"/>
  <c r="ER32" i="17"/>
  <c r="EQ32" i="17"/>
  <c r="DQ32" i="17"/>
  <c r="BK31" i="17"/>
  <c r="ET31" i="17"/>
  <c r="ER31" i="17"/>
  <c r="EQ31" i="17"/>
  <c r="DQ31" i="17"/>
  <c r="BK30" i="17"/>
  <c r="ET30" i="17"/>
  <c r="ER30" i="17"/>
  <c r="EQ30" i="17"/>
  <c r="DQ30" i="17"/>
  <c r="DQ29" i="17"/>
  <c r="ET29" i="17"/>
  <c r="ER29" i="17"/>
  <c r="EQ29" i="17"/>
  <c r="BK29" i="17"/>
  <c r="BK28" i="17"/>
  <c r="ET28" i="17"/>
  <c r="ER28" i="17"/>
  <c r="EQ28" i="17"/>
  <c r="DQ28" i="17"/>
  <c r="BK27" i="17"/>
  <c r="ET27" i="17"/>
  <c r="ER27" i="17"/>
  <c r="EQ27" i="17"/>
  <c r="DQ27" i="17"/>
  <c r="DQ26" i="17"/>
  <c r="ET26" i="17"/>
  <c r="ER26" i="17"/>
  <c r="EQ26" i="17"/>
  <c r="BK26" i="17"/>
  <c r="DQ25" i="17"/>
  <c r="ET25" i="17"/>
  <c r="ER25" i="17"/>
  <c r="BK24" i="17"/>
  <c r="ET24" i="17"/>
  <c r="ER24" i="17"/>
  <c r="EQ24" i="17"/>
  <c r="DQ24" i="17"/>
  <c r="EQ23" i="17"/>
  <c r="ET23" i="17"/>
  <c r="ER23" i="17"/>
  <c r="DQ23" i="17"/>
  <c r="BK23" i="17"/>
  <c r="BK22" i="17"/>
  <c r="ET22" i="17"/>
  <c r="ER22" i="17"/>
  <c r="EQ22" i="17"/>
  <c r="DQ22" i="17"/>
  <c r="BK21" i="17"/>
  <c r="ET21" i="17"/>
  <c r="ER21" i="17"/>
  <c r="EQ21" i="17"/>
  <c r="DQ21" i="17"/>
  <c r="BK20" i="17"/>
  <c r="ET20" i="17"/>
  <c r="ER20" i="17"/>
  <c r="EQ20" i="17"/>
  <c r="DQ20" i="17"/>
  <c r="BK19" i="17"/>
  <c r="ET19" i="17"/>
  <c r="ER19" i="17"/>
  <c r="EQ19" i="17"/>
  <c r="DQ19" i="17"/>
  <c r="BK18" i="17"/>
  <c r="ET18" i="17"/>
  <c r="ER18" i="17"/>
  <c r="EQ18" i="17"/>
  <c r="DQ18" i="17"/>
  <c r="BK17" i="17"/>
  <c r="ET17" i="17"/>
  <c r="ER17" i="17"/>
  <c r="EQ17" i="17"/>
  <c r="DQ17" i="17"/>
  <c r="BK16" i="17"/>
  <c r="ET16" i="17"/>
  <c r="ER16" i="17"/>
  <c r="EQ16" i="17"/>
  <c r="DQ16" i="17"/>
  <c r="BK15" i="17"/>
  <c r="ET15" i="17"/>
  <c r="ER15" i="17"/>
  <c r="EQ15" i="17"/>
  <c r="DQ15" i="17"/>
  <c r="DQ14" i="17"/>
  <c r="ET14" i="17"/>
  <c r="ER14" i="17"/>
  <c r="EQ14" i="17"/>
  <c r="BK14" i="17"/>
  <c r="BK13" i="17"/>
  <c r="ET13" i="17"/>
  <c r="ER13" i="17"/>
  <c r="EQ13" i="17"/>
  <c r="DQ13" i="17"/>
  <c r="BK12" i="17"/>
  <c r="ET12" i="17"/>
  <c r="ER12" i="17"/>
  <c r="EQ12" i="17"/>
  <c r="DQ12" i="17"/>
  <c r="DQ11" i="17"/>
  <c r="ET11" i="17"/>
  <c r="ER11" i="17"/>
  <c r="EQ11" i="17"/>
  <c r="BK11" i="17"/>
  <c r="BK10" i="17"/>
  <c r="ET10" i="17"/>
  <c r="ER10" i="17"/>
  <c r="EQ10" i="17"/>
  <c r="DQ10" i="17"/>
  <c r="BK9" i="17"/>
  <c r="ET9" i="17"/>
  <c r="ER9" i="17"/>
  <c r="EQ9" i="17"/>
  <c r="DQ9" i="17"/>
  <c r="BK8" i="17"/>
  <c r="ET8" i="17"/>
  <c r="ER8" i="17"/>
  <c r="EQ8" i="17"/>
  <c r="DQ8" i="17"/>
  <c r="D95" i="14"/>
</calcChain>
</file>

<file path=xl/comments1.xml><?xml version="1.0" encoding="utf-8"?>
<comments xmlns="http://schemas.openxmlformats.org/spreadsheetml/2006/main">
  <authors>
    <author>UsuarioUTP1</author>
  </authors>
  <commentList>
    <comment ref="CM24" authorId="0" shapeId="0">
      <text>
        <r>
          <rPr>
            <b/>
            <sz val="9"/>
            <color indexed="81"/>
            <rFont val="Tahoma"/>
            <family val="2"/>
          </rPr>
          <t>UsuarioUTP1:</t>
        </r>
        <r>
          <rPr>
            <sz val="9"/>
            <color indexed="81"/>
            <rFont val="Tahoma"/>
            <family val="2"/>
          </rPr>
          <t xml:space="preserve">
Este proveedor cotizó el mismo equipo para los ítems 16 a 18????
</t>
        </r>
      </text>
    </comment>
  </commentList>
</comments>
</file>

<file path=xl/sharedStrings.xml><?xml version="1.0" encoding="utf-8"?>
<sst xmlns="http://schemas.openxmlformats.org/spreadsheetml/2006/main" count="4668" uniqueCount="819">
  <si>
    <t>UNIVERSIDAD TECNOLÓGICA DE PEREIRA</t>
  </si>
  <si>
    <t>ÍTEM</t>
  </si>
  <si>
    <t>NOMBRE DEL ELEMENTO</t>
  </si>
  <si>
    <t>CANT</t>
  </si>
  <si>
    <t>MARCA / REFERENCIA / MODELO OFERTADO</t>
  </si>
  <si>
    <t>GARANTÍA</t>
  </si>
  <si>
    <t xml:space="preserve">TIEMPO DE ENTREGA </t>
  </si>
  <si>
    <t xml:space="preserve"> </t>
  </si>
  <si>
    <t>EPSON</t>
  </si>
  <si>
    <t>1 AÑO</t>
  </si>
  <si>
    <t>3 AÑOS</t>
  </si>
  <si>
    <t>5 DÍAS</t>
  </si>
  <si>
    <t>10 DÍAS</t>
  </si>
  <si>
    <t>3 Años</t>
  </si>
  <si>
    <t>3 años</t>
  </si>
  <si>
    <t>HP</t>
  </si>
  <si>
    <t>1 año</t>
  </si>
  <si>
    <t>30 DIAS</t>
  </si>
  <si>
    <t xml:space="preserve">1 año </t>
  </si>
  <si>
    <t>60 DIAS</t>
  </si>
  <si>
    <t>ZURICH DE OCCIDENTE S.A.</t>
  </si>
  <si>
    <t>DISTRICOM DE COLOMBIA LTDA.</t>
  </si>
  <si>
    <t>BIENES Y SUMINISTROS</t>
  </si>
  <si>
    <t>La Sección de Bienes y Suministros de la Universidad Tecnológica de Pereira publicó la invitación en la página web e invitó a cotizar a las siguientes empresas:</t>
  </si>
  <si>
    <t>4. Zurich de Occidente S.A.</t>
  </si>
  <si>
    <t>2.  EMPRESAS PARTICIPANTES EN LA INVITACIÓN</t>
  </si>
  <si>
    <t>3.  EVALUACIÓN DOCUMENTOS SOLICITADOS</t>
  </si>
  <si>
    <t xml:space="preserve">Una vez revisados los documentos legales exigidos en la Invitación a Cotizar, se tiene el siguiente cuadro resumen: </t>
  </si>
  <si>
    <t>PROPONENTE</t>
  </si>
  <si>
    <t>CAMARA DE COMERCIO</t>
  </si>
  <si>
    <t>SI</t>
  </si>
  <si>
    <t>De acuerdo al anterior cuadro resumen los oferentes cumplen con toda la documentación solicitada, por lo tanto continúan en el proceso.</t>
  </si>
  <si>
    <t xml:space="preserve">4. EVALUACIÓN TECNICA </t>
  </si>
  <si>
    <t>En cuadro adjunto se especifica el cumplimiento de cada una de las empresas.</t>
  </si>
  <si>
    <t>5. EVALUACIÓN ECONÓMICA</t>
  </si>
  <si>
    <t>6.  RECOMENDACIÓN</t>
  </si>
  <si>
    <t>De acuerdo con las evaluaciones anteriores y al presupuesto oficial asignado para la Invitación, el comité técnico recomienda adjudicar de la siguiente manera:</t>
  </si>
  <si>
    <t>VALOR TOTAL</t>
  </si>
  <si>
    <t>ISABEL CRISTINA LÓPEZ SALAZAR</t>
  </si>
  <si>
    <t>MIGUEL ÁNGEL GÓMEZ CALDERÓN</t>
  </si>
  <si>
    <t>Comité Técnico</t>
  </si>
  <si>
    <t>1. Nex Computer</t>
  </si>
  <si>
    <t>3. Districom Colombia Ltda.</t>
  </si>
  <si>
    <t>8 DIAS</t>
  </si>
  <si>
    <t>GESTIÓN FINANCIERA</t>
  </si>
  <si>
    <t>2. Ofiprinting</t>
  </si>
  <si>
    <t>5. Districom</t>
  </si>
  <si>
    <t>6. Sitec</t>
  </si>
  <si>
    <t>ESPECIFICACION Y/O REFERENCIA</t>
  </si>
  <si>
    <t xml:space="preserve">MARCA / REFERENCIA / MODELO </t>
  </si>
  <si>
    <t>ESPECIFICACION OFERTADA</t>
  </si>
  <si>
    <t xml:space="preserve">SFF ProDesk HP 600 G1 Core i7-4790 Quad Core 3.60 GHz, 8 GB (2x4 GB) DDR3 1600 MHz, 1TB 7200 RPM, Energy Star, DVDRW, Mouse PS/2, Keyboard PS/2, Puerto Serial, TPM, Windows® 7 Pro 64 con Lic Windows® 8.1 Pro, Garantia 3-3-3. </t>
  </si>
  <si>
    <t>LENOVO</t>
  </si>
  <si>
    <t xml:space="preserve">3 AÑOS </t>
  </si>
  <si>
    <t>45 DIAS</t>
  </si>
  <si>
    <t>N/A</t>
  </si>
  <si>
    <t>10 dias</t>
  </si>
  <si>
    <t>15 DIAS</t>
  </si>
  <si>
    <t>45 dias</t>
  </si>
  <si>
    <t>10 DIAS</t>
  </si>
  <si>
    <t>HP LaserJet  Impresora P1102w BN 19 ppm-VOLUMEN RECOMENDADO MENSUAL DE 250 A 1.500 PAGINAS  CE285A (rendimiento1.600 paginas) INCLUYE GARANTIA 1 AÑO</t>
  </si>
  <si>
    <t xml:space="preserve">CE658A#BGJ  LJ P1102W </t>
  </si>
  <si>
    <t>LG</t>
  </si>
  <si>
    <t>5 DIAS</t>
  </si>
  <si>
    <t>SEAGATE</t>
  </si>
  <si>
    <t>NIT</t>
  </si>
  <si>
    <t>Se realiza la comparación de precios por Ítem entre las empresas participantes. Las ofertas están acordes con los precios del mercado. Ver Anexo Comparativo ofertas.</t>
  </si>
  <si>
    <t>INVITACIÓN A COTIZAR BS/31/2016</t>
  </si>
  <si>
    <t>ACTA DE EVALUACIÓN Y RECOMENDACIÓN</t>
  </si>
  <si>
    <t>FECHA: 7 de junio de 2016</t>
  </si>
  <si>
    <t>1. OBJETO. SUMINISTRO DE EQUIPOS DE CÓMPUTO Y PERIFÉRICOS</t>
  </si>
  <si>
    <t>8. LVO</t>
  </si>
  <si>
    <t>9. TES Ltda.</t>
  </si>
  <si>
    <t>10. iShop</t>
  </si>
  <si>
    <t>11. Grupo Verytel</t>
  </si>
  <si>
    <t>3. Alberto Álvarez López</t>
  </si>
  <si>
    <t>1. Aló Global</t>
  </si>
  <si>
    <t>2. Compudemano / Andrés Pinilla</t>
  </si>
  <si>
    <t>4. Elatin</t>
  </si>
  <si>
    <t>5. GTI - Alberto Álvarez López</t>
  </si>
  <si>
    <t>6. Innovateck</t>
  </si>
  <si>
    <t>7. JM Multisistemas</t>
  </si>
  <si>
    <t>9. Microtrón</t>
  </si>
  <si>
    <t>10. Nex Computer</t>
  </si>
  <si>
    <t>11. Ofiprinting Solutions S.A.S</t>
  </si>
  <si>
    <t>12. Simel Electromecánica</t>
  </si>
  <si>
    <t>13. Sitec</t>
  </si>
  <si>
    <t>14. Sumimas</t>
  </si>
  <si>
    <t>15. Tek Soluciones</t>
  </si>
  <si>
    <t>16. TES</t>
  </si>
  <si>
    <t>17. Zurich de Occidente S.A.</t>
  </si>
  <si>
    <t>RUT</t>
  </si>
  <si>
    <t>1,2,3,6,8,10,12,14,29</t>
  </si>
  <si>
    <t>ALBERTO ÁLVAREZ LÓPEZ</t>
  </si>
  <si>
    <t>9,11,13,15,20,26,32</t>
  </si>
  <si>
    <t>5,17,23,24,25,27,28</t>
  </si>
  <si>
    <t>ELATIN S.A.S</t>
  </si>
  <si>
    <t>JM MULTISISTEMAS S.A.S</t>
  </si>
  <si>
    <t>MICROTRÓN S.A.S</t>
  </si>
  <si>
    <t>NE XCOMPUTER S.A.</t>
  </si>
  <si>
    <t>SIMELC ELECTROMECÁNICAS S.A.S</t>
  </si>
  <si>
    <t>4,30,31</t>
  </si>
  <si>
    <t>SITEC SOLUCIONES S.A.S</t>
  </si>
  <si>
    <t>19,22</t>
  </si>
  <si>
    <t>SUMIMAS S.A.S</t>
  </si>
  <si>
    <t>GESTIÓN DE COMPRA DE BIENES Y SUMINISTROS</t>
  </si>
  <si>
    <t>ANEXO 1 MODIFICADO - INVITACIÓN A COTIZAR BS/31/2016</t>
  </si>
  <si>
    <t>SUMINISTRO DE EQUIPOS DE CÓMPUTO Y PERIFÉRICOS</t>
  </si>
  <si>
    <t>ALO GLOBAL SERVICES</t>
  </si>
  <si>
    <t>COMPUDEMANO / ANDRÉS PINILLA MONTOYA</t>
  </si>
  <si>
    <t xml:space="preserve">DISTRICOM DE COLOMBIA LTDA </t>
  </si>
  <si>
    <t xml:space="preserve">ELATIN S.A.S </t>
  </si>
  <si>
    <t xml:space="preserve"> GTI - ALBERTO ALVAREZ LOPEZ</t>
  </si>
  <si>
    <t>INNOVATECK SAS</t>
  </si>
  <si>
    <t xml:space="preserve"> JMMULTISISTEMAS S.A.S</t>
  </si>
  <si>
    <t xml:space="preserve">LVO SYSTEM LTDA </t>
  </si>
  <si>
    <t xml:space="preserve"> Microtrón SAS</t>
  </si>
  <si>
    <t xml:space="preserve"> NEX COMPUTER S.A</t>
  </si>
  <si>
    <t xml:space="preserve"> OFIPRINTING SOLUTIONS S.A.S</t>
  </si>
  <si>
    <t>SIMELC ELECTROMECANICA S.A.S.</t>
  </si>
  <si>
    <t>SITEC SOLUCIONES SAS</t>
  </si>
  <si>
    <t>SUMIMAS SAS</t>
  </si>
  <si>
    <t>TEK SOLUCIONES TECNOLOGICAS S.A.S</t>
  </si>
  <si>
    <t>TES LTDA.</t>
  </si>
  <si>
    <t>*SI CUMPLE / NO CUMPLE</t>
  </si>
  <si>
    <t>MAC PRO, 6-CORE AND DUAL GPU</t>
  </si>
  <si>
    <t>3.5GHz 6-Core Intel Xeon E5 processor, 
16GB 1866MHz DDR3 ECC memory, Dual AMD FirePro D500 with 3GB GDDR5 
VRAM each, 256GB PCIe-based flash storage1 3.5GHz 6-Core Intel Xeon 
E5 with 12MB L3 cache and Turbo Boost up to 3.9GHz</t>
  </si>
  <si>
    <t>Apple</t>
  </si>
  <si>
    <t xml:space="preserve">MacPro con Procesador 3.5GHz 6-core with 12MB of L3 cache 16Gb (4x4GB) of 1866MHz DDR3 ECC /256GB PCIe-based ﬂash storage / Dual AMD FirePro D500 GPUs with 3GB of GDDR5 VRAM / Ptos 4 USB3.0/ 6Ptos Thunderbolt/ 2Ptos de Red 10/100/1000/1Pto HDMI  /Red wireless Wi-Fi 802.11ac,3 compatible con IEEE 802.11a/b/g/n /Tecnología wireless Bluetooth 4.0 - Mac OSX   / Includes Photos, iMovie, GarageBand, Pages, Numbers, Keynote, Maps.... Solo  CPU </t>
  </si>
  <si>
    <t xml:space="preserve"> APPLE / MAC PRO / MD878E/A</t>
  </si>
  <si>
    <t>SI CUMPLE</t>
  </si>
  <si>
    <t xml:space="preserve">MD878E/A
MAC PRO 3.5-6C/D500/16GB/256GB-SPA GARANTIA 1 AÑO </t>
  </si>
  <si>
    <t>APPLE- MD878E/A</t>
  </si>
  <si>
    <t>Procesadro Intel Xeon 3,5GH 6 CORE E5  12 MB caché L3 , Turbo Boost de hasta 3.9 GHz, Memoria ECC DDR3, 256GB Almacenamiento en flash basado en PCIe Memoria 16 GB (4* 4 GB)  ECC DDR3 de 1866 MHz, gráficos AMD FirePro D500 con 3 GB de VRAM GDDR5 cada uno</t>
  </si>
  <si>
    <t>MD878LL</t>
  </si>
  <si>
    <t>12 MESES</t>
  </si>
  <si>
    <t>3.5GHz 6-Core Intel Xeon E5 processor, 
16GB 1866MHz DDR3 ECC memory, Dual AMD FirePro D500 with 3GB GDDR5  VRAM each, 256GB PCIe-based flash storage1 3.5GHz 6-Core Intel Xeon  E5 with 12MB L3 cache and Turbo Boost up to 3.9GHz - Garantia de 1 año</t>
  </si>
  <si>
    <t>APPLE
MD878E/A</t>
  </si>
  <si>
    <t>MD878E/A MAC PRO, 6 CORE AND DUAL GPU 3.5GHz 6-Core Intel Xeon E5 processor, 16GB 1866MHz DDR3 ECC memory, Dual AMD FirePro D500 with 3GB GDDR5 VRAM each, 256GB PCIe-based flash storage1 3.5GHz 6-Core Intel Xeon E5 with 12MB L3 cache and Turbo Boost up to 3.9GHz</t>
  </si>
  <si>
    <t>1 Año</t>
  </si>
  <si>
    <t xml:space="preserve">http://www.apple.com/mac-pro/specs/
</t>
  </si>
  <si>
    <t xml:space="preserve">1 Año </t>
  </si>
  <si>
    <t>Apple Mac Pro 3,5 GHz 6-Core Intel Xeon E5 con 12 MB de caché L3 y Turbo Boost de hasta 3.9 GHz
16 GB (cuatro de 4 GB) de memoria ECC DDR3 de 1866 MHz,                                              Dos procesadores gráficos AMD FirePro D500 con 3 GB de VRAM GDDR5 cada uno 1526 procesadores de flujo, Ancho de banda de memoria de 240 GBps,
Rendimiento de 2.2 teraflops, 256GB Almacenamiento en flash basado en PCIe. Coenxiones: 4 USB3, 6 Thunderbolt 2, 2 Gigabit Ethernet, HDMI 1,4 UltraHD</t>
  </si>
  <si>
    <t>Apple MD878E/A</t>
  </si>
  <si>
    <t>Un año</t>
  </si>
  <si>
    <t>APPLE MAC PRO</t>
  </si>
  <si>
    <t>3.5GHz 6-Core Intel Xeon E5 processor, 16GB 1866MHz DDR3 ECC memory, Dual AMD FirePro D500 with 3GB GDDR5 
VRAM each, 256GB PCIe-based flash storage1 3.5GHz 6-Core Intel Xeon E5 with 12MB L3 cache and Turbo Boost up to 3.9GHz</t>
  </si>
  <si>
    <t>APPLE</t>
  </si>
  <si>
    <t>NO CUMPLE / FALTA MODELO O REFERENCIA</t>
  </si>
  <si>
    <t>3.5GHz 6-Core Intel Xeon E5 processor, 16GB 1866MHz DDR3 ECC memory, Dual AMD FirePro D500 with 3GB GDDR5 VRAM each, 256GB PCIe-based flash storage1 3.5GHz 6-Core Intel Xeon E5 with 12MB L3 cache and Turbo Boost up to 3.9GHz</t>
  </si>
  <si>
    <t>Apple Mac Pro MD878E/A</t>
  </si>
  <si>
    <t xml:space="preserve">Mac Pro MD878E/A 2916351 MAC PRO 3.5-6C/D500/16GB/256GB-SPA </t>
  </si>
  <si>
    <t>MD878E/A APPLE</t>
  </si>
  <si>
    <t>12 meses</t>
  </si>
  <si>
    <t>APPLE THUNDERBOLT DISPLAY (27-INCH)</t>
  </si>
  <si>
    <t>Built-in FaceTime HD camera with microphone. Built-in 2.1 speaker system
Colors: 16.7 million</t>
  </si>
  <si>
    <t>Apple Thunderbolt Display 27</t>
  </si>
  <si>
    <t>APPLE THUNDERBOLT 27-INCH</t>
  </si>
  <si>
    <t>MC914E/B
Apple Thunderbolt Display
GARANTIA 1 AÑO</t>
  </si>
  <si>
    <t>APPLE - MC914E/B</t>
  </si>
  <si>
    <t xml:space="preserve">
THUNDERBOLT DISPLAY 27", 2560 x 1440 - IPS - SPEAKERS</t>
  </si>
  <si>
    <t>MC914E</t>
  </si>
  <si>
    <t>Built-in FaceTime HD camera with microphone. Built-in 2.1 speaker system - Colors: 16.7 million - Garantia de 1 año</t>
  </si>
  <si>
    <t>APPLE
MC914E/B</t>
  </si>
  <si>
    <t>MC914E/B Built-in FaceTime HD camera with microphone. Built-in 2.1 speaker system
Colors: 16.7 million</t>
  </si>
  <si>
    <t>Apple 27" Thunderbolt Display  B&amp;H # APMC914LLB</t>
  </si>
  <si>
    <t xml:space="preserve">http://www.apple.com/mx/shop/product/MLA02LZ/A/magic-mouse-2
http://www.bhphotovideo.com/c/product/812533-REG/Apple_MC914LL_A_27_Thunderbolt_Display.html?gclid=CjwKEAjw6_q5BRCOp-Hj-IfHwncSJABMtDaieLsCR3nhNfwzCwHHfQ1Xl65KRGdrjRHV9-Svp7U6KBoCNMDw_wcB
</t>
  </si>
  <si>
    <t>Apple 27" Thunderbolt Display.                                                                                                    Built-in FaceTime HD camera with microphone. Built-in 2.1 speaker system
Colors: 16.7 million"
Colors: 16.7 million"</t>
  </si>
  <si>
    <t>Apple MC914E/B</t>
  </si>
  <si>
    <t>APPLE THUNDERBOLT</t>
  </si>
  <si>
    <t>Built-in FaceTime HD camera with microphone. Built-in 2.1 speaker system Colors: 16.7 million</t>
  </si>
  <si>
    <t xml:space="preserve">Apple Thunderbolt Display MC914E/B </t>
  </si>
  <si>
    <t>MC914E/B - APPLE THUNDERBOLT DISPLAY (27-INCH)</t>
  </si>
  <si>
    <t>1AÑO</t>
  </si>
  <si>
    <t xml:space="preserve">display MC914E/B 2840001 Apple Thunderbolt Display </t>
  </si>
  <si>
    <t>MC914E/B  APPLE</t>
  </si>
  <si>
    <t>APPLE MAGIC MOUSE 2</t>
  </si>
  <si>
    <t>Magic Mouse 2</t>
  </si>
  <si>
    <t xml:space="preserve">                          MLA02LZ/A                                           MAGIC MOUSE 2                     GARANTIA 1 AÑO</t>
  </si>
  <si>
    <t>APPLE -MLA02LZ/A</t>
  </si>
  <si>
    <t xml:space="preserve">MAGIC MOUSE 2 MLA02LZ/A </t>
  </si>
  <si>
    <t xml:space="preserve"> MLA02LZ</t>
  </si>
  <si>
    <t>Magic Mouse 2 - Garantia de 1 año</t>
  </si>
  <si>
    <t>APPLE
MLA02LZ/A</t>
  </si>
  <si>
    <t>MLA02LZ/A APPLE Magic Mouse 2</t>
  </si>
  <si>
    <t>Magic Mouse 2  Numero P:  MB829AM/A</t>
  </si>
  <si>
    <t>http://www.apple.com/mx/shop/product/MLA02LZ/A/magic-mouse-2</t>
  </si>
  <si>
    <t>NO CUMPLE / REFERENCIA MAGIC MOUSE</t>
  </si>
  <si>
    <t>Apple Magic Mouse 2</t>
  </si>
  <si>
    <t>Apple MLA02LZ/A</t>
  </si>
  <si>
    <t>3 meses</t>
  </si>
  <si>
    <t>APPLE MAGIC MOUSE</t>
  </si>
  <si>
    <t>Apple MAGIC MOUSE 2 MLA02LZ/A</t>
  </si>
  <si>
    <t xml:space="preserve">MLA02LZ/A 3086478 MAGIC MOUSE 2-LAE - Nuevos - Recargables </t>
  </si>
  <si>
    <t>MLA02LZ/A APPLE</t>
  </si>
  <si>
    <t xml:space="preserve">MOBEE MAGIC CHARGER </t>
  </si>
  <si>
    <t>For Apple Magic Mouse</t>
  </si>
  <si>
    <t xml:space="preserve">Mobee Technology Magic Charger Battery + Charger Station for Apple Magic Mouse </t>
  </si>
  <si>
    <t>MO2212A</t>
  </si>
  <si>
    <t xml:space="preserve">Mobee Technology Magic Charger Battery + Charger Station for Apple Magic Mouse  B&amp;H # MO2212A </t>
  </si>
  <si>
    <t>http://www.bhphotovideo.com/spanish/c/product/1014354-REG/mobee_technology_mo2212a_magic_charger.html/c/product/#inpage:in+stock?gclid=CjwKEAjw6_q5BRCOp-Hj-IfHwncSJABMtDaiRTy3Iu6GfEHEtbItEVizotTobuxY5uV_h7d1g044uRoClhjw_wcB</t>
  </si>
  <si>
    <t>MOBEE MAGIC CHARGER  For Apple Magic Mouse</t>
  </si>
  <si>
    <t>Mobee Technology MO2212</t>
  </si>
  <si>
    <t>Mobee Technology Magic Charger - Inductive Charger for Apple Magic Mouse (MO2212)</t>
  </si>
  <si>
    <t>MOBEE MAGIC CHARGER For Apple Magic Mouse</t>
  </si>
  <si>
    <t>MO2212A - MOBEE MAGIC CHARGER</t>
  </si>
  <si>
    <t>SISTEMA DE ALMACENAMIENTO DE RED Y THUNDERBOLT QNAP TVS-871T</t>
  </si>
  <si>
    <t>CPU TVS-871T-i7-16G: Quad-core Intel® Core™ i7-4790S 3.2GHz
Floating Point Unit: Yes, Hardware Encryption Engine: Yes (AES-NI). DRAM System memory: 16 GB DDR3 RAM
Memory module pre-installed: 8 GB x2
Total memory slots: 2 SODIMM
Garantía ampliada</t>
  </si>
  <si>
    <t>QNAP</t>
  </si>
  <si>
    <t>PU 3.2 GHz Intel Core i7-4790S Quad-CoreDRAM System Memory: 16 GB DDR3 RAM Memory Modules Pre-Installed: 2 x 8 GB
Total Memory Slots: 2 SODIMMFlash Memory 512 MB DOMThunderbolt 2 Ports 2 x Thunderbolt 2 portsLAN Ports 2 x 10 Gigabit Ethernet ports 4 x 1 Gigabit Ethernet portsUSB 3 x USB 3.0 ports (1 x front, 2 x rear) 2 x USB 2.0 port (rear) Supports USB printers, pen drives, USB hubs, USB UPS, etc.</t>
  </si>
  <si>
    <t>TVS-871T-I7-16G-US</t>
  </si>
  <si>
    <t>CPU TVS-871T-i7-16G: Quad-core Intel® Core™ i7-4790S 3.2GHz Floating Point Unit: Yes, Hardware Encryption Engine: Yes (AES-NI). DRAM System memory: 16 GB DDR3 RAM
Memory module pre-installed: 8 GB x2 Total memory slots: 2 SODIMM Garantía ampliada</t>
  </si>
  <si>
    <t>QNP</t>
  </si>
  <si>
    <t>QNAP TVS-871-i7</t>
  </si>
  <si>
    <t xml:space="preserve">• Qnap TVS-871T-i7 8-Bay Thunderbolt 2 DAS/NAS/iSCSI IP-SAN Solution
(TVS-871T-i7-16G-US)
Código
TVS-871T-i7-16G-
Intel Core i7-4790S 3.2 GHz Quad Core (Turbo boost to 4.0 GHz), 16GB DDR3
RAM, 2 x ThunderboltTM 2 ports, 2 x 10GbE, 4 x 1GbE. Optimal 4K storage and
supports 4K playback via HDMI
Thunderbolt 2 and 10GbE dual network for 4K video playback and on-the-fly editing
Consolidated storage solution with direct attached storage (DAS), network
attached storage (NAS) and iSCSI-SAN
Scalable up to 448TB with Thunderbolt 2 storage expansion enclosures TX-800P /
TX-500P
4 available combinations with Macs and JBOD for flexible attaching, sharing and
expansion
Tiered storage architecture and SSD caching for optimal storage utilization
Garantia Un año contra Defectos de Fabricacion. No Incluye Instalacion.
</t>
  </si>
  <si>
    <t>QNAP TVS-871T-i7-16G-US</t>
  </si>
  <si>
    <t xml:space="preserve">APPLE KEYBOARD </t>
  </si>
  <si>
    <t>Whith numeric keypad-Spanish</t>
  </si>
  <si>
    <t>NO CUMPLE / FALTA REFERENCIA MODELO</t>
  </si>
  <si>
    <t>MB110E/B
Apple Keyboard  Spanish with Num- USB GARANTIA 1 AÑO</t>
  </si>
  <si>
    <t xml:space="preserve">APPLE -MB110E/B
</t>
  </si>
  <si>
    <t>KEYBOARD WITH NUMERIC KEYPAD SPANISH</t>
  </si>
  <si>
    <t>MB110E/B</t>
  </si>
  <si>
    <t>Whith numeric keypad-Spanish - Garantia de 1 año</t>
  </si>
  <si>
    <t>APPLE
MB110E/B</t>
  </si>
  <si>
    <t>APPLE KEYBOARD Whith numeric keypad-Spanish</t>
  </si>
  <si>
    <t>Teclado Apple Keyboard con teclado numérico - Español .  MB110E/B</t>
  </si>
  <si>
    <t>http://www.apple.com/mx/shop/product/MB110E/B/teclado-apple-keyboard-con-teclado-num%C3%A9rico-espa%C3%B1ol</t>
  </si>
  <si>
    <t>Teclado Apple en Esapñol con Teclado numérico conexion USB</t>
  </si>
  <si>
    <t>Apple  MB110E/B</t>
  </si>
  <si>
    <t>Apple Wired Keyboard with Numeric Keypad MB110LL/B</t>
  </si>
  <si>
    <t xml:space="preserve">MB110E/B 2839980 Apple Keyboard  Spanish with Num- USB </t>
  </si>
  <si>
    <t>MB110E/B  APPLE</t>
  </si>
  <si>
    <t>COMPUTADOR IMAC 21.5"</t>
  </si>
  <si>
    <t>iMac 21.5" Procesador Intel Cire i5 de 1.6 GHz Turbo Boost hasta 2.7 GHz 8 GB RAM Disco  Duro 1 TB 5400 rpm. Graficos Intel HD 6000 Teclado Apple Magic Raton Apple Magic 2</t>
  </si>
  <si>
    <t>IMAC 21,5" 6DC/8GB/1TB.SPA - mouse y teclado inalambrico /RM</t>
  </si>
  <si>
    <t>APPLE /  IMAC 21.5" - MK142E/A</t>
  </si>
  <si>
    <t>MK142E/A                                          IMAC 21.5"/1.6DC/8GB/1TB-SPA - Mouse y teclado Inalambrico GARANTIA 1 AÑO</t>
  </si>
  <si>
    <t>APPLE - MK142E/A</t>
  </si>
  <si>
    <t>IMAC 21.5IN DC I5 1.6GHZ8GB 1TB HD GRAPHICS 6000 ENGLISH</t>
  </si>
  <si>
    <t>MK142LL/A</t>
  </si>
  <si>
    <t>iMac 21.5" Procesador Intel Cire i5 de 1.6 GHz Turbo Boost hasta 2.7 GHz 8 GB RAM Disco  Duro 1 TB 5400 rpm. Graficos Intel HD 6000 Teclado Apple Magic Raton Apple Magic 2 - Garantia de 1 año
EQUIPO EXCLUIDO DE IVA - SOLO VA GRAVADO EL COMBO DE TECLADO Y MOUSE MAGIC</t>
  </si>
  <si>
    <t>APPLE
MK142E/A</t>
  </si>
  <si>
    <t>COMPUTADOR iMac 21.5" Procesador Intel Cire i5 de 1.6 GHz Turbo Boost hasta 2.7 GHz 8 GB RAM Disco  Duro 1 TB 5400 rpm. Graficos Intel HD 6000 Teclado Apple Magic Raton Apple Magic 2</t>
  </si>
  <si>
    <t>MK142E/A  Computadora Apple iMac 21.5" 1.6Ghz/8GB/1TB "Core i5 de Intel de doble núcleo a 1,6 GHz Turbo Boost de hasta 2,7 GHz 8 GB de memoria, ampliable a 16 GB Disco duro de 1 TB1 HD Graphics 6000 de Intel Pantalla sRGB con 1.920 por 1.080 píxeles"</t>
  </si>
  <si>
    <t>http://www.macstoreonline.com.mx/index.cfm/id/Producto/dept/Busqueda/pid/11361/t/C:%5CColdFusion8%5Cverity%5CData%5Cdummy.txt/</t>
  </si>
  <si>
    <t>Apple MK142E/A</t>
  </si>
  <si>
    <t>APPLE IMAC 21.5"</t>
  </si>
  <si>
    <t>APPLE iMac MK142E/A</t>
  </si>
  <si>
    <t>MK142E/A COMPUTADOR IMAC 21.5"</t>
  </si>
  <si>
    <t>iMac MK142E/A 3071871 IMAC 21.5"/1.6DC/8GB/1TB-SPA - Mouse y teclado Inalambrico /R.MF883</t>
  </si>
  <si>
    <t>MK142E/A APPLE</t>
  </si>
  <si>
    <t>COMPUTADOR IMAC</t>
  </si>
  <si>
    <t xml:space="preserve">IMAC 27" con Retina 5K Display, 3.3GHz Quad-Core Intel Core i5, Turbo Boost 3.7GHz, 8GB 1600MHz DDR3 SDRAM - 2x4GB, 1TB Fusion Drive, AMD Radeon R9 M290X 2GB GDDR5, APPLE Magic Mouse, APPLE Wireless Keyboard &amp; User's Guide, Accesory Kit. </t>
  </si>
  <si>
    <t>Apple MK482E/A</t>
  </si>
  <si>
    <t xml:space="preserve">         MK482E/A                                IMAC 27"/3.3QC/8GB/2TB FD/M395-SPA- Mouse y Teclado Inalambrico / corei5                                          GARANTIA 1 AÑO
</t>
  </si>
  <si>
    <t>APPLE - MK482E/A</t>
  </si>
  <si>
    <t>IMAC 27IN QC I5 3.3GHZ8GB 2TB FD R9-M395 2GB RETINA 5K SPA</t>
  </si>
  <si>
    <t>MK482E/A</t>
  </si>
  <si>
    <t>IMAC 27" con Retina 5K Display, 3.3GHz Quad-Core Intel Core i5, Turbo Boost 3.7GHz, 8GB 1600MHz DDR3 SDRAM - 2x4GB, 1TB Fusion Drive, AMD Radeon R9 M290X 2GB GDDR5, APPLE Magic Mouse, APPLE Wireless Keyboard &amp; User's Guide, Accesory Kit. - Garantia de 1 año</t>
  </si>
  <si>
    <t>APPLE
MK482E/A</t>
  </si>
  <si>
    <t>COMPUTADOR IMAC 27" con Retina 5K Display, 3.3GHz Quad-Core Intel Core i5, Turbo Boost 3.7GHz, 8GB 1600MHz DDR3 SDRAM - 2x4GB, 1TB Fusion Drive, AMD Radeon R9 M290X 2GB GDDR5, APPLE Magic Mouse, APPLE Wireless Keyboard &amp; User's Guide, Accesory Kit.  Garantía 3 años</t>
  </si>
  <si>
    <t>IMAC 27¨ 5K RETINA INTEL CORE I5 3.3GHZ QUAD CORE 8GB DDR3 RAM 2TB FUSION DRIVTARJETA DE VIDEO RADEON R9 M395X DE AMD CON 2GB DE MEMORIA</t>
  </si>
  <si>
    <t>IMAC 27¨ 5K RETINA - I5 3.3GHZ QC / 8GB DDR3 / 2TB FD (MK482E/A)                http://www.irbit.com.ar/imac-retina-33ghz-ddr3-mk482ea-p-3625.html</t>
  </si>
  <si>
    <t>IMAC 27" con Retina 5K Display, 3.3GHz Quad-Core Intel Core i5, Turbo Boost 3.9GHz, 8GB 1600MHz DDR3 SDRAM - 2x4GB, 2TB Fusion Drive, Procesador gráfico AMD Radeon R9 M395 con 2 GB de memoria GDDR5, APPLE Magic Keyboard
Magic Mouse 2
Garantía: 1 año</t>
  </si>
  <si>
    <t>IMAC 27" con Retina 5K Display, 3.3GHz Quad-Core Intel Core i5, Turbo Boost 3.7GHz, 8GB 1600MHz DDR3 SDRAM - 2x4GB, 1TB Fusion Drive, AMD Radeon R9 M290X 2GB GDDR5, APPLE Magic Mouse, APPLE Wireless Keyboard &amp; User's Guide, Accesory Kit. 
Garantía 3 años</t>
  </si>
  <si>
    <t>APPLE IMAC 27" RETINA 5K</t>
  </si>
  <si>
    <t>APPLE iMac MK472E/A</t>
  </si>
  <si>
    <t>NO CUMPLE / PROCESADOR REFERENCIA</t>
  </si>
  <si>
    <t xml:space="preserve">MAC 27" con Retina 5K Display, 3.3 GHz Intel Core i5 quad core de 3.3 GHz (Turbo Boost de hasta 3.9 GHz) 8GB 1600MHz DDR3 SDRAM - 2x4GB, 2TB Fusion Drive, AMD Radeon R9 M290X 2GB GDDR5, APPLE Magic Mouse, APPLE Wireless Keyboard &amp; User's Guide, Accesory Kit. 
</t>
  </si>
  <si>
    <t>MK482E/A COMPUTADOR IMAC</t>
  </si>
  <si>
    <t>iMac MK482E/A 3071916 IMAC 27"/3.3QC/8GB/2TB FD/M395-SPA- Mouse y Teclado Inalambrico / corei5  17</t>
  </si>
  <si>
    <t>MK482E/A  APPLE</t>
  </si>
  <si>
    <t>COMPUTADOR TIPO 1</t>
  </si>
  <si>
    <t>Intel Core i7-4770  Quad Core 3.40 GHz 1TB 7200 RPM 8 GB  (2X4 GB) DDR3 1600 MHz Windows 7 / 8.1 Professional 64.  Mouse y Teclado USB,        
Sin Monitor.                    
Garantía 3 años</t>
  </si>
  <si>
    <t>HP PRODESK 600 G1
DELL OPTIPLEX 7040 SFF
LENOVO M83P</t>
  </si>
  <si>
    <t xml:space="preserve">Intel Core i7-4790  Quad Core 3.60 GHz 1TB 7200 RPM 8 GB  (2X4 GB) DDR3 1600 MHz Windows 7 / 10Professional 64.  Mouse y Teclado USB,        
Sin Monitor.                    
Garantía 3 años       </t>
  </si>
  <si>
    <t>HP /DESKTOP 600 G1 7 P4K30LT#ABM</t>
  </si>
  <si>
    <t>equipo de computo  HP 600 G1 Intel Core i7-4770  Quad Core 3.40 GHz 1TB 7200 RPM 8 GB  (2X4 GB) DDR3 1600 MHz Windows 7 / 8.1 Professional 64.  Mouse y Teclado USB,Sin Monitor. Garantía 3 años</t>
  </si>
  <si>
    <t>HP PRODESK 600 G1 P4K31LT#ABM</t>
  </si>
  <si>
    <t>600 G1 SFF  Core i7-4790 Quad Core 3.60 GHz 1 TB 7200 RPM 8 GB (1x8 GB) DDR3 1600 MHz Windows® 7 Professional 64 with Windows® 10 Pro License 3-3-3 SOLO CPU</t>
  </si>
  <si>
    <t>P4K31LT#ABM</t>
  </si>
  <si>
    <t>36 MESES</t>
  </si>
  <si>
    <t>HP PRODESK 600 G1</t>
  </si>
  <si>
    <t>PC DELL Small Form Facto OPTIPLEX 7040 SSF Core i7-6700. 6th Generation. (8M Cache, up to 4.0 GHz), 8GB DDR4 2133 MHz (4GBx2) Dual Channel, 1TB 7200 RPM,   8X DVD+/-RWWindows 7 Pro (64Bit), Multilenguage (Windows 10 Pro)  + Monitor de 18,5" E1916H+ Mouse y Teclado Usb</t>
  </si>
  <si>
    <t>DELL OPTIPLEX 7040 SFF</t>
  </si>
  <si>
    <t>P4K30LT#ABM HP 600G1 SFF Core i7-4790 Quad Core 3.60 GHz Intel Std Man 500 GB 7200 RPM  4 GB (1x4 GB) DDR3 1600 MHz Intel Q85 DVDRW  PS/2 PS/2 Intel I217LM GbE  Intel HD 4600 Graphics  TPM - Windows® 7 Professional 64 with Windows® 10 Pro License OPK HP Client Security, Microsoft Security Essentials Cyberlink HDD 3-3-3 31/12/2015 ADICIÓN: CT51264BA160B MEMORIA DDR3 4GB PC Crucial 4GB DDR3-1600 UDIMM, PC3-12800 • CL=11 • NON-ECC • D 1.5V. GARANTIA 3 AÑOS</t>
  </si>
  <si>
    <t>NO CUMPLE / DISCO DURO</t>
  </si>
  <si>
    <t xml:space="preserve">SFF ProDesk HP 600 G1 Core i7-4790 Quad Core 3.60 GHz, 8 GB (1X8 GB) DDR3 1600 MHz, 1 TB 7200 RPM, Energy Star, DVDRW, Mouse PS/2, Keyboard PS/2, Puerto Serial, TPM, Windows® 7 Pro 64 con Lic Windows® 8.1 Pro, </t>
  </si>
  <si>
    <t>K6Q24LT#ABME  HP ProDesk 600 G1 SFF                             http://www8.hp.com/co/es/products/desktops/product-detail.html?oid=5387447#!tab=specs</t>
  </si>
  <si>
    <t>LENOVO M83p</t>
  </si>
  <si>
    <t>HP ProDesk 600 G1 SFF</t>
  </si>
  <si>
    <t xml:space="preserve">Garantia 3-3-3. </t>
  </si>
  <si>
    <t>Intel Core i7-4770  Quad Core 3.40 GHz 1TB 7200 RPM 8 GB  (2X4 GB) DDR3 1600 MHz Windows 7 / 8.1 Professional 64.  Mouse y Teclado USB, Sin Monitor. Garantía 3 años</t>
  </si>
  <si>
    <t>600 G1 SFF  Core i7-4790 Quad Core 3.60 GHz 1 TB 7200 RPM 8 GB (1x8 GB) DDR3 1600 MHz Windows® 7 Professional 64 with Windows® 10 Pro License 3-3-3 sin monitor garantia 3 años</t>
  </si>
  <si>
    <t>Computador HP 600G1 CORE i7-4770 - 8GB - 1TB P4K31LT#ABM</t>
  </si>
  <si>
    <t xml:space="preserve">HP PRODESK 600 G1
</t>
  </si>
  <si>
    <t>SEGÚN PLIEGO UTP</t>
  </si>
  <si>
    <t xml:space="preserve"> Core i7-4790 Quad Core 3.60 GHz 1 TB 7200 RPM 8 GB (1x8 GB) DDR3 1600 MHz Windows® 7 Professional 64 with Windows® 10 Pro License, Mouse y Teclado USB, Garantia 3 años 3-3-3, Sin Monitor</t>
  </si>
  <si>
    <t xml:space="preserve">P4K31LT#ABM ProDesk 600G1 SFF 600 G1 SFF </t>
  </si>
  <si>
    <t>Core i7-6700. 6th Generation. (8MB Cache/Quad Core/8T/3.4 GHz  vPro)/ 8GB DDR4 2133 MHZ DISCO: 1 TERA (7200 RPM)/W7 Pro - 64 Bits Multilenguaje (W10 Pro)/8X DVD+/-RW - I</t>
  </si>
  <si>
    <t xml:space="preserve">O704SFi7s81W7P3W Optiplex 7040 </t>
  </si>
  <si>
    <t>36 meses</t>
  </si>
  <si>
    <t>HP ProDesk 600 G1 SFF/ reemplaza K6Q24LT Gama Media 600 G1 SFF  Core i7-4790 Quad Core 3.60 GHz 1 TB 7200 RPM 8 GB (1x8 GB) DDR3 1600 MHz Windows® 7 Professional 64 with Windows® 10 Pro License 3-3-3</t>
  </si>
  <si>
    <t>P4K31LT#ABM  HEWLETT PACKARD</t>
  </si>
  <si>
    <t>SERVIDOR WINDOWS HP K7P38LA</t>
  </si>
  <si>
    <t>K7P38LA#ABM
Z640 Intel® Xeon®  E5-2620v3 SixCore 2.4GHz, 15M SmartCache, DDR4-1866 memory, 8GT/s QPI, HT, Turbo Boost (3.2GHz), HT, 85W,Intel® C612 Chipset,8GB (1x8GB) DDR4-2133  RegRAM8GB (1x8GB),1TB SATA 6Gb/s  Controlador de Discos:- Integrado 6-Channel  6.0Gb/sec.  Controlador de red : - Integrado Intel I218LM PCIe GbE,9.5mm Slim SuperMulti DVDRW,NVIDIA Quadro K2200 4GB Video RAM,"Tool-free 925W 90% Efficient wide-ranging, Active Power Factor Correction, with two graphics power cables" HP Solenoid Hood Lock  and  Hood Sensor 'Windows 8.1 Pro 64-bit Downgrade to Windows 7 Pro 64-bit OS 3/3/3 
Mouse y teclado HP</t>
  </si>
  <si>
    <t>K7P38LA#ABM Z640 Intel® Xeon®  E5-2620v3 SixCore 2.4GHz, 15M SmartCache, DDR4-1866 memory, 8GT/s QPI, HT, Turbo Boost (3.2GHz), HT, 85W,Intel® C612 Chipset,8GB (1x8GB) DDR4-2133  RegRAM8GB (1x8GB),1TB SATA 6Gb/s  Controlador de Discos:- Integrado 6-Channel  6.0Gb/sec.  Controlador de red : - Integrado Intel I218LM PCIe GbE,9.5mm Slim SuperMulti DVDRW,NVIDIA Quadro K2200 4GB Video RAM,"Tool-free 925W 90% Efficient wide-ranging, Active Power Factor Correction, with two graphics power cables" HP Solenoid Hood Lock  and  Hood Sensor 'Windows 8.1 Pro 64-bit Downgrade to Windows 7 Pro 64-bit OS 3/3/3 
Mouse y teclado HP</t>
  </si>
  <si>
    <t>HP Z640 WORKSTATION,  Processador: Intel® Xeon®  E5-2620v3, SixCore 2.4GHz, 15M SmartCache, DDR4-1866 memory, 8GT/s QPI, HT, Turbo Boost (3.2GHz), Memoria: 8GB (1x8GB)DDR4-2133  RegRAM, Disco Duro: 1TB SATA 6Gb/s 7200rpm, Controlador de Discos:- Integrado 6-Channel 6.0Gb/sec, Controlador de red: Integrado Intel I218LM PCIe GbE, Unidad Optica: DVDRW 9.5mm Slim SuperMulti, Graficadora de Video: NVIDIA Quadro K2200 4GB Video RAM, Fuente de Poder: Tool-free 925W,90% Efficient wide-ranging, Active Power Factor Correction, with two graphics power cables, Sistema Operativo: 'Windows 10 Pro 64-bit Downgrade to Windows 7 Pro 64.(1) Garantia 3.3.3 años  INCLUYEN MOUSE Y TECLADO MARCA HP</t>
  </si>
  <si>
    <t>K7P38LA#ABM</t>
  </si>
  <si>
    <t>HP W.S. Z640</t>
  </si>
  <si>
    <t>SERVIDOR WINDOWS HP K7P38LA             http://www8.hp.com/co/es/products/workstations/product-detail.html?oid=7580395</t>
  </si>
  <si>
    <t>HP Z640 - K7P38LA#ABM</t>
  </si>
  <si>
    <t> Z640 Intel® Xeon®  E5-2620v3 SixCore 2.4GHz, 15M SmartCache, DDR4-1866 memory, 8GT/s QPI, HT, Turbo Boost (3.2GHz), HT, 85W,Intel® C612 Chipset,8GB (1x8GB) DDR4-2133  RegRAM8GB (1x8GB),1TB SATA 6Gb/s  Controlador de Discos:- Integrado 6-Channel  6.0Gb/sec.  Controlador de red : - Integrado Intel I218LM PCIe GbE,9.5mm Slim SuperMulti DVDRW,NVIDIA Quadro K2200 4GB Video RAM,"Tool-free 925W 90% Efficient wide-ranging, Active Power Factor Correction, with two graphics power cables" HP Solenoid Hood Lock  and  Hood Sensor 'Windows 8.1 Pro 64-bit Downgrade to Windows 7 Pro 64-bit OS 3/3/3  ( TODAS LAS WS INCLUYEN MOUSE Y TECLADO MARCA HP) Incluye monitor D7Q14A4#ABA 23"</t>
  </si>
  <si>
    <t xml:space="preserve">HP K7P38LA#ABM </t>
  </si>
  <si>
    <t>SI CUMPLE / INCLUYE MONITOR</t>
  </si>
  <si>
    <t xml:space="preserve">HP Z640 K7P38LA#ABM </t>
  </si>
  <si>
    <t>WORKSTATION Z640 Intel® Xeon®  E5-2620v3 - 8GB - 1TB  K7P38LA#ABM</t>
  </si>
  <si>
    <t xml:space="preserve">WORKSTATION Z640 </t>
  </si>
  <si>
    <t>K7P38LA#ABM WORKSTATION HP Z640: Intel® Xeon® E5-2620v3 SixCore 2.4GHz, 15M SmartCache, DDR4-1866 memory, 8GT/s QPI, HT, Turbo Boost (3.2GHz), HT, 85W,Intel® C612 Chipset,8GB (1x8GB) DDR4-2133 RegRAM8GB (1x8GB),1TB SATA 6Gb/s Controlador de Discos:- Integrado 6-Channel 6.0Gb/sec. Controlador de red : - Integrado Intel I218LM PCIe GbE,9.5mm Slim SuperMulti DVDRW,NVIDIA Quadro K2200 4GB Video RAM,"Tool-free 925W 90% Efficient wide-ranging, Active Power Factor Correction, with two graphics power cables" HP Solenoid Hood Lock and Hood Sensor 'Windows 10 Pro 64-bit Downgrade to Windows 7 Pro 64-bit OS 3/3/3.
Mouse y teclado HP</t>
  </si>
  <si>
    <t>K7P38LA#ABM HP Z640 WORKSTATION</t>
  </si>
  <si>
    <t>HP Z640 WORKSTATION,  Processador: Intel® Xeon®  E5-2620v3, SixCore 2.4GHz, 15M SmartCache, DDR4-1866 memory, 8GT/s QPI, HT, Turbo Boost (3.2GHz), HT, 85W, Intel® C612 Chipset, Memoria: 8GB (1x8GB)DDR4-2133  RegRAM, Disco Duro: 1TB SATA 6Gb/s 7200rpm, Controlador de Discos:- Integrado 6-Channel 6.0Gb/sec, Controlador de red: Integrado Intel I218LM PCIe GbE, Unidad Optica: DVDRW 9.5mm Slim SuperMulti, Graficadora de Video: NVIDIA Quadro K2200 4GB Video RAM, Fuente de Poder: Tool-free 925W,90% Efficient wide-ranging, Active Power Factor Correction, with two graphics power cables, Sistema Operativo: 'Windows 10 Pro 64-bit Downgrade to Windows 7 Pro 64.(1) Garantia 3.3.3 años</t>
  </si>
  <si>
    <t>HP K7P38LA#ABM</t>
  </si>
  <si>
    <t>MONITOR</t>
  </si>
  <si>
    <t>D7Q13A4#ABA
Modelo Z23i Tamaño de pantalla: 23 in (58.42 cm) Resolución Nativa :1920 x 1080Relacion de aspecto: 16:9 Brillo máximo :250 cd/m2 Contrast Ratio :1,000:1Entradas: VGA, DP 1.2, DVI-D, HDCP support on DisplayPort and DVICables de conexión incluidos :1x DVI-D (1.8mt), 1x DP (2mt) 
Garantia 3 años</t>
  </si>
  <si>
    <t>D7Q13A4#ABAModelo Z23i Tamaño de pantalla: 23 in (58.42 cm) Resolución Nativa :1920 x 1080Relacion de aspecto: 16:9 Brillo máximo :250 cd/m2 Contrast Ratio :1,000:1Entradas: VGA, DP 1.2, DVI-D, HDCP support on DisplayPort and DVICables de conexión incluidos :1x DVI-D (1.8mt), 1x DP (2mt) 
Garantia 3 años</t>
  </si>
  <si>
    <t>MONITOR  Z23i D7Q13A4#ABA</t>
  </si>
  <si>
    <t xml:space="preserve">HP Z23i 23" Pulgadas LED Backlit IPS Monitor, 1920x1080(Full HD)@60Hz. Input Connectors: DVI-D; VGA; DisplayPort (w/HDCP support on DisplayPort and DVI), Contrast Ratio (typical) 1000:1, Garantía 3 años </t>
  </si>
  <si>
    <t xml:space="preserve">D7Q13A4#ABA    </t>
  </si>
  <si>
    <t>D7Q13A4#ABA
Modelo Z23i Tamaño de pantalla: 23 in (58.42 cm) Resolución Nativa :1920 x 1080Relacion de aspecto: 16:9 Brillo máximo :250 cd/m2 Contrast Ratio :1,000:1Entradas: VGA, DP 1.2, DVI-D, HDCP support on DisplayPort and DVICables de conexión incluidos :1x DVI-D (1.8mt), 1x DP (2mt) - Garantia 3 años</t>
  </si>
  <si>
    <t>MONITOR HP Z23I</t>
  </si>
  <si>
    <t>Monitor LED HP Z23I D7Q13A4 - 23" - IPS - Display - 1920X1080 - VGA
Modelo: D7Q13A4#ABA
https://intelcompras.com/monitor-z23i-d7q13a4-display-1920x1080-p-73945.html</t>
  </si>
  <si>
    <t>HP Z23i - D7Q13A4#ABA</t>
  </si>
  <si>
    <t>SI CUMPLE / INCLUIDO EN EL ITEM ANTERIOR</t>
  </si>
  <si>
    <t xml:space="preserve">HP Z23i D7Q13A4#ABA </t>
  </si>
  <si>
    <t>MONITOR HP Z23i D7Q13A4#ABA</t>
  </si>
  <si>
    <t xml:space="preserve">MONITOR HP Z23i </t>
  </si>
  <si>
    <t xml:space="preserve">D7Q13A4#ABA
Modelo Z23i </t>
  </si>
  <si>
    <t>23" Pulgadas LED Backlit IPS Monitor, 1920x1080(Full HD)@60Hz. Input Connectors: DVI-D; VGA; DisplayPort (w/HDCP support on DisplayPort and DVI), Contrast Ratio (typical) 1000:1, Garantía 3 años -N</t>
  </si>
  <si>
    <t>D7Q13A4#ABA HP Z23i</t>
  </si>
  <si>
    <t>HP D7Q13A4#ABA</t>
  </si>
  <si>
    <t>WORKSTATION  HP Z640</t>
  </si>
  <si>
    <t>K7P38LA#ABM WORKSTATION HP Z640: Intel® Xeon® E5-2620v3 SixCore 2.4GHz, 15M SmartCache, DDR4-1866 memory, 8GT/s QPI, HT, Turbo Boost (3.2GHz), HT, 85W,Intel® C612 Chipset,8GB (1x8GB) DDR4-2133 RegRAM8GB (1x8GB),1TB SATA 6Gb/s Controlador de Discos:- Integrado 6-Channel 6.0Gb/sec. Controlador de red : - Integrado Intel I218LM PCIe GbE,9.5mm Slim SuperMulti DVDRW,NVIDIA Quadro K2200 4GB Video RAM,"Tool-free 925W 90% Efficient wide-ranging, Active Power Factor Correction, with two graphics power cables" HP Solenoid Hood Lock and Hood Sensor 'Windows 8.1 Pro 64-bit Downgrade to Windows 7 Pro 64-bit OS 3/3/3.
Mouse y teclado HP</t>
  </si>
  <si>
    <t xml:space="preserve">WORKSTATION  HP Z640 K7P38LA#ABM </t>
  </si>
  <si>
    <t>Hp Z640 Workstation. Processador: Intel® Xeon® E5-2620V3. Sixcore 2.4Ghz. 15M Smartcache. Ddr4-1866 Memory. 8Gt/S Qpi. Ht. Turbo Boost (3.2Ghz). Ht. 85W. Intel® C612 Chipset. Memoria: 8Gb (1X8Gb)Ddr4-2133 Regram. Disco Duro: 1Tb Sata 6Gb/S 7200Rpm. Controlador De Discos:- Integrado 6-Channel 6.0Gb/Sec. Controlador De Red: Integrado Intel I218Lm Pcie Gbe. Unidad Optica: Dvdrw 9.5Mm Slim Supermulti. Graficadora De Video: Nvidia Quadro K2200 4Gb Video Ram. Fuente De Poder: Tool-Free 925W.90% Efficient Wide-Ranging. Active Power Factor Correction. With Two Graphics Power Cables. Sistema Operativo: 'Windows 8.1 Pro 64-Bit Downgrade To Windows 7 Pro 64-Bit Os. Garantia: 3/3/3 Años.</t>
  </si>
  <si>
    <t>K7P38LA#ABM WORKSTATION  HP Z640</t>
  </si>
  <si>
    <t>K7P38LA#ABM WORKSTATION HP Z640: Intel® Xeon® E5-2620v3 SixCore 2.4GHz, 15M SmartCache, DDR4-1866 memory, 8GT/s QPI, HT, Turbo Boost (3.2GHz), HT, 85W,Intel® C612 Chipset,8GB (1x8GB) DDR4-2133 RegRAM8GB (1x8GB),1TB SATA 6Gb/s Controlador de Discos:- Integrado 6-Channel 6.0Gb/sec. Controlador de red : - Integrado Intel I218LM PCIe GbE,9.5mm Slim SuperMulti DVDRW,NVIDIA Quadro K2200 4GB Video RAM,"Tool-free 925W 90% Efficient wide-ranging, Active Power Factor Correction, with two graphics power cables" HP Solenoid Hood Lock and Hood Sensor 'Windows 8.1 Pro 64-bit Downgrade to Windows 7 Pro 64-bit OS 3/3/3. Mouse y teclado HP</t>
  </si>
  <si>
    <t>WORKSTATION  HP Z640http://www8.hp.com/co/es/products/workstations/product-detail.html?oid=7580395</t>
  </si>
  <si>
    <t> Z640 Intel® Xeon®  E5-2620v3 SixCore 2.4GHz, 15M SmartCache, DDR4-1866 memory, 8GT/s QPI, HT, Turbo Boost (3.2GHz), HT, 85W,Intel® C612 Chipset,8GB (1x8GB) DDR4-2133  RegRAM8GB (1x8GB),1TB SATA 6Gb/s  Controlador de Discos:- Integrado 6-Channel  6.0Gb/sec.  Controlador de red : - Integrado Intel I218LM PCIe GbE,9.5mm Slim SuperMulti DVDRW,NVIDIA Quadro K2200 4GB Video RAM,"Tool-free 925W 90% Efficient wide-ranging, Active Power Factor Correction, with two graphics power cables" HP Solenoid Hood Lock  and  Hood Sensor 'Windows 8.1 Pro 64-bit Downgrade to Windows 7 Pro 64-bit OS 3/3/3  ( TODAS LAS WS INCLUYEN MOUSE Y TECLADO MARCA HP) Incluye monitor D7Q13A4#ABA 21.5"</t>
  </si>
  <si>
    <t>HP  K7P38LA#ABM</t>
  </si>
  <si>
    <t>MON ITOR</t>
  </si>
  <si>
    <t xml:space="preserve"> D7Q14A4#ABA HP Z22i 21.5": Pulgadas LED Backlit IPS Monitor, 1920x1080(Full HD)@60Hz. Input Connectors: DVI-D; VGA; DisplayPort (w/HDCP support on DisplayPort and DVI), Contrast Ratio (typical) 1000:1. </t>
  </si>
  <si>
    <t xml:space="preserve">MON ITOR D7Q14A4#ABA HP Z22i </t>
  </si>
  <si>
    <t xml:space="preserve">HP Z22i 21.5" Pulgadas LED Backlit IPS Monitor, 1920x1080(Full HD)@60Hz. Input Connectors: DVI-D; VGA; DisplayPort (w/HDCP support on DisplayPort and DVI), Contrast Ratio (typical) 1000:1, Garantía 3 años </t>
  </si>
  <si>
    <t>D7Q14A4#ABA</t>
  </si>
  <si>
    <t>MONITOR HP Z22I</t>
  </si>
  <si>
    <t>Hp Z22I 21.5 Pulgadas Led Backlit Ips Monitor. 1920X1080(Full Hd)@60Hz. Input Connectors: Dvi-D Vga Displayport (W/Hdcp Support On Displayport And Dvi). Contrast Ratio (Typical) 1000:1. Garantía 3-3-3</t>
  </si>
  <si>
    <t>D7Q14A4#ABA  HP Z22i 21.5"</t>
  </si>
  <si>
    <t xml:space="preserve"> NUEVO PRODUCTO M2J71A4#ABA Z22n Narrow Bezel 21.5" in (54.6 cm) 1920 x 1080 16:9 250 cd/m2 1,000:1 "VGA, HDMI, DP 1.2, 3x USB 2.0  HDCP support on DisplayPort and HDMI" 1x DP (2mt), 1x USB</t>
  </si>
  <si>
    <t>D7Q14A4#ABA HP Z22i http://intelcompras.com/monitor-z22i-1920x1080-p-74333.html</t>
  </si>
  <si>
    <t>HP Z22i -  D7Q14A4#ABA</t>
  </si>
  <si>
    <t xml:space="preserve">HP Z22i D7Q14A4#ABA </t>
  </si>
  <si>
    <t>MONITOR D7Q14A4#ABA HP Z22i 21.5"</t>
  </si>
  <si>
    <t>MONITOR HP Z22i 21.5"</t>
  </si>
  <si>
    <t>D7Q14A4#ABA HP Z22i 21.5": Pulgadas LED Backlit IPS Monitor, 1920x1080(Full HD)@60Hz. Input Connectors: DVI-D; VGA; DisplayPort (w/HDCP support on DisplayPort and DVI), Contrast Ratio (typical) 1000:1. Garantía 3 años</t>
  </si>
  <si>
    <t>MONITOR D7Q14A4#ABA HP Z22i 21.5": Pulgadas LED Backlit IPS Monitor</t>
  </si>
  <si>
    <t>HP Z22i 21.5" Pulgadas LED Backlit IPS Monitor, 1920x1080(Full HD)@60Hz. Input Connectors: DVI-D; VGA; DisplayPort (w/HDCP support on DisplayPort and DVI), Contrast Ratio (typical) 1000:1, Garantía 3 años</t>
  </si>
  <si>
    <t>HP D7Q14A4#ABA</t>
  </si>
  <si>
    <t>EQUIPO DE COMPUTO PC WS</t>
  </si>
  <si>
    <t>K7P32LA#ABM Z440: Intel® Xeon® E5-1603v3
QuadCore 2.8GHz, 10MB cache, DDR4-1866
memory, 140W,Intel® C612 Chipset "8GB (1x8GB),
Max. 128GB ,DDR4-2133 RegRAM", ADICIÓN:
J9P82AA 8GB DDR4-2133 ECC Registered RAM,
1TB SATA 6Gb/s 7200rpm,Controlador de Discos :2
SATA @6Gb/s, supports RAID 0,1 and NCQ. 4
sSATA ,@6Gb/s, Supports RAID 0,1,10 and NCQ.
Factory integrated RAID is Microsoft Windows
only.Controlador de red Integrado Intel I-218 Gbit
LAN,9.5mm Slim SuperMulti DVDRW,NVIDIA
Quadro K620 2GB Video RAM,700 watts 90%
Efficient wide-ranging, Active Power Factor
Correction, with two graphics power cables,HP
Solenoid Hood Lock and Hood Sensor,'Windows
8.1 Pro 64-bit Downgrade to Windows 7 Pro 64-bit
OS '3/3/3.  MOUSE Y TECLADO MARCA HP)
Garantía 3 años</t>
  </si>
  <si>
    <t>HP K7P32LA#ABM Z440</t>
  </si>
  <si>
    <t xml:space="preserve">HP Z440 Workstation. Procesador: Intel® Xeon®  E5-1603v3, QuadCore 2.8GHz, 10MB cache, DDR4-1866 memory, 140W - Intel® C612 Chipset - Memoria:16GB (2x8GB), Max. 128GB DDR4-2133  RegRAM -  Disco Duro:1TB SATA 6Gb/s 7200rpm - Controlador de Discos:2 SATA @6Gb/s, supports RAID 0,1 and NCQ.4 sSATA @6Gb/s, Supports RAID 0,1,10 and NCQ.Factory integrated RAID is Microsoft Windows only - Controlador de red Integrado Intel I-218 Gbit LAN - Unidad DVDRW 9.5mm Slim SuperMulti - Graficadora de Video: NVIDIA Quadro K620 2GB Video RAM - Fuente de Poder: 700 watts 90% Efficient wide-ranging, Active Power Factor Correction, with two graphics power cables, - Seguridad:HP Solenoid Hood Lock  and  Hood Sensor - Sistema Operativo: 'Windows 10 Pro 64-bit Downgrade to Windows 7 Pro 64.(1) Garantia 3.3.3 años </t>
  </si>
  <si>
    <t>K7P32LA#ABM</t>
  </si>
  <si>
    <t>HP W.S. Z440</t>
  </si>
  <si>
    <t>Hp Z440 Workstation. Procesador: Intel® Xeon® E5-1603V3. Quadcore 2.8Ghz. 10Mb Cache. Ddr4-1866 Memory. 140W - Intel® C612 Chipset - Memoria:8Gb (1X8Gb). Max. 128Gb Ddr4-2133 Regram - Disco Duro:1Tb Sata 6Gb/S 7200Rpm - Controlador De Discos:2 Sata @6Gb/S. Supports Raid 0.1 And Ncq.4 Ssata @6Gb/S. Supports Raid 0.1.10 And Ncq.Factory Integrated Raid Is Microsoft Windows Only - Controlador De Red Integrado Intel I-218 Gbit Lan - Unidad Dvdrw 9.5Mm Slim Supermulti - Graficadora De Video: Nvidia Quadro K620 2Gb Video Ram - Fuente De Poder: 700 Watts 90% Efficient Wide-Ranging. Active Power Factor Correction. With Two Graphics Power Cables. - Seguridad:Hp Solenoid Hood Lock And Hood Sensor - Sistema Operativo:Windows 8.1 Pro 64-Bit Downgrade To Windows 7 Pro 64-Bit Os - Garantia: 3/3/3 Años</t>
  </si>
  <si>
    <t>K7P32LA#ABM  HP  Z440</t>
  </si>
  <si>
    <t>K7P32LA#ABM Z440: Intel® Xeon® E5-1603v3, QuadCore 2.8GHz, 10MB cache, DDR4-1866 memory, 140W,Intel® C612 Chipset "8GB (1x8GB), Max. 128GB ,DDR4-2133 RegRAM", ADICIÓN: J9P82AA 8GB DDR4-2133 ECC Registered RAM, 1TB SATA 6Gb/s 7200rpm,Controlado r de Discos :2 SATA @6Gb/s, supports RAID 0,1 and NCQ. 4 sSATA ,@6Gb/s, Supports RAID 0,1,10 and NCQ. Factory integrated RAID is Microsoft Windows only.Controlador de red Integrado Intel I-218 Gbit LAN,9.5mm Slim SuperMulti DVDRW,NVIDIA Quadro K620 2GB Video RAM,700 watts 90% Efficient wide-ranging, Active Power Factor Correction, with two graphics power cables,HP Solenoid Hood Lock and Hood Sensor,'W indows
8.1 Pro 64-bit Downgrade to Windows 7 Pro 64-bit OS '3/3/3.  MOUSE Y TECLADO MARCA HP) Garantía 3 años</t>
  </si>
  <si>
    <t>Estación de trabajo HP Z440(K7P32LA)     http://www8.hp.com/co/es/products/workstations/product-detail.html?oid=7580382</t>
  </si>
  <si>
    <t>HP Z440 - K7P32LA#ABM</t>
  </si>
  <si>
    <t>Z440 Intel® Xeon®  E5-1603v3 QuadCore 2.8GHz, 10MB cache, DDR4-1866 memory, 140W,Intel® C612 Chipset "8GB (1x8GB), Max. 128GB ,DDR4-2133  RegRAM",1TB SATA 6Gb/s 7200rpm,Controlador de Discos :2 SATA @6Gb/s, supports RAID 0,1 and NCQ. 4 sSATA ,@6Gb/s, Supports RAID 0,1,10 and NCQ. Factory integrated RAID is Microsoft Windows only.Controlador de red Integrado Intel I-218 Gbit  LAN,9.5mm Slim SuperMulti  DVDRW,NVIDIA Quadro K620 2GB Video RAM,700 watts 90% Efficient wide-ranging, Active Power Factor Correction,  with two graphics power cables,HP Solenoid Hood Lock  and  Hood Sensor,'Windows 8.1 Pro 64-bit Downgrade to Windows 7 Pro 64-bit OS '3/3/3.      ( TODAS LAS WS INCLUYEN MOUSE Y TECLADO MARCA HP)  Monitor D7Q14A4#ABA 21.5"</t>
  </si>
  <si>
    <t xml:space="preserve">HP K7P32LA#ABM </t>
  </si>
  <si>
    <t>K7P32LA#ABM Z440: Intel® Xeon® E5-1603v3 QuadCore 2.8GHz, 10MB cache, DDR4-1866 memory, 140W,Intel® C612 Chipset "8GB (1x8GB), Max. 128GB ,DDR4-2133 RegRAM", ADICIÓN: J9P82AA 8GB DDR4-2133 ECC Registered RAM,
1TB SATA 6Gb/s 7200rpm,Controlador de Discos :2 SATA @6Gb/s, supports RAID 0,1 and NCQ. 4 sSATA ,@6Gb/s, Supports RAID 0,1,10 and NCQ. Factory integrated RAID is Microsoft Windows only.Controlador de red Integrado Intel I-218 Gbit LAN,9.5mm Slim SuperMulti DVDRW,NVIDIA Quadro K620 2GB Video RAM,700 watts 90% Efficient wide-ranging, Active Power Factor Correction, with two graphics power cables,HP
Solenoid Hood Lock and Hood Sensor,'Windows 8.1 Pro 64-bit Downgrade to Windows 7 Pro 64-bit OS '3/3/3.  MOUSE Y TECLADO MARCA HP) Garantía 3 años</t>
  </si>
  <si>
    <t>K7P32LA#ABM Z440: Intel® Xeon® E5-1603v3 QuadCore 2.8GHz, 10MB cache, DDR4-1866 memory, 140W,Intel® C612 Chipset "8GB (1x8GB), Max. 128GB ,DDR4-2133 RegRAM", ADICIÓN: J9P82AA 8GB DDR4-2133 ECC Registered RAM, 1TB SATA 6Gb/s 7200rpm,Controlador de Discos :2 SATA @6Gb/s, supports RAID 0,1 and NCQ. 4 sSATA ,@6Gb/s, Supports RAID 0,1,10 and NCQ. Factory integrated RAID is Microsoft Windows only.Controlador de red Integrado Intel I-218 Gbit LAN,9.5mm Slim SuperMulti DVDRW,NVIDIA Quadro K620 2GB Video RAM,700 watts 90% Efficient wide-ranging, Active Power Factor Correction, with two graphics power cables,HP Solenoid Hood Lock and Hood Sensor,'Windows 8.1 Pro 64-bit Downgrade to Windows 7 Pro 64-bit OS '3/3/3.  MOUSE Y TECLADO MARCA HP) Garantía 3 años</t>
  </si>
  <si>
    <t xml:space="preserve">HP Z440 K7P32LA#ABM </t>
  </si>
  <si>
    <t>WORKSTATION Z440 K7P32LA#ABM</t>
  </si>
  <si>
    <t xml:space="preserve">WORKSTATION Z440 </t>
  </si>
  <si>
    <t>K7P32LA#ABM Z440: Intel® Xeon® E5-1603v3 QuadCore 2.8GHz, 10MB cache, DDR4-1866 memory, 140W,Intel® C612 Chipset "8GB (1x8GB), Max. 128GB ,DDR4-2133 RegRAM", ADICIÓN: J9P82AA 8GB DDR4-2133 ECC Registered RAM, 1TB SATA 6Gb/s  200rpm, Controlador de Discos :2 SATA @6Gb/s, supports RAID 0,1 and NCQ. 4 sSATA ,@6Gb/s, Supports RAID 0,1,10 and NCQ. Factory integrated RAID is Microsoft Windows only.Controlador de red Integrado Intel I-218 Gbit LAN,9.5mm Slim SuperMulti DVDRW,NVIDIA Quadro K620 2GB Video RAM,700 watts 90% Efficient wide-ranging, Active Power Factor Correction, with two graphics power cables,HP Solenoid Hood Lock and Hood Sensor,'Windows 10 Pro 64-bit Downgrade to Windows 7 Pro 64-bit
OS '3/3/3.  MOUSE Y TECLADO MARCA HP) Garantía 3 años</t>
  </si>
  <si>
    <t xml:space="preserve"> K7P32LA#ABM              HP Z440 Workstation</t>
  </si>
  <si>
    <t>Workstation. Procesador: Intel® Xeon®  E5-1603v3, QuadCore 2.8GHz, 10MB cache, DDR4-1866 memory, 140W - Intel® C612 Chipset - Memoria:8GB (1x8GB), Max. 128GB DDR4-2133  RegRAM -  Disco Duro:1TB SATA 6Gb/s 7200rpm - Controlador de Discos:2 SATA @6Gb/s, supports RAID 0,1 and NCQ.4 sSATA @6Gb/s, Supports RAID 0,1,10 and NCQ.Factory integrated RAID is Microsoft Windows only - Controlador de red Integrado Intel I-218 Gbit LAN - Unidad DVDRW 9.5mm Slim SuperMulti - Graficadora de Video: NVIDIA Quadro K620 2GB Video RAM - Fuente de Poder: 700 watts 90% Efficient wide-ranging, Active Power Factor Correction, with two graphics power cables, - Seguridad:HP Solenoid Hood Lock  and  Hood Sensor - Sistema Operativo: 'Windows 10 Pro 64-bit Downgrade to Windows 7 Pro 64.(1) Garantia 3.3.3 -N</t>
  </si>
  <si>
    <t>K7P32LA#ABM HP Z440</t>
  </si>
  <si>
    <t>HP Z440 Workstation. Procesador: Intel® Xeon®  E5-1603v3, QuadCore 2.8GHz, 10MB cache, DDR4-1866 memory, 140W - Intel® C612 Chipset - Memoria:8GB (1x8GB), Max. 128GB DDR4-2133  RegRAM -  Disco Duro:1TB SATA 6Gb/s 7200rpm - Controlador de Discos:2 SATA @6Gb/s, supports RAID 0,1 and NCQ.4 sSATA @6Gb/s, Supports RAID 0,1,10 and NCQ.Factory integrated RAID is Microsoft Windows only - Controlador de red Integrado Intel I-218 Gbit LAN - Unidad DVDRW 9.5mm Slim SuperMulti - Graficadora de Video: NVIDIA Quadro K620 2GB Video RAM - Fuente de Poder: 700 watts 90% Efficient wide-ranging, Active Power Factor Correction, with two graphics power cables, - Seguridad:HP Solenoid Hood Lock  and  Hood Sensor - Sistema Operativo: 'Windows 10 Pro 64-bit Downgrade to Windows 7 Pro 64.(1) Garantia 3.3.3 años</t>
  </si>
  <si>
    <t>HP K7P32LA#ABM</t>
  </si>
  <si>
    <t xml:space="preserve"> D7Q14A4#ABA HP Z22i 21.5": Pulgadas LED Backlit IPS Monitor, 1920x1080(Full HD)@60Hz. Input Connectors: DVI-D; VGA; DisplayPort (w/HDCP support on DisplayPort and DVI), Contrast Ratio (typical) 1000:1</t>
  </si>
  <si>
    <t>D7Q14A4#ABA HP Z22i</t>
  </si>
  <si>
    <t>Monitor LED HP Z22I - 21.5" - 1920x1080 - VGA - DVI-D
Modelo: D7Q14A4#ABA
http://intelcompras.com/monitor-z22i-1920x1080-p-74333.htm</t>
  </si>
  <si>
    <t>HP Z22i  D7Q14A4#ABA</t>
  </si>
  <si>
    <t>MONITOR Z22i 21.5"</t>
  </si>
  <si>
    <t xml:space="preserve"> D7Q14A4#ABA HP Z22i 21.5": Pulgadas LED Backlit IPS Monitor, 1920x1080(Full HD)@60Hz. Input Connectors: DVI-D; VGA; DisplayPort (w/HDCP support on DisplayPort and DVI), Contrast Ratio (typical) 1000:1 Garantía 3 años</t>
  </si>
  <si>
    <t>COMPUTADOR PORTÁTIL TIPO 1</t>
  </si>
  <si>
    <t>Intel Corei3-5010U (2.1GHz, 3 MB),  4GB RAM, 500GB 7200rpm HD, 13.3 - 14", 1366x768 LED, Intel HD Graphics, CDRW/DVDRW, Intel 802.11abgn wireless, Bluetooth, 1Gb Ethernet, Fingerprint reader, Camera, 6c Li-Ion, Windows 8 Profesional ó Windows 7 Profesional 64 bits.
Guaya y maletín. 
Garantía 3 años</t>
  </si>
  <si>
    <t>HP ProBook 430 G3
DELL Latitude serie 5000
LENOVO ThinkPad E460</t>
  </si>
  <si>
    <t>DELL CORP NOTEBOOK LATITUDE 5450 
Procesador Intel Core i5-5300U VPro 5th Generation, Disco 500 GB 7200 RPM, Memoria  4GB DDR3L 1600 MHz (4GBx1), Pantalla 14", Intel Dual Band Wireless AC7265,  Peso 1,81 kg, Win7 Pro, (Win 8.1 Pro), Garantia 3 Años Onsite</t>
  </si>
  <si>
    <t>Dell / Notebook Latitud 5450</t>
  </si>
  <si>
    <t xml:space="preserve">HP ProBook 430 G3 Intel® Core™ i5-6200U 4GB (1x4GB) 1600 DDR3L HDD 1TB 5400RPM 13.3 LED HD SVA AG f/CAM WLAN B 943228 abgn 2x2 +Bluetooth 4.0 LE WW Windows® 10 Professional 64bit Downgrade Windows® 7 Professional 64bit    Guaya y maletín.  Garantía 3 años  UNIDAD DE DVD EXTERNA </t>
  </si>
  <si>
    <t xml:space="preserve">HP ProBook 430 G3 T1B40LT#ABM
</t>
  </si>
  <si>
    <t>NO CUMPLE / BATERIA 4C</t>
  </si>
  <si>
    <t>LENOVO E460 Intel Core i3-6100U Processor (3.20GHz), 4.0GB RAM, 1x500GB SATA III, Windows 7 Professional 64 preinstalled through downgrade rights in Windows 10 Pro, 14.0in 1366x768, Intel HD Graphics 520, 720p HD Camera with MIC, Fingerprint Reader, TrackPoint with TouchPad, Ethernet, Intel Dual Band Wireless-AC 3165 1X1 AC, Bluetooth 4.0, 6 Cell Lithium-Ion, 3 AÑOS EN SITIO</t>
  </si>
  <si>
    <t>20ET000YLM</t>
  </si>
  <si>
    <t>Intel Corei3-5010U (2.1GHz, 3 MB),  4GB RAM, 1TB 5400RPM HD, 13.3", 1366x768 LED, Intel HD Graphics, NO TIENE UNIDAD OPTICA, Intel 802.11abgn wireless, Bluetooth, 1Gb Ethernet, Fingerprint reader, Camera, 4c Li-Ion, Windows 8 Profesional ó Windows 7 Profesional 64 bits.
Guaya y maletín. 
Garantía 3 años
EQUIPO EXCLUIDO APLICA IVA PARA GUAYA Y MALETIN</t>
  </si>
  <si>
    <t>HP 430G3</t>
  </si>
  <si>
    <t>Hp Probook 430G3. Intel® Core™ I5-6200U (2.3 Ghz. Up To 2.8 Ghz With Intel Turbo Boost Technology. 3 Mb Cache. 2 Cores). Disco Duro 1 Tera Sata 5400Rpm. Memoria 4Gb Expandible 16Gb. 2 Puertos Usb 3.0; 1 Puerto Usb 2.0 (Power Port); 1 Puerto Hdmi; 1 Headphone/Microphone Combo; 1 Puerto Vga. Pantalla 33.8 Cm (13.3”) Diagonal Hd Anti-Glare Led-Backlit (1366 X 768). 720P Hd Webcam. Intel Hd Graphics 520 Gigalan 802.11A/B/G/N/Ac (2X2) Wifi &amp; Bluetooth® 4.2 . Bateria 4 Celdas. Windows 10Profesional Downgrade Windows 7Profesional. Garantia 1/1/0</t>
  </si>
  <si>
    <t>HP ProBook 430 G3</t>
  </si>
  <si>
    <t>T1B40LT#ABM HP ProBook 430 G3 Intel® Core™ i5-6200U Windows® 10 Professional 64bit Downgrade Windows® 7 Professional 64bit No WLAN B 943228 abgn 2x2 +Bluetooth 4.0 LE WW No 4GB (1x4GB) 1600 DDR3L HDD 1TB 5400RPM No BATT 4C 44 WHr 13.3 LED HD SVA AG f/CAM No No 1/1/0 K9Y70LT#ABM 5/10/2015   HP ProBook 430 G3,Intel® Core™ i5-6200U,W10P6 dg W7P6,No,B 943228 abgn 2x2 +BT 4.0 LE WW,4GB (1x4GB) 1600 DDR3L,HDD 1TB 5400RPM,13.3 LED HD SVA AG f/CAM,No,1/1/0. GUAYA UNITEC 1,2MT Y MALETIN X-KIM 15,6".  UZ278E CARE PACK GARANTIA 3 años en sitio</t>
  </si>
  <si>
    <t>HP PROBOOK 430 G3</t>
  </si>
  <si>
    <t>LENOVO THINK PAD E460</t>
  </si>
  <si>
    <t>HP ProBook 430 G3,Intel® Core™ i5-6200U,W10P6 dg W7P6,No,B 943228 abgn 2x2 +BT 4.0 LE WW,4GB (1x4GB) 1600 DDR3L,HDD 1TB 5400RPM,13.3 LED HD SVA AG f/CAM,No,1/1/0</t>
  </si>
  <si>
    <t>HP ProBook 430  REEMPLAZA T1B21LT</t>
  </si>
  <si>
    <t>NO CUMPLE / BATERIA 4C REFERENCIA MODELO</t>
  </si>
  <si>
    <t>Intel Corei3-5010U (2.1GHz, 3 MB),  4GB RAM, 500GB 7200rpm HD, 13.3 - 14", 1366x768 LED, Intel HD Graphics, CDRW/DVDRW, Intel 802.11abgn wireless, Bluetooth, 1Gb Ethernet, Fingerprint reader, Camera, 6c Li-Ion, Windows 8 Profesional ó Windows 7 Profesional 64 bits. Guaya y maletín.  Garantía 3 años</t>
  </si>
  <si>
    <t>HP ProBook 430 G3L8E57LT#ABM + 3 años en sitio pn UZ278E</t>
  </si>
  <si>
    <t>NO CUMPLE / REFERENCIA G2</t>
  </si>
  <si>
    <t>20ET0014LM E460 ThinkPad E460 Intel core i5-6200U (2.30GHz - 2,80GHz),  3 MB Cache , 4.0GB RAM, 500GB SATA III,  14.0in 1366x768, Intel HD Graphics 520, 720p HD Camera with MIC, Fingerprint Reader,  Ethernet, Intel Dual Band Wireless-AC 3165 1X1 AC, Bluetooth 4.0, 6 Cell Lithium-Ion, Windows 7 Professional 64 preinstalled through downgrade rights in Windows 10 Pro,.Puertos: Three USB 3.0 (one Always On), HDMI, Ethernet (RJ-45), Lenovo OneLink connector, combo audio / microphone jack, Peso 1,92Kg, 3YR Onsite, Guaya y maletín. 
Garantía 3 años en sitio</t>
  </si>
  <si>
    <t>20ET0014LM E460 ThinkPad E460</t>
  </si>
  <si>
    <t>Intel Core i3-6100U Processor (3.20GHz), 4.0GB RAM, 1x500GB SATA III, Windows 7 Professional 64 preinstalled through downgrade rights in Windows 10 Pro, 14.0in, Intel HD Graphics 520, 720p HD Camera with MIC, Fingerprint Reader, TrackPoint with TouchPad, Ethernet, Intel Dual Band Wireless-AC 3165 1X1 AC, Bluetooth 4.0, 6 Cell Lithium-Ion-M</t>
  </si>
  <si>
    <t xml:space="preserve"> 20ET000YLM LENOVO PORTATIL CORPORATIVO E460  Incluye Guaya y maletin</t>
  </si>
  <si>
    <t>Portatil Lenovo E460 Intel Core i3-6100U Processor (3.20GHz), 4.0GB RAM, 1x500GB SATA III, Windows 7 Professional 64 preinstalled through downgrade rights in Windows 10 Pro, 14.0in 1366x768, Intel HD Graphics 520, 720p HD Camera with MIC, Fingerprint Reader, TrackPoint with TouchPad, Ethernet, Intel Dual Band Wireless-AC 3165 1X1 AC, Bluetooth 4.0, 6 Cell Lithium-Ion, 1 año Depot.+1029097 TSB820US-70 92636304614 "TSB820-70 Morral Backpack P/Portatil 14"" Negro Lineas Azules . Bolsillo frontal y lateral de malla para botella de agua. Correas de hombro ajustables. Fabricado en Poliester.  Color interno: Azul.+ ext gtia 5WS0K37848        Thinkpad E: 1 Year Depot or Carry-in - 3YR Onsite</t>
  </si>
  <si>
    <t>20ET000YLM - LENOVO</t>
  </si>
  <si>
    <t>COMPUTADOR PORTÁTIL TIPO 2</t>
  </si>
  <si>
    <t>Intel Core i5-5300U, Disco 500 GB 7200 RPM, Memoria 4GB DDR3L 1600 MHz Bluetooth Wifi, Pantalla 13.3" a 14", CDRW/DVDRW, Win7 Pro, (Win 8.1 Pro), Office profesional plus educativo.
Guaya y maletín. 
Garantia 3 Años.</t>
  </si>
  <si>
    <t xml:space="preserve">HP ProBook 430 G3
DELL Latitude serie 5000
LENOVO ThinkPad E460 </t>
  </si>
  <si>
    <t>ThinkPad E460 Intel Core i5-6200U Processor (2.30GHz), 4.0GB RAM, 1x500GB SATA III, Windows 7 Professional 64 preinstalled through downgrade rights in Windows 10 Pro, 14.0in 1366x768, Intel HD Graphics 520, 720p HD Camera with MIC, Fingerprint Reader, TrackPoint with TouchPad, Ethernet, Intel Dual Band Wireless-AC 3165 1X1 AC, Bluetooth 4.0, 6 Cell Lithium-Ion, 3Year Depot.</t>
  </si>
  <si>
    <t>LENOVO / Thinkpad E460</t>
  </si>
  <si>
    <t xml:space="preserve">HP ProBook 430 G3 Intel® Core™ i5-6200U 4GB (1x4GB) 1600 DDR3L HDD 1TB 5400RPM 13.3 LED HD SVA AG f/CAM WLAN B 943228 abgn 2x2 +Bluetooth 4.0 LE WW Windows® 10 Professional 64bit Downgrade Windows® 7 Professional 64bit   Office profesional plus educativo. Guaya y maletín. Garantia 3 Años.  UNIDAD DE DVD EXTERNA </t>
  </si>
  <si>
    <t xml:space="preserve">HP ProBook 430 G3  T1B40LT#ABM
</t>
  </si>
  <si>
    <t>LENOVO ThinkPad E460 Intel Core i5-6200U Processor (2.30GHz), 4.0GB RAM, 1x500GB SATA III, Windows 7 Professional 64 preinstalled through downgrade rights in Windows 10 Pro, 14.0in 1366x768, Intel HD Graphics 520, 720p HD Camera with MIC, Fingerprint Reader, TrackPoint with TouchPad, Ethernet, Intel Dual Band Wireless-AC 3165 1X1 AC, Bluetooth 4.0, 6 Cell Lithium-Ion, 3 AÑOS EN SITIO</t>
  </si>
  <si>
    <t xml:space="preserve">
20ET0014LM
</t>
  </si>
  <si>
    <t xml:space="preserve">Intel Core i5-6200U, Disco 1TB 5400RPM HD, Memoria 4GB DDR3L 1600 MHz Bluetooth Wifi, Pantalla 13.3" ,  NO TIENE UNIDAD OPTICA, Win7 Pro, (Win 8.1 Pro), 4c Li-Ion, Office profesional plus educativ 
Guaya y maletín. 
Garantia 3 Años.
EQUIPO EXCLUIDO APLICA IVA PARA GUAYA,  MALETIN Y OFFICE PROFESIONAL </t>
  </si>
  <si>
    <t>Portatil DELL Latitud procesador quinta generacion 3MB cache up to 2.7 Ghz, 4GB DDR3L 1600 Mhz single Channel; 500 GB HD 7200 RPM; HD 14" (1366x768) AntiGlare; Color Black; NO optical drive; bateria de 4 celdas (51WHr); Intel HD Graphics; NO card reader, RJ45; 2 USB 3.0 1 USB 3.0 PowerShere; HD Webcam; Altura 2.28 cm; Ancho 33.49 cm; Profundidad 23,11 cm; peso 1,81 Kg. Garantia 3 años NBD on site</t>
  </si>
  <si>
    <t>DELL Latitude serie 5000</t>
  </si>
  <si>
    <t>T1B40LT#ABM HP ProBook 430 G3 Intel® Core™ i5-6200U Windows® 10 Professional 64bit Downgrade Windows® 7 Professional 64bit No WLAN B 943228 abgn 2x2 +Bluetooth 4.0 LE WW No 4GB (1x4GB) 1600 DDR3L HDD 1TB 5400RPM No BATT 4C 44 WHr 13.3 LED HD SVA AG f/CAM No No 1/1/0 K9Y70LT#ABM 5/10/2015   HP ProBook 430 G3,Intel® Core™ i5-6200U,W10P6 dg W7P6,No,B 943228 abgn 2x2 +BT 4.0 LE WW,4GB (1x4GB) 1600 DDR3L,HDD 1TB 5400RPM,13.3 LED HD SVA AG f/CAM,No,1/1/0 GUAYA  UNITEC 1,2MT Y MALETIN X-KIM 15,6".  79P-05537 OfficeProPlus 2016 SNGL OLP NL Acdmc (PERPETUA)  UZ278E CARE PACK GARANTIA 3 años en sitio</t>
  </si>
  <si>
    <t>LENOVO ThinkPad E460 + 3 AÑOS DE GARANTIA</t>
  </si>
  <si>
    <t xml:space="preserve">20ET0014LM E460 ThinkPad E460 Intel core i5-6200U (2.30GHz - 2,80GHz),  3 MB Cache , 4.0GB RAM, 500GB SATA III,  14.0in 1366x768, Intel HD Graphics 520, 720p HD Camera with MIC, Fingerprint Reader,  Ethernet, Intel Dual Band Wireless-AC 3165 1X1 AC, Bluetooth 4.0, 6 Cell Lithium-Ion, Windows 7 Professional 64 preinstalled through downgrade rights in Windows 10 Pro,.Puertos: Three USB 3.0 (one Always On), HDMI, Ethernet (RJ-45), Lenovo OneLink connector, combo audio / microphone jack, Peso 1,92Kg, 3YR Onsite, Office profesional plus educativo. Guaya y maletín. 
Garantía 3 años </t>
  </si>
  <si>
    <t>Intel Core i5-6200U Processor (2.30GHz), 4.0GB RAM, 1x500GB SATA III, Windows 7 Professional 64 preinstalled through downgrade rights in Windows 10 Pro, 14.0in 1366x768, Intel HD Graphics 520, 720p HD Camera- Incluye  OfficeProPlus 2016 SNGL OLP NL Acdmc y Garantia Adicional x 3 años - Con Garantia Adicional x 3 años M</t>
  </si>
  <si>
    <t>LENOVO 20ET0014LM ThinkPad E460 + 79P-05537 Office, Incluye Guaya y maletin</t>
  </si>
  <si>
    <t>3 años equipo</t>
  </si>
  <si>
    <t>20ET0014LMPortatil Lenovo E460 Intel Core i5-6200U Processor (2.30GHz), 4.0GB RAM, 1x500GB SATA III, Windows 7 Professional 64 preinstalled through downgrade rights in Windows 10 Pro, 14.0in 1366x768, Intel HD Graphics 520, 720p HD Camera with MIC, Fingerprint Reader, TrackPoint with TouchPad, Ethernet, Intel Dual Band Wireless-AC 3165 1X1 AC, Bluetooth 4.0, 6 Cell Lithium-Ion, 1Year Depot. + +GUAK-NT GUAYA CON CLAVE PARA NOTEBOOK X-KIM: Guaya en Aleación de Zinc, Recubrimiento: PVC Transparente, Longitud: 1,36Mts, Diámetro Panel: 2Cms, Tipo de Mecanismo: Estándar Tipo T, Tipo de Panel: 4 dígitos de seguridad, Compatibilidad +1029097 TSB820US-70 92636304614 "TSB820-70 Morral Backpack P/Portatil 14"" Negro Lineas Azules . Bolsillo frontal y lateral de malla para botella de agua. Correas de hombro ajustables. Fabricado en Poliester.  Color interno: Azul.+5WS0K37848        Thinkpad E: 1 Year Depot or Carry-in - 3YR Onsite + 79P-05537
OfficeProPlus 2016 SNGL OLP NL Acdmc</t>
  </si>
  <si>
    <t>LENOVO 20ET0014LM</t>
  </si>
  <si>
    <t>Intel Corei5-5300U,  8GB RAM, 1TB,  Tamaño de 13.3" - 14", 1366x768 LED, Intel HD Graphics, CDRW/DVDRW, Intel 802.11abgn wireless, Bluetooth, 1Gb Ethernet, Fingerprint reader, Camera, 6c Li-Ion, Windows 8 Profesional ó Windows 7 Profesional 64 bits, 
Guaya y maletín. 
Garantía 3 años</t>
  </si>
  <si>
    <t>NO CUMPLE / 4 GB RAM / DISCO 500 GB</t>
  </si>
  <si>
    <t xml:space="preserve">HP ProBook 430 G3 Intel® Core™ i5-6200U 4GB (1x4GB) 1600 DDR3L HDD 1TB 5400RPM 13.3 LED HD SVA AG f/CAM WLAN B 943228 abgn 2x2 +Bluetooth 4.0 LE WW Windows® 10 Professional 64bit Downgrade Windows® 7 Professional 64bit Guaya y maletín.  Garantía 3 años   UNIDAD DE DVD EXTERNA </t>
  </si>
  <si>
    <t>NO CUMPLE / 4 GB RAM BATERIA 4C</t>
  </si>
  <si>
    <t>HP ProBook 430 G3, Intel® Core™ i5-6200U sexta generación, 2.3Ghz-turbo 2.8Ghz, Win 10Pro downgrade Win 7Pro, Wireless abgn 2x2 + Bluetooth 4.0 LE WW, 4GB (1x4GB) 1600 DDR3L, HDD 1TB, 13.3" LED</t>
  </si>
  <si>
    <t>T1B40LT#ABM</t>
  </si>
  <si>
    <t>NO CUMPLE / REFERENCIA SOLO TIENE 4 GB RAM BATERIA 4C</t>
  </si>
  <si>
    <t>Intel Corei5-6200U,  8GB RAM, Disco 1TB 5400RPM HD,  Tamaño de 13.3", 1366x768 LED, Intel HD Graphics,  NO TIENE UNIDAD OPTICA, Intel 802.11abgn wireless, Bluetooth, 1Gb Ethernet, Fingerprint reader, Camera, 4c Li-Ion, Windows 8 Profesional ó Windows 7 Profesional 64 bits, Guaya y maletín. 
Garantía 3 años
EQUIPO EXCLUIDO APLICA IVA PARA GUAYA Y MALETIN</t>
  </si>
  <si>
    <t>NO CUMPLE / MEMORIA / DISCO DURO / BATERIA</t>
  </si>
  <si>
    <t>T1B40LT#ABM HP ProBook 430 G3 Intel® Core™ i5-6200U Windows® 10 Professional 64bit Downgrade Windows® 7 Professional 64bit No WLAN B 943228 abgn 2x2 +Bluetooth 4.0 LE WW No 4GB (1x4GB) 1600 DDR3L HDD 1TB 5400RPM No BATT 4C 44 WHr 13.3 LED HD SVA AG f/CAM No No 1/1/0 K9Y70LT#ABM 5/10/2015   HP ProBook 430 G3,Intel® Core™ i5-6200U,W10P6 dg W7P6,No,B 943228 abgn 2x2 +BT 4.0 LE WW, MEMORIA 8GB 1600 DDR3L, HDD 1TB 5400RPM,13.3 LED HD SVA AG f/CAM,No,1/1/0. GUAYA  UNITEC 1,2MT Y MALETIN X-KIM 15,6". UZ278E CARE PACK GARANTIA 3 años en sitio</t>
  </si>
  <si>
    <t>NO CUMPLE / MEMORIA RAM DISCO DURO</t>
  </si>
  <si>
    <t xml:space="preserve"> HP ProBook 440 G3 T1B43LT#ABM + HP UZ278E Extension de Garantia 3 AÑOS</t>
  </si>
  <si>
    <t>20ET0014LM E460 ThinkPad E460 Intel core i5-6200U (2.30GHz - 2,80GHz),  3 MB Cache , 8.0GB RAM, 500GB SATA III,  14.0in 1366x768, Intel HD Graphics 520, 720p HD Camera with MIC, Fingerprint Reader,  Ethernet, Intel Dual Band Wireless-AC 3165 1X1 AC, Bluetooth 4.0, 6 Cell Lithium-Ion, Windows 7 Professional 64 preinstalled through downgrade rights in Windows 10 Pro,.Puertos: Three USB 3.0 (one Always On), HDMI, Ethernet (RJ-45), Lenovo OneLink connector, combo audio / microphone jack, Peso 1,92Kg, 3YR Onsite, Guaya y maletín. 
Garantía 3 años en sitio</t>
  </si>
  <si>
    <t>Corei5-5200U 2.2Ghz, HDD 1TB_5400 rpm,RAM 4G_1*4GBDDRIIIL1600,14" HD anti-glare LCD_HD_FLAT_720P,1 USB 3.0; 1 USB 2.0;  VGA; 1 HDMI,UNIDAD OPTICA, CTL EnergyStar,802.11b/g/n (1x1) WiFi + Bluetooth,FIGERPRINT READER,BAT 4Cell_32WH_BK WW,Rj45 , 100/1000M,PESO 2.1 KG, W10 DG W8,1 Prof  Incluye guaya y maletin _ I</t>
  </si>
  <si>
    <t xml:space="preserve">80HR00DELM  New Lenovo E4080 </t>
  </si>
  <si>
    <t>NO CUMPLE / PROCESADOR BATERIA</t>
  </si>
  <si>
    <t>Portatil Lenovo E460 Intel Core i5-6200U Processor (2.30GHz), 4.0GB RAM, 1x500GB SATA III, Windows 7 Professional 64 preinstalled through downgrade rights in Windows 10 Pro, 14.0in 1366x768, Intel HD Graphics 520, 720p HD Camera with MIC, Fingerprint Reader, TrackPoint with TouchPad, Ethernet, Intel Dual Band Wireless-AC 3165 1X1 AC, Bluetooth 4.0, 6 Cell Lithium-Ion, 1Year Depot. + KCP3L16SS8/4 KNG MEM 4GB 1600MHz Low Voltage SODIMM +GUAK-NT GUAYA CON CLAVE PARA NOTEBOOK X-KIM: Guaya en Aleación de Zinc, Recubrimiento: PVC Transparente, Longitud: 1,36Mts, Diámetro Panel: 2Cms, Tipo de Mecanismo: Estándar Tipo T, Tipo de Panel: 4 dígitos de seguridad, Compatibilidad MAC Y PC  +1029097 TSB820US-70 92636304614 "TSB820-70 Morral Backpack P/Portatil 14"" Negro Lineas Azules . Bolsillo frontal y lateral de malla para botella de agua. Correas de hombro ajustables. Fabricado en Poliester.  Color interno: Azul. +GUAK-NT GUAYA CON CLAVE PARA NOTEBOOK X-KIM: Guaya en Aleación de Zinc, Recubrimiento: PVC Transparente, Longitud: 1,36Mts, Diámetro Panel: 2Cms, Tipo de Mecanismo: Estándar Tipo T, Tipo de Panel: 4 dígitos de seguridad, Compatibilidad MAC Y PC</t>
  </si>
  <si>
    <t>20ET0014LM - LENOVO</t>
  </si>
  <si>
    <t>IMPRESORA</t>
  </si>
  <si>
    <t xml:space="preserve">
Ciclo de trabajo (mensual, A4), Hasta 50.000 páginas, volumen de páginas mensual recomendado de 500 a 4200, Tecnología de impresión Tecnología HP PageWide con tintas pigmentadas Controladores de impresora incluidos Windows PCL6 Discrete, Mac PS, Windows HP UPD, Linux, UNIX, SAP, HP ePrint Mobile Driver. 
Monitor MGD de 5,08 cm (2,0 pulg.) (pantalla gráfica monocroma), Velocidad del procesador
792 Mhz.
</t>
  </si>
  <si>
    <t xml:space="preserve">HP OfficeJet Pro X451dw </t>
  </si>
  <si>
    <t>HP OfficeJet Pro X451dw</t>
  </si>
  <si>
    <t xml:space="preserve">HP Office jet Pro X476dw Multifunction Printer,fax, unidad USB de fácil acceso ; Vel Hasta 55ppm Negro y Color; ePrint,HP , impresión directa inalámbrica HP , Duplex,Vol recomendado 500 a 2800 Pag ; Ciclo Hasta 50.000 páginas; Res 1200 x 1200 ppp ;Red Ethernet 10/100 Base-TX ; Wi FI;Vel  procesador 792 Mhz; Memoria 768 MB  CARE PACK OPCIONAL      
</t>
  </si>
  <si>
    <t>HP OfficeJet Pro X476dw</t>
  </si>
  <si>
    <t>NO CUMPLE / MULTIFUNCIONAL</t>
  </si>
  <si>
    <t>HP OfficejetPro X451dw Printer BN/color  55 ppm- Impresora- Res. 1200x1200 ppm- 512 MB- 792 MHz- CICLO MAXIMO DE TRABAJO HASTA 50.000 PAGINAS- VOLUMEN RECOMENDADO MENSUAL DE 500 A 4000PAGINAS- INCLUTE GARANTIA DE 1 AÑO  INLCUYE CARTUCHOS</t>
  </si>
  <si>
    <t>CN463A#AKY</t>
  </si>
  <si>
    <t xml:space="preserve">
Ciclo de trabajo (mensual, A4), Hasta 50.000 páginas, volumen de páginas mensual recomendado de 500 a 4200, Tecnología de impresión Tecnología HP PageWide con tintas pigmentadas Controladores de impresora incluidos Windows PCL6 Discrete, Mac PS, Windows HP UPD, Linux, UNIX, SAP, HP ePrint Mobile Driver. 
Monitor MGD de 5,08 cm (2,0 pulg.) (pantalla gráfica monocroma), Velocidad del procesador
792 Mhz. Garantía 3 años
</t>
  </si>
  <si>
    <t>Impresora- Res. 1200x1200 ppm- 512 MB- 792 MHz- CICLO MAXIMO DE TRABAJO HASTA 50.000 PAGINAS- VOLUMEN RECOMENDADO MENSUAL DE 500 A 4000PAGINAS- INCLUTE GARANTIA DE 1 AÑO PUEDE ADQUIRIR CARE PACK 3 AÑOS: U1XS7E,  CARTUCHOS:  NEGRO CN621AM (Rendimiento 3.000 paginas) NEGRO XL CN625AM (Rendimiento 9.200 paginas) CIAN CN622AM (Rendimiento 2.500 paginas) AMARILLO CN624AM  (Rendimiento 2.500 paginas) MAGENTA CN623AM (Rendimiento 2.500 paginas)</t>
  </si>
  <si>
    <t>Impresora HP Officejet Pro X451dw: Velocidad de impresión en negro: Comparable con láser ISO, modo profesional: Hasta 36 ppm, Velocidad de impresión a color: Comparable con láser ISO, modo profesional:Hasta 36 ppm, Salida de la primera página (lista) Negro: 9,5 segundos, Color: 9,5 segundos, (No es necesario tiempo de calentamiento o de fusión), Ciclo de trabajo (mensual, A4), Hasta 50.000 páginas, volumen de páginas mensual recomendado de 500 a 4200, Tecnología de impresión Tecnología HP PageWide con tintas pigmentadas Controladores de impresora incluidos Windows PCL6 Discrete, Mac PS, Windows HP UPD, Linux, UNIX, SAP, HP ePrint Mobile Driver, Calidad de impresión en negro (óptima) Hasta 1200 x 1200 ppp optimizado desde 600 x 600 ppp de entrada (en No especificado, Común, Mate para presentaciones HP Premium mate y Mate para folletos HP), Calidad de impresión en color (óptima) Hasta 2400 x 1200 ppp optimizado desde 600 x 600 ppp de entrada (en Papeles fotográficos HP Advanced).Monitor MGD de 5,08 cm (2,0 pulg.) (pantalla gráfica monocroma), Velocidad del procesador792 Mhz, Número de cartuchos de impresión4 (1 de cada color negro, cian, magenta, amarillo)</t>
  </si>
  <si>
    <t>Impresora HP Officejet Pro X451dw(CN463A)       http://www8.hp.com/ar/es/products/printers/product-detail.html?oid=5146481</t>
  </si>
  <si>
    <t>Ciclo de trabajo (mensual, A4), Hasta 50.000 páginas, volumen de páginas mensual recomendado de 500 a 4200, Tecnología de impresión Tecnología HP PageWide con tintas pigmentadas Controladores de impresora incluidos Windows PCL6 Discrete, Mac PS, Windows HP UPD, Linux, UNIX, SAP, HP ePrint Mobile Driver. 
Monitor MGD de 5,08 cm (2,0 pulg.) (pantalla gráfica monocroma), Velocidad del procesador
792 Mhz.</t>
  </si>
  <si>
    <t>HP OFFICE JET PRO X451dw</t>
  </si>
  <si>
    <t>Color,Velocidad  40 Paginas por minuto negro, 28 paginas color,Ciclo Mensual  (paginas )  50000,Conectividad Standar  2 Hi-Speed USB 2.0 Host ports, Hi-Speed USB 2.0 Device port, Gigabit Ethernet 10/100/1000T network port, Hardware Integration Pocket, 2 internal USB Host ports,  HP 410A  -  410X  Black Original LaserJet Toner 6.000 ,Memoria256 MB NAND Flash, 128 MB DRAM,Bandeja de papel  600 hojas opcional una bandeja</t>
  </si>
  <si>
    <t>HP M452dw</t>
  </si>
  <si>
    <t>NO CUMPLE / LASER</t>
  </si>
  <si>
    <t>Garantía: 1 año</t>
  </si>
  <si>
    <t>HP OfficeJet Pro X451dw CN463A#AKY</t>
  </si>
  <si>
    <t>IMPRESORA HP M451DW CN463A#AKY</t>
  </si>
  <si>
    <t>CN463A#AKY HP Officejet Pro X451dw</t>
  </si>
  <si>
    <t xml:space="preserve">HP Office jet ProX451dw- IMPRESORA -tintas pigmentadas Vel Hasta 55 ppm;Hasta 1200 x 1200 HP ePrint, ePrint, Duplex; Recomendado 500 a 2800 Pag ; Ciclo 50.000 páginas; Red Ethernet 10/100 Base-TX ; Wi FI;Vel  procesador 792 Mhz; Memoria 512      -I    </t>
  </si>
  <si>
    <t>CN463#AKY</t>
  </si>
  <si>
    <t>CN463A#AKY HP OfficejetPro X451dw Printer BN/color  55 ppm- Impresora- Res. 1200x1200 ppm- 512 MB- 792 MHz- CICLO MAXIMO DE TRABAJO HASTA 50.000 PAGINAS- VOLUMEN RECOMENDADO MENSUAL DE 500 A 4000PAGINAS- INCLUTE GARANTIA DE 1 AÑO</t>
  </si>
  <si>
    <t>CN463A#AKY - HP</t>
  </si>
  <si>
    <t>IMPRESORA TIPO 2</t>
  </si>
  <si>
    <t xml:space="preserve">Impresión en Negro hasta 19 ppm/ Ciclo de trabajo mensual hasta 5.000pág A4/ Procesador 266MHz/ Capacidad HP ePrint-impresión móvil-inalámbrica-1 USB 2.0 alta velocidad- 1 WiFi 802.11b/g / Manejo de papel estándar Bandeja de entrada 150 hojas -Salida de manejo de papel de 150 hojas/ Impresión a Doble cara manual/ Peso 6,35 kg </t>
  </si>
  <si>
    <t>HP PRINTER LASERJET P1102W</t>
  </si>
  <si>
    <t>CE658A#BGJ</t>
  </si>
  <si>
    <t>12  MESES</t>
  </si>
  <si>
    <t>Impresión en Negro hasta 19 ppm/ Ciclo de trabajo mensual hasta 5.000pág A4/ Procesador 266MHz/ Capacidad HP ePrint-impresión móvil-inalámbrica-1 USB 2.0 alta velocidad- 1 WiFi 802.11b/g / Manejo de papel estándar Bandeja de entrada 150 hojas -Salida de manejo de papel de 150 hojas/ Impresión a Doble cara manual/ Peso 6,35 kg  garantia de 3 años</t>
  </si>
  <si>
    <t xml:space="preserve"> BN 19 ppm-VOLUMEN RECOMENDADO MENSUAL DE 250 A 1.500 PAGINAS  CE285A (rendimiento1.600 paginas) INCLUYE GARANTIA 1 AÑO</t>
  </si>
  <si>
    <t xml:space="preserve">CE658A#BGJ HP LaserJet Pro P1102w -Wi Fi  Imprime Hasta 19 ppm; Resolución de impresión: Hasta 400 x 600 x 2 dpi (600 dpi de salida efectiva), Conectividad estándar: Puerto USB 2.0 de alta velocidad, WiFi 802.11 b/g, Volumen mensual (ciclo de trabajo): Hasta 5,000 página, ciclo mensual recomendado de 250 a 1,500 paginas. memoria 8MB, procesador 266Mhz. </t>
  </si>
  <si>
    <t>Impresora HP LaserJet Pro P1102w(CE658A)     http://www8.hp.com/co/es/products/printers/product-detail.html?oid=5149432</t>
  </si>
  <si>
    <t>Monocromatica,Velocidad  19 paginas por minuto,Ciclo Mensual  (paginas )  5000,Conectividad Standar  Hi-Speed USB 2.0, wireless 802.11 b/g,Toner  HP 85A Negro,Paginas Rend.  1600,Memoria  8 MB,Bandeja de papel  150 Hojas</t>
  </si>
  <si>
    <t>HP P1102w</t>
  </si>
  <si>
    <t>HP PRINTER LASERJET P1102W CE658A#BGJ</t>
  </si>
  <si>
    <t>IMPRESORA HP PRINTER LASERJET P1102W</t>
  </si>
  <si>
    <t xml:space="preserve">mpresión en Negro hasta 19 ppm/ Ciclo de trabajo mensual hasta 5.000pág A4/ Procesador 266MHz/ Capacidad HP ePrint-impresión móvil-inalámbrica-1 USB 2.0 alta velocidad- 1 WiFi 802.11b/g / Manejo de papel estándar Bandeja de entrada 150 hojas -Salida de manejo de papel de 150 hojas/ Impresión a Doble cara manual/ Peso 6,35 kg </t>
  </si>
  <si>
    <t>CE658A#BGJ  HP PRINTER LASERJET P1102W</t>
  </si>
  <si>
    <t>19 PPM, Ciclo 5.000 pag, Bandeja de entrada 150h salida 100h memoria 8 Mb, procesador 266Mhz conectividad USB-WI-FI e-print _I</t>
  </si>
  <si>
    <t>CE658A#BGJ P1102w Gama de Entrada Monocromatica,Velocidad  19 paginas por minuto,Ciclo Mensual  (paginas )  5000,Conectividad Standar  Hi-Speed USB 2.0, wireless 802.11 b/g,Toner  HP 85A Negro,Paginas Rend.  1600,Memoria  8 MB,Bandeja de papel  150 Hojas</t>
  </si>
  <si>
    <t>CE658A#BGJ - HP</t>
  </si>
  <si>
    <t>IMPRESORA TIPO 3</t>
  </si>
  <si>
    <t xml:space="preserve">Impresión en Negro hasta 40 ppm / Ciclo de trabajo mensual hasta 80.000pág A4/ Monitor LCD de 2 líneas (texto y gráficos)/ Procesador 1200 MHz/Memoria 128 MB/ Capacidad HP ePrint /Conectividad USB 2.0 alta velocidad-1 red Ethernet 10/100/1000T; Capacidad inalámbrica NO/ Bandeja 1 multipropósito para 100 hojas, Bandeja 2 de entrada para 250 hojas; Bandeja salida de 150 hojas; Opciones de dúplex: Automática (estándar); Bandeja opcional de 550 hoja </t>
  </si>
  <si>
    <t>HP LaserJet Pro M402dn</t>
  </si>
  <si>
    <t>HP LaserJet Pro M402dn Printer - Reemplazo la M401dne -  Impresión en Negro hasta 40 ppm / Ciclo de trabajo mensual hasta 80.000pág A4/ Monitor LCD de 2 líneas (texto y gráficos)/ Procesador 1200 MHz/Memoria 128 MB/ Capacidad HP ePrint /Conectividad  USB 2.0 alta velocidad-1 red Ethernet 10/100/1000T; Capacidad inalámbrica NO/ Bandeja 1 multipropósito para 100 hojas, Bandeja 2 de entrada para 250 hojas; Bandeja salida de 150 hojas; Opciones de dúplex: Automática (estándar); Bandeja opcional de 550 hojas.</t>
  </si>
  <si>
    <t xml:space="preserve">HP LaserJet M402DNImpresora BN 40 ppm Duplex - Red -USB - 1200 MHZ  - Red -USB- 300 Hojas- 128MB- 1200x1200 pp E-PRINT - CICLO MAXIMO DE TRABAJO  HASTA 50.000 PAGINAS- VOLUMEN RECOMENDADO MENSUAL DE 750 A 3.000 PAGINAS REMPLAZO DE LA 402DNE </t>
  </si>
  <si>
    <t>C5F94A#BGJ</t>
  </si>
  <si>
    <t>Impresión en Negro hasta 40 ppm / Ciclo de trabajo mensual hasta 80.000pág A4/ Monitor LCD de 2 líneas (texto y gráficos)/ Procesador 1200 MHz/Memoria 128 MB/ Capacidad HP ePrint /Conectividad USB 2.0 alta velocidad-1 red Ethernet 10/100/1000T; Capacidad inalámbrica NO/ Bandeja 1 multipropósito para 100 hojas, Bandeja 2 de entrada para 250 hojas; Bandeja salida de 150 hojas; Opciones de dúplex: Automática (estándar); Bandeja opcional de 550 hoja  garantia de 3 años</t>
  </si>
  <si>
    <t>PROMOCION FIN DE VIDA Impresora BN 42 ppm - 540 MHZ - Duplex - Red -USB- 600 Hojas -128MB- 1200x1200 - CICLO MAXIMO DE TRABAJO  HASTA 100.000 PAGINAS- VOLUMEN RECOMENDADO MENSUAL DE 1000 A 5.000 PAGINAS    INCLUYE GARANTIA 1 AÑO PUEDE ADQUIRIR CARE PACK DMR 3 AÑOS: UT948E , TONER: CE255A(rendimiento 6.000 paginas), CE255X (rendimiento 12,500 paginas)</t>
  </si>
  <si>
    <t>C5F94A#BGJ HP LaserJet Pro M402dn - Nuevo Modelo M 402 dn duplex  automatico,  velicidad  hasta 40 ppm Negro, Resolucion Hasta 1200 x 1200 dpi; HP FastRes 1200; HP ProRes 1200; tecnología de Optimización de Resolución (REt), Memoria 128 MB, Procesador 800mhz, Bandeja multipropósito 1 de 50 hojas, bandeja 2 de 250 hojas, Bandeja de salida de 150 hojas, Ciclo mensual de impresión 50.000 paginas, Volumen mensual recomendado: 750 a 4,000 páginas, Tamaño de impresión(tamaños de papel ) Oficio, Carta, tarjetas y sobres, conectividad Hi-Speed USB 2.0, Ethernet 10/100/1000 Base-TX network, Garantia de 1 año, Grupos pequeños de trabajo. HP ePrint, Apple AirPrint™</t>
  </si>
  <si>
    <t xml:space="preserve">Impresora HP LaserJet Pro M402dn(C5F94A)
</t>
  </si>
  <si>
    <t>Monocromatica,Velocidad  40 paginas por minuto,Ciclo Duplex Mensual  (paginas )  80000,Conectividad Standar  Hi-Speed USB 2.0, Ethernet 10/100/1000 Base-TX network,Toner  HP 26A Negro HP 26X Negro,Paginas Rend.  2.700 6.900,Memoria  128 MB,Bandeja de papel  350 Hojas Opcional Bandeja 500 Hojas</t>
  </si>
  <si>
    <t>HP M402dn</t>
  </si>
  <si>
    <t>HP LaserJet Pro M402dn C5F94A#BGJ</t>
  </si>
  <si>
    <t>IMPRESORA HP M402dn</t>
  </si>
  <si>
    <t>Impresión en Negro hasta 40 ppm / Ciclo de trabajo mensual hasta 80.000pág A4/ Monitor LCD de 2 líneas (texto y gráficos)/ Procesador 1200 MHz/Memoria 128 MB/ Capacidad HP ePrint /Conectividad USB 2.0 alta velocidad-1 red Ethernet 10/100/1000T; Capacidad inalámbrica NO/ Bandeja 1 multipropósito para 100 hojas, Bandeja 2 de entrada para 250 hojas; Bandeja salida de 150 hojas; Opciones de dúplex: Automática (estándar); Bandeja opcional de 550 hoja, no incluida</t>
  </si>
  <si>
    <t>C5F94A#BGJ HP LaserJet Pro M402dn</t>
  </si>
  <si>
    <t>40 PPM, Ciclo 80.000 pag, Bandeja de entrada 250h, Multiuso 100h, memoria 128Mb, procesador 1200Mhz conectividad USB, Red Gigabit, e-print,duplex, Pantalla LCD-I</t>
  </si>
  <si>
    <t>HP C5F94A#BGJ  M402DN</t>
  </si>
  <si>
    <t>C5F94A#BGJ M402dn Gama de Entrada      (Remplazo 401dne ) Monocromatica,Velocidad  40 paginas por minuto,Ciclo Duplex Mensual  (paginas )  80000,Conectividad Standar  Hi-Speed USB 2.0, Ethernet 10/100/1000 Base-TX network,Toner  HP 26A Negro HP 26X Negro,Paginas Rend.  2.700 6.900,Memoria  128 MB,Bandeja de papel  350 Hojas Opcional Bandeja 500 Hojas</t>
  </si>
  <si>
    <t xml:space="preserve">C5F94A#BGJ </t>
  </si>
  <si>
    <t>IMPRESORA TIPO 4</t>
  </si>
  <si>
    <t xml:space="preserve">Impresión en Negro hasta 58ppm/Ciclo de trabajo Mensual A4: Hasta 225.000 pág -Volumen de pág mensuales recomendado: 5000 a 16 000/ Procesador 1,2GHz/ DD 500GB opcional/Memoria 512MB/E-PRINT/Bandeja 1 multipropósito para 100 hojas - bandeja 2 de entrada para 500 hojas dispositivo para impresión automática a doble cara / Peso 25,9 kg </t>
  </si>
  <si>
    <t>HP LaserJet Enterprise M605dn</t>
  </si>
  <si>
    <t xml:space="preserve">HP LaserJet M605DN Impresora BN 58 ppm Carta  - 800 MHZ - Duplex - Red - USB - 600 Hojas - 512 MB - CICLO MAXIMO DE TRABAJO  HASTA 225.000 PAGINAS- VOLUMEN RECOMENDADO MENSUAL DE 3000 A 15.000 PAGINAS E-PRINT       REEMPLAZO DE LA M602N-M602X  </t>
  </si>
  <si>
    <t>E6B70A#BGJ</t>
  </si>
  <si>
    <t>Impresión en Negro hasta 58ppm/Ciclo de trabajo Mensual A4: Hasta 225.000 pág -Volumen de pág mensuales recomendado: 5000 a 16 000/ Procesador 1,2GHz/ DD 500GB opcional/Memoria 512MB/E-PRINT/Bandeja 1 multipropósito para 100 hojas - bandeja 2 de entrada para 500 hojas dispositivo para impresión automática a doble cara / Peso 25,9 kg  garantia de 3 años</t>
  </si>
  <si>
    <t>mpresora BN 58 ppm Carta  - 800 MHZ - Duplex - Red - USB - 600 Hojas - 512 MB - CICLO MAXIMO DE TRABAJO  HASTA 225.000 PAGINAS- VOLUMEN RECOMENDADO MENSUAL DE 3000 A 15.000 PAGINAS E-PRINT       REEMPLAZO DE LA M602N-M602X  INCLUYE GARANTIA 1 AÑO PUEDE ADQUIRIR  CAREPACK DMR 3 AÑOS: U8CR0E, TONER: CF281A (rendimiento 10.500 paginas), CF281X (rendimiento 25.000 paginas)</t>
  </si>
  <si>
    <t>E6B70A#BGJ Hp Printer Hp Laserjet M605DN -Nuevo modelo Hasta 55 ppm; Carta: Hasta 58 ppm Negro; Impresión de la primera página en negro: 7 segundos; Resolucion : Negro (óptima): Hasta 1200 x 1200 ppp; Láser; Tecnologías de resolución de impresión: HP ImageREt 3600 (600 x 600 dpi), HP ProRes 1200 (1200 x 1200 dpi); Conectividad Puertos USB 2.0 de alta velocidad (host/dispositivo); puerto de red Gigabit Ethernet 10/100/1000T integrado; Paquete de integración de hardware (HIP); Estándar (Gigabit Ethernet incorporado); Wi fi ( Opcional ) ; HP ePrint, Apple AirPrint™, certificación Mopria; Memoria : Estándar: 512 MB; Máximo: 1.5 GB; Procesador 1,2 GHz / Disco duro: Unidad de disco duro seguro de alto rendimiento de 500 GB HP opcional; Ciclo de trabajo Mensual, A4: Hasta 225.000 páginas7; Volumen de páginas mensuales recomendado: 5000 a 16 000; Bandeja 1 multiuso para 100 hojas, bandeja 2 de entrada para 500 hojas; Garantia: Un año; LCD de 4 líneas (texto en color y gráficos)</t>
  </si>
  <si>
    <t xml:space="preserve">HP LaserJet Enterprise M605dn(E6B70A)
</t>
  </si>
  <si>
    <t>Monocromatica,Velocidad  58 paginas por minuto,Ciclo Mensual  (paginas )  225000,Conectividad Standar  Hi-Speed USB 2.0, Gigabit Ethernet, 2 external Host USB (1 walk-up and 1 external accessible), 2 internal Host USB 2.0-like ports (for 3rd party connection), 1 Hi-Speed USB 2.0 HIP (for 3rd party connection),HP 81A -  81X  Black Original LaserJet Toner,Paginas Rend.  10.000 24.000,Memoria  512 MB ampliable a 1 GB,Bandeja de papel  600 hojas Opcional 2 Bandejas de 600 hojas</t>
  </si>
  <si>
    <t>HP M605dn</t>
  </si>
  <si>
    <t>HP LaserJet Enterprise M605dn E6B68A#BGJ</t>
  </si>
  <si>
    <t xml:space="preserve">IMPRESORA HP LJ ENTERPRISE M605DN PRINTER E6B70A   </t>
  </si>
  <si>
    <t>E6B70A#BGJ HP LaserJet Enterprise M605dn</t>
  </si>
  <si>
    <t>58 PPM, Ciclo 225.000 Pag Bandeja de entrada  para 500h Multiuso de 100h, memoria 512Mb Procesador 1.2Ghz Red Gigabit, LCD 4 lineas Duplex-N</t>
  </si>
  <si>
    <t>E6B70A#BGJ LJ M605DN</t>
  </si>
  <si>
    <t>M605dn Gama Alta Remplazo de la M602n/x Monocromatica,Velocidad  58 paginas por minuto,Ciclo Mensual  (paginas )  225000,Conectividad Standar  Hi-Speed USB 2.0, Gigabit Ethernet, 2 external Host USB (1 walk-up and 1 external accessible), 2 internal Host USB 2.0-like ports (for 3rd party connection), 1 Hi-Speed USB 2.0 HIP (for 3rd party connection),HP 81A -  81X  Black Original LaserJet Toner,Paginas Rend.  10.000 24.000,Memoria  512 MB ampliable a 1 GB,Bandeja de papel  600 hojas Opcional 2 Bandejas de 600 hojas IN</t>
  </si>
  <si>
    <t>E6B70A#BGJ  - HP</t>
  </si>
  <si>
    <t>ESCANER TIPO 1</t>
  </si>
  <si>
    <t>Escaner de cama plana Conexion USB compatible Mac y Windows.  Resolucion optica 1200x1200 dpi. Cama palana tamaño A4 Conexion USB alta velocidadl, Software, drivers y cables de conexion incluidos.</t>
  </si>
  <si>
    <t>Epson Perfection V37
Canon Lide120</t>
  </si>
  <si>
    <t>Escaner Epson cama Plana PERFECTION V37 Photo /resolucion Optica de 4800 DPI con Epson MatrixCCD, Conectividad USB 2.0Software incluidos para Mac y windows</t>
  </si>
  <si>
    <t>Epson Perfection V37</t>
  </si>
  <si>
    <t xml:space="preserve">Perfection V37 Escáner de Cama Plana a color. Tamaño A4. Resolución óptica de 4800 x 9600 dpi para ampliaciones que  garantizan una nitidez excepcional. Tecnología CCD.  Software incluido Document Capture Pro . Escanea a servicios de FTP o nube como MicroSoft SharePoint®, Evernote® o Google Docs™ al igual que directo a carpetas en  red o a E-mail. Epson Easy Photo Fix® restaura el color de fotos. Corrección Digital elimina  el polvo de las fotos. Incluye ArcSoft Scan-n-Stitch Deluxe (para Windows) . OCR de ABBYY® FineReader® Sprint Plus convierte documentos escaneados en texto editable. Tapa extensible de 180 grados Puedes escanear, copiar, escanear a correo electrónico y crear documentos PDF, mediante cuatro botones personalizados Garantía estándar 12 meses. </t>
  </si>
  <si>
    <t>B11B207201</t>
  </si>
  <si>
    <t>Escaner de cama plana Conexion USB compatible Mac y Windows.  Resolucion optica 1200x1200 dpi. Cama palana tamaño A4 Conexion USB alta velocidadl, Software, drivers y cables de conexion incluidos. garantia de 3 años</t>
  </si>
  <si>
    <t>Fuente de luz: LED blanco  /Resolución óptica: 4800 dpi con Epson MatrixCCD, Resolución máxima del hardware: 4800 x 9600 dpi con tecnología Micro Step Drive, Resolución máxima interpolada: 12.800 dpi / Área máxima de escaneo: 21,6 x 29,7 cm (8,5" x 11,7") / 4 botones personalizados: Escanea, Copia, Escanea-a-email y crea archivos PDF / Conectividad:  USB 2.0 de alta velocidad / Software incluido: Document Capture Pro (solo para Windows) y Document Capture (solo Mac) para escanear a la nube, EPSON Scan, ABBYY® FineReader® Sprint OCR, ArcSoft® MediaImpression™, ArcSoft Scan-n-Stitch Deluxe2  / Garantía: Un Año</t>
  </si>
  <si>
    <t xml:space="preserve">Epson Escáner  Cama Plana PERFECTION V37 Photo.
</t>
  </si>
  <si>
    <t>1 AÑO0</t>
  </si>
  <si>
    <t xml:space="preserve">B11B207201 Perfection V37 Escáner de Cama Plana a color. Tamaño A4. Resolución óptica de 4800 x 9600 dpi para ampliaciones que  garantizan una nitidez excepcional. Tecnología CCD.  Software incluido Document Capture Pro que facilita el manejo de archivos digitales. Escanea a servicios de FTP o nube como MicroSoft SharePoint®, Evernote® o Google Docs™ al igual que directo a carpetas en  red o a E-mail. Epson Easy Photo Fix® restaura el color de fotos. Corrección Digital elimina  el polvo de las fotos. Incluye ArcSoft Scan-n-Stitch Deluxe (para Windows) para escanear material gráfico, páginas de álbumes de recortes y documentos de gran tamaño. OCR de ABBYY® FineReader® Sprint Plus convierte documentos escaneados en texto editable. Tecnología ReadyScan LED de Epson para velocidad de escaneo rápida sin tiempo de calentamiento. Colores brillantes y reales, gracias a la profundidad de color de 48 bits. Tapa extensible de 180 grados Puedes escanear, copiar, escanear a correo electrónico y crear documentos PDF, mediante cuatro botones personalizados Garantía estándar 12 meses. </t>
  </si>
  <si>
    <t>Epson perfection V37 escaner fotografico A4</t>
  </si>
  <si>
    <t xml:space="preserve">Perfection V37 Escáner de Cama Plana a color. Tamaño A4. Resolución óptica de 4800 x 9600 dpi para ampliaciones que  garantizan una nitidez excepcional. Tecnología CCD.  Software incluido Document Capture Pro que facilita el manejo de archivos digitales. Escanea a servicios de FTP o nube como MicroSoft SharePoint®, Evernote® o Google Docs™ al igual que directo a carpetas en  red o a E-mail. Epson Easy Photo Fix® restaura el color de fotos. Corrección Digital elimina  el polvo de las fotos. Incluye ArcSoft Scan-n-Stitch Deluxe (para Windows) para escanear material gráfico, páginas de álbumes de recortes y documentos de gran tamaño. OCR de ABBYY® FineReader® Sprint Plus convierte documentos escaneados en texto editable. Tecnología ReadyScan LED de Epson para velocidad de escaneo rápida sin tiempo de calentamiento. Colores brillantes y reales, gracias a la profundidad de color de 48 bits. Tapa extensible de 180 grados Puedes escanear, copiar, escanear a correo electrónico y crear documentos PDF, mediante cuatro botones personalizados Garantía estándar 12 meses. </t>
  </si>
  <si>
    <t>EPSON B11B207201</t>
  </si>
  <si>
    <t>NO CUMPLE / NO ESPECIFICA REFERENCIA</t>
  </si>
  <si>
    <t>ESCANER EPSON Epson Perfection V37 B11B207201</t>
  </si>
  <si>
    <t xml:space="preserve">Epson Perfection V37
</t>
  </si>
  <si>
    <t>B11B207201 Escáner Epson Cama Plana PERFECTION V37 Photo.</t>
  </si>
  <si>
    <t>Fuente de luz: LED blanco  /Resolución óptica: 4800 dpi con Epson MatrixCCD, Resolución máxima: 4800 x 9600 dpi con tecnología Micro Step Drive, Resolución máxima interpolada: 12.800 dpi -I</t>
  </si>
  <si>
    <t>B11B207201  PERFECTION V37 Escáner Epson Cama Plana Photo</t>
  </si>
  <si>
    <t>B11B207201 - EPSON</t>
  </si>
  <si>
    <t>ESCANER TIPO 2</t>
  </si>
  <si>
    <t>Escaner de cama plana con alimentador de documentos automatico conexion USB compatible Mac y Windows.  Resolucion optica 600 x 600  dpi. Cama palana tamaño A4.  Escaneo Duplex. Conexion USB alta velocidad, Software, drivers y cables de conexion incluidos.</t>
  </si>
  <si>
    <t xml:space="preserve">Epson DS-6500 
Canon imageFormula DR-2020 
</t>
  </si>
  <si>
    <t xml:space="preserve">Escaner con Resolucion de 600x600 Dpi Puerto USB 2.0 / Modulo de Red Opcional Tamaño Carta, Garantia Extendida a 3 Años </t>
  </si>
  <si>
    <t>Epson DS-520</t>
  </si>
  <si>
    <t>NO CUMPLE / REFERENCIA SOLO ES DE DOCUMENTOS</t>
  </si>
  <si>
    <t xml:space="preserve">Epson DS-6500 </t>
  </si>
  <si>
    <t xml:space="preserve">DS-6500 Escáner de documentos A4, Cama Plana, Velocidad  hasta 25 ppm / 50 ipm,  ADF de 100 páginas, Escaneado dúplex de una pasada y detección de alimentación doble. Panel de interfaz de red opcional para compartir el escáner y sus funciones entre múltiples usuarios. Permite personalizar funciones tales como "escanear a correo" entre otras. Tecnología ReadyScan LED de Resolución de escaneado 1.200 ppp (horizontal × vertical). Fiabilidad de 3.000 páginas diarias. Peso 12,4 Kg. </t>
  </si>
  <si>
    <t>B11B205221</t>
  </si>
  <si>
    <t>Escaner de cama plana con alimentador de documentos automatico conexion USB compatible Mac y Windows.  Resolucion optica 600 x 600  dpi. Cama palana tamaño A4.  Escaneo Duplex. Conexion USB alta velocidad, Software, drivers y cables de conexion incluidos.
garantia de 3 años</t>
  </si>
  <si>
    <t>Epson DS-6500</t>
  </si>
  <si>
    <t>Dispositivo fotoeléctrico 1200 dpi de 4 líneas color CCD sensor de línea (RGB y negro)Superficie plana Resolución óptica 1200 ppp ADF 600 dpi Hardware Flatbed Resolución 1200 x 1200 ppp con Micro Step Drive la tecnología ADF 600 x 600 dpi con tecnología Micro Step Drive Hi-Speed USB 2.0 optional network module (RJ-45 10BaseT/100BaseTX)Documento Tamaño A4 Carta Oficio B5 A5 Max Tamaño 8.5" x 40", Min Tamaño 4" x 6", Ciclo diario de trabajo de 3000 páginas, Garantía 1 Año</t>
  </si>
  <si>
    <t>B11B205221 DS-6500 Escáner de documentos A4, Cama Plana, Velocidad  hasta 25 ppm / 50 ipm,  ADF de 100 páginas, Escaneado dúplex de una pasada y detección de alimentación doble. Panel de interfaz de red opcional para compartir el escáner y sus funciones entre múltiples usuarios. Permite personalizar funciones tales como "escanear a correo" entre otras. Tecnología ReadyScan LED de Epson elimina  tiempo de calentamiento, garantiza ausencia de mercurio y reduce el consumo de energía. Resolución de escaneado 1.200 ppp (horizontal × vertical). Fiabilidad de 3.000 páginas diarias. Peso 12,4 Kg. Garantía Un año</t>
  </si>
  <si>
    <t>SCANER DS 6500               file:///C:/Users/TERE/Downloads/Epson-WorkForce-DS-6500-Ficha%20t%C3%A9cnica%20(2).pdf</t>
  </si>
  <si>
    <t>DS-6500 Escáner de documentos A4, Cama Plana, Velocidad  hasta 25 ppm / 50 ipm,  ADF de 100 páginas, Escaneado dúplex de una pasada y detección de alimentación doble. Panel de interfaz de red opcional para compartir el escáner y sus funciones entre múltiples usuarios. Permite personalizar funciones tales como "escanear a correo" entre otras. Tecnología ReadyScan LED de Epson elimina  tiempo de calentamiento, garantiza ausencia de mercurio y reduce el consumo de energía. Resolución de escaneado 1.200 ppp (horizontal × vertical). Fiabilidad de 3.000 páginas diarias. Peso 12,4 Kg. Garantía Un año</t>
  </si>
  <si>
    <t>EPSON B11B205221</t>
  </si>
  <si>
    <t>Epson WorkForce DS-6500</t>
  </si>
  <si>
    <t xml:space="preserve">ESCANER EPSON Epson DS-6500 </t>
  </si>
  <si>
    <t xml:space="preserve">Epson DS-6500 
</t>
  </si>
  <si>
    <t>Dispositivo fotoeléctrico B/W: Up to 25 ppm / 50 ipm with ADF Color: Up to 25 ppm / 50 ipm with ADF 1200 dpi de 4 líneas color CCD sensor de línea (RGB y negro)Superficie plana Resolución óptica 1200 ppp ADF 600 dpi Hardware Flatbed Resolución 1200 x 1200 ppp con Micro Step Drive la tecnología ADF 600 x 600 dpi con tecnología Micro Step Drive Hi-Speed USB 2.0 optional network module (RJ-45 10BaseT/100BaseTX)Documento Tamaño A4 Carta Oficio B5 A5 Max Tamaño 8.5" x 40", Min Tamaño 4" x 6", Ciclo diario de trabajo de 3000 páginas, Garantía 1 Año</t>
  </si>
  <si>
    <t xml:space="preserve">B11B205221 Escáner de Documentos cama Plana con ADF Epson WorkForce DS-6500 </t>
  </si>
  <si>
    <t>Scanner Type: Flatbed color image scanner with ADF. Optical Sensor: 1200 dpi 4 line color CCD line sensor (RGB &amp; black) Optical Resolution: 
Flatbed: 1200 dpi. ADF: 600 dpi. Hardware Resolution: Flatbed: 1200 x 1200 dpi with Micro Step Drive™ technology ADF: 600 x 600 dpi Micro Step Drive technology Color Bit Depth: 48-bits per pixel internal-I</t>
  </si>
  <si>
    <t xml:space="preserve">B11B205221 DS-6500  WorkForce Gama Alta </t>
  </si>
  <si>
    <t xml:space="preserve">B11B205221 - EPSON </t>
  </si>
  <si>
    <t>SCANNER DS 6500</t>
  </si>
  <si>
    <t>SCANNER DE DOCUMENTOS A4. REFERENCIA B11B205221 DS-6500.  CAMA PLANA. VELOCIDAD HASTA 25 ppm/ 50 ipm. ADF de 100 páginas.  ESCANEADO  DUPLEX DE UNA PASADA Y DETECCION DE ALIMENTACION DOBLE. PANEL DE INTERFAZ DE RED OPCIONAL PARA COMPARTIR EL SCANNER Y SUS FUNCIONES ENTRE MULTIPLES USUARIOS. TECNOLOGIA READY SCAN LED. RESOLUCION DE SCANEADO 1200 ppp (horizontal por vertical).Peso: 12.4 klg.</t>
  </si>
  <si>
    <t xml:space="preserve">Escaner con cama plana A4 con ADF Epson Workforce DS 6500 Dispositivo fotoelectrico de 1200 Dpi de 4 lineas resolucion optica de 1200ppp puerto USB Garantia Extendida a 3 Años </t>
  </si>
  <si>
    <t>SCANNER DE DOCUMENTOS A4. REFERENCIA B11B205221 DS-6500.  CAMA PLANA. VELOCIDAD HASTA 25 ppm/ 50 ipm. ADF de 100 páginas.  ESCANEADO  DUPLEX DE UNA PASADA Y DETECCION DE ALIMENTACION DOBLE. PANEL DE INTERFAZ DE RED OPCIONAL PARA COMPARTIR EL SCANNER Y SUS FUNCIONES ENTRE MULTIPLES USUARIOS. TECNOLOGIA READY SCAN LED. RESOLUCION DE SCANEADO 1200 ppp (horizontal por vertical).Peso: 12.4 klg. garantia de 3 años</t>
  </si>
  <si>
    <t>Epson SCANNER  DS-6500</t>
  </si>
  <si>
    <t>ESCANER DS 7500</t>
  </si>
  <si>
    <t>B11B205321 WORK FORCE DS- 7500 BRINCA ESCANEO DE ALTA VELOCIDAD A DOBLE FAZ PARA AGILIZAR LAS NECESIDADES DE ESCANEO EN LA EMPRESA. RESOLUCION DE ESCANEO DE 1200 DPI, VELOCIDAD DE 80IMP (40 PPM) Y ESCANDEO DE DOCUMENTOS HASTA 21,5 X 101,6 CM, MODULO  RED DS 6500 - 7500- 50000 - 60000 - 70000</t>
  </si>
  <si>
    <t xml:space="preserve">Escaner con cama plana  con ADF Epson Workforce DS 7500 Dispositivo fotoelectrico de 1200 Dpi de 4 lineas resolucion optica de 1200x1200  puerto USB Garantia Extendida a 3 Años </t>
  </si>
  <si>
    <t>Epson DS-7500</t>
  </si>
  <si>
    <t>NO CUMPLE / NO INCLUYE MODULO DE RED</t>
  </si>
  <si>
    <t xml:space="preserve">DS-7500 Escáner de documentos A4, Cama Plana, Velocidad  hasta 40 ppm y 80 ipm,  ADF de 100 páginas, Maneja grandes lotes de documentos de modo rápido y eficaz. Escaneado dúplex de una pasada y detección de alimentación doble. Panel de interfaz de red opcional para compartir funciones entre múltiples usuarios. Tecnología ReadyScan LED de Epson elimina el tiempo de calentamiento, garantiza ausencia de mercurio y reduce  consumo de energía. Fiabilidad de 4.000 páginas diarias. Peso 12,4 Kg. Garantía Un año </t>
  </si>
  <si>
    <t>B11B205321</t>
  </si>
  <si>
    <t>B11B205321 WORK FORCE DS- 7500 BRINCA ESCANEO DE ALTA VELOCIDAD A DOBLE FAZ PARA AGILIZAR LAS NECESIDADES DE ESCANEO EN LA EMPRESA. RESOLUCION DE ESCANEO DE 1200 DPI, VELOCIDAD DE 80IMP (40 PPM) Y ESCANDEO DE DOCUMENTOS HASTA 21,5 X 101,6 CM, MODULO  RED DS 6500 - 7500- 50000 - 60000 - 70000 garantia de 3 años</t>
  </si>
  <si>
    <t>Dispositivo fotoeléctrico 1200 dpi de 4 líneas color CCD sensor de línea (RGB y negro)Superficie plana Resolución óptica 1200 ppp ADF 600 dpi Hardware Flatbed Resolución 1200 x 1200 ppp con Micro Step Drive la tecnología ADF 600 x 600 dpi con tecnología Micro Step Drive Hi-Speed USB 2.0 optional network module (RJ-45 10BaseT/100BaseTX)Documento Tamaño A4 Carta Oficio B5 A5 Max Tamaño 8.5"x 40", Min Tamaño 4" x 6" Ciclo diario de trabajo de 4.000 páginas, Garantía 1 Año</t>
  </si>
  <si>
    <t xml:space="preserve"> EPSON ESCANER DS 7500</t>
  </si>
  <si>
    <t>NO CUMPLE / SIN MODULO DE RED</t>
  </si>
  <si>
    <t>EPSON WORKFORCE DS-7500 Escáner A4 de alta velocidad
https://www.epson.es/products/scanners/business-scanners/epson-workforce-ds-7500</t>
  </si>
  <si>
    <t>DS-7500 Escáner de documentos A4, Cama Plana, Velocidad  hasta 40 ppm y 80 ipm,  ADF de 100 páginas, Maneja grandes lotes de documentos de modo rápido y eficaz. Escaneado dúplex de una pasada y detección de alimentación doble. Panel de interfaz de red opcional para compartir funciones entre múltiples usuarios. Con el Epson Document Capture Pro  permite al usuario capturar, convertir y distribuir información escaneada. Tecnología ReadyScan LED de Epson elimina el tiempo de calentamiento, garantiza ausencia de mercurio y reduce  consumo de energía. Fiabilidad de 4.000 páginas diarias. Peso 12,4 Kg. Garantía Un año</t>
  </si>
  <si>
    <t>EPSON B11B205321, B12B808411</t>
  </si>
  <si>
    <t>EPSON DS7500</t>
  </si>
  <si>
    <t>EPSON DS-7500</t>
  </si>
  <si>
    <t xml:space="preserve">Epson WorkForce DS-7500 </t>
  </si>
  <si>
    <t>ESCANER EPSON Epson Epson DS 7500</t>
  </si>
  <si>
    <t xml:space="preserve">Epson DS-7500 
</t>
  </si>
  <si>
    <t>NO CUMPLE / MODULO DE RED</t>
  </si>
  <si>
    <t>Dispositivo fotoeléctrico Velocidad de escaneo ADF (b/n, Color, A4) 40 ppm, Velocidad de escaneo ADF duplex (b/n,Color  A4) 80 ipm, 1200 dpi de 4 líneas color CCD sensor de línea (RGB y negro)Superficie plana Resolución óptica 1200 ppp ADF 600 dpi Hardware Flatbed Resolución 1200 x 1200 ppp con Micro Step Drive la tecnología ADF 600 x 600 dpi con tecnología Micro Step Drive Hi-Speed USB 2.0 optional network module (RJ-45 10BaseT/100BaseTX)Documento Tamaño A4 Carta Oficio B5 A5 Max Tamaño 8.5"x 40", Min Tamaño 4" x 6" Ciclo diario de trabajo de 4.000 páginas, Garantía 1 Año, MODULO RED DS 6500-7500-50000-60000-70000</t>
  </si>
  <si>
    <t xml:space="preserve">B11B205321 Escáner de Documentos cama Plana ADF Epson WorkForce DS-7500 , B12B808411 MODULO RED </t>
  </si>
  <si>
    <t>Scanner Type: Flatbed color image scanner with ADF Optical Sensor: 1200 dpi 4 line color line sensor (RGB &amp; Black) Optical Resolution: flatbed: 1200 dpi. ADF: 600 dpi Hardware Resolution: Flatbed: 1200 x 1200 dpi with Micro Step Drive™ technology ADF: 600 x 600 dpi _I</t>
  </si>
  <si>
    <t>B11B205321  DS-7500  WorkForce Gama Alta  EPSON</t>
  </si>
  <si>
    <t xml:space="preserve">Escáner de documentos A4, Cama Plana, Velocidad  hasta 40 ppm y 80 ipm,  ADF de 100 páginas, Maneja grandes lotes de documentos de modo rápido y eficaz. Escaneado dúplex de una pasada y detección de alimentación doble. Panel de interfaz de red opcional para compartir funciones entre múltiples usuarios. Con el Epson Document Capture Pro  permite al usuario capturar, convertir y distribuir información escaneada. Tecnología ReadyScan LED de Epson elimina el tiempo de calentamiento, garantiza ausencia de mercurio y reduce  consumo de energía. Fiabilidad de 4.000 páginas diarias. Peso 12,4 Kg. Garantía Un año </t>
  </si>
  <si>
    <t>B11B205321  - EPSON</t>
  </si>
  <si>
    <t>MONITOR PARA  COMPUTADOR MARCA LG</t>
  </si>
  <si>
    <t>29 pulgadas, Ref:  29UM68</t>
  </si>
  <si>
    <t>LG 29UM68</t>
  </si>
  <si>
    <t>Tamaño de pantalla 29'', Tipo de panel IPS Relación de aspecto 21:9 Rango de color (CIE1931) sRGB sobre 99% Cantidad de colores 8bits (6bit+FRC), 16.7M¿ Resolución 2560x1080</t>
  </si>
  <si>
    <t>29UM68</t>
  </si>
  <si>
    <t>Monitor LG 29" IPS Ultra Wide 21:9 - 2560 x 1080 - DVI /HDMI</t>
  </si>
  <si>
    <t>LG  29UM68</t>
  </si>
  <si>
    <t>Ref:  29UM68 Monitor LG 29" IPS Ultra Wide 21:9 - 2560 x 1080 - DVI /HDMI</t>
  </si>
  <si>
    <t>LG MONITOR IPS 29" 29UM67-P, ULTRAWIDE, HDMI</t>
  </si>
  <si>
    <t>29" Class 21:9 UltraWide® IPS LED Monitor (29" Diagonal)29UM67-P        http://www.lg.com/us/monitors/lg-29UM67-P-ultrawide-led-monitor</t>
  </si>
  <si>
    <t>LG - 29UM68</t>
  </si>
  <si>
    <t>Tamaño de pantalla 29''
Tipo de panel IPS
Relación de aspecto 21:9
Rango de color (CIE1931) sRGB sobre 99%
Cantidad de colores 8bits (6bit+FRC), 16.7M
Resolución 2560x1080 Entradas/Salidas: HDMI ,Display Port,Salida de Audifono, Salida de Audio 5Wx2CH,Ajustes de sonido 'Maxx Audio</t>
  </si>
  <si>
    <t xml:space="preserve">MONITOR 29 pulgadas, Ref:  29UM68  </t>
  </si>
  <si>
    <t>29UM68 LG</t>
  </si>
  <si>
    <t>TABLETA</t>
  </si>
  <si>
    <t>iPad Air 2 64GB, WiFi, Cubierta magnetica de Apple</t>
  </si>
  <si>
    <t>Apple MGKL2CL/A</t>
  </si>
  <si>
    <t>APPLE / AIR</t>
  </si>
  <si>
    <t xml:space="preserve">                       MGKL2CL/A                        iPad Air 2 WI-FI 64GB - Space Gray   MGTV2ZM/A ESTUCHE PARA IPAD      AIR 2  SMART CASE BLACK                   GARANTIA 1 AÑO </t>
  </si>
  <si>
    <t>MGKL2CL/A -MGTV2ZM/A APPLE</t>
  </si>
  <si>
    <t>iPAD AIR*2 - WI-FI - 64GB - 9.7" IPS (2048x1536) - REAR+FRONT CAMERA - BT- GOLD INCLUTE: Cubierta magnetica de Apple</t>
  </si>
  <si>
    <t>MH182CL/A</t>
  </si>
  <si>
    <t>IPAD AIR 2 Space Gray - Estuche magnetico- dos lapices opticos Targus</t>
  </si>
  <si>
    <t>Apple 64GB iPad Air 2 (Wi-Fi Only, Space Gray) #MGXL2LL/A                             http://www.apple.com/shop/buy-ipad/ipad-air-2/64gb-space-gray-wifi</t>
  </si>
  <si>
    <t>IPAD WI-FI 64GB Y IPAD AIR 2   SMART CASE BLACK-ZML</t>
  </si>
  <si>
    <t>Apple MGKM2CL/A, MGTV2ZM/A</t>
  </si>
  <si>
    <t>Un año para el iPad 3 meses para el accesorio</t>
  </si>
  <si>
    <t>APPLE IPAD AIR 2</t>
  </si>
  <si>
    <t>Apple iPad Air 2 MGKL2CL/A</t>
  </si>
  <si>
    <t>iPad Air 2 WI-FI 64GB - Gold con estuche magnético</t>
  </si>
  <si>
    <t>MH182CL/A iPad Air 2 WI-FI 64GB - Gold</t>
  </si>
  <si>
    <t>iPad Air 2 MGKM2CL/A 2840111 IPAD WI-FI 64GB SILVER-CLA  8</t>
  </si>
  <si>
    <t>APPLE MGKM2CL/A</t>
  </si>
  <si>
    <t>DISCO DURO</t>
  </si>
  <si>
    <t>Disco duro externo USB 3, 2.5" 1 TB</t>
  </si>
  <si>
    <t>Toshiba, WD, ADATA</t>
  </si>
  <si>
    <t>WD DISCO DURO EXTERNO 1TB - BLACK</t>
  </si>
  <si>
    <t>WESTERN DIGITAL</t>
  </si>
  <si>
    <t>ADATA HV-100</t>
  </si>
  <si>
    <t>DISCO DURO 3.5" SATA3 1TB 7200rpm para Desktop TOSHIBA</t>
  </si>
  <si>
    <t>DT01ACA100</t>
  </si>
  <si>
    <t>NO CUMPLE / REFERENCIA DISCO INTERNO</t>
  </si>
  <si>
    <t>Toshiba</t>
  </si>
  <si>
    <t xml:space="preserve">Disco Duro Interno 1TB Toshiba - 2.5 SATA III 5400rpm Modelo: HMQ01ABD100 para PC
</t>
  </si>
  <si>
    <t>Disco Duro Interno 1TB Toshiba - 2.5 SATA III 5400rpm
Modelo: HMQ01ABD100</t>
  </si>
  <si>
    <t>NO CUMPLE / DISCO INTERNO</t>
  </si>
  <si>
    <t>6 Meses</t>
  </si>
  <si>
    <t>DISCO DURO EXTERNO ANTIGOLPES RESISTENTE AGUA 1TB STORE JET 2.5”</t>
  </si>
  <si>
    <t>TRANSCEND TS1TSJ25M4</t>
  </si>
  <si>
    <t>NO CUMPLE / MARCA</t>
  </si>
  <si>
    <t>TOSHIBA</t>
  </si>
  <si>
    <t>TRANSCEND TS1TSJ25H3P</t>
  </si>
  <si>
    <t>HDTB110XK3BA TOSHIBA</t>
  </si>
  <si>
    <t xml:space="preserve">Disco duro Adata Externo Durable HD720 Anti-golpes, resistente al agua y al polvo - USB 3.0 1TB AZUL </t>
  </si>
  <si>
    <t xml:space="preserve">AHD720-1TU3-CBL  ADATA </t>
  </si>
  <si>
    <t xml:space="preserve">DISCO DURO 3.5” 3TB SATA 6GB/S NAS. </t>
  </si>
  <si>
    <t>WD Red 3TB NAS Hard Disk Drive - 5400 RPM SATA 6 Gb/s 64MB Cache 3.5 Inch - REF: WD30EFRX</t>
  </si>
  <si>
    <t>WESTERN DIGITAL WD Red 3TB NAS Hard Disk Drive - 5400 RPM SATA 6 Gb/s 64MB Cache 3.5 Inch - REF: WD30EFRX</t>
  </si>
  <si>
    <t>WESTER DIGITAL  REF: WD30EFRX</t>
  </si>
  <si>
    <t>WD 3TB WD Red SATA 3.5" NAS  Hard Drive</t>
  </si>
  <si>
    <t xml:space="preserve"> WD30EFRX</t>
  </si>
  <si>
    <t>Wd Blue Disco Duro 500Gb De 3.5 Pulgadas Para Ordenadores De Sobremesa Wd5000Aakx Interface Sata6 Gb/S 16Mb 7200Rpm</t>
  </si>
  <si>
    <t>NO CUMPLE / REFERENCIA</t>
  </si>
  <si>
    <t>DISCO DURO 3.5” 3TB SATA 6GB/S NAS. WD Red 3TB NAS Hard Disk Drive - 5400 RPM SATA 6 Gb/s 64MB Cache 3.5 Inch - REF: WD30EFRX</t>
  </si>
  <si>
    <t xml:space="preserve">WD Red 3TB NAS Hard Disk Drive - 5400 RPM SATA 6 Gb/s 64MB Cache 3.5 Inch - REF: </t>
  </si>
  <si>
    <t>WesternDigital WD30EFRX</t>
  </si>
  <si>
    <t xml:space="preserve">SEAGATE Red 3TB NAS Hard Disk Drive - 5400 RPM SATA 6 Gb/s 64MB Cache 3.5 Inch </t>
  </si>
  <si>
    <t>WESTERN DIGITAL WD30EFRX</t>
  </si>
  <si>
    <t>DISCO DURO 3.5” 3TB SATA 6GB/S NAS.  WD Red 3TB NAS Hard Disk Drive - 5400 RPM SATA 6 Gb/s 64MB Cache 3.5 Inc</t>
  </si>
  <si>
    <t xml:space="preserve"> WD30EFRX WESTERN DIGITAL</t>
  </si>
  <si>
    <t xml:space="preserve">DISCO DURO EXTERNO </t>
  </si>
  <si>
    <t>Portable, 6TB 3,5" USB 3,0</t>
  </si>
  <si>
    <t>Seagate</t>
  </si>
  <si>
    <t>1 años</t>
  </si>
  <si>
    <t>6TB Storage Capacity USB 3.0 Interface Up to 5 Gb/s Data Transfer Speed Preformatted for NTFS for Windows</t>
  </si>
  <si>
    <t>WDBFJK0060HBK</t>
  </si>
  <si>
    <t>SAEGATE</t>
  </si>
  <si>
    <t>DISCO DURO EXTERNO SEAGATE Portable, 6TB 3,5" USB 3,0</t>
  </si>
  <si>
    <t>seagate</t>
  </si>
  <si>
    <t>DISCO DURO 6TB EXTERNO BACKUP PLUS DESKTOP SEAGATE</t>
  </si>
  <si>
    <t xml:space="preserve">MODELO: SRD00F2             </t>
  </si>
  <si>
    <t>SEAGATE DISCOS DUROS 6TB D.D EXTERNO BACKUP PLUS DESKTOP DRIVE 3.5”, USB 3</t>
  </si>
  <si>
    <t>6TB D.D EXTERNO BACKUP PLUS DESKTOP DRIVE 3.5”</t>
  </si>
  <si>
    <t>Seagate STDT6000100</t>
  </si>
  <si>
    <t>DISCO DURO EXTERNO  Portable, 6TB 3,5" USB 3,0</t>
  </si>
  <si>
    <t>STDT6000100 Seagate® Backup Plus Desktop 6 TB</t>
  </si>
  <si>
    <t xml:space="preserve">Seagate Backup Plus STDT6000100 6 TB 3.5" External Hard Drive - USB 3.0 - Desktop - Black </t>
  </si>
  <si>
    <t>STDT6000100 - SEAGATE</t>
  </si>
  <si>
    <t>SERVIDOR HP PROLIANT DL 360 GEN 9</t>
  </si>
  <si>
    <t>System Unit DL360 Gen9 2 x Intel Xeon E5-2650v3 10-Core (2.30GHz 25MB) 32GB (2 x 16GB) PC4-17000P-R 2133MHz RDIMM 8 x Hot Plug 2.5in Small Form Factor Smart Carrier Smart Array P440ar/2G with Megacell No Optical 2 x 800W 3yr Next Business Day Warranty 755263-B21</t>
  </si>
  <si>
    <t>HP DL 360</t>
  </si>
  <si>
    <t>Servidor HP Proliant DL360 G9 Performance Formato: Rack 1U Procesador: (2) Intel® Xeon® Ten-Core E5-2650v3 - 2.3GHz, 25MB L3 Cache (Maximo 2 Procesadores) Memoria RAM: Estándar 32GB (2 x 16GB) RDIMM / Máximo 1.5 TB usando LRDIMM Slots de Memoria: 12 DIMM slots por socket
Controladora de Discos: P440ar/2GB Flash Backup Write Cache - RAID 0/1/1+0/5/5+0/6/6+0/1 SATA y SAS 12GB Discos Duros: Soporta 8 unidades de disco SATA o SAS SFF de 2.5” de forma estándar, HDD no incluidos.
Controlador de Red: Tarjeta integrada de cuatro (4) puertos de 1Gb – HP 331i
Fuente Redundante: Soportada (Ya incluida)
Garantia: 3 años en piezas, 3 años de mano de obra en sitio, Exclusivo sistema de Garantía Pre-falla con Notificación de SIM en procesadores, memoria y discos duro</t>
  </si>
  <si>
    <t>755263-B21</t>
  </si>
  <si>
    <t>755263-B21 System Unit DL360 Gen9 2 x Intel Xeon E5-2650v3 10-Core (2.30GHz 25MB) 32GB (2 x 16GB) PC4-17000P-R 2133MHz RDIMM 8 x Hot Plug 2.5in Small Form Factor Smart Carrier Smart Array P440ar/2G with Megacell No Optical 2 x 800W 3yr Next Business Day Warranty 755263-B21</t>
  </si>
  <si>
    <t xml:space="preserve">Servidores ProLiant DL300
Servidor SAS de rendimiento HP ProLiant DL360 Gen9 E5-2650v3 2P de 32 GB-R P440ar, fuente de alimentación redundante de 800 W(755263-B21)            http://www8.hp.com/co/es/products/proliant-servers/product-detail.html?oid=6830386
</t>
  </si>
  <si>
    <t>HP PROLIANT DL 360 GEN 9</t>
  </si>
  <si>
    <t>HP PROLIANT DL 360 GEN 9 755263-B21</t>
  </si>
  <si>
    <t>755263-B21 ystem Unit DL360 Gen9 2 x Intel Xeon E5-2650v3 10-Core (2.30GHz 25MB)</t>
  </si>
  <si>
    <t xml:space="preserve">HP ProLiant DL360 Gen9 E5-2650v3 2 Procesadores 32GB-R P440ar 800W RPS Performance SAS Server, Memoria RAM 32GB (2x16GB Registered DIMMs, 2133 MHz), tarjeta de RED HP Embedded 1Gb Ethernet 4-port 331i Adapter, SMART ARRAY HP Flexible Smart Array P440ar/2GB. BAHIAS para Discos 8 SFF HDD, Unidad Opctica Optional via Universal Media Bay, Slotos 2 Standard (1-FH/¾ L, 1-LP) PCIe 3.0, Fuente de poder (2) HP 800W Flex Slot Platinum Power Supply, Ventiladores 7 standard hot plug fans, redundant, ILO iLO Management (standard), Intelligent Provisioning (standard), iLO Advanced (standard), HP OneView (optional). iLO Management (standard), Intelligent Provisioning (standard), iLO Advanced (standard), HP OneView (optional). Server Warranty includes 3-Year Parts, 3-Year Labor, 3-Year Onsite support with next business day response </t>
  </si>
  <si>
    <t>H P  755263-B21</t>
  </si>
  <si>
    <t>Garantía :
U7AL9E HP 3y 24x7 DL360 Gen9 FC Service (obligatorio)</t>
  </si>
  <si>
    <t>HP 3y 24x7 DL360 Gen9 FC Service (</t>
  </si>
  <si>
    <t xml:space="preserve">U7AL9E </t>
  </si>
  <si>
    <t>N.A</t>
  </si>
  <si>
    <t xml:space="preserve">Garantía : U7AL9E HP 3y 24x7 DL360 Gen9 FC Service </t>
  </si>
  <si>
    <t xml:space="preserve"> HP 3y 24x7 DL360 Gen9 FC Service (U7AL9E) - Documentación del producto</t>
  </si>
  <si>
    <t>https://www.hpe.com/h20195/v2/default.aspx?cc=es&amp;lc=es&amp;oid=7443421</t>
  </si>
  <si>
    <t xml:space="preserve">Garantía :
U7AL9E HP 3y 24x7 DL360 Gen9 FC Service </t>
  </si>
  <si>
    <t>HP U7AL9E 3y 24x7 DL360 Gen9</t>
  </si>
  <si>
    <t>U7AL9E HP 3y 24x7 DL360 Gen9 FC Service</t>
  </si>
  <si>
    <t>HP 3y 24x7 DL360 Gen9 FC SVC "FLEX ATTACH BASIC CHOICE</t>
  </si>
  <si>
    <t xml:space="preserve"> HP U7AL9E </t>
  </si>
  <si>
    <t>Memory HP 32GB (1 x 32GB) Dual Rank x4 PC4-17000P-R (DDR-2133) Registered CAS-15 Memory Kit 728629-B21</t>
  </si>
  <si>
    <t>1años</t>
  </si>
  <si>
    <t xml:space="preserve">Memory HP 32GB (1 x 32GB) Dual Rank x4 PC4-17000P-R (DDR-2133) Registered CAS-15 Memory Kit </t>
  </si>
  <si>
    <t>728629-B21</t>
  </si>
  <si>
    <t>HP 32GB (1x32GB) Dual Rank x4 DDR4-2133 CAS-15-15-15 Registered Memory Kit
(728629-B21)</t>
  </si>
  <si>
    <t>http://www8.hp.com/us/en/products/server-memory/product-detail.html?oid=6987490</t>
  </si>
  <si>
    <t>HP Memory HP 32GB (1 x 32GB) 728629-B21</t>
  </si>
  <si>
    <t xml:space="preserve">728629-B21 emory HP 32GB (1 x 32GB) Dual Rank x4 PC4-17000P-R (DDR-2133) Registered CAS-15 Memory Kit </t>
  </si>
  <si>
    <t xml:space="preserve"> HP 32GB 2Rx4 DDR4 2133Mhz - RDIMM 1 </t>
  </si>
  <si>
    <t>HP  728629-B21</t>
  </si>
  <si>
    <t xml:space="preserve">Hard Disk Drive:
HP 2TB 6G 7.2k rpm HPL SATA SFF (2.5in) Smart Carrier 512e Hard Disk Drive 765455-B21
</t>
  </si>
  <si>
    <t xml:space="preserve">Hard Disk Drive: HP 2TB 6G 7.2k rpm HPL SATA SFF (2.5in) Smart Carrier 512e Hard Disk Drive </t>
  </si>
  <si>
    <t xml:space="preserve">765455-B21
</t>
  </si>
  <si>
    <t>Hard Disk Drive:
HP 2TB 6G 7.2k rpm HPL SATA SFF (2.5in) Smart Carrier 512e Hard Disk Drive 765455-B21</t>
  </si>
  <si>
    <t xml:space="preserve">HP 2TB 6G SATA 7.2K rpm SFF (2.5-inch) SC 512e 1yr Warranty Hard Drive(765455-B21)
</t>
  </si>
  <si>
    <t>http://www8.hp.com/emea_africa/en/products/oas/product-detail.html?oid=7875934</t>
  </si>
  <si>
    <t>HP 2TB 6G 7.2k rpm HPL SATA SFF (2.5in) 765455-B21</t>
  </si>
  <si>
    <t>765455-B21 Hard Disk Drive:
HP 2TB 6G 7.2k rpm</t>
  </si>
  <si>
    <t xml:space="preserve"> HP 2TB 6G SATA 7.2k 2.5in 512e SC HDD  </t>
  </si>
  <si>
    <t xml:space="preserve">  HP 765455-B21</t>
  </si>
  <si>
    <t>Lapiz para Tablet</t>
  </si>
  <si>
    <t>Adonit Jot Touch</t>
  </si>
  <si>
    <t>Adonit</t>
  </si>
  <si>
    <t>CS600C1K                                        Wacom Bamboo Stylus Fineline 2 Black GARANTIA 1 AÑO</t>
  </si>
  <si>
    <t>CS600C1K - WACOM</t>
  </si>
  <si>
    <t>NO CUMPLE / MARCA REFERENCIA</t>
  </si>
  <si>
    <t>Adonit Jot Touch with Pixelpoint Pressure Sensitive Precision Stylus for iPad - Black</t>
  </si>
  <si>
    <t>Adonit Jot Touch with</t>
  </si>
  <si>
    <t>HP DL360 Gen9 SFF DVD-RW/USB Kit</t>
  </si>
  <si>
    <t>NO CUMPLE / NO SE ESTA SOLICITANDO LO QUE OFRECEN</t>
  </si>
  <si>
    <t>Adonit Jot Touch 4 Bluetooth Pressure Sensitive Stylus for iPad, iPad Air, &amp; iPad Mini -  by Adonit</t>
  </si>
  <si>
    <t>Adonti</t>
  </si>
  <si>
    <t>ADONIT</t>
  </si>
  <si>
    <t>COMITE TECNICO:</t>
  </si>
  <si>
    <t>ISABEL CRISTINA LOPEZ SALAZAR</t>
  </si>
  <si>
    <t>MIGUEL ANGEL GOMEZ CALDERON</t>
  </si>
  <si>
    <t>MENOR VALOR</t>
  </si>
  <si>
    <t>PROVEEDOR</t>
  </si>
  <si>
    <t xml:space="preserve">PRECIO UNITARIO </t>
  </si>
  <si>
    <t>VALOR IVA</t>
  </si>
  <si>
    <t>VALOR TOTAL IVA INCLUIDO</t>
  </si>
  <si>
    <t>MENOR VALOR UNITARIO</t>
  </si>
  <si>
    <t>MENOR VALOR TOTAL</t>
  </si>
  <si>
    <t>7 DIAS</t>
  </si>
  <si>
    <t>20 dias</t>
  </si>
  <si>
    <t>13 DIAS</t>
  </si>
  <si>
    <t>30 DÍAS</t>
  </si>
  <si>
    <t xml:space="preserve"> 3 a 5 dias</t>
  </si>
  <si>
    <t xml:space="preserve">10 Dias Habiles </t>
  </si>
  <si>
    <t>30 días</t>
  </si>
  <si>
    <t>15 dias</t>
  </si>
  <si>
    <t>60 DÍAS</t>
  </si>
  <si>
    <t>1 a 60 dias hábiles</t>
  </si>
  <si>
    <t>8 dias</t>
  </si>
  <si>
    <t>3 a 5 dias</t>
  </si>
  <si>
    <t>Inmediata en el momento, si se agotan, 30 días</t>
  </si>
  <si>
    <t>20 días</t>
  </si>
  <si>
    <t>45 DÍAS</t>
  </si>
  <si>
    <t>BAJO PEDIO 3 DIAS HABILES</t>
  </si>
  <si>
    <t>20 DIAS</t>
  </si>
  <si>
    <t>8 Dias Habiles</t>
  </si>
  <si>
    <t>3 dias</t>
  </si>
  <si>
    <t>50 DIAS</t>
  </si>
  <si>
    <t>ENTREGA INMEDIATA</t>
  </si>
  <si>
    <t>2 dias</t>
  </si>
  <si>
    <t>3 DIAS</t>
  </si>
  <si>
    <t xml:space="preserve">SI CUMPLE / </t>
  </si>
  <si>
    <t>1 a 3 dias</t>
  </si>
  <si>
    <t>30 Días</t>
  </si>
  <si>
    <t>5 a 10 dias</t>
  </si>
  <si>
    <t>2 DIAS</t>
  </si>
  <si>
    <t>8 dias Habiles</t>
  </si>
  <si>
    <t>8 dIas Habiles</t>
  </si>
  <si>
    <t>1 a 70 dias hábiles</t>
  </si>
  <si>
    <t>BAJO PEDIO 20 DIAS HABILES</t>
  </si>
  <si>
    <t>BAJO PEDIO 8 DIAS HABILES</t>
  </si>
  <si>
    <t>3 Dias Habiles</t>
  </si>
  <si>
    <t>15 DÍAS</t>
  </si>
  <si>
    <t xml:space="preserve">3 Dias Habiles </t>
  </si>
  <si>
    <t>TOTAL OFERTA</t>
  </si>
  <si>
    <t>DISTRICOM</t>
  </si>
  <si>
    <t>NOMBRE EMPRESA</t>
  </si>
  <si>
    <t>FIRMA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</si>
</sst>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
  </numFmts>
  <fonts count="21">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b/>
      <sz val="10"/>
      <color theme="1"/>
      <name val="Arial"/>
      <family val="2"/>
    </font>
    <font>
      <sz val="10"/>
      <color theme="1"/>
      <name val="Arial"/>
      <family val="2"/>
    </font>
    <font>
      <sz val="10"/>
      <name val="Arial"/>
      <family val="2"/>
    </font>
    <font>
      <b/>
      <sz val="10"/>
      <name val="Arial"/>
      <family val="2"/>
    </font>
    <font>
      <b/>
      <sz val="8"/>
      <color theme="1"/>
      <name val="Arial"/>
      <family val="2"/>
    </font>
    <font>
      <sz val="10"/>
      <color rgb="FF000000"/>
      <name val="Arial"/>
      <family val="2"/>
    </font>
    <font>
      <sz val="10"/>
      <name val="Helv"/>
      <charset val="204"/>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sz val="11"/>
      <color rgb="FF9C0006"/>
      <name val="Calibri"/>
      <family val="2"/>
      <scheme val="minor"/>
    </font>
    <font>
      <sz val="11"/>
      <color rgb="FF9C6500"/>
      <name val="Calibri"/>
      <family val="2"/>
      <scheme val="minor"/>
    </font>
    <font>
      <sz val="11"/>
      <color indexed="8"/>
      <name val="Calibri"/>
      <family val="2"/>
      <scheme val="minor"/>
    </font>
    <font>
      <b/>
      <sz val="11"/>
      <color indexed="8"/>
      <name val="Calibri"/>
      <family val="2"/>
      <scheme val="minor"/>
    </font>
    <font>
      <b/>
      <sz val="9"/>
      <color indexed="81"/>
      <name val="Tahoma"/>
      <family val="2"/>
    </font>
    <font>
      <sz val="9"/>
      <color indexed="81"/>
      <name val="Tahoma"/>
      <family val="2"/>
    </font>
  </fonts>
  <fills count="1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EB9C"/>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s>
  <cellStyleXfs count="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10" fillId="0" borderId="0"/>
    <xf numFmtId="0" fontId="1" fillId="0" borderId="0"/>
    <xf numFmtId="0" fontId="15" fillId="3" borderId="0" applyNumberFormat="0" applyBorder="0" applyAlignment="0" applyProtection="0"/>
    <xf numFmtId="0" fontId="16" fillId="4" borderId="0" applyNumberFormat="0" applyBorder="0" applyAlignment="0" applyProtection="0"/>
  </cellStyleXfs>
  <cellXfs count="152">
    <xf numFmtId="0" fontId="0" fillId="0" borderId="0" xfId="0"/>
    <xf numFmtId="0" fontId="5"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6" fillId="0" borderId="0" xfId="0" applyFont="1" applyAlignment="1">
      <alignment vertical="center"/>
    </xf>
    <xf numFmtId="0" fontId="6" fillId="0" borderId="0" xfId="0" applyFont="1" applyBorder="1" applyAlignment="1">
      <alignment horizontal="left" vertical="center"/>
    </xf>
    <xf numFmtId="0" fontId="6" fillId="0" borderId="0" xfId="0" applyFont="1" applyBorder="1" applyAlignment="1">
      <alignment vertical="center"/>
    </xf>
    <xf numFmtId="0" fontId="7"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0" xfId="0" applyFont="1" applyBorder="1" applyAlignment="1">
      <alignment horizontal="center" vertical="center"/>
    </xf>
    <xf numFmtId="0" fontId="7" fillId="0" borderId="0" xfId="0" applyFont="1" applyBorder="1" applyAlignment="1">
      <alignment vertical="center"/>
    </xf>
    <xf numFmtId="0" fontId="6" fillId="0" borderId="0" xfId="0" applyFont="1" applyBorder="1" applyAlignment="1">
      <alignment horizontal="justify" vertical="center"/>
    </xf>
    <xf numFmtId="0" fontId="9" fillId="0" borderId="0" xfId="0" applyFont="1" applyBorder="1" applyAlignment="1">
      <alignment horizontal="center" vertical="center" wrapText="1"/>
    </xf>
    <xf numFmtId="0" fontId="6" fillId="0" borderId="0" xfId="0" applyFont="1" applyFill="1" applyBorder="1" applyAlignment="1">
      <alignment horizontal="left"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0" xfId="0" applyFont="1" applyAlignment="1">
      <alignment horizontal="left"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164" fontId="5" fillId="0" borderId="1" xfId="0" applyNumberFormat="1" applyFont="1" applyBorder="1" applyAlignment="1">
      <alignment horizontal="right" vertical="center" wrapText="1"/>
    </xf>
    <xf numFmtId="164" fontId="7" fillId="0" borderId="1" xfId="0" applyNumberFormat="1" applyFont="1" applyBorder="1" applyAlignment="1">
      <alignment horizontal="right"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164" fontId="6" fillId="0" borderId="0" xfId="0" applyNumberFormat="1" applyFont="1" applyBorder="1" applyAlignment="1">
      <alignment horizontal="center" vertical="center"/>
    </xf>
    <xf numFmtId="0" fontId="9"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 xfId="0" applyFont="1" applyBorder="1" applyAlignment="1">
      <alignment horizontal="center" vertical="center" wrapText="1"/>
    </xf>
    <xf numFmtId="0" fontId="9" fillId="0" borderId="3" xfId="0" applyFont="1" applyBorder="1" applyAlignment="1">
      <alignment horizontal="center" vertical="center" wrapText="1"/>
    </xf>
    <xf numFmtId="0" fontId="8"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0" xfId="0" applyFont="1" applyBorder="1" applyAlignment="1">
      <alignment horizontal="left" vertical="center" wrapText="1"/>
    </xf>
    <xf numFmtId="0" fontId="6" fillId="2" borderId="0" xfId="0" applyFont="1" applyFill="1" applyBorder="1" applyAlignment="1">
      <alignment horizontal="left" vertical="center" wrapText="1"/>
    </xf>
    <xf numFmtId="0" fontId="7" fillId="0" borderId="0" xfId="0" applyFont="1" applyBorder="1" applyAlignment="1">
      <alignment horizontal="left" vertical="center"/>
    </xf>
    <xf numFmtId="0" fontId="6" fillId="0" borderId="5" xfId="0" applyFont="1" applyBorder="1" applyAlignment="1">
      <alignment horizontal="left" vertical="center" wrapText="1"/>
    </xf>
    <xf numFmtId="0" fontId="4"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4" fillId="0" borderId="1" xfId="0" applyFont="1" applyBorder="1" applyAlignment="1">
      <alignment horizontal="center" vertical="center" wrapText="1"/>
    </xf>
    <xf numFmtId="0" fontId="8" fillId="0" borderId="5" xfId="0" applyFont="1" applyBorder="1" applyAlignment="1">
      <alignment horizontal="center" vertical="center"/>
    </xf>
    <xf numFmtId="3" fontId="14" fillId="0" borderId="0" xfId="0" applyNumberFormat="1" applyFont="1" applyAlignment="1">
      <alignment horizontal="center" vertical="center" wrapText="1"/>
    </xf>
    <xf numFmtId="3" fontId="0" fillId="0" borderId="0" xfId="0" applyNumberFormat="1" applyFont="1" applyAlignment="1">
      <alignment horizontal="center" vertical="center" wrapText="1"/>
    </xf>
    <xf numFmtId="3" fontId="14" fillId="0" borderId="0" xfId="0" applyNumberFormat="1" applyFont="1" applyFill="1" applyAlignment="1">
      <alignment horizontal="center" vertical="center" wrapText="1"/>
    </xf>
    <xf numFmtId="3" fontId="14" fillId="0" borderId="0" xfId="0" applyNumberFormat="1" applyFont="1" applyAlignment="1">
      <alignment horizontal="center" vertical="center" wrapText="1"/>
    </xf>
    <xf numFmtId="3" fontId="14" fillId="5" borderId="5" xfId="0" applyNumberFormat="1" applyFont="1" applyFill="1" applyBorder="1" applyAlignment="1">
      <alignment horizontal="center" vertical="center" wrapText="1"/>
    </xf>
    <xf numFmtId="3" fontId="14" fillId="6" borderId="5" xfId="0" applyNumberFormat="1" applyFont="1" applyFill="1" applyBorder="1" applyAlignment="1">
      <alignment horizontal="center" vertical="center" wrapText="1"/>
    </xf>
    <xf numFmtId="3" fontId="14" fillId="7" borderId="5" xfId="0" applyNumberFormat="1" applyFont="1" applyFill="1" applyBorder="1" applyAlignment="1">
      <alignment horizontal="center" vertical="center" wrapText="1"/>
    </xf>
    <xf numFmtId="3" fontId="14" fillId="8" borderId="5" xfId="0" applyNumberFormat="1" applyFont="1" applyFill="1" applyBorder="1" applyAlignment="1">
      <alignment horizontal="center" vertical="center" wrapText="1"/>
    </xf>
    <xf numFmtId="3" fontId="14" fillId="9" borderId="5" xfId="0" applyNumberFormat="1" applyFont="1" applyFill="1" applyBorder="1" applyAlignment="1">
      <alignment horizontal="center" vertical="center" wrapText="1"/>
    </xf>
    <xf numFmtId="3" fontId="14" fillId="10" borderId="5" xfId="0" applyNumberFormat="1" applyFont="1" applyFill="1" applyBorder="1" applyAlignment="1">
      <alignment horizontal="center" vertical="center" wrapText="1"/>
    </xf>
    <xf numFmtId="3" fontId="14" fillId="11" borderId="5" xfId="0" applyNumberFormat="1" applyFont="1" applyFill="1" applyBorder="1" applyAlignment="1">
      <alignment horizontal="center" vertical="center" wrapText="1"/>
    </xf>
    <xf numFmtId="3" fontId="14" fillId="12" borderId="5" xfId="0" applyNumberFormat="1" applyFont="1" applyFill="1" applyBorder="1" applyAlignment="1">
      <alignment horizontal="center" vertical="center" wrapText="1"/>
    </xf>
    <xf numFmtId="3" fontId="14" fillId="0" borderId="5" xfId="0" applyNumberFormat="1" applyFont="1" applyFill="1" applyBorder="1" applyAlignment="1">
      <alignment horizontal="center" vertical="center" wrapText="1"/>
    </xf>
    <xf numFmtId="3" fontId="14" fillId="5" borderId="5" xfId="0" applyNumberFormat="1" applyFont="1" applyFill="1" applyBorder="1" applyAlignment="1">
      <alignment horizontal="center" vertical="center" wrapText="1"/>
    </xf>
    <xf numFmtId="3" fontId="14" fillId="13" borderId="5" xfId="0" applyNumberFormat="1" applyFont="1" applyFill="1" applyBorder="1" applyAlignment="1">
      <alignment horizontal="center" vertical="center" wrapText="1"/>
    </xf>
    <xf numFmtId="3" fontId="12" fillId="6" borderId="5" xfId="0" applyNumberFormat="1" applyFont="1" applyFill="1" applyBorder="1" applyAlignment="1">
      <alignment horizontal="center" vertical="center" wrapText="1"/>
    </xf>
    <xf numFmtId="3" fontId="12" fillId="7" borderId="5" xfId="0" applyNumberFormat="1" applyFont="1" applyFill="1" applyBorder="1" applyAlignment="1">
      <alignment horizontal="center" vertical="center" wrapText="1"/>
    </xf>
    <xf numFmtId="3" fontId="14" fillId="8" borderId="5" xfId="0" applyNumberFormat="1" applyFont="1" applyFill="1" applyBorder="1" applyAlignment="1">
      <alignment horizontal="center" vertical="center" wrapText="1"/>
    </xf>
    <xf numFmtId="3" fontId="14" fillId="7" borderId="5" xfId="0" applyNumberFormat="1" applyFont="1" applyFill="1" applyBorder="1" applyAlignment="1">
      <alignment horizontal="center" vertical="center" wrapText="1"/>
    </xf>
    <xf numFmtId="3" fontId="14" fillId="9" borderId="5" xfId="0" applyNumberFormat="1" applyFont="1" applyFill="1" applyBorder="1" applyAlignment="1">
      <alignment horizontal="center" vertical="center" wrapText="1"/>
    </xf>
    <xf numFmtId="3" fontId="14" fillId="10" borderId="5" xfId="0" applyNumberFormat="1" applyFont="1" applyFill="1" applyBorder="1" applyAlignment="1">
      <alignment horizontal="center" vertical="center" wrapText="1"/>
    </xf>
    <xf numFmtId="3" fontId="14" fillId="11" borderId="5" xfId="0" applyNumberFormat="1" applyFont="1" applyFill="1" applyBorder="1" applyAlignment="1">
      <alignment horizontal="center" vertical="center" wrapText="1"/>
    </xf>
    <xf numFmtId="3" fontId="14" fillId="12" borderId="5" xfId="0" applyNumberFormat="1" applyFont="1" applyFill="1" applyBorder="1" applyAlignment="1">
      <alignment horizontal="center" vertical="center" wrapText="1"/>
    </xf>
    <xf numFmtId="3" fontId="13" fillId="0" borderId="6" xfId="0" applyNumberFormat="1" applyFont="1" applyFill="1" applyBorder="1" applyAlignment="1">
      <alignment horizontal="center" vertical="center" wrapText="1"/>
    </xf>
    <xf numFmtId="0" fontId="13" fillId="2" borderId="5" xfId="0" applyFont="1" applyFill="1" applyBorder="1" applyAlignment="1">
      <alignment horizontal="center" vertical="center"/>
    </xf>
    <xf numFmtId="0" fontId="13" fillId="2" borderId="5" xfId="0" applyFont="1" applyFill="1" applyBorder="1" applyAlignment="1">
      <alignment vertical="center" wrapText="1"/>
    </xf>
    <xf numFmtId="0" fontId="13" fillId="2" borderId="5" xfId="0" applyFont="1" applyFill="1" applyBorder="1" applyAlignment="1">
      <alignment horizontal="center" vertical="center" wrapText="1"/>
    </xf>
    <xf numFmtId="0" fontId="13" fillId="2" borderId="5" xfId="4" applyNumberFormat="1" applyFont="1" applyFill="1" applyBorder="1" applyAlignment="1">
      <alignment horizontal="center" vertical="center"/>
    </xf>
    <xf numFmtId="3" fontId="13" fillId="5" borderId="6" xfId="0" applyNumberFormat="1" applyFont="1" applyFill="1" applyBorder="1" applyAlignment="1" applyProtection="1">
      <alignment horizontal="center" vertical="center" wrapText="1"/>
      <protection locked="0"/>
    </xf>
    <xf numFmtId="3" fontId="14" fillId="13" borderId="6" xfId="0" applyNumberFormat="1" applyFont="1" applyFill="1" applyBorder="1" applyAlignment="1" applyProtection="1">
      <alignment horizontal="center" vertical="center" wrapText="1"/>
      <protection locked="0"/>
    </xf>
    <xf numFmtId="3" fontId="0" fillId="5" borderId="6" xfId="0" applyNumberFormat="1" applyFont="1" applyFill="1" applyBorder="1" applyAlignment="1">
      <alignment horizontal="center" vertical="center" wrapText="1"/>
    </xf>
    <xf numFmtId="3" fontId="0" fillId="6" borderId="5" xfId="0" applyNumberFormat="1" applyFont="1" applyFill="1" applyBorder="1" applyAlignment="1">
      <alignment horizontal="center" vertical="center" wrapText="1"/>
    </xf>
    <xf numFmtId="3" fontId="0" fillId="7" borderId="5" xfId="0" applyNumberFormat="1" applyFont="1" applyFill="1" applyBorder="1" applyAlignment="1">
      <alignment horizontal="center" vertical="center" wrapText="1"/>
    </xf>
    <xf numFmtId="3" fontId="0" fillId="8" borderId="5" xfId="0" applyNumberFormat="1" applyFont="1" applyFill="1" applyBorder="1" applyAlignment="1">
      <alignment horizontal="center" vertical="center" wrapText="1"/>
    </xf>
    <xf numFmtId="3" fontId="0" fillId="9" borderId="5" xfId="0" applyNumberFormat="1" applyFont="1" applyFill="1" applyBorder="1" applyAlignment="1">
      <alignment horizontal="center" vertical="center" wrapText="1"/>
    </xf>
    <xf numFmtId="3" fontId="0" fillId="10" borderId="5" xfId="0" applyNumberFormat="1" applyFont="1" applyFill="1" applyBorder="1" applyAlignment="1">
      <alignment horizontal="center" vertical="center" wrapText="1"/>
    </xf>
    <xf numFmtId="3" fontId="0" fillId="5" borderId="5" xfId="0" applyNumberFormat="1" applyFont="1" applyFill="1" applyBorder="1" applyAlignment="1">
      <alignment horizontal="center" vertical="center" wrapText="1"/>
    </xf>
    <xf numFmtId="3" fontId="0" fillId="11" borderId="5" xfId="0" applyNumberFormat="1" applyFont="1" applyFill="1" applyBorder="1" applyAlignment="1">
      <alignment horizontal="center" vertical="center" wrapText="1"/>
    </xf>
    <xf numFmtId="3" fontId="15" fillId="3" borderId="6" xfId="5" applyNumberFormat="1" applyBorder="1" applyAlignment="1" applyProtection="1">
      <alignment horizontal="center" vertical="center" wrapText="1"/>
      <protection locked="0"/>
    </xf>
    <xf numFmtId="3" fontId="0" fillId="12" borderId="5" xfId="0" applyNumberFormat="1" applyFont="1" applyFill="1" applyBorder="1" applyAlignment="1">
      <alignment horizontal="center" vertical="center" wrapText="1"/>
    </xf>
    <xf numFmtId="3" fontId="13" fillId="0" borderId="7" xfId="0" applyNumberFormat="1" applyFont="1" applyFill="1" applyBorder="1" applyAlignment="1">
      <alignment horizontal="center" vertical="center" wrapText="1"/>
    </xf>
    <xf numFmtId="3" fontId="13" fillId="5" borderId="5" xfId="0" applyNumberFormat="1" applyFont="1" applyFill="1" applyBorder="1" applyAlignment="1" applyProtection="1">
      <alignment horizontal="center" vertical="center" wrapText="1"/>
      <protection locked="0"/>
    </xf>
    <xf numFmtId="3" fontId="14" fillId="13" borderId="5" xfId="0" applyNumberFormat="1" applyFont="1" applyFill="1" applyBorder="1" applyAlignment="1" applyProtection="1">
      <alignment horizontal="center" vertical="center" wrapText="1"/>
      <protection locked="0"/>
    </xf>
    <xf numFmtId="3" fontId="15" fillId="3" borderId="5" xfId="5" applyNumberFormat="1" applyBorder="1" applyAlignment="1" applyProtection="1">
      <alignment horizontal="center" vertical="center" wrapText="1"/>
      <protection locked="0"/>
    </xf>
    <xf numFmtId="3" fontId="17" fillId="5" borderId="5" xfId="0" applyNumberFormat="1" applyFont="1" applyFill="1" applyBorder="1" applyAlignment="1">
      <alignment horizontal="center" vertical="center" wrapText="1"/>
    </xf>
    <xf numFmtId="3" fontId="18" fillId="13" borderId="5" xfId="0" applyNumberFormat="1" applyFont="1" applyFill="1" applyBorder="1" applyAlignment="1">
      <alignment horizontal="center" vertical="center" wrapText="1"/>
    </xf>
    <xf numFmtId="0" fontId="11" fillId="2" borderId="5" xfId="0" applyFont="1" applyFill="1" applyBorder="1" applyAlignment="1">
      <alignment vertical="center" wrapText="1"/>
    </xf>
    <xf numFmtId="0" fontId="0" fillId="0" borderId="5" xfId="0" applyFont="1" applyBorder="1" applyAlignment="1">
      <alignment horizontal="left" vertical="center" wrapText="1"/>
    </xf>
    <xf numFmtId="0" fontId="0" fillId="0" borderId="5" xfId="0" applyFont="1" applyBorder="1" applyAlignment="1">
      <alignment horizontal="center" vertical="center" wrapText="1"/>
    </xf>
    <xf numFmtId="3" fontId="17" fillId="2" borderId="5" xfId="0" applyNumberFormat="1" applyFont="1" applyFill="1" applyBorder="1" applyAlignment="1">
      <alignment horizontal="center" vertical="center" wrapText="1"/>
    </xf>
    <xf numFmtId="0" fontId="0" fillId="0" borderId="5" xfId="0" applyFont="1" applyBorder="1" applyAlignment="1">
      <alignment vertical="center" wrapText="1"/>
    </xf>
    <xf numFmtId="0" fontId="13" fillId="0" borderId="5" xfId="0" applyFont="1" applyBorder="1" applyAlignment="1">
      <alignment horizontal="center" vertical="center" wrapText="1"/>
    </xf>
    <xf numFmtId="0" fontId="13" fillId="2" borderId="5" xfId="0" applyFont="1" applyFill="1" applyBorder="1" applyAlignment="1">
      <alignment horizontal="left" vertical="center" wrapText="1"/>
    </xf>
    <xf numFmtId="0" fontId="0" fillId="2" borderId="5" xfId="0" applyFont="1" applyFill="1" applyBorder="1" applyAlignment="1">
      <alignment vertical="center" wrapText="1"/>
    </xf>
    <xf numFmtId="3" fontId="16" fillId="4" borderId="5" xfId="6" applyNumberFormat="1" applyBorder="1" applyAlignment="1" applyProtection="1">
      <alignment horizontal="center" vertical="center" wrapText="1"/>
      <protection locked="0"/>
    </xf>
    <xf numFmtId="0" fontId="13" fillId="0" borderId="5" xfId="0" applyFont="1" applyBorder="1" applyAlignment="1">
      <alignment horizontal="left" vertical="center" wrapText="1"/>
    </xf>
    <xf numFmtId="0" fontId="13" fillId="0" borderId="5" xfId="0" applyFont="1" applyBorder="1" applyAlignment="1">
      <alignment horizontal="center" vertical="center"/>
    </xf>
    <xf numFmtId="0" fontId="17" fillId="2" borderId="5" xfId="0" applyFont="1" applyFill="1" applyBorder="1" applyAlignment="1">
      <alignment horizontal="center" vertical="center" wrapText="1"/>
    </xf>
    <xf numFmtId="0" fontId="0" fillId="2" borderId="5" xfId="0" applyFont="1" applyFill="1" applyBorder="1" applyAlignment="1">
      <alignment horizontal="center" vertical="center"/>
    </xf>
    <xf numFmtId="3" fontId="13" fillId="10" borderId="5" xfId="0" applyNumberFormat="1" applyFont="1" applyFill="1" applyBorder="1" applyAlignment="1" applyProtection="1">
      <alignment horizontal="center" vertical="center" wrapText="1"/>
      <protection locked="0"/>
    </xf>
    <xf numFmtId="3" fontId="14" fillId="10" borderId="5" xfId="0" applyNumberFormat="1" applyFont="1" applyFill="1" applyBorder="1" applyAlignment="1" applyProtection="1">
      <alignment horizontal="center" vertical="center" wrapText="1"/>
      <protection locked="0"/>
    </xf>
    <xf numFmtId="0" fontId="13" fillId="0" borderId="5" xfId="0" applyFont="1" applyFill="1" applyBorder="1" applyAlignment="1">
      <alignment horizontal="center" vertical="center" wrapText="1"/>
    </xf>
    <xf numFmtId="0" fontId="13" fillId="0" borderId="5" xfId="0" applyFont="1" applyFill="1" applyBorder="1" applyAlignment="1">
      <alignment horizontal="center" vertical="center"/>
    </xf>
    <xf numFmtId="0" fontId="17" fillId="0" borderId="5" xfId="0" applyFont="1" applyBorder="1" applyAlignment="1">
      <alignment vertical="center" wrapText="1"/>
    </xf>
    <xf numFmtId="0" fontId="17" fillId="0" borderId="5" xfId="0" applyFont="1" applyBorder="1" applyAlignment="1">
      <alignment horizontal="center" vertical="center" wrapText="1"/>
    </xf>
    <xf numFmtId="0" fontId="11" fillId="0" borderId="5" xfId="0" applyFont="1" applyBorder="1" applyAlignment="1">
      <alignment vertical="center" wrapText="1"/>
    </xf>
    <xf numFmtId="0" fontId="11" fillId="0" borderId="5" xfId="0" applyFont="1" applyBorder="1" applyAlignment="1">
      <alignment horizontal="center" vertical="center" wrapText="1"/>
    </xf>
    <xf numFmtId="3" fontId="13" fillId="14" borderId="4" xfId="0" applyNumberFormat="1" applyFont="1" applyFill="1" applyBorder="1" applyAlignment="1">
      <alignment horizontal="center" vertical="center" wrapText="1"/>
    </xf>
    <xf numFmtId="0" fontId="13" fillId="14" borderId="4" xfId="0" applyFont="1" applyFill="1" applyBorder="1" applyAlignment="1">
      <alignment horizontal="center" vertical="center" wrapText="1"/>
    </xf>
    <xf numFmtId="0" fontId="13" fillId="14" borderId="5" xfId="0" applyFont="1" applyFill="1" applyBorder="1" applyAlignment="1">
      <alignment horizontal="left" vertical="center" wrapText="1"/>
    </xf>
    <xf numFmtId="0" fontId="13" fillId="14" borderId="5" xfId="0" applyFont="1" applyFill="1" applyBorder="1" applyAlignment="1">
      <alignment horizontal="center" vertical="center" wrapText="1"/>
    </xf>
    <xf numFmtId="0" fontId="13" fillId="14" borderId="5" xfId="0" applyFont="1" applyFill="1" applyBorder="1" applyAlignment="1">
      <alignment horizontal="center" vertical="center"/>
    </xf>
    <xf numFmtId="3" fontId="0" fillId="14" borderId="0" xfId="0" applyNumberFormat="1" applyFont="1" applyFill="1" applyAlignment="1">
      <alignment horizontal="center" vertical="center" wrapText="1"/>
    </xf>
    <xf numFmtId="3" fontId="13" fillId="14" borderId="8" xfId="0" applyNumberFormat="1" applyFont="1" applyFill="1" applyBorder="1" applyAlignment="1">
      <alignment horizontal="center" vertical="center" wrapText="1"/>
    </xf>
    <xf numFmtId="0" fontId="13" fillId="14" borderId="8" xfId="0" applyFont="1" applyFill="1" applyBorder="1" applyAlignment="1">
      <alignment horizontal="center" vertical="center" wrapText="1"/>
    </xf>
    <xf numFmtId="3" fontId="13" fillId="14" borderId="6" xfId="0" applyNumberFormat="1" applyFont="1" applyFill="1" applyBorder="1" applyAlignment="1">
      <alignment horizontal="center" vertical="center" wrapText="1"/>
    </xf>
    <xf numFmtId="0" fontId="13" fillId="14" borderId="6" xfId="0" applyFont="1" applyFill="1" applyBorder="1" applyAlignment="1">
      <alignment horizontal="center" vertical="center" wrapText="1"/>
    </xf>
    <xf numFmtId="3" fontId="0" fillId="0" borderId="7" xfId="0" applyNumberFormat="1" applyFont="1" applyFill="1" applyBorder="1" applyAlignment="1">
      <alignment horizontal="center" vertical="center" wrapText="1"/>
    </xf>
    <xf numFmtId="0" fontId="0" fillId="2" borderId="5" xfId="0" applyFont="1" applyFill="1" applyBorder="1" applyAlignment="1">
      <alignment horizontal="center" vertical="center" wrapText="1"/>
    </xf>
    <xf numFmtId="3" fontId="0" fillId="5" borderId="5" xfId="0" applyNumberFormat="1" applyFont="1" applyFill="1" applyBorder="1" applyAlignment="1" applyProtection="1">
      <alignment horizontal="center" vertical="center" wrapText="1"/>
      <protection locked="0"/>
    </xf>
    <xf numFmtId="3" fontId="12" fillId="13" borderId="5" xfId="0" applyNumberFormat="1" applyFont="1" applyFill="1" applyBorder="1" applyAlignment="1" applyProtection="1">
      <alignment horizontal="center" vertical="center" wrapText="1"/>
      <protection locked="0"/>
    </xf>
    <xf numFmtId="3" fontId="0" fillId="5" borderId="0" xfId="0" applyNumberFormat="1" applyFont="1" applyFill="1" applyAlignment="1">
      <alignment horizontal="center" vertical="center" wrapText="1"/>
    </xf>
    <xf numFmtId="3" fontId="0" fillId="8" borderId="0" xfId="0" applyNumberFormat="1" applyFont="1" applyFill="1" applyAlignment="1">
      <alignment horizontal="center" vertical="center" wrapText="1"/>
    </xf>
    <xf numFmtId="3" fontId="13" fillId="0" borderId="0" xfId="0" applyNumberFormat="1" applyFont="1" applyFill="1" applyBorder="1" applyAlignment="1">
      <alignment horizontal="center" vertical="center" wrapText="1"/>
    </xf>
    <xf numFmtId="3" fontId="0" fillId="2" borderId="0" xfId="0" applyNumberFormat="1" applyFont="1" applyFill="1" applyBorder="1" applyAlignment="1" applyProtection="1">
      <alignment horizontal="left" vertical="center" wrapText="1"/>
      <protection locked="0"/>
    </xf>
    <xf numFmtId="3" fontId="13" fillId="2" borderId="0" xfId="0" applyNumberFormat="1" applyFont="1" applyFill="1" applyBorder="1" applyAlignment="1" applyProtection="1">
      <alignment horizontal="center" vertical="center" wrapText="1"/>
      <protection locked="0"/>
    </xf>
    <xf numFmtId="3" fontId="0" fillId="0" borderId="0" xfId="0" applyNumberFormat="1" applyFont="1" applyAlignment="1">
      <alignment horizontal="left" vertical="center" wrapText="1"/>
    </xf>
    <xf numFmtId="3" fontId="14" fillId="0" borderId="0" xfId="0" applyNumberFormat="1" applyFont="1" applyAlignment="1">
      <alignment horizontal="left" wrapText="1"/>
    </xf>
    <xf numFmtId="3" fontId="0" fillId="0" borderId="9" xfId="0" applyNumberFormat="1" applyFont="1" applyBorder="1" applyAlignment="1">
      <alignment wrapText="1"/>
    </xf>
    <xf numFmtId="3" fontId="14" fillId="5" borderId="2" xfId="0" applyNumberFormat="1" applyFont="1" applyFill="1" applyBorder="1" applyAlignment="1">
      <alignment horizontal="center" vertical="center" wrapText="1"/>
    </xf>
    <xf numFmtId="3" fontId="0" fillId="5" borderId="7" xfId="0" applyNumberFormat="1" applyFont="1" applyFill="1" applyBorder="1" applyAlignment="1">
      <alignment horizontal="center" vertical="center" wrapText="1"/>
    </xf>
    <xf numFmtId="3" fontId="0" fillId="7" borderId="2" xfId="0" applyNumberFormat="1" applyFont="1" applyFill="1" applyBorder="1" applyAlignment="1">
      <alignment horizontal="center" vertical="center" wrapText="1"/>
    </xf>
    <xf numFmtId="3" fontId="0" fillId="9" borderId="2" xfId="0" applyNumberFormat="1" applyFont="1" applyFill="1" applyBorder="1" applyAlignment="1">
      <alignment horizontal="center" vertical="center" wrapText="1"/>
    </xf>
    <xf numFmtId="3" fontId="0" fillId="8" borderId="2" xfId="0" applyNumberFormat="1" applyFont="1" applyFill="1" applyBorder="1" applyAlignment="1">
      <alignment horizontal="center" vertical="center" wrapText="1"/>
    </xf>
    <xf numFmtId="3" fontId="0" fillId="12" borderId="2" xfId="0" applyNumberFormat="1" applyFont="1" applyFill="1" applyBorder="1" applyAlignment="1">
      <alignment horizontal="center" vertical="center" wrapText="1"/>
    </xf>
    <xf numFmtId="3" fontId="0" fillId="5" borderId="2" xfId="0" applyNumberFormat="1" applyFont="1" applyFill="1" applyBorder="1" applyAlignment="1">
      <alignment horizontal="center" vertical="center" wrapText="1"/>
    </xf>
    <xf numFmtId="3" fontId="0" fillId="8" borderId="4" xfId="0" applyNumberFormat="1" applyFont="1" applyFill="1" applyBorder="1" applyAlignment="1">
      <alignment horizontal="center" vertical="center" wrapText="1"/>
    </xf>
    <xf numFmtId="3" fontId="14" fillId="13" borderId="4" xfId="0" applyNumberFormat="1" applyFont="1" applyFill="1" applyBorder="1" applyAlignment="1" applyProtection="1">
      <alignment horizontal="center" vertical="center" wrapText="1"/>
      <protection locked="0"/>
    </xf>
    <xf numFmtId="3" fontId="0" fillId="8" borderId="6" xfId="0" applyNumberFormat="1" applyFont="1" applyFill="1" applyBorder="1" applyAlignment="1">
      <alignment horizontal="center" vertical="center" wrapText="1"/>
    </xf>
    <xf numFmtId="3" fontId="14" fillId="13" borderId="6" xfId="0" applyNumberFormat="1" applyFont="1" applyFill="1" applyBorder="1" applyAlignment="1" applyProtection="1">
      <alignment horizontal="center" vertical="center" wrapText="1"/>
      <protection locked="0"/>
    </xf>
    <xf numFmtId="3" fontId="11" fillId="8" borderId="5" xfId="0" applyNumberFormat="1" applyFont="1" applyFill="1" applyBorder="1" applyAlignment="1">
      <alignment horizontal="center" vertical="center" wrapText="1"/>
    </xf>
    <xf numFmtId="3" fontId="11" fillId="13" borderId="5" xfId="0" applyNumberFormat="1" applyFont="1" applyFill="1" applyBorder="1" applyAlignment="1" applyProtection="1">
      <alignment horizontal="center" vertical="center" wrapText="1"/>
      <protection locked="0"/>
    </xf>
    <xf numFmtId="3" fontId="0" fillId="14" borderId="5" xfId="0" applyNumberFormat="1" applyFont="1" applyFill="1" applyBorder="1" applyAlignment="1">
      <alignment horizontal="center" vertical="center" wrapText="1"/>
    </xf>
    <xf numFmtId="3" fontId="0" fillId="5" borderId="6" xfId="0" applyNumberFormat="1" applyFont="1" applyFill="1" applyBorder="1" applyAlignment="1" applyProtection="1">
      <alignment horizontal="center" vertical="center" wrapText="1"/>
      <protection locked="0"/>
    </xf>
    <xf numFmtId="3" fontId="0" fillId="2" borderId="5" xfId="0" applyNumberFormat="1" applyFont="1" applyFill="1" applyBorder="1" applyAlignment="1" applyProtection="1">
      <alignment horizontal="left" vertical="center" wrapText="1"/>
      <protection locked="0"/>
    </xf>
    <xf numFmtId="3" fontId="0" fillId="0" borderId="5"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0"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3" fontId="0" fillId="8" borderId="0" xfId="0" applyNumberFormat="1" applyFont="1" applyFill="1" applyBorder="1" applyAlignment="1">
      <alignment horizontal="center" vertical="center" wrapText="1"/>
    </xf>
    <xf numFmtId="3" fontId="0" fillId="0" borderId="6" xfId="0" applyNumberFormat="1" applyFont="1" applyBorder="1" applyAlignment="1">
      <alignment horizontal="center" vertical="center" wrapText="1"/>
    </xf>
    <xf numFmtId="3" fontId="12" fillId="0" borderId="5" xfId="0" applyNumberFormat="1" applyFont="1" applyBorder="1" applyAlignment="1">
      <alignment horizontal="center" vertical="center" wrapText="1"/>
    </xf>
  </cellXfs>
  <cellStyles count="7">
    <cellStyle name="Estilo 1" xfId="3"/>
    <cellStyle name="Hipervínculo" xfId="1" builtinId="8" hidden="1"/>
    <cellStyle name="Hipervínculo visitado" xfId="2" builtinId="9" hidden="1"/>
    <cellStyle name="Incorrecto" xfId="5" builtinId="27"/>
    <cellStyle name="Neutral" xfId="6" builtinId="28"/>
    <cellStyle name="Normal" xfId="0" builtinId="0"/>
    <cellStyle name="Norma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2790825</xdr:colOff>
      <xdr:row>0</xdr:row>
      <xdr:rowOff>95250</xdr:rowOff>
    </xdr:from>
    <xdr:to>
      <xdr:col>2</xdr:col>
      <xdr:colOff>3571875</xdr:colOff>
      <xdr:row>3</xdr:row>
      <xdr:rowOff>38100</xdr:rowOff>
    </xdr:to>
    <xdr:pic>
      <xdr:nvPicPr>
        <xdr:cNvPr id="2" name="1 Imagen" descr="logo SGC.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7625" y="95250"/>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6"/>
  <sheetViews>
    <sheetView tabSelected="1" view="pageBreakPreview" topLeftCell="A61" zoomScale="80" zoomScaleNormal="100" zoomScaleSheetLayoutView="80" workbookViewId="0">
      <selection activeCell="A74" sqref="A74:E74"/>
    </sheetView>
  </sheetViews>
  <sheetFormatPr baseColWidth="10" defaultColWidth="15.85546875" defaultRowHeight="12.75"/>
  <cols>
    <col min="1" max="1" width="21.42578125" style="4" customWidth="1"/>
    <col min="2" max="2" width="20.42578125" style="4" customWidth="1"/>
    <col min="3" max="3" width="17.5703125" style="4" customWidth="1"/>
    <col min="4" max="4" width="19.140625" style="4" customWidth="1"/>
    <col min="5" max="5" width="20.85546875" style="4" customWidth="1"/>
    <col min="6" max="252" width="11.42578125" style="4" customWidth="1"/>
    <col min="253" max="253" width="5.140625" style="4" customWidth="1"/>
    <col min="254" max="254" width="44" style="4" customWidth="1"/>
    <col min="255" max="255" width="15" style="4" customWidth="1"/>
    <col min="256" max="256" width="15.85546875" style="4"/>
    <col min="257" max="257" width="19.85546875" style="4" customWidth="1"/>
    <col min="258" max="258" width="20.42578125" style="4" customWidth="1"/>
    <col min="259" max="259" width="17.5703125" style="4" customWidth="1"/>
    <col min="260" max="260" width="15.85546875" style="4" customWidth="1"/>
    <col min="261" max="261" width="16.28515625" style="4" customWidth="1"/>
    <col min="262" max="508" width="11.42578125" style="4" customWidth="1"/>
    <col min="509" max="509" width="5.140625" style="4" customWidth="1"/>
    <col min="510" max="510" width="44" style="4" customWidth="1"/>
    <col min="511" max="511" width="15" style="4" customWidth="1"/>
    <col min="512" max="512" width="15.85546875" style="4"/>
    <col min="513" max="513" width="19.85546875" style="4" customWidth="1"/>
    <col min="514" max="514" width="20.42578125" style="4" customWidth="1"/>
    <col min="515" max="515" width="17.5703125" style="4" customWidth="1"/>
    <col min="516" max="516" width="15.85546875" style="4" customWidth="1"/>
    <col min="517" max="517" width="16.28515625" style="4" customWidth="1"/>
    <col min="518" max="764" width="11.42578125" style="4" customWidth="1"/>
    <col min="765" max="765" width="5.140625" style="4" customWidth="1"/>
    <col min="766" max="766" width="44" style="4" customWidth="1"/>
    <col min="767" max="767" width="15" style="4" customWidth="1"/>
    <col min="768" max="768" width="15.85546875" style="4"/>
    <col min="769" max="769" width="19.85546875" style="4" customWidth="1"/>
    <col min="770" max="770" width="20.42578125" style="4" customWidth="1"/>
    <col min="771" max="771" width="17.5703125" style="4" customWidth="1"/>
    <col min="772" max="772" width="15.85546875" style="4" customWidth="1"/>
    <col min="773" max="773" width="16.28515625" style="4" customWidth="1"/>
    <col min="774" max="1020" width="11.42578125" style="4" customWidth="1"/>
    <col min="1021" max="1021" width="5.140625" style="4" customWidth="1"/>
    <col min="1022" max="1022" width="44" style="4" customWidth="1"/>
    <col min="1023" max="1023" width="15" style="4" customWidth="1"/>
    <col min="1024" max="1024" width="15.85546875" style="4"/>
    <col min="1025" max="1025" width="19.85546875" style="4" customWidth="1"/>
    <col min="1026" max="1026" width="20.42578125" style="4" customWidth="1"/>
    <col min="1027" max="1027" width="17.5703125" style="4" customWidth="1"/>
    <col min="1028" max="1028" width="15.85546875" style="4" customWidth="1"/>
    <col min="1029" max="1029" width="16.28515625" style="4" customWidth="1"/>
    <col min="1030" max="1276" width="11.42578125" style="4" customWidth="1"/>
    <col min="1277" max="1277" width="5.140625" style="4" customWidth="1"/>
    <col min="1278" max="1278" width="44" style="4" customWidth="1"/>
    <col min="1279" max="1279" width="15" style="4" customWidth="1"/>
    <col min="1280" max="1280" width="15.85546875" style="4"/>
    <col min="1281" max="1281" width="19.85546875" style="4" customWidth="1"/>
    <col min="1282" max="1282" width="20.42578125" style="4" customWidth="1"/>
    <col min="1283" max="1283" width="17.5703125" style="4" customWidth="1"/>
    <col min="1284" max="1284" width="15.85546875" style="4" customWidth="1"/>
    <col min="1285" max="1285" width="16.28515625" style="4" customWidth="1"/>
    <col min="1286" max="1532" width="11.42578125" style="4" customWidth="1"/>
    <col min="1533" max="1533" width="5.140625" style="4" customWidth="1"/>
    <col min="1534" max="1534" width="44" style="4" customWidth="1"/>
    <col min="1535" max="1535" width="15" style="4" customWidth="1"/>
    <col min="1536" max="1536" width="15.85546875" style="4"/>
    <col min="1537" max="1537" width="19.85546875" style="4" customWidth="1"/>
    <col min="1538" max="1538" width="20.42578125" style="4" customWidth="1"/>
    <col min="1539" max="1539" width="17.5703125" style="4" customWidth="1"/>
    <col min="1540" max="1540" width="15.85546875" style="4" customWidth="1"/>
    <col min="1541" max="1541" width="16.28515625" style="4" customWidth="1"/>
    <col min="1542" max="1788" width="11.42578125" style="4" customWidth="1"/>
    <col min="1789" max="1789" width="5.140625" style="4" customWidth="1"/>
    <col min="1790" max="1790" width="44" style="4" customWidth="1"/>
    <col min="1791" max="1791" width="15" style="4" customWidth="1"/>
    <col min="1792" max="1792" width="15.85546875" style="4"/>
    <col min="1793" max="1793" width="19.85546875" style="4" customWidth="1"/>
    <col min="1794" max="1794" width="20.42578125" style="4" customWidth="1"/>
    <col min="1795" max="1795" width="17.5703125" style="4" customWidth="1"/>
    <col min="1796" max="1796" width="15.85546875" style="4" customWidth="1"/>
    <col min="1797" max="1797" width="16.28515625" style="4" customWidth="1"/>
    <col min="1798" max="2044" width="11.42578125" style="4" customWidth="1"/>
    <col min="2045" max="2045" width="5.140625" style="4" customWidth="1"/>
    <col min="2046" max="2046" width="44" style="4" customWidth="1"/>
    <col min="2047" max="2047" width="15" style="4" customWidth="1"/>
    <col min="2048" max="2048" width="15.85546875" style="4"/>
    <col min="2049" max="2049" width="19.85546875" style="4" customWidth="1"/>
    <col min="2050" max="2050" width="20.42578125" style="4" customWidth="1"/>
    <col min="2051" max="2051" width="17.5703125" style="4" customWidth="1"/>
    <col min="2052" max="2052" width="15.85546875" style="4" customWidth="1"/>
    <col min="2053" max="2053" width="16.28515625" style="4" customWidth="1"/>
    <col min="2054" max="2300" width="11.42578125" style="4" customWidth="1"/>
    <col min="2301" max="2301" width="5.140625" style="4" customWidth="1"/>
    <col min="2302" max="2302" width="44" style="4" customWidth="1"/>
    <col min="2303" max="2303" width="15" style="4" customWidth="1"/>
    <col min="2304" max="2304" width="15.85546875" style="4"/>
    <col min="2305" max="2305" width="19.85546875" style="4" customWidth="1"/>
    <col min="2306" max="2306" width="20.42578125" style="4" customWidth="1"/>
    <col min="2307" max="2307" width="17.5703125" style="4" customWidth="1"/>
    <col min="2308" max="2308" width="15.85546875" style="4" customWidth="1"/>
    <col min="2309" max="2309" width="16.28515625" style="4" customWidth="1"/>
    <col min="2310" max="2556" width="11.42578125" style="4" customWidth="1"/>
    <col min="2557" max="2557" width="5.140625" style="4" customWidth="1"/>
    <col min="2558" max="2558" width="44" style="4" customWidth="1"/>
    <col min="2559" max="2559" width="15" style="4" customWidth="1"/>
    <col min="2560" max="2560" width="15.85546875" style="4"/>
    <col min="2561" max="2561" width="19.85546875" style="4" customWidth="1"/>
    <col min="2562" max="2562" width="20.42578125" style="4" customWidth="1"/>
    <col min="2563" max="2563" width="17.5703125" style="4" customWidth="1"/>
    <col min="2564" max="2564" width="15.85546875" style="4" customWidth="1"/>
    <col min="2565" max="2565" width="16.28515625" style="4" customWidth="1"/>
    <col min="2566" max="2812" width="11.42578125" style="4" customWidth="1"/>
    <col min="2813" max="2813" width="5.140625" style="4" customWidth="1"/>
    <col min="2814" max="2814" width="44" style="4" customWidth="1"/>
    <col min="2815" max="2815" width="15" style="4" customWidth="1"/>
    <col min="2816" max="2816" width="15.85546875" style="4"/>
    <col min="2817" max="2817" width="19.85546875" style="4" customWidth="1"/>
    <col min="2818" max="2818" width="20.42578125" style="4" customWidth="1"/>
    <col min="2819" max="2819" width="17.5703125" style="4" customWidth="1"/>
    <col min="2820" max="2820" width="15.85546875" style="4" customWidth="1"/>
    <col min="2821" max="2821" width="16.28515625" style="4" customWidth="1"/>
    <col min="2822" max="3068" width="11.42578125" style="4" customWidth="1"/>
    <col min="3069" max="3069" width="5.140625" style="4" customWidth="1"/>
    <col min="3070" max="3070" width="44" style="4" customWidth="1"/>
    <col min="3071" max="3071" width="15" style="4" customWidth="1"/>
    <col min="3072" max="3072" width="15.85546875" style="4"/>
    <col min="3073" max="3073" width="19.85546875" style="4" customWidth="1"/>
    <col min="3074" max="3074" width="20.42578125" style="4" customWidth="1"/>
    <col min="3075" max="3075" width="17.5703125" style="4" customWidth="1"/>
    <col min="3076" max="3076" width="15.85546875" style="4" customWidth="1"/>
    <col min="3077" max="3077" width="16.28515625" style="4" customWidth="1"/>
    <col min="3078" max="3324" width="11.42578125" style="4" customWidth="1"/>
    <col min="3325" max="3325" width="5.140625" style="4" customWidth="1"/>
    <col min="3326" max="3326" width="44" style="4" customWidth="1"/>
    <col min="3327" max="3327" width="15" style="4" customWidth="1"/>
    <col min="3328" max="3328" width="15.85546875" style="4"/>
    <col min="3329" max="3329" width="19.85546875" style="4" customWidth="1"/>
    <col min="3330" max="3330" width="20.42578125" style="4" customWidth="1"/>
    <col min="3331" max="3331" width="17.5703125" style="4" customWidth="1"/>
    <col min="3332" max="3332" width="15.85546875" style="4" customWidth="1"/>
    <col min="3333" max="3333" width="16.28515625" style="4" customWidth="1"/>
    <col min="3334" max="3580" width="11.42578125" style="4" customWidth="1"/>
    <col min="3581" max="3581" width="5.140625" style="4" customWidth="1"/>
    <col min="3582" max="3582" width="44" style="4" customWidth="1"/>
    <col min="3583" max="3583" width="15" style="4" customWidth="1"/>
    <col min="3584" max="3584" width="15.85546875" style="4"/>
    <col min="3585" max="3585" width="19.85546875" style="4" customWidth="1"/>
    <col min="3586" max="3586" width="20.42578125" style="4" customWidth="1"/>
    <col min="3587" max="3587" width="17.5703125" style="4" customWidth="1"/>
    <col min="3588" max="3588" width="15.85546875" style="4" customWidth="1"/>
    <col min="3589" max="3589" width="16.28515625" style="4" customWidth="1"/>
    <col min="3590" max="3836" width="11.42578125" style="4" customWidth="1"/>
    <col min="3837" max="3837" width="5.140625" style="4" customWidth="1"/>
    <col min="3838" max="3838" width="44" style="4" customWidth="1"/>
    <col min="3839" max="3839" width="15" style="4" customWidth="1"/>
    <col min="3840" max="3840" width="15.85546875" style="4"/>
    <col min="3841" max="3841" width="19.85546875" style="4" customWidth="1"/>
    <col min="3842" max="3842" width="20.42578125" style="4" customWidth="1"/>
    <col min="3843" max="3843" width="17.5703125" style="4" customWidth="1"/>
    <col min="3844" max="3844" width="15.85546875" style="4" customWidth="1"/>
    <col min="3845" max="3845" width="16.28515625" style="4" customWidth="1"/>
    <col min="3846" max="4092" width="11.42578125" style="4" customWidth="1"/>
    <col min="4093" max="4093" width="5.140625" style="4" customWidth="1"/>
    <col min="4094" max="4094" width="44" style="4" customWidth="1"/>
    <col min="4095" max="4095" width="15" style="4" customWidth="1"/>
    <col min="4096" max="4096" width="15.85546875" style="4"/>
    <col min="4097" max="4097" width="19.85546875" style="4" customWidth="1"/>
    <col min="4098" max="4098" width="20.42578125" style="4" customWidth="1"/>
    <col min="4099" max="4099" width="17.5703125" style="4" customWidth="1"/>
    <col min="4100" max="4100" width="15.85546875" style="4" customWidth="1"/>
    <col min="4101" max="4101" width="16.28515625" style="4" customWidth="1"/>
    <col min="4102" max="4348" width="11.42578125" style="4" customWidth="1"/>
    <col min="4349" max="4349" width="5.140625" style="4" customWidth="1"/>
    <col min="4350" max="4350" width="44" style="4" customWidth="1"/>
    <col min="4351" max="4351" width="15" style="4" customWidth="1"/>
    <col min="4352" max="4352" width="15.85546875" style="4"/>
    <col min="4353" max="4353" width="19.85546875" style="4" customWidth="1"/>
    <col min="4354" max="4354" width="20.42578125" style="4" customWidth="1"/>
    <col min="4355" max="4355" width="17.5703125" style="4" customWidth="1"/>
    <col min="4356" max="4356" width="15.85546875" style="4" customWidth="1"/>
    <col min="4357" max="4357" width="16.28515625" style="4" customWidth="1"/>
    <col min="4358" max="4604" width="11.42578125" style="4" customWidth="1"/>
    <col min="4605" max="4605" width="5.140625" style="4" customWidth="1"/>
    <col min="4606" max="4606" width="44" style="4" customWidth="1"/>
    <col min="4607" max="4607" width="15" style="4" customWidth="1"/>
    <col min="4608" max="4608" width="15.85546875" style="4"/>
    <col min="4609" max="4609" width="19.85546875" style="4" customWidth="1"/>
    <col min="4610" max="4610" width="20.42578125" style="4" customWidth="1"/>
    <col min="4611" max="4611" width="17.5703125" style="4" customWidth="1"/>
    <col min="4612" max="4612" width="15.85546875" style="4" customWidth="1"/>
    <col min="4613" max="4613" width="16.28515625" style="4" customWidth="1"/>
    <col min="4614" max="4860" width="11.42578125" style="4" customWidth="1"/>
    <col min="4861" max="4861" width="5.140625" style="4" customWidth="1"/>
    <col min="4862" max="4862" width="44" style="4" customWidth="1"/>
    <col min="4863" max="4863" width="15" style="4" customWidth="1"/>
    <col min="4864" max="4864" width="15.85546875" style="4"/>
    <col min="4865" max="4865" width="19.85546875" style="4" customWidth="1"/>
    <col min="4866" max="4866" width="20.42578125" style="4" customWidth="1"/>
    <col min="4867" max="4867" width="17.5703125" style="4" customWidth="1"/>
    <col min="4868" max="4868" width="15.85546875" style="4" customWidth="1"/>
    <col min="4869" max="4869" width="16.28515625" style="4" customWidth="1"/>
    <col min="4870" max="5116" width="11.42578125" style="4" customWidth="1"/>
    <col min="5117" max="5117" width="5.140625" style="4" customWidth="1"/>
    <col min="5118" max="5118" width="44" style="4" customWidth="1"/>
    <col min="5119" max="5119" width="15" style="4" customWidth="1"/>
    <col min="5120" max="5120" width="15.85546875" style="4"/>
    <col min="5121" max="5121" width="19.85546875" style="4" customWidth="1"/>
    <col min="5122" max="5122" width="20.42578125" style="4" customWidth="1"/>
    <col min="5123" max="5123" width="17.5703125" style="4" customWidth="1"/>
    <col min="5124" max="5124" width="15.85546875" style="4" customWidth="1"/>
    <col min="5125" max="5125" width="16.28515625" style="4" customWidth="1"/>
    <col min="5126" max="5372" width="11.42578125" style="4" customWidth="1"/>
    <col min="5373" max="5373" width="5.140625" style="4" customWidth="1"/>
    <col min="5374" max="5374" width="44" style="4" customWidth="1"/>
    <col min="5375" max="5375" width="15" style="4" customWidth="1"/>
    <col min="5376" max="5376" width="15.85546875" style="4"/>
    <col min="5377" max="5377" width="19.85546875" style="4" customWidth="1"/>
    <col min="5378" max="5378" width="20.42578125" style="4" customWidth="1"/>
    <col min="5379" max="5379" width="17.5703125" style="4" customWidth="1"/>
    <col min="5380" max="5380" width="15.85546875" style="4" customWidth="1"/>
    <col min="5381" max="5381" width="16.28515625" style="4" customWidth="1"/>
    <col min="5382" max="5628" width="11.42578125" style="4" customWidth="1"/>
    <col min="5629" max="5629" width="5.140625" style="4" customWidth="1"/>
    <col min="5630" max="5630" width="44" style="4" customWidth="1"/>
    <col min="5631" max="5631" width="15" style="4" customWidth="1"/>
    <col min="5632" max="5632" width="15.85546875" style="4"/>
    <col min="5633" max="5633" width="19.85546875" style="4" customWidth="1"/>
    <col min="5634" max="5634" width="20.42578125" style="4" customWidth="1"/>
    <col min="5635" max="5635" width="17.5703125" style="4" customWidth="1"/>
    <col min="5636" max="5636" width="15.85546875" style="4" customWidth="1"/>
    <col min="5637" max="5637" width="16.28515625" style="4" customWidth="1"/>
    <col min="5638" max="5884" width="11.42578125" style="4" customWidth="1"/>
    <col min="5885" max="5885" width="5.140625" style="4" customWidth="1"/>
    <col min="5886" max="5886" width="44" style="4" customWidth="1"/>
    <col min="5887" max="5887" width="15" style="4" customWidth="1"/>
    <col min="5888" max="5888" width="15.85546875" style="4"/>
    <col min="5889" max="5889" width="19.85546875" style="4" customWidth="1"/>
    <col min="5890" max="5890" width="20.42578125" style="4" customWidth="1"/>
    <col min="5891" max="5891" width="17.5703125" style="4" customWidth="1"/>
    <col min="5892" max="5892" width="15.85546875" style="4" customWidth="1"/>
    <col min="5893" max="5893" width="16.28515625" style="4" customWidth="1"/>
    <col min="5894" max="6140" width="11.42578125" style="4" customWidth="1"/>
    <col min="6141" max="6141" width="5.140625" style="4" customWidth="1"/>
    <col min="6142" max="6142" width="44" style="4" customWidth="1"/>
    <col min="6143" max="6143" width="15" style="4" customWidth="1"/>
    <col min="6144" max="6144" width="15.85546875" style="4"/>
    <col min="6145" max="6145" width="19.85546875" style="4" customWidth="1"/>
    <col min="6146" max="6146" width="20.42578125" style="4" customWidth="1"/>
    <col min="6147" max="6147" width="17.5703125" style="4" customWidth="1"/>
    <col min="6148" max="6148" width="15.85546875" style="4" customWidth="1"/>
    <col min="6149" max="6149" width="16.28515625" style="4" customWidth="1"/>
    <col min="6150" max="6396" width="11.42578125" style="4" customWidth="1"/>
    <col min="6397" max="6397" width="5.140625" style="4" customWidth="1"/>
    <col min="6398" max="6398" width="44" style="4" customWidth="1"/>
    <col min="6399" max="6399" width="15" style="4" customWidth="1"/>
    <col min="6400" max="6400" width="15.85546875" style="4"/>
    <col min="6401" max="6401" width="19.85546875" style="4" customWidth="1"/>
    <col min="6402" max="6402" width="20.42578125" style="4" customWidth="1"/>
    <col min="6403" max="6403" width="17.5703125" style="4" customWidth="1"/>
    <col min="6404" max="6404" width="15.85546875" style="4" customWidth="1"/>
    <col min="6405" max="6405" width="16.28515625" style="4" customWidth="1"/>
    <col min="6406" max="6652" width="11.42578125" style="4" customWidth="1"/>
    <col min="6653" max="6653" width="5.140625" style="4" customWidth="1"/>
    <col min="6654" max="6654" width="44" style="4" customWidth="1"/>
    <col min="6655" max="6655" width="15" style="4" customWidth="1"/>
    <col min="6656" max="6656" width="15.85546875" style="4"/>
    <col min="6657" max="6657" width="19.85546875" style="4" customWidth="1"/>
    <col min="6658" max="6658" width="20.42578125" style="4" customWidth="1"/>
    <col min="6659" max="6659" width="17.5703125" style="4" customWidth="1"/>
    <col min="6660" max="6660" width="15.85546875" style="4" customWidth="1"/>
    <col min="6661" max="6661" width="16.28515625" style="4" customWidth="1"/>
    <col min="6662" max="6908" width="11.42578125" style="4" customWidth="1"/>
    <col min="6909" max="6909" width="5.140625" style="4" customWidth="1"/>
    <col min="6910" max="6910" width="44" style="4" customWidth="1"/>
    <col min="6911" max="6911" width="15" style="4" customWidth="1"/>
    <col min="6912" max="6912" width="15.85546875" style="4"/>
    <col min="6913" max="6913" width="19.85546875" style="4" customWidth="1"/>
    <col min="6914" max="6914" width="20.42578125" style="4" customWidth="1"/>
    <col min="6915" max="6915" width="17.5703125" style="4" customWidth="1"/>
    <col min="6916" max="6916" width="15.85546875" style="4" customWidth="1"/>
    <col min="6917" max="6917" width="16.28515625" style="4" customWidth="1"/>
    <col min="6918" max="7164" width="11.42578125" style="4" customWidth="1"/>
    <col min="7165" max="7165" width="5.140625" style="4" customWidth="1"/>
    <col min="7166" max="7166" width="44" style="4" customWidth="1"/>
    <col min="7167" max="7167" width="15" style="4" customWidth="1"/>
    <col min="7168" max="7168" width="15.85546875" style="4"/>
    <col min="7169" max="7169" width="19.85546875" style="4" customWidth="1"/>
    <col min="7170" max="7170" width="20.42578125" style="4" customWidth="1"/>
    <col min="7171" max="7171" width="17.5703125" style="4" customWidth="1"/>
    <col min="7172" max="7172" width="15.85546875" style="4" customWidth="1"/>
    <col min="7173" max="7173" width="16.28515625" style="4" customWidth="1"/>
    <col min="7174" max="7420" width="11.42578125" style="4" customWidth="1"/>
    <col min="7421" max="7421" width="5.140625" style="4" customWidth="1"/>
    <col min="7422" max="7422" width="44" style="4" customWidth="1"/>
    <col min="7423" max="7423" width="15" style="4" customWidth="1"/>
    <col min="7424" max="7424" width="15.85546875" style="4"/>
    <col min="7425" max="7425" width="19.85546875" style="4" customWidth="1"/>
    <col min="7426" max="7426" width="20.42578125" style="4" customWidth="1"/>
    <col min="7427" max="7427" width="17.5703125" style="4" customWidth="1"/>
    <col min="7428" max="7428" width="15.85546875" style="4" customWidth="1"/>
    <col min="7429" max="7429" width="16.28515625" style="4" customWidth="1"/>
    <col min="7430" max="7676" width="11.42578125" style="4" customWidth="1"/>
    <col min="7677" max="7677" width="5.140625" style="4" customWidth="1"/>
    <col min="7678" max="7678" width="44" style="4" customWidth="1"/>
    <col min="7679" max="7679" width="15" style="4" customWidth="1"/>
    <col min="7680" max="7680" width="15.85546875" style="4"/>
    <col min="7681" max="7681" width="19.85546875" style="4" customWidth="1"/>
    <col min="7682" max="7682" width="20.42578125" style="4" customWidth="1"/>
    <col min="7683" max="7683" width="17.5703125" style="4" customWidth="1"/>
    <col min="7684" max="7684" width="15.85546875" style="4" customWidth="1"/>
    <col min="7685" max="7685" width="16.28515625" style="4" customWidth="1"/>
    <col min="7686" max="7932" width="11.42578125" style="4" customWidth="1"/>
    <col min="7933" max="7933" width="5.140625" style="4" customWidth="1"/>
    <col min="7934" max="7934" width="44" style="4" customWidth="1"/>
    <col min="7935" max="7935" width="15" style="4" customWidth="1"/>
    <col min="7936" max="7936" width="15.85546875" style="4"/>
    <col min="7937" max="7937" width="19.85546875" style="4" customWidth="1"/>
    <col min="7938" max="7938" width="20.42578125" style="4" customWidth="1"/>
    <col min="7939" max="7939" width="17.5703125" style="4" customWidth="1"/>
    <col min="7940" max="7940" width="15.85546875" style="4" customWidth="1"/>
    <col min="7941" max="7941" width="16.28515625" style="4" customWidth="1"/>
    <col min="7942" max="8188" width="11.42578125" style="4" customWidth="1"/>
    <col min="8189" max="8189" width="5.140625" style="4" customWidth="1"/>
    <col min="8190" max="8190" width="44" style="4" customWidth="1"/>
    <col min="8191" max="8191" width="15" style="4" customWidth="1"/>
    <col min="8192" max="8192" width="15.85546875" style="4"/>
    <col min="8193" max="8193" width="19.85546875" style="4" customWidth="1"/>
    <col min="8194" max="8194" width="20.42578125" style="4" customWidth="1"/>
    <col min="8195" max="8195" width="17.5703125" style="4" customWidth="1"/>
    <col min="8196" max="8196" width="15.85546875" style="4" customWidth="1"/>
    <col min="8197" max="8197" width="16.28515625" style="4" customWidth="1"/>
    <col min="8198" max="8444" width="11.42578125" style="4" customWidth="1"/>
    <col min="8445" max="8445" width="5.140625" style="4" customWidth="1"/>
    <col min="8446" max="8446" width="44" style="4" customWidth="1"/>
    <col min="8447" max="8447" width="15" style="4" customWidth="1"/>
    <col min="8448" max="8448" width="15.85546875" style="4"/>
    <col min="8449" max="8449" width="19.85546875" style="4" customWidth="1"/>
    <col min="8450" max="8450" width="20.42578125" style="4" customWidth="1"/>
    <col min="8451" max="8451" width="17.5703125" style="4" customWidth="1"/>
    <col min="8452" max="8452" width="15.85546875" style="4" customWidth="1"/>
    <col min="8453" max="8453" width="16.28515625" style="4" customWidth="1"/>
    <col min="8454" max="8700" width="11.42578125" style="4" customWidth="1"/>
    <col min="8701" max="8701" width="5.140625" style="4" customWidth="1"/>
    <col min="8702" max="8702" width="44" style="4" customWidth="1"/>
    <col min="8703" max="8703" width="15" style="4" customWidth="1"/>
    <col min="8704" max="8704" width="15.85546875" style="4"/>
    <col min="8705" max="8705" width="19.85546875" style="4" customWidth="1"/>
    <col min="8706" max="8706" width="20.42578125" style="4" customWidth="1"/>
    <col min="8707" max="8707" width="17.5703125" style="4" customWidth="1"/>
    <col min="8708" max="8708" width="15.85546875" style="4" customWidth="1"/>
    <col min="8709" max="8709" width="16.28515625" style="4" customWidth="1"/>
    <col min="8710" max="8956" width="11.42578125" style="4" customWidth="1"/>
    <col min="8957" max="8957" width="5.140625" style="4" customWidth="1"/>
    <col min="8958" max="8958" width="44" style="4" customWidth="1"/>
    <col min="8959" max="8959" width="15" style="4" customWidth="1"/>
    <col min="8960" max="8960" width="15.85546875" style="4"/>
    <col min="8961" max="8961" width="19.85546875" style="4" customWidth="1"/>
    <col min="8962" max="8962" width="20.42578125" style="4" customWidth="1"/>
    <col min="8963" max="8963" width="17.5703125" style="4" customWidth="1"/>
    <col min="8964" max="8964" width="15.85546875" style="4" customWidth="1"/>
    <col min="8965" max="8965" width="16.28515625" style="4" customWidth="1"/>
    <col min="8966" max="9212" width="11.42578125" style="4" customWidth="1"/>
    <col min="9213" max="9213" width="5.140625" style="4" customWidth="1"/>
    <col min="9214" max="9214" width="44" style="4" customWidth="1"/>
    <col min="9215" max="9215" width="15" style="4" customWidth="1"/>
    <col min="9216" max="9216" width="15.85546875" style="4"/>
    <col min="9217" max="9217" width="19.85546875" style="4" customWidth="1"/>
    <col min="9218" max="9218" width="20.42578125" style="4" customWidth="1"/>
    <col min="9219" max="9219" width="17.5703125" style="4" customWidth="1"/>
    <col min="9220" max="9220" width="15.85546875" style="4" customWidth="1"/>
    <col min="9221" max="9221" width="16.28515625" style="4" customWidth="1"/>
    <col min="9222" max="9468" width="11.42578125" style="4" customWidth="1"/>
    <col min="9469" max="9469" width="5.140625" style="4" customWidth="1"/>
    <col min="9470" max="9470" width="44" style="4" customWidth="1"/>
    <col min="9471" max="9471" width="15" style="4" customWidth="1"/>
    <col min="9472" max="9472" width="15.85546875" style="4"/>
    <col min="9473" max="9473" width="19.85546875" style="4" customWidth="1"/>
    <col min="9474" max="9474" width="20.42578125" style="4" customWidth="1"/>
    <col min="9475" max="9475" width="17.5703125" style="4" customWidth="1"/>
    <col min="9476" max="9476" width="15.85546875" style="4" customWidth="1"/>
    <col min="9477" max="9477" width="16.28515625" style="4" customWidth="1"/>
    <col min="9478" max="9724" width="11.42578125" style="4" customWidth="1"/>
    <col min="9725" max="9725" width="5.140625" style="4" customWidth="1"/>
    <col min="9726" max="9726" width="44" style="4" customWidth="1"/>
    <col min="9727" max="9727" width="15" style="4" customWidth="1"/>
    <col min="9728" max="9728" width="15.85546875" style="4"/>
    <col min="9729" max="9729" width="19.85546875" style="4" customWidth="1"/>
    <col min="9730" max="9730" width="20.42578125" style="4" customWidth="1"/>
    <col min="9731" max="9731" width="17.5703125" style="4" customWidth="1"/>
    <col min="9732" max="9732" width="15.85546875" style="4" customWidth="1"/>
    <col min="9733" max="9733" width="16.28515625" style="4" customWidth="1"/>
    <col min="9734" max="9980" width="11.42578125" style="4" customWidth="1"/>
    <col min="9981" max="9981" width="5.140625" style="4" customWidth="1"/>
    <col min="9982" max="9982" width="44" style="4" customWidth="1"/>
    <col min="9983" max="9983" width="15" style="4" customWidth="1"/>
    <col min="9984" max="9984" width="15.85546875" style="4"/>
    <col min="9985" max="9985" width="19.85546875" style="4" customWidth="1"/>
    <col min="9986" max="9986" width="20.42578125" style="4" customWidth="1"/>
    <col min="9987" max="9987" width="17.5703125" style="4" customWidth="1"/>
    <col min="9988" max="9988" width="15.85546875" style="4" customWidth="1"/>
    <col min="9989" max="9989" width="16.28515625" style="4" customWidth="1"/>
    <col min="9990" max="10236" width="11.42578125" style="4" customWidth="1"/>
    <col min="10237" max="10237" width="5.140625" style="4" customWidth="1"/>
    <col min="10238" max="10238" width="44" style="4" customWidth="1"/>
    <col min="10239" max="10239" width="15" style="4" customWidth="1"/>
    <col min="10240" max="10240" width="15.85546875" style="4"/>
    <col min="10241" max="10241" width="19.85546875" style="4" customWidth="1"/>
    <col min="10242" max="10242" width="20.42578125" style="4" customWidth="1"/>
    <col min="10243" max="10243" width="17.5703125" style="4" customWidth="1"/>
    <col min="10244" max="10244" width="15.85546875" style="4" customWidth="1"/>
    <col min="10245" max="10245" width="16.28515625" style="4" customWidth="1"/>
    <col min="10246" max="10492" width="11.42578125" style="4" customWidth="1"/>
    <col min="10493" max="10493" width="5.140625" style="4" customWidth="1"/>
    <col min="10494" max="10494" width="44" style="4" customWidth="1"/>
    <col min="10495" max="10495" width="15" style="4" customWidth="1"/>
    <col min="10496" max="10496" width="15.85546875" style="4"/>
    <col min="10497" max="10497" width="19.85546875" style="4" customWidth="1"/>
    <col min="10498" max="10498" width="20.42578125" style="4" customWidth="1"/>
    <col min="10499" max="10499" width="17.5703125" style="4" customWidth="1"/>
    <col min="10500" max="10500" width="15.85546875" style="4" customWidth="1"/>
    <col min="10501" max="10501" width="16.28515625" style="4" customWidth="1"/>
    <col min="10502" max="10748" width="11.42578125" style="4" customWidth="1"/>
    <col min="10749" max="10749" width="5.140625" style="4" customWidth="1"/>
    <col min="10750" max="10750" width="44" style="4" customWidth="1"/>
    <col min="10751" max="10751" width="15" style="4" customWidth="1"/>
    <col min="10752" max="10752" width="15.85546875" style="4"/>
    <col min="10753" max="10753" width="19.85546875" style="4" customWidth="1"/>
    <col min="10754" max="10754" width="20.42578125" style="4" customWidth="1"/>
    <col min="10755" max="10755" width="17.5703125" style="4" customWidth="1"/>
    <col min="10756" max="10756" width="15.85546875" style="4" customWidth="1"/>
    <col min="10757" max="10757" width="16.28515625" style="4" customWidth="1"/>
    <col min="10758" max="11004" width="11.42578125" style="4" customWidth="1"/>
    <col min="11005" max="11005" width="5.140625" style="4" customWidth="1"/>
    <col min="11006" max="11006" width="44" style="4" customWidth="1"/>
    <col min="11007" max="11007" width="15" style="4" customWidth="1"/>
    <col min="11008" max="11008" width="15.85546875" style="4"/>
    <col min="11009" max="11009" width="19.85546875" style="4" customWidth="1"/>
    <col min="11010" max="11010" width="20.42578125" style="4" customWidth="1"/>
    <col min="11011" max="11011" width="17.5703125" style="4" customWidth="1"/>
    <col min="11012" max="11012" width="15.85546875" style="4" customWidth="1"/>
    <col min="11013" max="11013" width="16.28515625" style="4" customWidth="1"/>
    <col min="11014" max="11260" width="11.42578125" style="4" customWidth="1"/>
    <col min="11261" max="11261" width="5.140625" style="4" customWidth="1"/>
    <col min="11262" max="11262" width="44" style="4" customWidth="1"/>
    <col min="11263" max="11263" width="15" style="4" customWidth="1"/>
    <col min="11264" max="11264" width="15.85546875" style="4"/>
    <col min="11265" max="11265" width="19.85546875" style="4" customWidth="1"/>
    <col min="11266" max="11266" width="20.42578125" style="4" customWidth="1"/>
    <col min="11267" max="11267" width="17.5703125" style="4" customWidth="1"/>
    <col min="11268" max="11268" width="15.85546875" style="4" customWidth="1"/>
    <col min="11269" max="11269" width="16.28515625" style="4" customWidth="1"/>
    <col min="11270" max="11516" width="11.42578125" style="4" customWidth="1"/>
    <col min="11517" max="11517" width="5.140625" style="4" customWidth="1"/>
    <col min="11518" max="11518" width="44" style="4" customWidth="1"/>
    <col min="11519" max="11519" width="15" style="4" customWidth="1"/>
    <col min="11520" max="11520" width="15.85546875" style="4"/>
    <col min="11521" max="11521" width="19.85546875" style="4" customWidth="1"/>
    <col min="11522" max="11522" width="20.42578125" style="4" customWidth="1"/>
    <col min="11523" max="11523" width="17.5703125" style="4" customWidth="1"/>
    <col min="11524" max="11524" width="15.85546875" style="4" customWidth="1"/>
    <col min="11525" max="11525" width="16.28515625" style="4" customWidth="1"/>
    <col min="11526" max="11772" width="11.42578125" style="4" customWidth="1"/>
    <col min="11773" max="11773" width="5.140625" style="4" customWidth="1"/>
    <col min="11774" max="11774" width="44" style="4" customWidth="1"/>
    <col min="11775" max="11775" width="15" style="4" customWidth="1"/>
    <col min="11776" max="11776" width="15.85546875" style="4"/>
    <col min="11777" max="11777" width="19.85546875" style="4" customWidth="1"/>
    <col min="11778" max="11778" width="20.42578125" style="4" customWidth="1"/>
    <col min="11779" max="11779" width="17.5703125" style="4" customWidth="1"/>
    <col min="11780" max="11780" width="15.85546875" style="4" customWidth="1"/>
    <col min="11781" max="11781" width="16.28515625" style="4" customWidth="1"/>
    <col min="11782" max="12028" width="11.42578125" style="4" customWidth="1"/>
    <col min="12029" max="12029" width="5.140625" style="4" customWidth="1"/>
    <col min="12030" max="12030" width="44" style="4" customWidth="1"/>
    <col min="12031" max="12031" width="15" style="4" customWidth="1"/>
    <col min="12032" max="12032" width="15.85546875" style="4"/>
    <col min="12033" max="12033" width="19.85546875" style="4" customWidth="1"/>
    <col min="12034" max="12034" width="20.42578125" style="4" customWidth="1"/>
    <col min="12035" max="12035" width="17.5703125" style="4" customWidth="1"/>
    <col min="12036" max="12036" width="15.85546875" style="4" customWidth="1"/>
    <col min="12037" max="12037" width="16.28515625" style="4" customWidth="1"/>
    <col min="12038" max="12284" width="11.42578125" style="4" customWidth="1"/>
    <col min="12285" max="12285" width="5.140625" style="4" customWidth="1"/>
    <col min="12286" max="12286" width="44" style="4" customWidth="1"/>
    <col min="12287" max="12287" width="15" style="4" customWidth="1"/>
    <col min="12288" max="12288" width="15.85546875" style="4"/>
    <col min="12289" max="12289" width="19.85546875" style="4" customWidth="1"/>
    <col min="12290" max="12290" width="20.42578125" style="4" customWidth="1"/>
    <col min="12291" max="12291" width="17.5703125" style="4" customWidth="1"/>
    <col min="12292" max="12292" width="15.85546875" style="4" customWidth="1"/>
    <col min="12293" max="12293" width="16.28515625" style="4" customWidth="1"/>
    <col min="12294" max="12540" width="11.42578125" style="4" customWidth="1"/>
    <col min="12541" max="12541" width="5.140625" style="4" customWidth="1"/>
    <col min="12542" max="12542" width="44" style="4" customWidth="1"/>
    <col min="12543" max="12543" width="15" style="4" customWidth="1"/>
    <col min="12544" max="12544" width="15.85546875" style="4"/>
    <col min="12545" max="12545" width="19.85546875" style="4" customWidth="1"/>
    <col min="12546" max="12546" width="20.42578125" style="4" customWidth="1"/>
    <col min="12547" max="12547" width="17.5703125" style="4" customWidth="1"/>
    <col min="12548" max="12548" width="15.85546875" style="4" customWidth="1"/>
    <col min="12549" max="12549" width="16.28515625" style="4" customWidth="1"/>
    <col min="12550" max="12796" width="11.42578125" style="4" customWidth="1"/>
    <col min="12797" max="12797" width="5.140625" style="4" customWidth="1"/>
    <col min="12798" max="12798" width="44" style="4" customWidth="1"/>
    <col min="12799" max="12799" width="15" style="4" customWidth="1"/>
    <col min="12800" max="12800" width="15.85546875" style="4"/>
    <col min="12801" max="12801" width="19.85546875" style="4" customWidth="1"/>
    <col min="12802" max="12802" width="20.42578125" style="4" customWidth="1"/>
    <col min="12803" max="12803" width="17.5703125" style="4" customWidth="1"/>
    <col min="12804" max="12804" width="15.85546875" style="4" customWidth="1"/>
    <col min="12805" max="12805" width="16.28515625" style="4" customWidth="1"/>
    <col min="12806" max="13052" width="11.42578125" style="4" customWidth="1"/>
    <col min="13053" max="13053" width="5.140625" style="4" customWidth="1"/>
    <col min="13054" max="13054" width="44" style="4" customWidth="1"/>
    <col min="13055" max="13055" width="15" style="4" customWidth="1"/>
    <col min="13056" max="13056" width="15.85546875" style="4"/>
    <col min="13057" max="13057" width="19.85546875" style="4" customWidth="1"/>
    <col min="13058" max="13058" width="20.42578125" style="4" customWidth="1"/>
    <col min="13059" max="13059" width="17.5703125" style="4" customWidth="1"/>
    <col min="13060" max="13060" width="15.85546875" style="4" customWidth="1"/>
    <col min="13061" max="13061" width="16.28515625" style="4" customWidth="1"/>
    <col min="13062" max="13308" width="11.42578125" style="4" customWidth="1"/>
    <col min="13309" max="13309" width="5.140625" style="4" customWidth="1"/>
    <col min="13310" max="13310" width="44" style="4" customWidth="1"/>
    <col min="13311" max="13311" width="15" style="4" customWidth="1"/>
    <col min="13312" max="13312" width="15.85546875" style="4"/>
    <col min="13313" max="13313" width="19.85546875" style="4" customWidth="1"/>
    <col min="13314" max="13314" width="20.42578125" style="4" customWidth="1"/>
    <col min="13315" max="13315" width="17.5703125" style="4" customWidth="1"/>
    <col min="13316" max="13316" width="15.85546875" style="4" customWidth="1"/>
    <col min="13317" max="13317" width="16.28515625" style="4" customWidth="1"/>
    <col min="13318" max="13564" width="11.42578125" style="4" customWidth="1"/>
    <col min="13565" max="13565" width="5.140625" style="4" customWidth="1"/>
    <col min="13566" max="13566" width="44" style="4" customWidth="1"/>
    <col min="13567" max="13567" width="15" style="4" customWidth="1"/>
    <col min="13568" max="13568" width="15.85546875" style="4"/>
    <col min="13569" max="13569" width="19.85546875" style="4" customWidth="1"/>
    <col min="13570" max="13570" width="20.42578125" style="4" customWidth="1"/>
    <col min="13571" max="13571" width="17.5703125" style="4" customWidth="1"/>
    <col min="13572" max="13572" width="15.85546875" style="4" customWidth="1"/>
    <col min="13573" max="13573" width="16.28515625" style="4" customWidth="1"/>
    <col min="13574" max="13820" width="11.42578125" style="4" customWidth="1"/>
    <col min="13821" max="13821" width="5.140625" style="4" customWidth="1"/>
    <col min="13822" max="13822" width="44" style="4" customWidth="1"/>
    <col min="13823" max="13823" width="15" style="4" customWidth="1"/>
    <col min="13824" max="13824" width="15.85546875" style="4"/>
    <col min="13825" max="13825" width="19.85546875" style="4" customWidth="1"/>
    <col min="13826" max="13826" width="20.42578125" style="4" customWidth="1"/>
    <col min="13827" max="13827" width="17.5703125" style="4" customWidth="1"/>
    <col min="13828" max="13828" width="15.85546875" style="4" customWidth="1"/>
    <col min="13829" max="13829" width="16.28515625" style="4" customWidth="1"/>
    <col min="13830" max="14076" width="11.42578125" style="4" customWidth="1"/>
    <col min="14077" max="14077" width="5.140625" style="4" customWidth="1"/>
    <col min="14078" max="14078" width="44" style="4" customWidth="1"/>
    <col min="14079" max="14079" width="15" style="4" customWidth="1"/>
    <col min="14080" max="14080" width="15.85546875" style="4"/>
    <col min="14081" max="14081" width="19.85546875" style="4" customWidth="1"/>
    <col min="14082" max="14082" width="20.42578125" style="4" customWidth="1"/>
    <col min="14083" max="14083" width="17.5703125" style="4" customWidth="1"/>
    <col min="14084" max="14084" width="15.85546875" style="4" customWidth="1"/>
    <col min="14085" max="14085" width="16.28515625" style="4" customWidth="1"/>
    <col min="14086" max="14332" width="11.42578125" style="4" customWidth="1"/>
    <col min="14333" max="14333" width="5.140625" style="4" customWidth="1"/>
    <col min="14334" max="14334" width="44" style="4" customWidth="1"/>
    <col min="14335" max="14335" width="15" style="4" customWidth="1"/>
    <col min="14336" max="14336" width="15.85546875" style="4"/>
    <col min="14337" max="14337" width="19.85546875" style="4" customWidth="1"/>
    <col min="14338" max="14338" width="20.42578125" style="4" customWidth="1"/>
    <col min="14339" max="14339" width="17.5703125" style="4" customWidth="1"/>
    <col min="14340" max="14340" width="15.85546875" style="4" customWidth="1"/>
    <col min="14341" max="14341" width="16.28515625" style="4" customWidth="1"/>
    <col min="14342" max="14588" width="11.42578125" style="4" customWidth="1"/>
    <col min="14589" max="14589" width="5.140625" style="4" customWidth="1"/>
    <col min="14590" max="14590" width="44" style="4" customWidth="1"/>
    <col min="14591" max="14591" width="15" style="4" customWidth="1"/>
    <col min="14592" max="14592" width="15.85546875" style="4"/>
    <col min="14593" max="14593" width="19.85546875" style="4" customWidth="1"/>
    <col min="14594" max="14594" width="20.42578125" style="4" customWidth="1"/>
    <col min="14595" max="14595" width="17.5703125" style="4" customWidth="1"/>
    <col min="14596" max="14596" width="15.85546875" style="4" customWidth="1"/>
    <col min="14597" max="14597" width="16.28515625" style="4" customWidth="1"/>
    <col min="14598" max="14844" width="11.42578125" style="4" customWidth="1"/>
    <col min="14845" max="14845" width="5.140625" style="4" customWidth="1"/>
    <col min="14846" max="14846" width="44" style="4" customWidth="1"/>
    <col min="14847" max="14847" width="15" style="4" customWidth="1"/>
    <col min="14848" max="14848" width="15.85546875" style="4"/>
    <col min="14849" max="14849" width="19.85546875" style="4" customWidth="1"/>
    <col min="14850" max="14850" width="20.42578125" style="4" customWidth="1"/>
    <col min="14851" max="14851" width="17.5703125" style="4" customWidth="1"/>
    <col min="14852" max="14852" width="15.85546875" style="4" customWidth="1"/>
    <col min="14853" max="14853" width="16.28515625" style="4" customWidth="1"/>
    <col min="14854" max="15100" width="11.42578125" style="4" customWidth="1"/>
    <col min="15101" max="15101" width="5.140625" style="4" customWidth="1"/>
    <col min="15102" max="15102" width="44" style="4" customWidth="1"/>
    <col min="15103" max="15103" width="15" style="4" customWidth="1"/>
    <col min="15104" max="15104" width="15.85546875" style="4"/>
    <col min="15105" max="15105" width="19.85546875" style="4" customWidth="1"/>
    <col min="15106" max="15106" width="20.42578125" style="4" customWidth="1"/>
    <col min="15107" max="15107" width="17.5703125" style="4" customWidth="1"/>
    <col min="15108" max="15108" width="15.85546875" style="4" customWidth="1"/>
    <col min="15109" max="15109" width="16.28515625" style="4" customWidth="1"/>
    <col min="15110" max="15356" width="11.42578125" style="4" customWidth="1"/>
    <col min="15357" max="15357" width="5.140625" style="4" customWidth="1"/>
    <col min="15358" max="15358" width="44" style="4" customWidth="1"/>
    <col min="15359" max="15359" width="15" style="4" customWidth="1"/>
    <col min="15360" max="15360" width="15.85546875" style="4"/>
    <col min="15361" max="15361" width="19.85546875" style="4" customWidth="1"/>
    <col min="15362" max="15362" width="20.42578125" style="4" customWidth="1"/>
    <col min="15363" max="15363" width="17.5703125" style="4" customWidth="1"/>
    <col min="15364" max="15364" width="15.85546875" style="4" customWidth="1"/>
    <col min="15365" max="15365" width="16.28515625" style="4" customWidth="1"/>
    <col min="15366" max="15612" width="11.42578125" style="4" customWidth="1"/>
    <col min="15613" max="15613" width="5.140625" style="4" customWidth="1"/>
    <col min="15614" max="15614" width="44" style="4" customWidth="1"/>
    <col min="15615" max="15615" width="15" style="4" customWidth="1"/>
    <col min="15616" max="15616" width="15.85546875" style="4"/>
    <col min="15617" max="15617" width="19.85546875" style="4" customWidth="1"/>
    <col min="15618" max="15618" width="20.42578125" style="4" customWidth="1"/>
    <col min="15619" max="15619" width="17.5703125" style="4" customWidth="1"/>
    <col min="15620" max="15620" width="15.85546875" style="4" customWidth="1"/>
    <col min="15621" max="15621" width="16.28515625" style="4" customWidth="1"/>
    <col min="15622" max="15868" width="11.42578125" style="4" customWidth="1"/>
    <col min="15869" max="15869" width="5.140625" style="4" customWidth="1"/>
    <col min="15870" max="15870" width="44" style="4" customWidth="1"/>
    <col min="15871" max="15871" width="15" style="4" customWidth="1"/>
    <col min="15872" max="15872" width="15.85546875" style="4"/>
    <col min="15873" max="15873" width="19.85546875" style="4" customWidth="1"/>
    <col min="15874" max="15874" width="20.42578125" style="4" customWidth="1"/>
    <col min="15875" max="15875" width="17.5703125" style="4" customWidth="1"/>
    <col min="15876" max="15876" width="15.85546875" style="4" customWidth="1"/>
    <col min="15877" max="15877" width="16.28515625" style="4" customWidth="1"/>
    <col min="15878" max="16124" width="11.42578125" style="4" customWidth="1"/>
    <col min="16125" max="16125" width="5.140625" style="4" customWidth="1"/>
    <col min="16126" max="16126" width="44" style="4" customWidth="1"/>
    <col min="16127" max="16127" width="15" style="4" customWidth="1"/>
    <col min="16128" max="16128" width="15.85546875" style="4"/>
    <col min="16129" max="16129" width="19.85546875" style="4" customWidth="1"/>
    <col min="16130" max="16130" width="20.42578125" style="4" customWidth="1"/>
    <col min="16131" max="16131" width="17.5703125" style="4" customWidth="1"/>
    <col min="16132" max="16132" width="15.85546875" style="4" customWidth="1"/>
    <col min="16133" max="16133" width="16.28515625" style="4" customWidth="1"/>
    <col min="16134" max="16380" width="11.42578125" style="4" customWidth="1"/>
    <col min="16381" max="16381" width="5.140625" style="4" customWidth="1"/>
    <col min="16382" max="16382" width="44" style="4" customWidth="1"/>
    <col min="16383" max="16383" width="15" style="4" customWidth="1"/>
    <col min="16384" max="16384" width="15.85546875" style="4"/>
  </cols>
  <sheetData>
    <row r="1" spans="1:5" s="1" customFormat="1">
      <c r="A1" s="35"/>
      <c r="B1" s="35"/>
      <c r="C1" s="35"/>
      <c r="D1" s="35"/>
      <c r="E1" s="35"/>
    </row>
    <row r="2" spans="1:5" s="1" customFormat="1">
      <c r="A2" s="35" t="s">
        <v>44</v>
      </c>
      <c r="B2" s="35"/>
      <c r="C2" s="35"/>
      <c r="D2" s="35"/>
      <c r="E2" s="2"/>
    </row>
    <row r="3" spans="1:5" s="1" customFormat="1">
      <c r="A3" s="35" t="s">
        <v>22</v>
      </c>
      <c r="B3" s="35"/>
      <c r="C3" s="35"/>
      <c r="D3" s="35"/>
      <c r="E3" s="3"/>
    </row>
    <row r="4" spans="1:5" s="1" customFormat="1">
      <c r="A4" s="35" t="s">
        <v>68</v>
      </c>
      <c r="B4" s="35"/>
      <c r="C4" s="35"/>
      <c r="D4" s="35"/>
      <c r="E4" s="3"/>
    </row>
    <row r="5" spans="1:5">
      <c r="A5" s="35"/>
      <c r="B5" s="35"/>
      <c r="C5" s="35"/>
      <c r="D5" s="35"/>
      <c r="E5" s="3"/>
    </row>
    <row r="6" spans="1:5">
      <c r="A6" s="35" t="s">
        <v>67</v>
      </c>
      <c r="B6" s="35"/>
      <c r="C6" s="35"/>
      <c r="D6" s="35"/>
      <c r="E6" s="3"/>
    </row>
    <row r="7" spans="1:5">
      <c r="A7" s="36" t="s">
        <v>7</v>
      </c>
      <c r="B7" s="36"/>
      <c r="C7" s="36"/>
      <c r="D7" s="36"/>
      <c r="E7" s="36"/>
    </row>
    <row r="8" spans="1:5" ht="16.5" customHeight="1">
      <c r="A8" s="5" t="s">
        <v>69</v>
      </c>
      <c r="B8" s="5"/>
      <c r="C8" s="37"/>
      <c r="D8" s="37"/>
      <c r="E8" s="6"/>
    </row>
    <row r="9" spans="1:5">
      <c r="A9" s="7"/>
      <c r="B9" s="7"/>
      <c r="C9" s="5"/>
      <c r="D9" s="5"/>
      <c r="E9" s="6"/>
    </row>
    <row r="10" spans="1:5" ht="16.5" customHeight="1">
      <c r="A10" s="33" t="s">
        <v>70</v>
      </c>
      <c r="B10" s="33"/>
      <c r="C10" s="33"/>
      <c r="D10" s="33"/>
      <c r="E10" s="33"/>
    </row>
    <row r="11" spans="1:5">
      <c r="A11" s="7"/>
      <c r="B11" s="7"/>
      <c r="C11" s="7"/>
      <c r="D11" s="7"/>
      <c r="E11" s="6"/>
    </row>
    <row r="12" spans="1:5" ht="37.5" customHeight="1">
      <c r="A12" s="31" t="s">
        <v>23</v>
      </c>
      <c r="B12" s="31"/>
      <c r="C12" s="31"/>
      <c r="D12" s="31"/>
      <c r="E12" s="31"/>
    </row>
    <row r="13" spans="1:5">
      <c r="A13" s="8"/>
      <c r="B13" s="8"/>
      <c r="C13" s="8"/>
      <c r="D13" s="8"/>
      <c r="E13" s="8"/>
    </row>
    <row r="14" spans="1:5">
      <c r="A14" s="8" t="s">
        <v>41</v>
      </c>
      <c r="B14" s="8"/>
      <c r="C14" s="8"/>
      <c r="D14" s="8"/>
      <c r="E14" s="8"/>
    </row>
    <row r="15" spans="1:5">
      <c r="A15" s="8" t="s">
        <v>45</v>
      </c>
      <c r="B15" s="8"/>
      <c r="C15" s="8"/>
      <c r="D15" s="8"/>
      <c r="E15" s="8"/>
    </row>
    <row r="16" spans="1:5">
      <c r="A16" s="31" t="s">
        <v>75</v>
      </c>
      <c r="B16" s="31"/>
      <c r="C16" s="8"/>
      <c r="D16" s="8"/>
      <c r="E16" s="8"/>
    </row>
    <row r="17" spans="1:5">
      <c r="A17" s="31" t="s">
        <v>24</v>
      </c>
      <c r="B17" s="31"/>
      <c r="C17" s="8"/>
      <c r="D17" s="8"/>
      <c r="E17" s="8"/>
    </row>
    <row r="18" spans="1:5">
      <c r="A18" s="31" t="s">
        <v>46</v>
      </c>
      <c r="B18" s="31"/>
      <c r="C18" s="8"/>
      <c r="D18" s="8"/>
      <c r="E18" s="8"/>
    </row>
    <row r="19" spans="1:5">
      <c r="A19" s="8" t="s">
        <v>47</v>
      </c>
      <c r="B19" s="8"/>
      <c r="C19" s="8"/>
      <c r="D19" s="8"/>
      <c r="E19" s="8"/>
    </row>
    <row r="20" spans="1:5">
      <c r="A20" s="17" t="s">
        <v>81</v>
      </c>
      <c r="B20" s="17"/>
      <c r="C20" s="17"/>
      <c r="D20" s="17"/>
      <c r="E20" s="17"/>
    </row>
    <row r="21" spans="1:5">
      <c r="A21" s="17" t="s">
        <v>71</v>
      </c>
      <c r="B21" s="17"/>
      <c r="C21" s="17"/>
      <c r="D21" s="17"/>
      <c r="E21" s="17"/>
    </row>
    <row r="22" spans="1:5">
      <c r="A22" s="21" t="s">
        <v>72</v>
      </c>
      <c r="B22" s="21"/>
      <c r="C22" s="21"/>
      <c r="D22" s="21"/>
      <c r="E22" s="21"/>
    </row>
    <row r="23" spans="1:5">
      <c r="A23" s="21" t="s">
        <v>73</v>
      </c>
      <c r="B23" s="21"/>
      <c r="C23" s="21"/>
      <c r="D23" s="21"/>
      <c r="E23" s="21"/>
    </row>
    <row r="24" spans="1:5">
      <c r="A24" s="21" t="s">
        <v>74</v>
      </c>
      <c r="B24" s="21"/>
      <c r="C24" s="21"/>
      <c r="D24" s="21"/>
      <c r="E24" s="21"/>
    </row>
    <row r="25" spans="1:5">
      <c r="A25" s="8"/>
      <c r="B25" s="8"/>
      <c r="C25" s="8"/>
      <c r="D25" s="8"/>
      <c r="E25" s="8"/>
    </row>
    <row r="26" spans="1:5">
      <c r="A26" s="7" t="s">
        <v>25</v>
      </c>
      <c r="B26" s="6"/>
      <c r="C26" s="6"/>
      <c r="D26" s="6"/>
      <c r="E26" s="6"/>
    </row>
    <row r="27" spans="1:5">
      <c r="A27" s="7"/>
      <c r="B27" s="6"/>
      <c r="C27" s="6"/>
      <c r="D27" s="6"/>
      <c r="E27" s="6"/>
    </row>
    <row r="28" spans="1:5">
      <c r="A28" s="6" t="s">
        <v>76</v>
      </c>
      <c r="B28" s="6"/>
      <c r="C28" s="6"/>
      <c r="D28" s="6"/>
      <c r="E28" s="6"/>
    </row>
    <row r="29" spans="1:5">
      <c r="A29" s="6" t="s">
        <v>77</v>
      </c>
      <c r="B29" s="6"/>
      <c r="C29" s="6"/>
      <c r="D29" s="6"/>
      <c r="E29" s="6"/>
    </row>
    <row r="30" spans="1:5">
      <c r="A30" s="5" t="s">
        <v>42</v>
      </c>
      <c r="B30" s="5"/>
      <c r="C30" s="6"/>
      <c r="D30" s="6"/>
      <c r="E30" s="6"/>
    </row>
    <row r="31" spans="1:5">
      <c r="A31" s="5" t="s">
        <v>78</v>
      </c>
      <c r="B31" s="5"/>
      <c r="C31" s="6"/>
      <c r="D31" s="6"/>
      <c r="E31" s="6"/>
    </row>
    <row r="32" spans="1:5">
      <c r="A32" s="22" t="s">
        <v>79</v>
      </c>
      <c r="B32" s="22"/>
      <c r="C32" s="6"/>
      <c r="D32" s="6"/>
      <c r="E32" s="6"/>
    </row>
    <row r="33" spans="1:5">
      <c r="A33" s="22" t="s">
        <v>80</v>
      </c>
      <c r="B33" s="22"/>
      <c r="C33" s="6"/>
      <c r="D33" s="6"/>
      <c r="E33" s="6"/>
    </row>
    <row r="34" spans="1:5">
      <c r="A34" s="22" t="s">
        <v>81</v>
      </c>
      <c r="B34" s="22"/>
      <c r="C34" s="6"/>
      <c r="D34" s="6"/>
      <c r="E34" s="6"/>
    </row>
    <row r="35" spans="1:5">
      <c r="A35" s="22" t="s">
        <v>71</v>
      </c>
      <c r="B35" s="22"/>
      <c r="C35" s="6"/>
      <c r="D35" s="6"/>
      <c r="E35" s="6"/>
    </row>
    <row r="36" spans="1:5">
      <c r="A36" s="22" t="s">
        <v>82</v>
      </c>
      <c r="B36" s="22"/>
      <c r="C36" s="6"/>
      <c r="D36" s="6"/>
      <c r="E36" s="6"/>
    </row>
    <row r="37" spans="1:5">
      <c r="A37" s="22" t="s">
        <v>83</v>
      </c>
      <c r="B37" s="22"/>
      <c r="C37" s="6"/>
      <c r="D37" s="6"/>
      <c r="E37" s="6"/>
    </row>
    <row r="38" spans="1:5">
      <c r="A38" s="5" t="s">
        <v>84</v>
      </c>
      <c r="B38" s="5"/>
      <c r="C38" s="6"/>
      <c r="D38" s="6"/>
      <c r="E38" s="6"/>
    </row>
    <row r="39" spans="1:5">
      <c r="A39" s="5" t="s">
        <v>85</v>
      </c>
      <c r="B39" s="5"/>
      <c r="C39" s="6"/>
      <c r="D39" s="6"/>
      <c r="E39" s="6"/>
    </row>
    <row r="40" spans="1:5">
      <c r="A40" s="5" t="s">
        <v>86</v>
      </c>
      <c r="B40" s="5"/>
      <c r="C40" s="6"/>
      <c r="D40" s="6"/>
      <c r="E40" s="6"/>
    </row>
    <row r="41" spans="1:5">
      <c r="A41" s="5" t="s">
        <v>87</v>
      </c>
      <c r="B41" s="5"/>
      <c r="C41" s="6"/>
      <c r="D41" s="6"/>
      <c r="E41" s="6"/>
    </row>
    <row r="42" spans="1:5">
      <c r="A42" s="22" t="s">
        <v>88</v>
      </c>
      <c r="B42" s="22"/>
      <c r="C42" s="6"/>
      <c r="D42" s="6"/>
      <c r="E42" s="6"/>
    </row>
    <row r="43" spans="1:5">
      <c r="A43" s="22" t="s">
        <v>89</v>
      </c>
      <c r="B43" s="22"/>
      <c r="C43" s="6"/>
      <c r="D43" s="6"/>
      <c r="E43" s="6"/>
    </row>
    <row r="44" spans="1:5">
      <c r="A44" s="5" t="s">
        <v>90</v>
      </c>
      <c r="B44" s="5"/>
      <c r="C44" s="6"/>
      <c r="D44" s="6"/>
      <c r="E44" s="6"/>
    </row>
    <row r="45" spans="1:5">
      <c r="A45" s="5"/>
      <c r="B45" s="5"/>
      <c r="C45" s="6"/>
      <c r="D45" s="6"/>
      <c r="E45" s="6"/>
    </row>
    <row r="46" spans="1:5">
      <c r="A46" s="10" t="s">
        <v>26</v>
      </c>
      <c r="B46" s="10"/>
      <c r="C46" s="10"/>
      <c r="D46" s="10"/>
      <c r="E46" s="10"/>
    </row>
    <row r="47" spans="1:5">
      <c r="A47" s="11"/>
      <c r="B47" s="6"/>
      <c r="C47" s="6"/>
      <c r="D47" s="6"/>
      <c r="E47" s="6"/>
    </row>
    <row r="48" spans="1:5" ht="26.25" customHeight="1">
      <c r="A48" s="31" t="s">
        <v>27</v>
      </c>
      <c r="B48" s="31"/>
      <c r="C48" s="31"/>
      <c r="D48" s="31"/>
      <c r="E48" s="31"/>
    </row>
    <row r="49" spans="1:5">
      <c r="A49" s="8"/>
      <c r="B49" s="8"/>
      <c r="C49" s="8"/>
      <c r="D49" s="8"/>
      <c r="E49" s="8"/>
    </row>
    <row r="50" spans="1:5" ht="65.25" customHeight="1">
      <c r="A50" s="39" t="s">
        <v>28</v>
      </c>
      <c r="B50" s="39"/>
      <c r="C50" s="26" t="s">
        <v>29</v>
      </c>
      <c r="D50" s="28" t="s">
        <v>91</v>
      </c>
      <c r="E50" s="25"/>
    </row>
    <row r="51" spans="1:5">
      <c r="A51" s="34" t="s">
        <v>76</v>
      </c>
      <c r="B51" s="34"/>
      <c r="C51" s="27" t="s">
        <v>30</v>
      </c>
      <c r="D51" s="24" t="s">
        <v>30</v>
      </c>
      <c r="E51" s="12"/>
    </row>
    <row r="52" spans="1:5">
      <c r="A52" s="34" t="s">
        <v>77</v>
      </c>
      <c r="B52" s="34"/>
      <c r="C52" s="27" t="s">
        <v>30</v>
      </c>
      <c r="D52" s="24" t="s">
        <v>30</v>
      </c>
      <c r="E52" s="12"/>
    </row>
    <row r="53" spans="1:5">
      <c r="A53" s="34" t="s">
        <v>42</v>
      </c>
      <c r="B53" s="34"/>
      <c r="C53" s="27" t="s">
        <v>30</v>
      </c>
      <c r="D53" s="24" t="s">
        <v>30</v>
      </c>
      <c r="E53" s="12"/>
    </row>
    <row r="54" spans="1:5">
      <c r="A54" s="34" t="s">
        <v>78</v>
      </c>
      <c r="B54" s="34"/>
      <c r="C54" s="27" t="s">
        <v>30</v>
      </c>
      <c r="D54" s="24" t="s">
        <v>30</v>
      </c>
      <c r="E54" s="12"/>
    </row>
    <row r="55" spans="1:5">
      <c r="A55" s="34" t="s">
        <v>79</v>
      </c>
      <c r="B55" s="34"/>
      <c r="C55" s="27" t="s">
        <v>30</v>
      </c>
      <c r="D55" s="24" t="s">
        <v>30</v>
      </c>
      <c r="E55" s="12"/>
    </row>
    <row r="56" spans="1:5">
      <c r="A56" s="34" t="s">
        <v>80</v>
      </c>
      <c r="B56" s="34"/>
      <c r="C56" s="27" t="s">
        <v>30</v>
      </c>
      <c r="D56" s="24" t="s">
        <v>30</v>
      </c>
      <c r="E56" s="12"/>
    </row>
    <row r="57" spans="1:5">
      <c r="A57" s="34" t="s">
        <v>81</v>
      </c>
      <c r="B57" s="34"/>
      <c r="C57" s="27" t="s">
        <v>30</v>
      </c>
      <c r="D57" s="24" t="s">
        <v>30</v>
      </c>
      <c r="E57" s="12"/>
    </row>
    <row r="58" spans="1:5">
      <c r="A58" s="34" t="s">
        <v>71</v>
      </c>
      <c r="B58" s="34"/>
      <c r="C58" s="27" t="s">
        <v>30</v>
      </c>
      <c r="D58" s="24" t="s">
        <v>30</v>
      </c>
      <c r="E58" s="12"/>
    </row>
    <row r="59" spans="1:5">
      <c r="A59" s="34" t="s">
        <v>82</v>
      </c>
      <c r="B59" s="34"/>
      <c r="C59" s="27" t="s">
        <v>30</v>
      </c>
      <c r="D59" s="24" t="s">
        <v>30</v>
      </c>
      <c r="E59" s="12"/>
    </row>
    <row r="60" spans="1:5">
      <c r="A60" s="34" t="s">
        <v>83</v>
      </c>
      <c r="B60" s="34"/>
      <c r="C60" s="27" t="s">
        <v>30</v>
      </c>
      <c r="D60" s="24" t="s">
        <v>30</v>
      </c>
      <c r="E60" s="12"/>
    </row>
    <row r="61" spans="1:5">
      <c r="A61" s="34" t="s">
        <v>84</v>
      </c>
      <c r="B61" s="34"/>
      <c r="C61" s="27" t="s">
        <v>30</v>
      </c>
      <c r="D61" s="24" t="s">
        <v>30</v>
      </c>
      <c r="E61" s="12"/>
    </row>
    <row r="62" spans="1:5">
      <c r="A62" s="34" t="s">
        <v>85</v>
      </c>
      <c r="B62" s="34"/>
      <c r="C62" s="27" t="s">
        <v>30</v>
      </c>
      <c r="D62" s="24" t="s">
        <v>30</v>
      </c>
      <c r="E62" s="12"/>
    </row>
    <row r="63" spans="1:5">
      <c r="A63" s="34" t="s">
        <v>86</v>
      </c>
      <c r="B63" s="34"/>
      <c r="C63" s="27" t="s">
        <v>30</v>
      </c>
      <c r="D63" s="24" t="s">
        <v>30</v>
      </c>
      <c r="E63" s="12"/>
    </row>
    <row r="64" spans="1:5">
      <c r="A64" s="34" t="s">
        <v>87</v>
      </c>
      <c r="B64" s="34"/>
      <c r="C64" s="27" t="s">
        <v>30</v>
      </c>
      <c r="D64" s="24" t="s">
        <v>30</v>
      </c>
      <c r="E64" s="12"/>
    </row>
    <row r="65" spans="1:5">
      <c r="A65" s="34" t="s">
        <v>88</v>
      </c>
      <c r="B65" s="34"/>
      <c r="C65" s="27" t="s">
        <v>30</v>
      </c>
      <c r="D65" s="24" t="s">
        <v>30</v>
      </c>
      <c r="E65" s="12"/>
    </row>
    <row r="66" spans="1:5">
      <c r="A66" s="34" t="s">
        <v>89</v>
      </c>
      <c r="B66" s="34"/>
      <c r="C66" s="27" t="s">
        <v>30</v>
      </c>
      <c r="D66" s="24" t="s">
        <v>30</v>
      </c>
      <c r="E66" s="12"/>
    </row>
    <row r="67" spans="1:5">
      <c r="A67" s="34" t="s">
        <v>90</v>
      </c>
      <c r="B67" s="34"/>
      <c r="C67" s="27" t="s">
        <v>30</v>
      </c>
      <c r="D67" s="24" t="s">
        <v>30</v>
      </c>
      <c r="E67" s="12"/>
    </row>
    <row r="68" spans="1:5">
      <c r="A68" s="21"/>
      <c r="B68" s="12"/>
      <c r="C68" s="12"/>
      <c r="D68" s="12"/>
      <c r="E68" s="12"/>
    </row>
    <row r="69" spans="1:5">
      <c r="A69" s="21"/>
      <c r="B69" s="12"/>
      <c r="C69" s="12"/>
      <c r="D69" s="12"/>
      <c r="E69" s="12"/>
    </row>
    <row r="70" spans="1:5" ht="33" customHeight="1">
      <c r="A70" s="32" t="s">
        <v>31</v>
      </c>
      <c r="B70" s="32"/>
      <c r="C70" s="32"/>
      <c r="D70" s="32"/>
      <c r="E70" s="32"/>
    </row>
    <row r="71" spans="1:5" ht="15.75" customHeight="1">
      <c r="A71" s="8"/>
      <c r="B71" s="8"/>
      <c r="C71" s="8"/>
      <c r="D71" s="8"/>
      <c r="E71" s="8"/>
    </row>
    <row r="72" spans="1:5">
      <c r="A72" s="33" t="s">
        <v>32</v>
      </c>
      <c r="B72" s="33"/>
      <c r="C72" s="33"/>
      <c r="D72" s="33"/>
      <c r="E72" s="33"/>
    </row>
    <row r="73" spans="1:5" ht="19.5" customHeight="1">
      <c r="A73" s="5"/>
      <c r="B73" s="5"/>
      <c r="C73" s="5"/>
      <c r="D73" s="5"/>
      <c r="E73" s="5"/>
    </row>
    <row r="74" spans="1:5" ht="28.5" customHeight="1">
      <c r="A74" s="31" t="s">
        <v>33</v>
      </c>
      <c r="B74" s="31"/>
      <c r="C74" s="31"/>
      <c r="D74" s="31"/>
      <c r="E74" s="31"/>
    </row>
    <row r="75" spans="1:5" ht="17.25" customHeight="1">
      <c r="A75" s="8"/>
      <c r="B75" s="8"/>
      <c r="C75" s="8"/>
      <c r="D75" s="8"/>
      <c r="E75" s="8"/>
    </row>
    <row r="76" spans="1:5" ht="33.75" customHeight="1">
      <c r="A76" s="33" t="s">
        <v>34</v>
      </c>
      <c r="B76" s="33"/>
      <c r="C76" s="33"/>
      <c r="D76" s="33"/>
      <c r="E76" s="33"/>
    </row>
    <row r="77" spans="1:5" ht="20.25" hidden="1" customHeight="1">
      <c r="A77" s="7"/>
      <c r="B77" s="7"/>
      <c r="C77" s="7"/>
      <c r="D77" s="7"/>
      <c r="E77" s="7"/>
    </row>
    <row r="78" spans="1:5" ht="34.5" customHeight="1">
      <c r="A78" s="32" t="s">
        <v>66</v>
      </c>
      <c r="B78" s="32"/>
      <c r="C78" s="32"/>
      <c r="D78" s="32"/>
      <c r="E78" s="32"/>
    </row>
    <row r="79" spans="1:5" ht="18.75" customHeight="1">
      <c r="A79" s="31"/>
      <c r="B79" s="31"/>
      <c r="C79" s="31"/>
      <c r="D79" s="31"/>
      <c r="E79" s="31"/>
    </row>
    <row r="80" spans="1:5">
      <c r="A80" s="10" t="s">
        <v>35</v>
      </c>
      <c r="B80" s="13"/>
      <c r="C80" s="5"/>
      <c r="D80" s="5"/>
      <c r="E80" s="9"/>
    </row>
    <row r="81" spans="1:9" ht="3" customHeight="1">
      <c r="A81" s="6"/>
      <c r="B81" s="5"/>
      <c r="C81" s="5"/>
      <c r="D81" s="5"/>
      <c r="E81" s="9"/>
    </row>
    <row r="82" spans="1:9" ht="34.5" customHeight="1">
      <c r="A82" s="31" t="s">
        <v>36</v>
      </c>
      <c r="B82" s="31"/>
      <c r="C82" s="31"/>
      <c r="D82" s="31"/>
      <c r="E82" s="31"/>
    </row>
    <row r="83" spans="1:9" ht="1.5" customHeight="1">
      <c r="A83" s="8"/>
      <c r="B83" s="8"/>
      <c r="C83" s="8"/>
      <c r="D83" s="8"/>
      <c r="E83" s="8"/>
    </row>
    <row r="84" spans="1:9" ht="20.25" customHeight="1">
      <c r="A84" s="14" t="s">
        <v>1</v>
      </c>
      <c r="B84" s="38" t="s">
        <v>28</v>
      </c>
      <c r="C84" s="38"/>
      <c r="D84" s="14" t="s">
        <v>37</v>
      </c>
      <c r="E84" s="9"/>
    </row>
    <row r="85" spans="1:9" ht="20.25" customHeight="1">
      <c r="A85" s="15" t="s">
        <v>92</v>
      </c>
      <c r="B85" s="29" t="s">
        <v>93</v>
      </c>
      <c r="C85" s="30"/>
      <c r="D85" s="19">
        <v>77840988</v>
      </c>
      <c r="E85" s="9"/>
    </row>
    <row r="86" spans="1:9" ht="20.25" customHeight="1">
      <c r="A86" s="15" t="s">
        <v>94</v>
      </c>
      <c r="B86" s="29" t="s">
        <v>21</v>
      </c>
      <c r="C86" s="30"/>
      <c r="D86" s="19">
        <v>45084710.888260856</v>
      </c>
      <c r="E86" s="9"/>
    </row>
    <row r="87" spans="1:9" ht="20.25" customHeight="1">
      <c r="A87" s="15" t="s">
        <v>95</v>
      </c>
      <c r="B87" s="29" t="s">
        <v>96</v>
      </c>
      <c r="C87" s="30"/>
      <c r="D87" s="19">
        <v>29031080</v>
      </c>
      <c r="E87" s="9"/>
    </row>
    <row r="88" spans="1:9" ht="20.25" customHeight="1">
      <c r="A88" s="15">
        <v>21</v>
      </c>
      <c r="B88" s="29" t="s">
        <v>97</v>
      </c>
      <c r="C88" s="30"/>
      <c r="D88" s="19">
        <v>2250000</v>
      </c>
      <c r="E88" s="9"/>
    </row>
    <row r="89" spans="1:9" ht="20.25" customHeight="1">
      <c r="A89" s="15">
        <v>7</v>
      </c>
      <c r="B89" s="29" t="s">
        <v>98</v>
      </c>
      <c r="C89" s="30"/>
      <c r="D89" s="19">
        <v>3571060</v>
      </c>
      <c r="E89" s="9"/>
    </row>
    <row r="90" spans="1:9" ht="20.25" customHeight="1">
      <c r="A90" s="15">
        <v>18</v>
      </c>
      <c r="B90" s="29" t="s">
        <v>99</v>
      </c>
      <c r="C90" s="30"/>
      <c r="D90" s="19">
        <v>12080240</v>
      </c>
      <c r="E90" s="9"/>
    </row>
    <row r="91" spans="1:9" ht="20.25" customHeight="1">
      <c r="A91" s="15">
        <v>33</v>
      </c>
      <c r="B91" s="29" t="s">
        <v>100</v>
      </c>
      <c r="C91" s="30"/>
      <c r="D91" s="19">
        <v>493290</v>
      </c>
      <c r="E91" s="9"/>
    </row>
    <row r="92" spans="1:9" ht="20.25" customHeight="1">
      <c r="A92" s="15" t="s">
        <v>101</v>
      </c>
      <c r="B92" s="29" t="s">
        <v>102</v>
      </c>
      <c r="C92" s="30"/>
      <c r="D92" s="19">
        <v>6316200</v>
      </c>
      <c r="E92" s="9"/>
    </row>
    <row r="93" spans="1:9" ht="20.25" customHeight="1">
      <c r="A93" s="15" t="s">
        <v>103</v>
      </c>
      <c r="B93" s="29" t="s">
        <v>104</v>
      </c>
      <c r="C93" s="30"/>
      <c r="D93" s="19">
        <v>4446280</v>
      </c>
      <c r="E93" s="9"/>
    </row>
    <row r="94" spans="1:9" ht="18" customHeight="1">
      <c r="A94" s="15">
        <v>16</v>
      </c>
      <c r="B94" s="29" t="s">
        <v>20</v>
      </c>
      <c r="C94" s="30"/>
      <c r="D94" s="19">
        <v>2241703</v>
      </c>
      <c r="E94" s="23"/>
      <c r="I94" s="4" t="s">
        <v>7</v>
      </c>
    </row>
    <row r="95" spans="1:9" ht="12.75" customHeight="1">
      <c r="A95" s="6"/>
      <c r="B95" s="5"/>
      <c r="C95" s="5"/>
      <c r="D95" s="20">
        <f>SUM(D85:D94)</f>
        <v>183355551.88826084</v>
      </c>
      <c r="E95" s="9"/>
    </row>
    <row r="96" spans="1:9" ht="12.75" customHeight="1">
      <c r="A96" s="6"/>
      <c r="B96" s="5"/>
      <c r="C96" s="5"/>
      <c r="D96" s="5"/>
      <c r="E96" s="9"/>
    </row>
    <row r="97" spans="1:5" ht="12.75" customHeight="1">
      <c r="A97" s="6"/>
      <c r="B97" s="18"/>
      <c r="C97" s="18"/>
      <c r="D97" s="18"/>
      <c r="E97" s="9"/>
    </row>
    <row r="98" spans="1:5" ht="12.75" customHeight="1">
      <c r="A98" s="6"/>
      <c r="B98" s="18"/>
      <c r="C98" s="18"/>
      <c r="D98" s="18"/>
      <c r="E98" s="9"/>
    </row>
    <row r="99" spans="1:5" ht="12.75" customHeight="1">
      <c r="A99" s="6"/>
      <c r="B99" s="18"/>
      <c r="C99" s="18"/>
      <c r="D99" s="18"/>
      <c r="E99" s="9"/>
    </row>
    <row r="100" spans="1:5" ht="12.75" customHeight="1">
      <c r="A100" s="6"/>
      <c r="B100" s="18"/>
      <c r="C100" s="18"/>
      <c r="D100" s="18"/>
      <c r="E100" s="9"/>
    </row>
    <row r="101" spans="1:5" ht="12.75" customHeight="1">
      <c r="A101" s="6"/>
      <c r="B101" s="18"/>
      <c r="C101" s="18"/>
      <c r="D101" s="18"/>
      <c r="E101" s="9"/>
    </row>
    <row r="102" spans="1:5">
      <c r="A102" s="6"/>
      <c r="B102" s="5"/>
      <c r="C102" s="5"/>
      <c r="D102" s="5"/>
      <c r="E102" s="9"/>
    </row>
    <row r="103" spans="1:5" ht="15">
      <c r="A103" t="s">
        <v>38</v>
      </c>
      <c r="D103" t="s">
        <v>39</v>
      </c>
      <c r="E103" s="8"/>
    </row>
    <row r="104" spans="1:5">
      <c r="A104" s="16" t="s">
        <v>40</v>
      </c>
      <c r="C104" s="16"/>
      <c r="D104" s="8" t="s">
        <v>40</v>
      </c>
      <c r="E104" s="8"/>
    </row>
    <row r="105" spans="1:5">
      <c r="A105" s="8"/>
      <c r="B105" s="8"/>
      <c r="C105" s="8"/>
      <c r="D105" s="8"/>
      <c r="E105" s="8"/>
    </row>
    <row r="106" spans="1:5">
      <c r="A106" s="8"/>
      <c r="B106" s="8"/>
      <c r="C106" s="8"/>
      <c r="D106" s="8"/>
      <c r="E106" s="8"/>
    </row>
  </sheetData>
  <mergeCells count="50">
    <mergeCell ref="B91:C91"/>
    <mergeCell ref="B92:C92"/>
    <mergeCell ref="B93:C93"/>
    <mergeCell ref="A67:B67"/>
    <mergeCell ref="A16:B16"/>
    <mergeCell ref="A50:B50"/>
    <mergeCell ref="A51:B51"/>
    <mergeCell ref="A52:B52"/>
    <mergeCell ref="A53:B53"/>
    <mergeCell ref="A18:B18"/>
    <mergeCell ref="A76:E76"/>
    <mergeCell ref="A78:E78"/>
    <mergeCell ref="A79:E79"/>
    <mergeCell ref="A82:E82"/>
    <mergeCell ref="B84:C84"/>
    <mergeCell ref="B85:C85"/>
    <mergeCell ref="B86:C86"/>
    <mergeCell ref="B87:C87"/>
    <mergeCell ref="B89:C89"/>
    <mergeCell ref="B94:C94"/>
    <mergeCell ref="B88:C88"/>
    <mergeCell ref="A64:B64"/>
    <mergeCell ref="A65:B65"/>
    <mergeCell ref="A66:B66"/>
    <mergeCell ref="A1:E1"/>
    <mergeCell ref="A2:D2"/>
    <mergeCell ref="A3:D3"/>
    <mergeCell ref="A4:D4"/>
    <mergeCell ref="A5:D5"/>
    <mergeCell ref="A6:D6"/>
    <mergeCell ref="A7:E7"/>
    <mergeCell ref="C8:D8"/>
    <mergeCell ref="A10:E10"/>
    <mergeCell ref="A12:E12"/>
    <mergeCell ref="B90:C90"/>
    <mergeCell ref="A17:B17"/>
    <mergeCell ref="A48:E48"/>
    <mergeCell ref="A70:E70"/>
    <mergeCell ref="A72:E72"/>
    <mergeCell ref="A74:E74"/>
    <mergeCell ref="A54:B54"/>
    <mergeCell ref="A55:B55"/>
    <mergeCell ref="A56:B56"/>
    <mergeCell ref="A57:B57"/>
    <mergeCell ref="A58:B58"/>
    <mergeCell ref="A59:B59"/>
    <mergeCell ref="A60:B60"/>
    <mergeCell ref="A61:B61"/>
    <mergeCell ref="A62:B62"/>
    <mergeCell ref="A63:B63"/>
  </mergeCells>
  <pageMargins left="0.70866141732283472" right="0.11811023622047245" top="0.74803149606299213" bottom="0.74803149606299213" header="0.31496062992125984" footer="0.31496062992125984"/>
  <pageSetup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60"/>
  <sheetViews>
    <sheetView zoomScale="40" zoomScaleNormal="40" workbookViewId="0">
      <selection activeCell="C8" sqref="C8"/>
    </sheetView>
  </sheetViews>
  <sheetFormatPr baseColWidth="10" defaultRowHeight="15"/>
  <cols>
    <col min="1" max="1" width="8.42578125" style="41" customWidth="1"/>
    <col min="2" max="2" width="39.42578125" style="126" customWidth="1"/>
    <col min="3" max="3" width="63.85546875" style="126" customWidth="1"/>
    <col min="4" max="4" width="19.42578125" style="41" customWidth="1"/>
    <col min="5" max="5" width="9.42578125" style="41" customWidth="1"/>
    <col min="6" max="6" width="58" style="41" customWidth="1"/>
    <col min="7" max="8" width="26.42578125" style="41" customWidth="1"/>
    <col min="9" max="9" width="16.42578125" style="41" customWidth="1"/>
    <col min="10" max="10" width="32.5703125" style="41" customWidth="1"/>
    <col min="11" max="12" width="16.140625" style="41" customWidth="1"/>
    <col min="13" max="13" width="11.42578125" style="41" customWidth="1"/>
    <col min="14" max="14" width="45" style="41" customWidth="1"/>
    <col min="15" max="16" width="16.85546875" style="41" customWidth="1"/>
    <col min="17" max="17" width="11.42578125" style="41" customWidth="1"/>
    <col min="18" max="18" width="59.5703125" style="41" customWidth="1"/>
    <col min="19" max="19" width="17" style="41" customWidth="1"/>
    <col min="20" max="20" width="15.5703125" style="41" customWidth="1"/>
    <col min="21" max="21" width="11.42578125" style="41" customWidth="1"/>
    <col min="22" max="22" width="43.42578125" style="41" customWidth="1"/>
    <col min="23" max="24" width="19.42578125" style="41" customWidth="1"/>
    <col min="25" max="25" width="11.42578125" style="41" customWidth="1"/>
    <col min="26" max="26" width="56" style="41" customWidth="1"/>
    <col min="27" max="27" width="19.42578125" style="41" customWidth="1"/>
    <col min="28" max="28" width="19.5703125" style="41" customWidth="1"/>
    <col min="29" max="29" width="15.5703125" style="41" customWidth="1"/>
    <col min="30" max="30" width="52" style="41" customWidth="1"/>
    <col min="31" max="31" width="21.5703125" style="41" customWidth="1"/>
    <col min="32" max="32" width="15.5703125" style="41" customWidth="1"/>
    <col min="33" max="33" width="11.42578125" style="41" customWidth="1"/>
    <col min="34" max="34" width="48" style="41" customWidth="1"/>
    <col min="35" max="35" width="54" style="41" customWidth="1"/>
    <col min="36" max="36" width="20.85546875" style="41" customWidth="1"/>
    <col min="37" max="37" width="11.42578125" style="41" customWidth="1"/>
    <col min="38" max="38" width="48.140625" style="41" customWidth="1"/>
    <col min="39" max="39" width="17.140625" style="41" customWidth="1"/>
    <col min="40" max="40" width="14.42578125" style="41" customWidth="1"/>
    <col min="41" max="41" width="11.42578125" style="41" customWidth="1"/>
    <col min="42" max="42" width="34.5703125" style="41" customWidth="1"/>
    <col min="43" max="43" width="18.85546875" style="41" customWidth="1"/>
    <col min="44" max="44" width="14.5703125" style="41" customWidth="1"/>
    <col min="45" max="45" width="11.42578125" style="41" customWidth="1"/>
    <col min="46" max="46" width="45.42578125" style="41" customWidth="1"/>
    <col min="47" max="47" width="20.140625" style="41" customWidth="1"/>
    <col min="48" max="49" width="11.42578125" style="41" customWidth="1"/>
    <col min="50" max="50" width="54.140625" style="41" customWidth="1"/>
    <col min="51" max="51" width="18.85546875" style="41" customWidth="1"/>
    <col min="52" max="52" width="22.140625" style="41" customWidth="1"/>
    <col min="53" max="53" width="15.85546875" style="41" customWidth="1"/>
    <col min="54" max="54" width="43.42578125" style="41" customWidth="1"/>
    <col min="55" max="55" width="21.85546875" style="41" customWidth="1"/>
    <col min="56" max="56" width="16.140625" style="41" customWidth="1"/>
    <col min="57" max="57" width="11.42578125" style="41" customWidth="1"/>
    <col min="58" max="58" width="47.85546875" style="41" customWidth="1"/>
    <col min="59" max="59" width="21" style="41" customWidth="1"/>
    <col min="60" max="60" width="20" style="41" customWidth="1"/>
    <col min="61" max="61" width="11.42578125" style="41" customWidth="1"/>
    <col min="62" max="62" width="52.42578125" style="41" customWidth="1"/>
    <col min="63" max="63" width="21.5703125" style="41" customWidth="1"/>
    <col min="64" max="64" width="15.42578125" style="41" customWidth="1"/>
    <col min="65" max="65" width="11.42578125" style="41" customWidth="1"/>
    <col min="66" max="66" width="46.42578125" style="41" customWidth="1"/>
    <col min="67" max="67" width="18" style="41" customWidth="1"/>
    <col min="68" max="68" width="17.85546875" style="41" customWidth="1"/>
    <col min="69" max="69" width="15.42578125" style="41" customWidth="1"/>
    <col min="70" max="70" width="54" style="41" customWidth="1"/>
    <col min="71" max="71" width="29.140625" style="41" customWidth="1"/>
    <col min="72" max="72" width="14" style="41" customWidth="1"/>
    <col min="73" max="73" width="16.42578125" style="41" customWidth="1"/>
    <col min="74" max="256" width="11.42578125" style="41"/>
    <col min="257" max="257" width="8.42578125" style="41" customWidth="1"/>
    <col min="258" max="258" width="39.42578125" style="41" customWidth="1"/>
    <col min="259" max="259" width="63.85546875" style="41" customWidth="1"/>
    <col min="260" max="260" width="19.42578125" style="41" customWidth="1"/>
    <col min="261" max="261" width="9.42578125" style="41" customWidth="1"/>
    <col min="262" max="262" width="58" style="41" customWidth="1"/>
    <col min="263" max="264" width="26.42578125" style="41" customWidth="1"/>
    <col min="265" max="265" width="16.42578125" style="41" customWidth="1"/>
    <col min="266" max="266" width="32.5703125" style="41" customWidth="1"/>
    <col min="267" max="268" width="16.140625" style="41" customWidth="1"/>
    <col min="269" max="269" width="11.42578125" style="41" customWidth="1"/>
    <col min="270" max="270" width="45" style="41" customWidth="1"/>
    <col min="271" max="272" width="16.85546875" style="41" customWidth="1"/>
    <col min="273" max="273" width="11.42578125" style="41" customWidth="1"/>
    <col min="274" max="274" width="59.5703125" style="41" customWidth="1"/>
    <col min="275" max="275" width="17" style="41" customWidth="1"/>
    <col min="276" max="276" width="15.5703125" style="41" customWidth="1"/>
    <col min="277" max="277" width="11.42578125" style="41" customWidth="1"/>
    <col min="278" max="278" width="43.42578125" style="41" customWidth="1"/>
    <col min="279" max="280" width="19.42578125" style="41" customWidth="1"/>
    <col min="281" max="281" width="11.42578125" style="41" customWidth="1"/>
    <col min="282" max="282" width="56" style="41" customWidth="1"/>
    <col min="283" max="283" width="19.42578125" style="41" customWidth="1"/>
    <col min="284" max="284" width="19.5703125" style="41" customWidth="1"/>
    <col min="285" max="285" width="15.5703125" style="41" customWidth="1"/>
    <col min="286" max="286" width="52" style="41" customWidth="1"/>
    <col min="287" max="287" width="21.5703125" style="41" customWidth="1"/>
    <col min="288" max="288" width="15.5703125" style="41" customWidth="1"/>
    <col min="289" max="289" width="11.42578125" style="41" customWidth="1"/>
    <col min="290" max="290" width="48" style="41" customWidth="1"/>
    <col min="291" max="291" width="54" style="41" customWidth="1"/>
    <col min="292" max="292" width="20.85546875" style="41" customWidth="1"/>
    <col min="293" max="293" width="11.42578125" style="41" customWidth="1"/>
    <col min="294" max="294" width="48.140625" style="41" customWidth="1"/>
    <col min="295" max="295" width="17.140625" style="41" customWidth="1"/>
    <col min="296" max="296" width="14.42578125" style="41" customWidth="1"/>
    <col min="297" max="297" width="11.42578125" style="41" customWidth="1"/>
    <col min="298" max="298" width="34.5703125" style="41" customWidth="1"/>
    <col min="299" max="299" width="18.85546875" style="41" customWidth="1"/>
    <col min="300" max="300" width="14.5703125" style="41" customWidth="1"/>
    <col min="301" max="301" width="11.42578125" style="41" customWidth="1"/>
    <col min="302" max="302" width="45.42578125" style="41" customWidth="1"/>
    <col min="303" max="303" width="20.140625" style="41" customWidth="1"/>
    <col min="304" max="305" width="11.42578125" style="41" customWidth="1"/>
    <col min="306" max="306" width="54.140625" style="41" customWidth="1"/>
    <col min="307" max="307" width="18.85546875" style="41" customWidth="1"/>
    <col min="308" max="308" width="22.140625" style="41" customWidth="1"/>
    <col min="309" max="309" width="15.85546875" style="41" customWidth="1"/>
    <col min="310" max="310" width="43.42578125" style="41" customWidth="1"/>
    <col min="311" max="311" width="21.85546875" style="41" customWidth="1"/>
    <col min="312" max="312" width="16.140625" style="41" customWidth="1"/>
    <col min="313" max="313" width="11.42578125" style="41" customWidth="1"/>
    <col min="314" max="314" width="47.85546875" style="41" customWidth="1"/>
    <col min="315" max="315" width="21" style="41" customWidth="1"/>
    <col min="316" max="316" width="20" style="41" customWidth="1"/>
    <col min="317" max="317" width="11.42578125" style="41" customWidth="1"/>
    <col min="318" max="318" width="52.42578125" style="41" customWidth="1"/>
    <col min="319" max="319" width="21.5703125" style="41" customWidth="1"/>
    <col min="320" max="320" width="15.42578125" style="41" customWidth="1"/>
    <col min="321" max="321" width="11.42578125" style="41" customWidth="1"/>
    <col min="322" max="322" width="46.42578125" style="41" customWidth="1"/>
    <col min="323" max="323" width="18" style="41" customWidth="1"/>
    <col min="324" max="324" width="17.85546875" style="41" customWidth="1"/>
    <col min="325" max="325" width="15.42578125" style="41" customWidth="1"/>
    <col min="326" max="326" width="54" style="41" customWidth="1"/>
    <col min="327" max="327" width="29.140625" style="41" customWidth="1"/>
    <col min="328" max="328" width="14" style="41" customWidth="1"/>
    <col min="329" max="329" width="16.42578125" style="41" customWidth="1"/>
    <col min="330" max="512" width="11.42578125" style="41"/>
    <col min="513" max="513" width="8.42578125" style="41" customWidth="1"/>
    <col min="514" max="514" width="39.42578125" style="41" customWidth="1"/>
    <col min="515" max="515" width="63.85546875" style="41" customWidth="1"/>
    <col min="516" max="516" width="19.42578125" style="41" customWidth="1"/>
    <col min="517" max="517" width="9.42578125" style="41" customWidth="1"/>
    <col min="518" max="518" width="58" style="41" customWidth="1"/>
    <col min="519" max="520" width="26.42578125" style="41" customWidth="1"/>
    <col min="521" max="521" width="16.42578125" style="41" customWidth="1"/>
    <col min="522" max="522" width="32.5703125" style="41" customWidth="1"/>
    <col min="523" max="524" width="16.140625" style="41" customWidth="1"/>
    <col min="525" max="525" width="11.42578125" style="41" customWidth="1"/>
    <col min="526" max="526" width="45" style="41" customWidth="1"/>
    <col min="527" max="528" width="16.85546875" style="41" customWidth="1"/>
    <col min="529" max="529" width="11.42578125" style="41" customWidth="1"/>
    <col min="530" max="530" width="59.5703125" style="41" customWidth="1"/>
    <col min="531" max="531" width="17" style="41" customWidth="1"/>
    <col min="532" max="532" width="15.5703125" style="41" customWidth="1"/>
    <col min="533" max="533" width="11.42578125" style="41" customWidth="1"/>
    <col min="534" max="534" width="43.42578125" style="41" customWidth="1"/>
    <col min="535" max="536" width="19.42578125" style="41" customWidth="1"/>
    <col min="537" max="537" width="11.42578125" style="41" customWidth="1"/>
    <col min="538" max="538" width="56" style="41" customWidth="1"/>
    <col min="539" max="539" width="19.42578125" style="41" customWidth="1"/>
    <col min="540" max="540" width="19.5703125" style="41" customWidth="1"/>
    <col min="541" max="541" width="15.5703125" style="41" customWidth="1"/>
    <col min="542" max="542" width="52" style="41" customWidth="1"/>
    <col min="543" max="543" width="21.5703125" style="41" customWidth="1"/>
    <col min="544" max="544" width="15.5703125" style="41" customWidth="1"/>
    <col min="545" max="545" width="11.42578125" style="41" customWidth="1"/>
    <col min="546" max="546" width="48" style="41" customWidth="1"/>
    <col min="547" max="547" width="54" style="41" customWidth="1"/>
    <col min="548" max="548" width="20.85546875" style="41" customWidth="1"/>
    <col min="549" max="549" width="11.42578125" style="41" customWidth="1"/>
    <col min="550" max="550" width="48.140625" style="41" customWidth="1"/>
    <col min="551" max="551" width="17.140625" style="41" customWidth="1"/>
    <col min="552" max="552" width="14.42578125" style="41" customWidth="1"/>
    <col min="553" max="553" width="11.42578125" style="41" customWidth="1"/>
    <col min="554" max="554" width="34.5703125" style="41" customWidth="1"/>
    <col min="555" max="555" width="18.85546875" style="41" customWidth="1"/>
    <col min="556" max="556" width="14.5703125" style="41" customWidth="1"/>
    <col min="557" max="557" width="11.42578125" style="41" customWidth="1"/>
    <col min="558" max="558" width="45.42578125" style="41" customWidth="1"/>
    <col min="559" max="559" width="20.140625" style="41" customWidth="1"/>
    <col min="560" max="561" width="11.42578125" style="41" customWidth="1"/>
    <col min="562" max="562" width="54.140625" style="41" customWidth="1"/>
    <col min="563" max="563" width="18.85546875" style="41" customWidth="1"/>
    <col min="564" max="564" width="22.140625" style="41" customWidth="1"/>
    <col min="565" max="565" width="15.85546875" style="41" customWidth="1"/>
    <col min="566" max="566" width="43.42578125" style="41" customWidth="1"/>
    <col min="567" max="567" width="21.85546875" style="41" customWidth="1"/>
    <col min="568" max="568" width="16.140625" style="41" customWidth="1"/>
    <col min="569" max="569" width="11.42578125" style="41" customWidth="1"/>
    <col min="570" max="570" width="47.85546875" style="41" customWidth="1"/>
    <col min="571" max="571" width="21" style="41" customWidth="1"/>
    <col min="572" max="572" width="20" style="41" customWidth="1"/>
    <col min="573" max="573" width="11.42578125" style="41" customWidth="1"/>
    <col min="574" max="574" width="52.42578125" style="41" customWidth="1"/>
    <col min="575" max="575" width="21.5703125" style="41" customWidth="1"/>
    <col min="576" max="576" width="15.42578125" style="41" customWidth="1"/>
    <col min="577" max="577" width="11.42578125" style="41" customWidth="1"/>
    <col min="578" max="578" width="46.42578125" style="41" customWidth="1"/>
    <col min="579" max="579" width="18" style="41" customWidth="1"/>
    <col min="580" max="580" width="17.85546875" style="41" customWidth="1"/>
    <col min="581" max="581" width="15.42578125" style="41" customWidth="1"/>
    <col min="582" max="582" width="54" style="41" customWidth="1"/>
    <col min="583" max="583" width="29.140625" style="41" customWidth="1"/>
    <col min="584" max="584" width="14" style="41" customWidth="1"/>
    <col min="585" max="585" width="16.42578125" style="41" customWidth="1"/>
    <col min="586" max="768" width="11.42578125" style="41"/>
    <col min="769" max="769" width="8.42578125" style="41" customWidth="1"/>
    <col min="770" max="770" width="39.42578125" style="41" customWidth="1"/>
    <col min="771" max="771" width="63.85546875" style="41" customWidth="1"/>
    <col min="772" max="772" width="19.42578125" style="41" customWidth="1"/>
    <col min="773" max="773" width="9.42578125" style="41" customWidth="1"/>
    <col min="774" max="774" width="58" style="41" customWidth="1"/>
    <col min="775" max="776" width="26.42578125" style="41" customWidth="1"/>
    <col min="777" max="777" width="16.42578125" style="41" customWidth="1"/>
    <col min="778" max="778" width="32.5703125" style="41" customWidth="1"/>
    <col min="779" max="780" width="16.140625" style="41" customWidth="1"/>
    <col min="781" max="781" width="11.42578125" style="41" customWidth="1"/>
    <col min="782" max="782" width="45" style="41" customWidth="1"/>
    <col min="783" max="784" width="16.85546875" style="41" customWidth="1"/>
    <col min="785" max="785" width="11.42578125" style="41" customWidth="1"/>
    <col min="786" max="786" width="59.5703125" style="41" customWidth="1"/>
    <col min="787" max="787" width="17" style="41" customWidth="1"/>
    <col min="788" max="788" width="15.5703125" style="41" customWidth="1"/>
    <col min="789" max="789" width="11.42578125" style="41" customWidth="1"/>
    <col min="790" max="790" width="43.42578125" style="41" customWidth="1"/>
    <col min="791" max="792" width="19.42578125" style="41" customWidth="1"/>
    <col min="793" max="793" width="11.42578125" style="41" customWidth="1"/>
    <col min="794" max="794" width="56" style="41" customWidth="1"/>
    <col min="795" max="795" width="19.42578125" style="41" customWidth="1"/>
    <col min="796" max="796" width="19.5703125" style="41" customWidth="1"/>
    <col min="797" max="797" width="15.5703125" style="41" customWidth="1"/>
    <col min="798" max="798" width="52" style="41" customWidth="1"/>
    <col min="799" max="799" width="21.5703125" style="41" customWidth="1"/>
    <col min="800" max="800" width="15.5703125" style="41" customWidth="1"/>
    <col min="801" max="801" width="11.42578125" style="41" customWidth="1"/>
    <col min="802" max="802" width="48" style="41" customWidth="1"/>
    <col min="803" max="803" width="54" style="41" customWidth="1"/>
    <col min="804" max="804" width="20.85546875" style="41" customWidth="1"/>
    <col min="805" max="805" width="11.42578125" style="41" customWidth="1"/>
    <col min="806" max="806" width="48.140625" style="41" customWidth="1"/>
    <col min="807" max="807" width="17.140625" style="41" customWidth="1"/>
    <col min="808" max="808" width="14.42578125" style="41" customWidth="1"/>
    <col min="809" max="809" width="11.42578125" style="41" customWidth="1"/>
    <col min="810" max="810" width="34.5703125" style="41" customWidth="1"/>
    <col min="811" max="811" width="18.85546875" style="41" customWidth="1"/>
    <col min="812" max="812" width="14.5703125" style="41" customWidth="1"/>
    <col min="813" max="813" width="11.42578125" style="41" customWidth="1"/>
    <col min="814" max="814" width="45.42578125" style="41" customWidth="1"/>
    <col min="815" max="815" width="20.140625" style="41" customWidth="1"/>
    <col min="816" max="817" width="11.42578125" style="41" customWidth="1"/>
    <col min="818" max="818" width="54.140625" style="41" customWidth="1"/>
    <col min="819" max="819" width="18.85546875" style="41" customWidth="1"/>
    <col min="820" max="820" width="22.140625" style="41" customWidth="1"/>
    <col min="821" max="821" width="15.85546875" style="41" customWidth="1"/>
    <col min="822" max="822" width="43.42578125" style="41" customWidth="1"/>
    <col min="823" max="823" width="21.85546875" style="41" customWidth="1"/>
    <col min="824" max="824" width="16.140625" style="41" customWidth="1"/>
    <col min="825" max="825" width="11.42578125" style="41" customWidth="1"/>
    <col min="826" max="826" width="47.85546875" style="41" customWidth="1"/>
    <col min="827" max="827" width="21" style="41" customWidth="1"/>
    <col min="828" max="828" width="20" style="41" customWidth="1"/>
    <col min="829" max="829" width="11.42578125" style="41" customWidth="1"/>
    <col min="830" max="830" width="52.42578125" style="41" customWidth="1"/>
    <col min="831" max="831" width="21.5703125" style="41" customWidth="1"/>
    <col min="832" max="832" width="15.42578125" style="41" customWidth="1"/>
    <col min="833" max="833" width="11.42578125" style="41" customWidth="1"/>
    <col min="834" max="834" width="46.42578125" style="41" customWidth="1"/>
    <col min="835" max="835" width="18" style="41" customWidth="1"/>
    <col min="836" max="836" width="17.85546875" style="41" customWidth="1"/>
    <col min="837" max="837" width="15.42578125" style="41" customWidth="1"/>
    <col min="838" max="838" width="54" style="41" customWidth="1"/>
    <col min="839" max="839" width="29.140625" style="41" customWidth="1"/>
    <col min="840" max="840" width="14" style="41" customWidth="1"/>
    <col min="841" max="841" width="16.42578125" style="41" customWidth="1"/>
    <col min="842" max="1024" width="11.42578125" style="41"/>
    <col min="1025" max="1025" width="8.42578125" style="41" customWidth="1"/>
    <col min="1026" max="1026" width="39.42578125" style="41" customWidth="1"/>
    <col min="1027" max="1027" width="63.85546875" style="41" customWidth="1"/>
    <col min="1028" max="1028" width="19.42578125" style="41" customWidth="1"/>
    <col min="1029" max="1029" width="9.42578125" style="41" customWidth="1"/>
    <col min="1030" max="1030" width="58" style="41" customWidth="1"/>
    <col min="1031" max="1032" width="26.42578125" style="41" customWidth="1"/>
    <col min="1033" max="1033" width="16.42578125" style="41" customWidth="1"/>
    <col min="1034" max="1034" width="32.5703125" style="41" customWidth="1"/>
    <col min="1035" max="1036" width="16.140625" style="41" customWidth="1"/>
    <col min="1037" max="1037" width="11.42578125" style="41" customWidth="1"/>
    <col min="1038" max="1038" width="45" style="41" customWidth="1"/>
    <col min="1039" max="1040" width="16.85546875" style="41" customWidth="1"/>
    <col min="1041" max="1041" width="11.42578125" style="41" customWidth="1"/>
    <col min="1042" max="1042" width="59.5703125" style="41" customWidth="1"/>
    <col min="1043" max="1043" width="17" style="41" customWidth="1"/>
    <col min="1044" max="1044" width="15.5703125" style="41" customWidth="1"/>
    <col min="1045" max="1045" width="11.42578125" style="41" customWidth="1"/>
    <col min="1046" max="1046" width="43.42578125" style="41" customWidth="1"/>
    <col min="1047" max="1048" width="19.42578125" style="41" customWidth="1"/>
    <col min="1049" max="1049" width="11.42578125" style="41" customWidth="1"/>
    <col min="1050" max="1050" width="56" style="41" customWidth="1"/>
    <col min="1051" max="1051" width="19.42578125" style="41" customWidth="1"/>
    <col min="1052" max="1052" width="19.5703125" style="41" customWidth="1"/>
    <col min="1053" max="1053" width="15.5703125" style="41" customWidth="1"/>
    <col min="1054" max="1054" width="52" style="41" customWidth="1"/>
    <col min="1055" max="1055" width="21.5703125" style="41" customWidth="1"/>
    <col min="1056" max="1056" width="15.5703125" style="41" customWidth="1"/>
    <col min="1057" max="1057" width="11.42578125" style="41" customWidth="1"/>
    <col min="1058" max="1058" width="48" style="41" customWidth="1"/>
    <col min="1059" max="1059" width="54" style="41" customWidth="1"/>
    <col min="1060" max="1060" width="20.85546875" style="41" customWidth="1"/>
    <col min="1061" max="1061" width="11.42578125" style="41" customWidth="1"/>
    <col min="1062" max="1062" width="48.140625" style="41" customWidth="1"/>
    <col min="1063" max="1063" width="17.140625" style="41" customWidth="1"/>
    <col min="1064" max="1064" width="14.42578125" style="41" customWidth="1"/>
    <col min="1065" max="1065" width="11.42578125" style="41" customWidth="1"/>
    <col min="1066" max="1066" width="34.5703125" style="41" customWidth="1"/>
    <col min="1067" max="1067" width="18.85546875" style="41" customWidth="1"/>
    <col min="1068" max="1068" width="14.5703125" style="41" customWidth="1"/>
    <col min="1069" max="1069" width="11.42578125" style="41" customWidth="1"/>
    <col min="1070" max="1070" width="45.42578125" style="41" customWidth="1"/>
    <col min="1071" max="1071" width="20.140625" style="41" customWidth="1"/>
    <col min="1072" max="1073" width="11.42578125" style="41" customWidth="1"/>
    <col min="1074" max="1074" width="54.140625" style="41" customWidth="1"/>
    <col min="1075" max="1075" width="18.85546875" style="41" customWidth="1"/>
    <col min="1076" max="1076" width="22.140625" style="41" customWidth="1"/>
    <col min="1077" max="1077" width="15.85546875" style="41" customWidth="1"/>
    <col min="1078" max="1078" width="43.42578125" style="41" customWidth="1"/>
    <col min="1079" max="1079" width="21.85546875" style="41" customWidth="1"/>
    <col min="1080" max="1080" width="16.140625" style="41" customWidth="1"/>
    <col min="1081" max="1081" width="11.42578125" style="41" customWidth="1"/>
    <col min="1082" max="1082" width="47.85546875" style="41" customWidth="1"/>
    <col min="1083" max="1083" width="21" style="41" customWidth="1"/>
    <col min="1084" max="1084" width="20" style="41" customWidth="1"/>
    <col min="1085" max="1085" width="11.42578125" style="41" customWidth="1"/>
    <col min="1086" max="1086" width="52.42578125" style="41" customWidth="1"/>
    <col min="1087" max="1087" width="21.5703125" style="41" customWidth="1"/>
    <col min="1088" max="1088" width="15.42578125" style="41" customWidth="1"/>
    <col min="1089" max="1089" width="11.42578125" style="41" customWidth="1"/>
    <col min="1090" max="1090" width="46.42578125" style="41" customWidth="1"/>
    <col min="1091" max="1091" width="18" style="41" customWidth="1"/>
    <col min="1092" max="1092" width="17.85546875" style="41" customWidth="1"/>
    <col min="1093" max="1093" width="15.42578125" style="41" customWidth="1"/>
    <col min="1094" max="1094" width="54" style="41" customWidth="1"/>
    <col min="1095" max="1095" width="29.140625" style="41" customWidth="1"/>
    <col min="1096" max="1096" width="14" style="41" customWidth="1"/>
    <col min="1097" max="1097" width="16.42578125" style="41" customWidth="1"/>
    <col min="1098" max="1280" width="11.42578125" style="41"/>
    <col min="1281" max="1281" width="8.42578125" style="41" customWidth="1"/>
    <col min="1282" max="1282" width="39.42578125" style="41" customWidth="1"/>
    <col min="1283" max="1283" width="63.85546875" style="41" customWidth="1"/>
    <col min="1284" max="1284" width="19.42578125" style="41" customWidth="1"/>
    <col min="1285" max="1285" width="9.42578125" style="41" customWidth="1"/>
    <col min="1286" max="1286" width="58" style="41" customWidth="1"/>
    <col min="1287" max="1288" width="26.42578125" style="41" customWidth="1"/>
    <col min="1289" max="1289" width="16.42578125" style="41" customWidth="1"/>
    <col min="1290" max="1290" width="32.5703125" style="41" customWidth="1"/>
    <col min="1291" max="1292" width="16.140625" style="41" customWidth="1"/>
    <col min="1293" max="1293" width="11.42578125" style="41" customWidth="1"/>
    <col min="1294" max="1294" width="45" style="41" customWidth="1"/>
    <col min="1295" max="1296" width="16.85546875" style="41" customWidth="1"/>
    <col min="1297" max="1297" width="11.42578125" style="41" customWidth="1"/>
    <col min="1298" max="1298" width="59.5703125" style="41" customWidth="1"/>
    <col min="1299" max="1299" width="17" style="41" customWidth="1"/>
    <col min="1300" max="1300" width="15.5703125" style="41" customWidth="1"/>
    <col min="1301" max="1301" width="11.42578125" style="41" customWidth="1"/>
    <col min="1302" max="1302" width="43.42578125" style="41" customWidth="1"/>
    <col min="1303" max="1304" width="19.42578125" style="41" customWidth="1"/>
    <col min="1305" max="1305" width="11.42578125" style="41" customWidth="1"/>
    <col min="1306" max="1306" width="56" style="41" customWidth="1"/>
    <col min="1307" max="1307" width="19.42578125" style="41" customWidth="1"/>
    <col min="1308" max="1308" width="19.5703125" style="41" customWidth="1"/>
    <col min="1309" max="1309" width="15.5703125" style="41" customWidth="1"/>
    <col min="1310" max="1310" width="52" style="41" customWidth="1"/>
    <col min="1311" max="1311" width="21.5703125" style="41" customWidth="1"/>
    <col min="1312" max="1312" width="15.5703125" style="41" customWidth="1"/>
    <col min="1313" max="1313" width="11.42578125" style="41" customWidth="1"/>
    <col min="1314" max="1314" width="48" style="41" customWidth="1"/>
    <col min="1315" max="1315" width="54" style="41" customWidth="1"/>
    <col min="1316" max="1316" width="20.85546875" style="41" customWidth="1"/>
    <col min="1317" max="1317" width="11.42578125" style="41" customWidth="1"/>
    <col min="1318" max="1318" width="48.140625" style="41" customWidth="1"/>
    <col min="1319" max="1319" width="17.140625" style="41" customWidth="1"/>
    <col min="1320" max="1320" width="14.42578125" style="41" customWidth="1"/>
    <col min="1321" max="1321" width="11.42578125" style="41" customWidth="1"/>
    <col min="1322" max="1322" width="34.5703125" style="41" customWidth="1"/>
    <col min="1323" max="1323" width="18.85546875" style="41" customWidth="1"/>
    <col min="1324" max="1324" width="14.5703125" style="41" customWidth="1"/>
    <col min="1325" max="1325" width="11.42578125" style="41" customWidth="1"/>
    <col min="1326" max="1326" width="45.42578125" style="41" customWidth="1"/>
    <col min="1327" max="1327" width="20.140625" style="41" customWidth="1"/>
    <col min="1328" max="1329" width="11.42578125" style="41" customWidth="1"/>
    <col min="1330" max="1330" width="54.140625" style="41" customWidth="1"/>
    <col min="1331" max="1331" width="18.85546875" style="41" customWidth="1"/>
    <col min="1332" max="1332" width="22.140625" style="41" customWidth="1"/>
    <col min="1333" max="1333" width="15.85546875" style="41" customWidth="1"/>
    <col min="1334" max="1334" width="43.42578125" style="41" customWidth="1"/>
    <col min="1335" max="1335" width="21.85546875" style="41" customWidth="1"/>
    <col min="1336" max="1336" width="16.140625" style="41" customWidth="1"/>
    <col min="1337" max="1337" width="11.42578125" style="41" customWidth="1"/>
    <col min="1338" max="1338" width="47.85546875" style="41" customWidth="1"/>
    <col min="1339" max="1339" width="21" style="41" customWidth="1"/>
    <col min="1340" max="1340" width="20" style="41" customWidth="1"/>
    <col min="1341" max="1341" width="11.42578125" style="41" customWidth="1"/>
    <col min="1342" max="1342" width="52.42578125" style="41" customWidth="1"/>
    <col min="1343" max="1343" width="21.5703125" style="41" customWidth="1"/>
    <col min="1344" max="1344" width="15.42578125" style="41" customWidth="1"/>
    <col min="1345" max="1345" width="11.42578125" style="41" customWidth="1"/>
    <col min="1346" max="1346" width="46.42578125" style="41" customWidth="1"/>
    <col min="1347" max="1347" width="18" style="41" customWidth="1"/>
    <col min="1348" max="1348" width="17.85546875" style="41" customWidth="1"/>
    <col min="1349" max="1349" width="15.42578125" style="41" customWidth="1"/>
    <col min="1350" max="1350" width="54" style="41" customWidth="1"/>
    <col min="1351" max="1351" width="29.140625" style="41" customWidth="1"/>
    <col min="1352" max="1352" width="14" style="41" customWidth="1"/>
    <col min="1353" max="1353" width="16.42578125" style="41" customWidth="1"/>
    <col min="1354" max="1536" width="11.42578125" style="41"/>
    <col min="1537" max="1537" width="8.42578125" style="41" customWidth="1"/>
    <col min="1538" max="1538" width="39.42578125" style="41" customWidth="1"/>
    <col min="1539" max="1539" width="63.85546875" style="41" customWidth="1"/>
    <col min="1540" max="1540" width="19.42578125" style="41" customWidth="1"/>
    <col min="1541" max="1541" width="9.42578125" style="41" customWidth="1"/>
    <col min="1542" max="1542" width="58" style="41" customWidth="1"/>
    <col min="1543" max="1544" width="26.42578125" style="41" customWidth="1"/>
    <col min="1545" max="1545" width="16.42578125" style="41" customWidth="1"/>
    <col min="1546" max="1546" width="32.5703125" style="41" customWidth="1"/>
    <col min="1547" max="1548" width="16.140625" style="41" customWidth="1"/>
    <col min="1549" max="1549" width="11.42578125" style="41" customWidth="1"/>
    <col min="1550" max="1550" width="45" style="41" customWidth="1"/>
    <col min="1551" max="1552" width="16.85546875" style="41" customWidth="1"/>
    <col min="1553" max="1553" width="11.42578125" style="41" customWidth="1"/>
    <col min="1554" max="1554" width="59.5703125" style="41" customWidth="1"/>
    <col min="1555" max="1555" width="17" style="41" customWidth="1"/>
    <col min="1556" max="1556" width="15.5703125" style="41" customWidth="1"/>
    <col min="1557" max="1557" width="11.42578125" style="41" customWidth="1"/>
    <col min="1558" max="1558" width="43.42578125" style="41" customWidth="1"/>
    <col min="1559" max="1560" width="19.42578125" style="41" customWidth="1"/>
    <col min="1561" max="1561" width="11.42578125" style="41" customWidth="1"/>
    <col min="1562" max="1562" width="56" style="41" customWidth="1"/>
    <col min="1563" max="1563" width="19.42578125" style="41" customWidth="1"/>
    <col min="1564" max="1564" width="19.5703125" style="41" customWidth="1"/>
    <col min="1565" max="1565" width="15.5703125" style="41" customWidth="1"/>
    <col min="1566" max="1566" width="52" style="41" customWidth="1"/>
    <col min="1567" max="1567" width="21.5703125" style="41" customWidth="1"/>
    <col min="1568" max="1568" width="15.5703125" style="41" customWidth="1"/>
    <col min="1569" max="1569" width="11.42578125" style="41" customWidth="1"/>
    <col min="1570" max="1570" width="48" style="41" customWidth="1"/>
    <col min="1571" max="1571" width="54" style="41" customWidth="1"/>
    <col min="1572" max="1572" width="20.85546875" style="41" customWidth="1"/>
    <col min="1573" max="1573" width="11.42578125" style="41" customWidth="1"/>
    <col min="1574" max="1574" width="48.140625" style="41" customWidth="1"/>
    <col min="1575" max="1575" width="17.140625" style="41" customWidth="1"/>
    <col min="1576" max="1576" width="14.42578125" style="41" customWidth="1"/>
    <col min="1577" max="1577" width="11.42578125" style="41" customWidth="1"/>
    <col min="1578" max="1578" width="34.5703125" style="41" customWidth="1"/>
    <col min="1579" max="1579" width="18.85546875" style="41" customWidth="1"/>
    <col min="1580" max="1580" width="14.5703125" style="41" customWidth="1"/>
    <col min="1581" max="1581" width="11.42578125" style="41" customWidth="1"/>
    <col min="1582" max="1582" width="45.42578125" style="41" customWidth="1"/>
    <col min="1583" max="1583" width="20.140625" style="41" customWidth="1"/>
    <col min="1584" max="1585" width="11.42578125" style="41" customWidth="1"/>
    <col min="1586" max="1586" width="54.140625" style="41" customWidth="1"/>
    <col min="1587" max="1587" width="18.85546875" style="41" customWidth="1"/>
    <col min="1588" max="1588" width="22.140625" style="41" customWidth="1"/>
    <col min="1589" max="1589" width="15.85546875" style="41" customWidth="1"/>
    <col min="1590" max="1590" width="43.42578125" style="41" customWidth="1"/>
    <col min="1591" max="1591" width="21.85546875" style="41" customWidth="1"/>
    <col min="1592" max="1592" width="16.140625" style="41" customWidth="1"/>
    <col min="1593" max="1593" width="11.42578125" style="41" customWidth="1"/>
    <col min="1594" max="1594" width="47.85546875" style="41" customWidth="1"/>
    <col min="1595" max="1595" width="21" style="41" customWidth="1"/>
    <col min="1596" max="1596" width="20" style="41" customWidth="1"/>
    <col min="1597" max="1597" width="11.42578125" style="41" customWidth="1"/>
    <col min="1598" max="1598" width="52.42578125" style="41" customWidth="1"/>
    <col min="1599" max="1599" width="21.5703125" style="41" customWidth="1"/>
    <col min="1600" max="1600" width="15.42578125" style="41" customWidth="1"/>
    <col min="1601" max="1601" width="11.42578125" style="41" customWidth="1"/>
    <col min="1602" max="1602" width="46.42578125" style="41" customWidth="1"/>
    <col min="1603" max="1603" width="18" style="41" customWidth="1"/>
    <col min="1604" max="1604" width="17.85546875" style="41" customWidth="1"/>
    <col min="1605" max="1605" width="15.42578125" style="41" customWidth="1"/>
    <col min="1606" max="1606" width="54" style="41" customWidth="1"/>
    <col min="1607" max="1607" width="29.140625" style="41" customWidth="1"/>
    <col min="1608" max="1608" width="14" style="41" customWidth="1"/>
    <col min="1609" max="1609" width="16.42578125" style="41" customWidth="1"/>
    <col min="1610" max="1792" width="11.42578125" style="41"/>
    <col min="1793" max="1793" width="8.42578125" style="41" customWidth="1"/>
    <col min="1794" max="1794" width="39.42578125" style="41" customWidth="1"/>
    <col min="1795" max="1795" width="63.85546875" style="41" customWidth="1"/>
    <col min="1796" max="1796" width="19.42578125" style="41" customWidth="1"/>
    <col min="1797" max="1797" width="9.42578125" style="41" customWidth="1"/>
    <col min="1798" max="1798" width="58" style="41" customWidth="1"/>
    <col min="1799" max="1800" width="26.42578125" style="41" customWidth="1"/>
    <col min="1801" max="1801" width="16.42578125" style="41" customWidth="1"/>
    <col min="1802" max="1802" width="32.5703125" style="41" customWidth="1"/>
    <col min="1803" max="1804" width="16.140625" style="41" customWidth="1"/>
    <col min="1805" max="1805" width="11.42578125" style="41" customWidth="1"/>
    <col min="1806" max="1806" width="45" style="41" customWidth="1"/>
    <col min="1807" max="1808" width="16.85546875" style="41" customWidth="1"/>
    <col min="1809" max="1809" width="11.42578125" style="41" customWidth="1"/>
    <col min="1810" max="1810" width="59.5703125" style="41" customWidth="1"/>
    <col min="1811" max="1811" width="17" style="41" customWidth="1"/>
    <col min="1812" max="1812" width="15.5703125" style="41" customWidth="1"/>
    <col min="1813" max="1813" width="11.42578125" style="41" customWidth="1"/>
    <col min="1814" max="1814" width="43.42578125" style="41" customWidth="1"/>
    <col min="1815" max="1816" width="19.42578125" style="41" customWidth="1"/>
    <col min="1817" max="1817" width="11.42578125" style="41" customWidth="1"/>
    <col min="1818" max="1818" width="56" style="41" customWidth="1"/>
    <col min="1819" max="1819" width="19.42578125" style="41" customWidth="1"/>
    <col min="1820" max="1820" width="19.5703125" style="41" customWidth="1"/>
    <col min="1821" max="1821" width="15.5703125" style="41" customWidth="1"/>
    <col min="1822" max="1822" width="52" style="41" customWidth="1"/>
    <col min="1823" max="1823" width="21.5703125" style="41" customWidth="1"/>
    <col min="1824" max="1824" width="15.5703125" style="41" customWidth="1"/>
    <col min="1825" max="1825" width="11.42578125" style="41" customWidth="1"/>
    <col min="1826" max="1826" width="48" style="41" customWidth="1"/>
    <col min="1827" max="1827" width="54" style="41" customWidth="1"/>
    <col min="1828" max="1828" width="20.85546875" style="41" customWidth="1"/>
    <col min="1829" max="1829" width="11.42578125" style="41" customWidth="1"/>
    <col min="1830" max="1830" width="48.140625" style="41" customWidth="1"/>
    <col min="1831" max="1831" width="17.140625" style="41" customWidth="1"/>
    <col min="1832" max="1832" width="14.42578125" style="41" customWidth="1"/>
    <col min="1833" max="1833" width="11.42578125" style="41" customWidth="1"/>
    <col min="1834" max="1834" width="34.5703125" style="41" customWidth="1"/>
    <col min="1835" max="1835" width="18.85546875" style="41" customWidth="1"/>
    <col min="1836" max="1836" width="14.5703125" style="41" customWidth="1"/>
    <col min="1837" max="1837" width="11.42578125" style="41" customWidth="1"/>
    <col min="1838" max="1838" width="45.42578125" style="41" customWidth="1"/>
    <col min="1839" max="1839" width="20.140625" style="41" customWidth="1"/>
    <col min="1840" max="1841" width="11.42578125" style="41" customWidth="1"/>
    <col min="1842" max="1842" width="54.140625" style="41" customWidth="1"/>
    <col min="1843" max="1843" width="18.85546875" style="41" customWidth="1"/>
    <col min="1844" max="1844" width="22.140625" style="41" customWidth="1"/>
    <col min="1845" max="1845" width="15.85546875" style="41" customWidth="1"/>
    <col min="1846" max="1846" width="43.42578125" style="41" customWidth="1"/>
    <col min="1847" max="1847" width="21.85546875" style="41" customWidth="1"/>
    <col min="1848" max="1848" width="16.140625" style="41" customWidth="1"/>
    <col min="1849" max="1849" width="11.42578125" style="41" customWidth="1"/>
    <col min="1850" max="1850" width="47.85546875" style="41" customWidth="1"/>
    <col min="1851" max="1851" width="21" style="41" customWidth="1"/>
    <col min="1852" max="1852" width="20" style="41" customWidth="1"/>
    <col min="1853" max="1853" width="11.42578125" style="41" customWidth="1"/>
    <col min="1854" max="1854" width="52.42578125" style="41" customWidth="1"/>
    <col min="1855" max="1855" width="21.5703125" style="41" customWidth="1"/>
    <col min="1856" max="1856" width="15.42578125" style="41" customWidth="1"/>
    <col min="1857" max="1857" width="11.42578125" style="41" customWidth="1"/>
    <col min="1858" max="1858" width="46.42578125" style="41" customWidth="1"/>
    <col min="1859" max="1859" width="18" style="41" customWidth="1"/>
    <col min="1860" max="1860" width="17.85546875" style="41" customWidth="1"/>
    <col min="1861" max="1861" width="15.42578125" style="41" customWidth="1"/>
    <col min="1862" max="1862" width="54" style="41" customWidth="1"/>
    <col min="1863" max="1863" width="29.140625" style="41" customWidth="1"/>
    <col min="1864" max="1864" width="14" style="41" customWidth="1"/>
    <col min="1865" max="1865" width="16.42578125" style="41" customWidth="1"/>
    <col min="1866" max="2048" width="11.42578125" style="41"/>
    <col min="2049" max="2049" width="8.42578125" style="41" customWidth="1"/>
    <col min="2050" max="2050" width="39.42578125" style="41" customWidth="1"/>
    <col min="2051" max="2051" width="63.85546875" style="41" customWidth="1"/>
    <col min="2052" max="2052" width="19.42578125" style="41" customWidth="1"/>
    <col min="2053" max="2053" width="9.42578125" style="41" customWidth="1"/>
    <col min="2054" max="2054" width="58" style="41" customWidth="1"/>
    <col min="2055" max="2056" width="26.42578125" style="41" customWidth="1"/>
    <col min="2057" max="2057" width="16.42578125" style="41" customWidth="1"/>
    <col min="2058" max="2058" width="32.5703125" style="41" customWidth="1"/>
    <col min="2059" max="2060" width="16.140625" style="41" customWidth="1"/>
    <col min="2061" max="2061" width="11.42578125" style="41" customWidth="1"/>
    <col min="2062" max="2062" width="45" style="41" customWidth="1"/>
    <col min="2063" max="2064" width="16.85546875" style="41" customWidth="1"/>
    <col min="2065" max="2065" width="11.42578125" style="41" customWidth="1"/>
    <col min="2066" max="2066" width="59.5703125" style="41" customWidth="1"/>
    <col min="2067" max="2067" width="17" style="41" customWidth="1"/>
    <col min="2068" max="2068" width="15.5703125" style="41" customWidth="1"/>
    <col min="2069" max="2069" width="11.42578125" style="41" customWidth="1"/>
    <col min="2070" max="2070" width="43.42578125" style="41" customWidth="1"/>
    <col min="2071" max="2072" width="19.42578125" style="41" customWidth="1"/>
    <col min="2073" max="2073" width="11.42578125" style="41" customWidth="1"/>
    <col min="2074" max="2074" width="56" style="41" customWidth="1"/>
    <col min="2075" max="2075" width="19.42578125" style="41" customWidth="1"/>
    <col min="2076" max="2076" width="19.5703125" style="41" customWidth="1"/>
    <col min="2077" max="2077" width="15.5703125" style="41" customWidth="1"/>
    <col min="2078" max="2078" width="52" style="41" customWidth="1"/>
    <col min="2079" max="2079" width="21.5703125" style="41" customWidth="1"/>
    <col min="2080" max="2080" width="15.5703125" style="41" customWidth="1"/>
    <col min="2081" max="2081" width="11.42578125" style="41" customWidth="1"/>
    <col min="2082" max="2082" width="48" style="41" customWidth="1"/>
    <col min="2083" max="2083" width="54" style="41" customWidth="1"/>
    <col min="2084" max="2084" width="20.85546875" style="41" customWidth="1"/>
    <col min="2085" max="2085" width="11.42578125" style="41" customWidth="1"/>
    <col min="2086" max="2086" width="48.140625" style="41" customWidth="1"/>
    <col min="2087" max="2087" width="17.140625" style="41" customWidth="1"/>
    <col min="2088" max="2088" width="14.42578125" style="41" customWidth="1"/>
    <col min="2089" max="2089" width="11.42578125" style="41" customWidth="1"/>
    <col min="2090" max="2090" width="34.5703125" style="41" customWidth="1"/>
    <col min="2091" max="2091" width="18.85546875" style="41" customWidth="1"/>
    <col min="2092" max="2092" width="14.5703125" style="41" customWidth="1"/>
    <col min="2093" max="2093" width="11.42578125" style="41" customWidth="1"/>
    <col min="2094" max="2094" width="45.42578125" style="41" customWidth="1"/>
    <col min="2095" max="2095" width="20.140625" style="41" customWidth="1"/>
    <col min="2096" max="2097" width="11.42578125" style="41" customWidth="1"/>
    <col min="2098" max="2098" width="54.140625" style="41" customWidth="1"/>
    <col min="2099" max="2099" width="18.85546875" style="41" customWidth="1"/>
    <col min="2100" max="2100" width="22.140625" style="41" customWidth="1"/>
    <col min="2101" max="2101" width="15.85546875" style="41" customWidth="1"/>
    <col min="2102" max="2102" width="43.42578125" style="41" customWidth="1"/>
    <col min="2103" max="2103" width="21.85546875" style="41" customWidth="1"/>
    <col min="2104" max="2104" width="16.140625" style="41" customWidth="1"/>
    <col min="2105" max="2105" width="11.42578125" style="41" customWidth="1"/>
    <col min="2106" max="2106" width="47.85546875" style="41" customWidth="1"/>
    <col min="2107" max="2107" width="21" style="41" customWidth="1"/>
    <col min="2108" max="2108" width="20" style="41" customWidth="1"/>
    <col min="2109" max="2109" width="11.42578125" style="41" customWidth="1"/>
    <col min="2110" max="2110" width="52.42578125" style="41" customWidth="1"/>
    <col min="2111" max="2111" width="21.5703125" style="41" customWidth="1"/>
    <col min="2112" max="2112" width="15.42578125" style="41" customWidth="1"/>
    <col min="2113" max="2113" width="11.42578125" style="41" customWidth="1"/>
    <col min="2114" max="2114" width="46.42578125" style="41" customWidth="1"/>
    <col min="2115" max="2115" width="18" style="41" customWidth="1"/>
    <col min="2116" max="2116" width="17.85546875" style="41" customWidth="1"/>
    <col min="2117" max="2117" width="15.42578125" style="41" customWidth="1"/>
    <col min="2118" max="2118" width="54" style="41" customWidth="1"/>
    <col min="2119" max="2119" width="29.140625" style="41" customWidth="1"/>
    <col min="2120" max="2120" width="14" style="41" customWidth="1"/>
    <col min="2121" max="2121" width="16.42578125" style="41" customWidth="1"/>
    <col min="2122" max="2304" width="11.42578125" style="41"/>
    <col min="2305" max="2305" width="8.42578125" style="41" customWidth="1"/>
    <col min="2306" max="2306" width="39.42578125" style="41" customWidth="1"/>
    <col min="2307" max="2307" width="63.85546875" style="41" customWidth="1"/>
    <col min="2308" max="2308" width="19.42578125" style="41" customWidth="1"/>
    <col min="2309" max="2309" width="9.42578125" style="41" customWidth="1"/>
    <col min="2310" max="2310" width="58" style="41" customWidth="1"/>
    <col min="2311" max="2312" width="26.42578125" style="41" customWidth="1"/>
    <col min="2313" max="2313" width="16.42578125" style="41" customWidth="1"/>
    <col min="2314" max="2314" width="32.5703125" style="41" customWidth="1"/>
    <col min="2315" max="2316" width="16.140625" style="41" customWidth="1"/>
    <col min="2317" max="2317" width="11.42578125" style="41" customWidth="1"/>
    <col min="2318" max="2318" width="45" style="41" customWidth="1"/>
    <col min="2319" max="2320" width="16.85546875" style="41" customWidth="1"/>
    <col min="2321" max="2321" width="11.42578125" style="41" customWidth="1"/>
    <col min="2322" max="2322" width="59.5703125" style="41" customWidth="1"/>
    <col min="2323" max="2323" width="17" style="41" customWidth="1"/>
    <col min="2324" max="2324" width="15.5703125" style="41" customWidth="1"/>
    <col min="2325" max="2325" width="11.42578125" style="41" customWidth="1"/>
    <col min="2326" max="2326" width="43.42578125" style="41" customWidth="1"/>
    <col min="2327" max="2328" width="19.42578125" style="41" customWidth="1"/>
    <col min="2329" max="2329" width="11.42578125" style="41" customWidth="1"/>
    <col min="2330" max="2330" width="56" style="41" customWidth="1"/>
    <col min="2331" max="2331" width="19.42578125" style="41" customWidth="1"/>
    <col min="2332" max="2332" width="19.5703125" style="41" customWidth="1"/>
    <col min="2333" max="2333" width="15.5703125" style="41" customWidth="1"/>
    <col min="2334" max="2334" width="52" style="41" customWidth="1"/>
    <col min="2335" max="2335" width="21.5703125" style="41" customWidth="1"/>
    <col min="2336" max="2336" width="15.5703125" style="41" customWidth="1"/>
    <col min="2337" max="2337" width="11.42578125" style="41" customWidth="1"/>
    <col min="2338" max="2338" width="48" style="41" customWidth="1"/>
    <col min="2339" max="2339" width="54" style="41" customWidth="1"/>
    <col min="2340" max="2340" width="20.85546875" style="41" customWidth="1"/>
    <col min="2341" max="2341" width="11.42578125" style="41" customWidth="1"/>
    <col min="2342" max="2342" width="48.140625" style="41" customWidth="1"/>
    <col min="2343" max="2343" width="17.140625" style="41" customWidth="1"/>
    <col min="2344" max="2344" width="14.42578125" style="41" customWidth="1"/>
    <col min="2345" max="2345" width="11.42578125" style="41" customWidth="1"/>
    <col min="2346" max="2346" width="34.5703125" style="41" customWidth="1"/>
    <col min="2347" max="2347" width="18.85546875" style="41" customWidth="1"/>
    <col min="2348" max="2348" width="14.5703125" style="41" customWidth="1"/>
    <col min="2349" max="2349" width="11.42578125" style="41" customWidth="1"/>
    <col min="2350" max="2350" width="45.42578125" style="41" customWidth="1"/>
    <col min="2351" max="2351" width="20.140625" style="41" customWidth="1"/>
    <col min="2352" max="2353" width="11.42578125" style="41" customWidth="1"/>
    <col min="2354" max="2354" width="54.140625" style="41" customWidth="1"/>
    <col min="2355" max="2355" width="18.85546875" style="41" customWidth="1"/>
    <col min="2356" max="2356" width="22.140625" style="41" customWidth="1"/>
    <col min="2357" max="2357" width="15.85546875" style="41" customWidth="1"/>
    <col min="2358" max="2358" width="43.42578125" style="41" customWidth="1"/>
    <col min="2359" max="2359" width="21.85546875" style="41" customWidth="1"/>
    <col min="2360" max="2360" width="16.140625" style="41" customWidth="1"/>
    <col min="2361" max="2361" width="11.42578125" style="41" customWidth="1"/>
    <col min="2362" max="2362" width="47.85546875" style="41" customWidth="1"/>
    <col min="2363" max="2363" width="21" style="41" customWidth="1"/>
    <col min="2364" max="2364" width="20" style="41" customWidth="1"/>
    <col min="2365" max="2365" width="11.42578125" style="41" customWidth="1"/>
    <col min="2366" max="2366" width="52.42578125" style="41" customWidth="1"/>
    <col min="2367" max="2367" width="21.5703125" style="41" customWidth="1"/>
    <col min="2368" max="2368" width="15.42578125" style="41" customWidth="1"/>
    <col min="2369" max="2369" width="11.42578125" style="41" customWidth="1"/>
    <col min="2370" max="2370" width="46.42578125" style="41" customWidth="1"/>
    <col min="2371" max="2371" width="18" style="41" customWidth="1"/>
    <col min="2372" max="2372" width="17.85546875" style="41" customWidth="1"/>
    <col min="2373" max="2373" width="15.42578125" style="41" customWidth="1"/>
    <col min="2374" max="2374" width="54" style="41" customWidth="1"/>
    <col min="2375" max="2375" width="29.140625" style="41" customWidth="1"/>
    <col min="2376" max="2376" width="14" style="41" customWidth="1"/>
    <col min="2377" max="2377" width="16.42578125" style="41" customWidth="1"/>
    <col min="2378" max="2560" width="11.42578125" style="41"/>
    <col min="2561" max="2561" width="8.42578125" style="41" customWidth="1"/>
    <col min="2562" max="2562" width="39.42578125" style="41" customWidth="1"/>
    <col min="2563" max="2563" width="63.85546875" style="41" customWidth="1"/>
    <col min="2564" max="2564" width="19.42578125" style="41" customWidth="1"/>
    <col min="2565" max="2565" width="9.42578125" style="41" customWidth="1"/>
    <col min="2566" max="2566" width="58" style="41" customWidth="1"/>
    <col min="2567" max="2568" width="26.42578125" style="41" customWidth="1"/>
    <col min="2569" max="2569" width="16.42578125" style="41" customWidth="1"/>
    <col min="2570" max="2570" width="32.5703125" style="41" customWidth="1"/>
    <col min="2571" max="2572" width="16.140625" style="41" customWidth="1"/>
    <col min="2573" max="2573" width="11.42578125" style="41" customWidth="1"/>
    <col min="2574" max="2574" width="45" style="41" customWidth="1"/>
    <col min="2575" max="2576" width="16.85546875" style="41" customWidth="1"/>
    <col min="2577" max="2577" width="11.42578125" style="41" customWidth="1"/>
    <col min="2578" max="2578" width="59.5703125" style="41" customWidth="1"/>
    <col min="2579" max="2579" width="17" style="41" customWidth="1"/>
    <col min="2580" max="2580" width="15.5703125" style="41" customWidth="1"/>
    <col min="2581" max="2581" width="11.42578125" style="41" customWidth="1"/>
    <col min="2582" max="2582" width="43.42578125" style="41" customWidth="1"/>
    <col min="2583" max="2584" width="19.42578125" style="41" customWidth="1"/>
    <col min="2585" max="2585" width="11.42578125" style="41" customWidth="1"/>
    <col min="2586" max="2586" width="56" style="41" customWidth="1"/>
    <col min="2587" max="2587" width="19.42578125" style="41" customWidth="1"/>
    <col min="2588" max="2588" width="19.5703125" style="41" customWidth="1"/>
    <col min="2589" max="2589" width="15.5703125" style="41" customWidth="1"/>
    <col min="2590" max="2590" width="52" style="41" customWidth="1"/>
    <col min="2591" max="2591" width="21.5703125" style="41" customWidth="1"/>
    <col min="2592" max="2592" width="15.5703125" style="41" customWidth="1"/>
    <col min="2593" max="2593" width="11.42578125" style="41" customWidth="1"/>
    <col min="2594" max="2594" width="48" style="41" customWidth="1"/>
    <col min="2595" max="2595" width="54" style="41" customWidth="1"/>
    <col min="2596" max="2596" width="20.85546875" style="41" customWidth="1"/>
    <col min="2597" max="2597" width="11.42578125" style="41" customWidth="1"/>
    <col min="2598" max="2598" width="48.140625" style="41" customWidth="1"/>
    <col min="2599" max="2599" width="17.140625" style="41" customWidth="1"/>
    <col min="2600" max="2600" width="14.42578125" style="41" customWidth="1"/>
    <col min="2601" max="2601" width="11.42578125" style="41" customWidth="1"/>
    <col min="2602" max="2602" width="34.5703125" style="41" customWidth="1"/>
    <col min="2603" max="2603" width="18.85546875" style="41" customWidth="1"/>
    <col min="2604" max="2604" width="14.5703125" style="41" customWidth="1"/>
    <col min="2605" max="2605" width="11.42578125" style="41" customWidth="1"/>
    <col min="2606" max="2606" width="45.42578125" style="41" customWidth="1"/>
    <col min="2607" max="2607" width="20.140625" style="41" customWidth="1"/>
    <col min="2608" max="2609" width="11.42578125" style="41" customWidth="1"/>
    <col min="2610" max="2610" width="54.140625" style="41" customWidth="1"/>
    <col min="2611" max="2611" width="18.85546875" style="41" customWidth="1"/>
    <col min="2612" max="2612" width="22.140625" style="41" customWidth="1"/>
    <col min="2613" max="2613" width="15.85546875" style="41" customWidth="1"/>
    <col min="2614" max="2614" width="43.42578125" style="41" customWidth="1"/>
    <col min="2615" max="2615" width="21.85546875" style="41" customWidth="1"/>
    <col min="2616" max="2616" width="16.140625" style="41" customWidth="1"/>
    <col min="2617" max="2617" width="11.42578125" style="41" customWidth="1"/>
    <col min="2618" max="2618" width="47.85546875" style="41" customWidth="1"/>
    <col min="2619" max="2619" width="21" style="41" customWidth="1"/>
    <col min="2620" max="2620" width="20" style="41" customWidth="1"/>
    <col min="2621" max="2621" width="11.42578125" style="41" customWidth="1"/>
    <col min="2622" max="2622" width="52.42578125" style="41" customWidth="1"/>
    <col min="2623" max="2623" width="21.5703125" style="41" customWidth="1"/>
    <col min="2624" max="2624" width="15.42578125" style="41" customWidth="1"/>
    <col min="2625" max="2625" width="11.42578125" style="41" customWidth="1"/>
    <col min="2626" max="2626" width="46.42578125" style="41" customWidth="1"/>
    <col min="2627" max="2627" width="18" style="41" customWidth="1"/>
    <col min="2628" max="2628" width="17.85546875" style="41" customWidth="1"/>
    <col min="2629" max="2629" width="15.42578125" style="41" customWidth="1"/>
    <col min="2630" max="2630" width="54" style="41" customWidth="1"/>
    <col min="2631" max="2631" width="29.140625" style="41" customWidth="1"/>
    <col min="2632" max="2632" width="14" style="41" customWidth="1"/>
    <col min="2633" max="2633" width="16.42578125" style="41" customWidth="1"/>
    <col min="2634" max="2816" width="11.42578125" style="41"/>
    <col min="2817" max="2817" width="8.42578125" style="41" customWidth="1"/>
    <col min="2818" max="2818" width="39.42578125" style="41" customWidth="1"/>
    <col min="2819" max="2819" width="63.85546875" style="41" customWidth="1"/>
    <col min="2820" max="2820" width="19.42578125" style="41" customWidth="1"/>
    <col min="2821" max="2821" width="9.42578125" style="41" customWidth="1"/>
    <col min="2822" max="2822" width="58" style="41" customWidth="1"/>
    <col min="2823" max="2824" width="26.42578125" style="41" customWidth="1"/>
    <col min="2825" max="2825" width="16.42578125" style="41" customWidth="1"/>
    <col min="2826" max="2826" width="32.5703125" style="41" customWidth="1"/>
    <col min="2827" max="2828" width="16.140625" style="41" customWidth="1"/>
    <col min="2829" max="2829" width="11.42578125" style="41" customWidth="1"/>
    <col min="2830" max="2830" width="45" style="41" customWidth="1"/>
    <col min="2831" max="2832" width="16.85546875" style="41" customWidth="1"/>
    <col min="2833" max="2833" width="11.42578125" style="41" customWidth="1"/>
    <col min="2834" max="2834" width="59.5703125" style="41" customWidth="1"/>
    <col min="2835" max="2835" width="17" style="41" customWidth="1"/>
    <col min="2836" max="2836" width="15.5703125" style="41" customWidth="1"/>
    <col min="2837" max="2837" width="11.42578125" style="41" customWidth="1"/>
    <col min="2838" max="2838" width="43.42578125" style="41" customWidth="1"/>
    <col min="2839" max="2840" width="19.42578125" style="41" customWidth="1"/>
    <col min="2841" max="2841" width="11.42578125" style="41" customWidth="1"/>
    <col min="2842" max="2842" width="56" style="41" customWidth="1"/>
    <col min="2843" max="2843" width="19.42578125" style="41" customWidth="1"/>
    <col min="2844" max="2844" width="19.5703125" style="41" customWidth="1"/>
    <col min="2845" max="2845" width="15.5703125" style="41" customWidth="1"/>
    <col min="2846" max="2846" width="52" style="41" customWidth="1"/>
    <col min="2847" max="2847" width="21.5703125" style="41" customWidth="1"/>
    <col min="2848" max="2848" width="15.5703125" style="41" customWidth="1"/>
    <col min="2849" max="2849" width="11.42578125" style="41" customWidth="1"/>
    <col min="2850" max="2850" width="48" style="41" customWidth="1"/>
    <col min="2851" max="2851" width="54" style="41" customWidth="1"/>
    <col min="2852" max="2852" width="20.85546875" style="41" customWidth="1"/>
    <col min="2853" max="2853" width="11.42578125" style="41" customWidth="1"/>
    <col min="2854" max="2854" width="48.140625" style="41" customWidth="1"/>
    <col min="2855" max="2855" width="17.140625" style="41" customWidth="1"/>
    <col min="2856" max="2856" width="14.42578125" style="41" customWidth="1"/>
    <col min="2857" max="2857" width="11.42578125" style="41" customWidth="1"/>
    <col min="2858" max="2858" width="34.5703125" style="41" customWidth="1"/>
    <col min="2859" max="2859" width="18.85546875" style="41" customWidth="1"/>
    <col min="2860" max="2860" width="14.5703125" style="41" customWidth="1"/>
    <col min="2861" max="2861" width="11.42578125" style="41" customWidth="1"/>
    <col min="2862" max="2862" width="45.42578125" style="41" customWidth="1"/>
    <col min="2863" max="2863" width="20.140625" style="41" customWidth="1"/>
    <col min="2864" max="2865" width="11.42578125" style="41" customWidth="1"/>
    <col min="2866" max="2866" width="54.140625" style="41" customWidth="1"/>
    <col min="2867" max="2867" width="18.85546875" style="41" customWidth="1"/>
    <col min="2868" max="2868" width="22.140625" style="41" customWidth="1"/>
    <col min="2869" max="2869" width="15.85546875" style="41" customWidth="1"/>
    <col min="2870" max="2870" width="43.42578125" style="41" customWidth="1"/>
    <col min="2871" max="2871" width="21.85546875" style="41" customWidth="1"/>
    <col min="2872" max="2872" width="16.140625" style="41" customWidth="1"/>
    <col min="2873" max="2873" width="11.42578125" style="41" customWidth="1"/>
    <col min="2874" max="2874" width="47.85546875" style="41" customWidth="1"/>
    <col min="2875" max="2875" width="21" style="41" customWidth="1"/>
    <col min="2876" max="2876" width="20" style="41" customWidth="1"/>
    <col min="2877" max="2877" width="11.42578125" style="41" customWidth="1"/>
    <col min="2878" max="2878" width="52.42578125" style="41" customWidth="1"/>
    <col min="2879" max="2879" width="21.5703125" style="41" customWidth="1"/>
    <col min="2880" max="2880" width="15.42578125" style="41" customWidth="1"/>
    <col min="2881" max="2881" width="11.42578125" style="41" customWidth="1"/>
    <col min="2882" max="2882" width="46.42578125" style="41" customWidth="1"/>
    <col min="2883" max="2883" width="18" style="41" customWidth="1"/>
    <col min="2884" max="2884" width="17.85546875" style="41" customWidth="1"/>
    <col min="2885" max="2885" width="15.42578125" style="41" customWidth="1"/>
    <col min="2886" max="2886" width="54" style="41" customWidth="1"/>
    <col min="2887" max="2887" width="29.140625" style="41" customWidth="1"/>
    <col min="2888" max="2888" width="14" style="41" customWidth="1"/>
    <col min="2889" max="2889" width="16.42578125" style="41" customWidth="1"/>
    <col min="2890" max="3072" width="11.42578125" style="41"/>
    <col min="3073" max="3073" width="8.42578125" style="41" customWidth="1"/>
    <col min="3074" max="3074" width="39.42578125" style="41" customWidth="1"/>
    <col min="3075" max="3075" width="63.85546875" style="41" customWidth="1"/>
    <col min="3076" max="3076" width="19.42578125" style="41" customWidth="1"/>
    <col min="3077" max="3077" width="9.42578125" style="41" customWidth="1"/>
    <col min="3078" max="3078" width="58" style="41" customWidth="1"/>
    <col min="3079" max="3080" width="26.42578125" style="41" customWidth="1"/>
    <col min="3081" max="3081" width="16.42578125" style="41" customWidth="1"/>
    <col min="3082" max="3082" width="32.5703125" style="41" customWidth="1"/>
    <col min="3083" max="3084" width="16.140625" style="41" customWidth="1"/>
    <col min="3085" max="3085" width="11.42578125" style="41" customWidth="1"/>
    <col min="3086" max="3086" width="45" style="41" customWidth="1"/>
    <col min="3087" max="3088" width="16.85546875" style="41" customWidth="1"/>
    <col min="3089" max="3089" width="11.42578125" style="41" customWidth="1"/>
    <col min="3090" max="3090" width="59.5703125" style="41" customWidth="1"/>
    <col min="3091" max="3091" width="17" style="41" customWidth="1"/>
    <col min="3092" max="3092" width="15.5703125" style="41" customWidth="1"/>
    <col min="3093" max="3093" width="11.42578125" style="41" customWidth="1"/>
    <col min="3094" max="3094" width="43.42578125" style="41" customWidth="1"/>
    <col min="3095" max="3096" width="19.42578125" style="41" customWidth="1"/>
    <col min="3097" max="3097" width="11.42578125" style="41" customWidth="1"/>
    <col min="3098" max="3098" width="56" style="41" customWidth="1"/>
    <col min="3099" max="3099" width="19.42578125" style="41" customWidth="1"/>
    <col min="3100" max="3100" width="19.5703125" style="41" customWidth="1"/>
    <col min="3101" max="3101" width="15.5703125" style="41" customWidth="1"/>
    <col min="3102" max="3102" width="52" style="41" customWidth="1"/>
    <col min="3103" max="3103" width="21.5703125" style="41" customWidth="1"/>
    <col min="3104" max="3104" width="15.5703125" style="41" customWidth="1"/>
    <col min="3105" max="3105" width="11.42578125" style="41" customWidth="1"/>
    <col min="3106" max="3106" width="48" style="41" customWidth="1"/>
    <col min="3107" max="3107" width="54" style="41" customWidth="1"/>
    <col min="3108" max="3108" width="20.85546875" style="41" customWidth="1"/>
    <col min="3109" max="3109" width="11.42578125" style="41" customWidth="1"/>
    <col min="3110" max="3110" width="48.140625" style="41" customWidth="1"/>
    <col min="3111" max="3111" width="17.140625" style="41" customWidth="1"/>
    <col min="3112" max="3112" width="14.42578125" style="41" customWidth="1"/>
    <col min="3113" max="3113" width="11.42578125" style="41" customWidth="1"/>
    <col min="3114" max="3114" width="34.5703125" style="41" customWidth="1"/>
    <col min="3115" max="3115" width="18.85546875" style="41" customWidth="1"/>
    <col min="3116" max="3116" width="14.5703125" style="41" customWidth="1"/>
    <col min="3117" max="3117" width="11.42578125" style="41" customWidth="1"/>
    <col min="3118" max="3118" width="45.42578125" style="41" customWidth="1"/>
    <col min="3119" max="3119" width="20.140625" style="41" customWidth="1"/>
    <col min="3120" max="3121" width="11.42578125" style="41" customWidth="1"/>
    <col min="3122" max="3122" width="54.140625" style="41" customWidth="1"/>
    <col min="3123" max="3123" width="18.85546875" style="41" customWidth="1"/>
    <col min="3124" max="3124" width="22.140625" style="41" customWidth="1"/>
    <col min="3125" max="3125" width="15.85546875" style="41" customWidth="1"/>
    <col min="3126" max="3126" width="43.42578125" style="41" customWidth="1"/>
    <col min="3127" max="3127" width="21.85546875" style="41" customWidth="1"/>
    <col min="3128" max="3128" width="16.140625" style="41" customWidth="1"/>
    <col min="3129" max="3129" width="11.42578125" style="41" customWidth="1"/>
    <col min="3130" max="3130" width="47.85546875" style="41" customWidth="1"/>
    <col min="3131" max="3131" width="21" style="41" customWidth="1"/>
    <col min="3132" max="3132" width="20" style="41" customWidth="1"/>
    <col min="3133" max="3133" width="11.42578125" style="41" customWidth="1"/>
    <col min="3134" max="3134" width="52.42578125" style="41" customWidth="1"/>
    <col min="3135" max="3135" width="21.5703125" style="41" customWidth="1"/>
    <col min="3136" max="3136" width="15.42578125" style="41" customWidth="1"/>
    <col min="3137" max="3137" width="11.42578125" style="41" customWidth="1"/>
    <col min="3138" max="3138" width="46.42578125" style="41" customWidth="1"/>
    <col min="3139" max="3139" width="18" style="41" customWidth="1"/>
    <col min="3140" max="3140" width="17.85546875" style="41" customWidth="1"/>
    <col min="3141" max="3141" width="15.42578125" style="41" customWidth="1"/>
    <col min="3142" max="3142" width="54" style="41" customWidth="1"/>
    <col min="3143" max="3143" width="29.140625" style="41" customWidth="1"/>
    <col min="3144" max="3144" width="14" style="41" customWidth="1"/>
    <col min="3145" max="3145" width="16.42578125" style="41" customWidth="1"/>
    <col min="3146" max="3328" width="11.42578125" style="41"/>
    <col min="3329" max="3329" width="8.42578125" style="41" customWidth="1"/>
    <col min="3330" max="3330" width="39.42578125" style="41" customWidth="1"/>
    <col min="3331" max="3331" width="63.85546875" style="41" customWidth="1"/>
    <col min="3332" max="3332" width="19.42578125" style="41" customWidth="1"/>
    <col min="3333" max="3333" width="9.42578125" style="41" customWidth="1"/>
    <col min="3334" max="3334" width="58" style="41" customWidth="1"/>
    <col min="3335" max="3336" width="26.42578125" style="41" customWidth="1"/>
    <col min="3337" max="3337" width="16.42578125" style="41" customWidth="1"/>
    <col min="3338" max="3338" width="32.5703125" style="41" customWidth="1"/>
    <col min="3339" max="3340" width="16.140625" style="41" customWidth="1"/>
    <col min="3341" max="3341" width="11.42578125" style="41" customWidth="1"/>
    <col min="3342" max="3342" width="45" style="41" customWidth="1"/>
    <col min="3343" max="3344" width="16.85546875" style="41" customWidth="1"/>
    <col min="3345" max="3345" width="11.42578125" style="41" customWidth="1"/>
    <col min="3346" max="3346" width="59.5703125" style="41" customWidth="1"/>
    <col min="3347" max="3347" width="17" style="41" customWidth="1"/>
    <col min="3348" max="3348" width="15.5703125" style="41" customWidth="1"/>
    <col min="3349" max="3349" width="11.42578125" style="41" customWidth="1"/>
    <col min="3350" max="3350" width="43.42578125" style="41" customWidth="1"/>
    <col min="3351" max="3352" width="19.42578125" style="41" customWidth="1"/>
    <col min="3353" max="3353" width="11.42578125" style="41" customWidth="1"/>
    <col min="3354" max="3354" width="56" style="41" customWidth="1"/>
    <col min="3355" max="3355" width="19.42578125" style="41" customWidth="1"/>
    <col min="3356" max="3356" width="19.5703125" style="41" customWidth="1"/>
    <col min="3357" max="3357" width="15.5703125" style="41" customWidth="1"/>
    <col min="3358" max="3358" width="52" style="41" customWidth="1"/>
    <col min="3359" max="3359" width="21.5703125" style="41" customWidth="1"/>
    <col min="3360" max="3360" width="15.5703125" style="41" customWidth="1"/>
    <col min="3361" max="3361" width="11.42578125" style="41" customWidth="1"/>
    <col min="3362" max="3362" width="48" style="41" customWidth="1"/>
    <col min="3363" max="3363" width="54" style="41" customWidth="1"/>
    <col min="3364" max="3364" width="20.85546875" style="41" customWidth="1"/>
    <col min="3365" max="3365" width="11.42578125" style="41" customWidth="1"/>
    <col min="3366" max="3366" width="48.140625" style="41" customWidth="1"/>
    <col min="3367" max="3367" width="17.140625" style="41" customWidth="1"/>
    <col min="3368" max="3368" width="14.42578125" style="41" customWidth="1"/>
    <col min="3369" max="3369" width="11.42578125" style="41" customWidth="1"/>
    <col min="3370" max="3370" width="34.5703125" style="41" customWidth="1"/>
    <col min="3371" max="3371" width="18.85546875" style="41" customWidth="1"/>
    <col min="3372" max="3372" width="14.5703125" style="41" customWidth="1"/>
    <col min="3373" max="3373" width="11.42578125" style="41" customWidth="1"/>
    <col min="3374" max="3374" width="45.42578125" style="41" customWidth="1"/>
    <col min="3375" max="3375" width="20.140625" style="41" customWidth="1"/>
    <col min="3376" max="3377" width="11.42578125" style="41" customWidth="1"/>
    <col min="3378" max="3378" width="54.140625" style="41" customWidth="1"/>
    <col min="3379" max="3379" width="18.85546875" style="41" customWidth="1"/>
    <col min="3380" max="3380" width="22.140625" style="41" customWidth="1"/>
    <col min="3381" max="3381" width="15.85546875" style="41" customWidth="1"/>
    <col min="3382" max="3382" width="43.42578125" style="41" customWidth="1"/>
    <col min="3383" max="3383" width="21.85546875" style="41" customWidth="1"/>
    <col min="3384" max="3384" width="16.140625" style="41" customWidth="1"/>
    <col min="3385" max="3385" width="11.42578125" style="41" customWidth="1"/>
    <col min="3386" max="3386" width="47.85546875" style="41" customWidth="1"/>
    <col min="3387" max="3387" width="21" style="41" customWidth="1"/>
    <col min="3388" max="3388" width="20" style="41" customWidth="1"/>
    <col min="3389" max="3389" width="11.42578125" style="41" customWidth="1"/>
    <col min="3390" max="3390" width="52.42578125" style="41" customWidth="1"/>
    <col min="3391" max="3391" width="21.5703125" style="41" customWidth="1"/>
    <col min="3392" max="3392" width="15.42578125" style="41" customWidth="1"/>
    <col min="3393" max="3393" width="11.42578125" style="41" customWidth="1"/>
    <col min="3394" max="3394" width="46.42578125" style="41" customWidth="1"/>
    <col min="3395" max="3395" width="18" style="41" customWidth="1"/>
    <col min="3396" max="3396" width="17.85546875" style="41" customWidth="1"/>
    <col min="3397" max="3397" width="15.42578125" style="41" customWidth="1"/>
    <col min="3398" max="3398" width="54" style="41" customWidth="1"/>
    <col min="3399" max="3399" width="29.140625" style="41" customWidth="1"/>
    <col min="3400" max="3400" width="14" style="41" customWidth="1"/>
    <col min="3401" max="3401" width="16.42578125" style="41" customWidth="1"/>
    <col min="3402" max="3584" width="11.42578125" style="41"/>
    <col min="3585" max="3585" width="8.42578125" style="41" customWidth="1"/>
    <col min="3586" max="3586" width="39.42578125" style="41" customWidth="1"/>
    <col min="3587" max="3587" width="63.85546875" style="41" customWidth="1"/>
    <col min="3588" max="3588" width="19.42578125" style="41" customWidth="1"/>
    <col min="3589" max="3589" width="9.42578125" style="41" customWidth="1"/>
    <col min="3590" max="3590" width="58" style="41" customWidth="1"/>
    <col min="3591" max="3592" width="26.42578125" style="41" customWidth="1"/>
    <col min="3593" max="3593" width="16.42578125" style="41" customWidth="1"/>
    <col min="3594" max="3594" width="32.5703125" style="41" customWidth="1"/>
    <col min="3595" max="3596" width="16.140625" style="41" customWidth="1"/>
    <col min="3597" max="3597" width="11.42578125" style="41" customWidth="1"/>
    <col min="3598" max="3598" width="45" style="41" customWidth="1"/>
    <col min="3599" max="3600" width="16.85546875" style="41" customWidth="1"/>
    <col min="3601" max="3601" width="11.42578125" style="41" customWidth="1"/>
    <col min="3602" max="3602" width="59.5703125" style="41" customWidth="1"/>
    <col min="3603" max="3603" width="17" style="41" customWidth="1"/>
    <col min="3604" max="3604" width="15.5703125" style="41" customWidth="1"/>
    <col min="3605" max="3605" width="11.42578125" style="41" customWidth="1"/>
    <col min="3606" max="3606" width="43.42578125" style="41" customWidth="1"/>
    <col min="3607" max="3608" width="19.42578125" style="41" customWidth="1"/>
    <col min="3609" max="3609" width="11.42578125" style="41" customWidth="1"/>
    <col min="3610" max="3610" width="56" style="41" customWidth="1"/>
    <col min="3611" max="3611" width="19.42578125" style="41" customWidth="1"/>
    <col min="3612" max="3612" width="19.5703125" style="41" customWidth="1"/>
    <col min="3613" max="3613" width="15.5703125" style="41" customWidth="1"/>
    <col min="3614" max="3614" width="52" style="41" customWidth="1"/>
    <col min="3615" max="3615" width="21.5703125" style="41" customWidth="1"/>
    <col min="3616" max="3616" width="15.5703125" style="41" customWidth="1"/>
    <col min="3617" max="3617" width="11.42578125" style="41" customWidth="1"/>
    <col min="3618" max="3618" width="48" style="41" customWidth="1"/>
    <col min="3619" max="3619" width="54" style="41" customWidth="1"/>
    <col min="3620" max="3620" width="20.85546875" style="41" customWidth="1"/>
    <col min="3621" max="3621" width="11.42578125" style="41" customWidth="1"/>
    <col min="3622" max="3622" width="48.140625" style="41" customWidth="1"/>
    <col min="3623" max="3623" width="17.140625" style="41" customWidth="1"/>
    <col min="3624" max="3624" width="14.42578125" style="41" customWidth="1"/>
    <col min="3625" max="3625" width="11.42578125" style="41" customWidth="1"/>
    <col min="3626" max="3626" width="34.5703125" style="41" customWidth="1"/>
    <col min="3627" max="3627" width="18.85546875" style="41" customWidth="1"/>
    <col min="3628" max="3628" width="14.5703125" style="41" customWidth="1"/>
    <col min="3629" max="3629" width="11.42578125" style="41" customWidth="1"/>
    <col min="3630" max="3630" width="45.42578125" style="41" customWidth="1"/>
    <col min="3631" max="3631" width="20.140625" style="41" customWidth="1"/>
    <col min="3632" max="3633" width="11.42578125" style="41" customWidth="1"/>
    <col min="3634" max="3634" width="54.140625" style="41" customWidth="1"/>
    <col min="3635" max="3635" width="18.85546875" style="41" customWidth="1"/>
    <col min="3636" max="3636" width="22.140625" style="41" customWidth="1"/>
    <col min="3637" max="3637" width="15.85546875" style="41" customWidth="1"/>
    <col min="3638" max="3638" width="43.42578125" style="41" customWidth="1"/>
    <col min="3639" max="3639" width="21.85546875" style="41" customWidth="1"/>
    <col min="3640" max="3640" width="16.140625" style="41" customWidth="1"/>
    <col min="3641" max="3641" width="11.42578125" style="41" customWidth="1"/>
    <col min="3642" max="3642" width="47.85546875" style="41" customWidth="1"/>
    <col min="3643" max="3643" width="21" style="41" customWidth="1"/>
    <col min="3644" max="3644" width="20" style="41" customWidth="1"/>
    <col min="3645" max="3645" width="11.42578125" style="41" customWidth="1"/>
    <col min="3646" max="3646" width="52.42578125" style="41" customWidth="1"/>
    <col min="3647" max="3647" width="21.5703125" style="41" customWidth="1"/>
    <col min="3648" max="3648" width="15.42578125" style="41" customWidth="1"/>
    <col min="3649" max="3649" width="11.42578125" style="41" customWidth="1"/>
    <col min="3650" max="3650" width="46.42578125" style="41" customWidth="1"/>
    <col min="3651" max="3651" width="18" style="41" customWidth="1"/>
    <col min="3652" max="3652" width="17.85546875" style="41" customWidth="1"/>
    <col min="3653" max="3653" width="15.42578125" style="41" customWidth="1"/>
    <col min="3654" max="3654" width="54" style="41" customWidth="1"/>
    <col min="3655" max="3655" width="29.140625" style="41" customWidth="1"/>
    <col min="3656" max="3656" width="14" style="41" customWidth="1"/>
    <col min="3657" max="3657" width="16.42578125" style="41" customWidth="1"/>
    <col min="3658" max="3840" width="11.42578125" style="41"/>
    <col min="3841" max="3841" width="8.42578125" style="41" customWidth="1"/>
    <col min="3842" max="3842" width="39.42578125" style="41" customWidth="1"/>
    <col min="3843" max="3843" width="63.85546875" style="41" customWidth="1"/>
    <col min="3844" max="3844" width="19.42578125" style="41" customWidth="1"/>
    <col min="3845" max="3845" width="9.42578125" style="41" customWidth="1"/>
    <col min="3846" max="3846" width="58" style="41" customWidth="1"/>
    <col min="3847" max="3848" width="26.42578125" style="41" customWidth="1"/>
    <col min="3849" max="3849" width="16.42578125" style="41" customWidth="1"/>
    <col min="3850" max="3850" width="32.5703125" style="41" customWidth="1"/>
    <col min="3851" max="3852" width="16.140625" style="41" customWidth="1"/>
    <col min="3853" max="3853" width="11.42578125" style="41" customWidth="1"/>
    <col min="3854" max="3854" width="45" style="41" customWidth="1"/>
    <col min="3855" max="3856" width="16.85546875" style="41" customWidth="1"/>
    <col min="3857" max="3857" width="11.42578125" style="41" customWidth="1"/>
    <col min="3858" max="3858" width="59.5703125" style="41" customWidth="1"/>
    <col min="3859" max="3859" width="17" style="41" customWidth="1"/>
    <col min="3860" max="3860" width="15.5703125" style="41" customWidth="1"/>
    <col min="3861" max="3861" width="11.42578125" style="41" customWidth="1"/>
    <col min="3862" max="3862" width="43.42578125" style="41" customWidth="1"/>
    <col min="3863" max="3864" width="19.42578125" style="41" customWidth="1"/>
    <col min="3865" max="3865" width="11.42578125" style="41" customWidth="1"/>
    <col min="3866" max="3866" width="56" style="41" customWidth="1"/>
    <col min="3867" max="3867" width="19.42578125" style="41" customWidth="1"/>
    <col min="3868" max="3868" width="19.5703125" style="41" customWidth="1"/>
    <col min="3869" max="3869" width="15.5703125" style="41" customWidth="1"/>
    <col min="3870" max="3870" width="52" style="41" customWidth="1"/>
    <col min="3871" max="3871" width="21.5703125" style="41" customWidth="1"/>
    <col min="3872" max="3872" width="15.5703125" style="41" customWidth="1"/>
    <col min="3873" max="3873" width="11.42578125" style="41" customWidth="1"/>
    <col min="3874" max="3874" width="48" style="41" customWidth="1"/>
    <col min="3875" max="3875" width="54" style="41" customWidth="1"/>
    <col min="3876" max="3876" width="20.85546875" style="41" customWidth="1"/>
    <col min="3877" max="3877" width="11.42578125" style="41" customWidth="1"/>
    <col min="3878" max="3878" width="48.140625" style="41" customWidth="1"/>
    <col min="3879" max="3879" width="17.140625" style="41" customWidth="1"/>
    <col min="3880" max="3880" width="14.42578125" style="41" customWidth="1"/>
    <col min="3881" max="3881" width="11.42578125" style="41" customWidth="1"/>
    <col min="3882" max="3882" width="34.5703125" style="41" customWidth="1"/>
    <col min="3883" max="3883" width="18.85546875" style="41" customWidth="1"/>
    <col min="3884" max="3884" width="14.5703125" style="41" customWidth="1"/>
    <col min="3885" max="3885" width="11.42578125" style="41" customWidth="1"/>
    <col min="3886" max="3886" width="45.42578125" style="41" customWidth="1"/>
    <col min="3887" max="3887" width="20.140625" style="41" customWidth="1"/>
    <col min="3888" max="3889" width="11.42578125" style="41" customWidth="1"/>
    <col min="3890" max="3890" width="54.140625" style="41" customWidth="1"/>
    <col min="3891" max="3891" width="18.85546875" style="41" customWidth="1"/>
    <col min="3892" max="3892" width="22.140625" style="41" customWidth="1"/>
    <col min="3893" max="3893" width="15.85546875" style="41" customWidth="1"/>
    <col min="3894" max="3894" width="43.42578125" style="41" customWidth="1"/>
    <col min="3895" max="3895" width="21.85546875" style="41" customWidth="1"/>
    <col min="3896" max="3896" width="16.140625" style="41" customWidth="1"/>
    <col min="3897" max="3897" width="11.42578125" style="41" customWidth="1"/>
    <col min="3898" max="3898" width="47.85546875" style="41" customWidth="1"/>
    <col min="3899" max="3899" width="21" style="41" customWidth="1"/>
    <col min="3900" max="3900" width="20" style="41" customWidth="1"/>
    <col min="3901" max="3901" width="11.42578125" style="41" customWidth="1"/>
    <col min="3902" max="3902" width="52.42578125" style="41" customWidth="1"/>
    <col min="3903" max="3903" width="21.5703125" style="41" customWidth="1"/>
    <col min="3904" max="3904" width="15.42578125" style="41" customWidth="1"/>
    <col min="3905" max="3905" width="11.42578125" style="41" customWidth="1"/>
    <col min="3906" max="3906" width="46.42578125" style="41" customWidth="1"/>
    <col min="3907" max="3907" width="18" style="41" customWidth="1"/>
    <col min="3908" max="3908" width="17.85546875" style="41" customWidth="1"/>
    <col min="3909" max="3909" width="15.42578125" style="41" customWidth="1"/>
    <col min="3910" max="3910" width="54" style="41" customWidth="1"/>
    <col min="3911" max="3911" width="29.140625" style="41" customWidth="1"/>
    <col min="3912" max="3912" width="14" style="41" customWidth="1"/>
    <col min="3913" max="3913" width="16.42578125" style="41" customWidth="1"/>
    <col min="3914" max="4096" width="11.42578125" style="41"/>
    <col min="4097" max="4097" width="8.42578125" style="41" customWidth="1"/>
    <col min="4098" max="4098" width="39.42578125" style="41" customWidth="1"/>
    <col min="4099" max="4099" width="63.85546875" style="41" customWidth="1"/>
    <col min="4100" max="4100" width="19.42578125" style="41" customWidth="1"/>
    <col min="4101" max="4101" width="9.42578125" style="41" customWidth="1"/>
    <col min="4102" max="4102" width="58" style="41" customWidth="1"/>
    <col min="4103" max="4104" width="26.42578125" style="41" customWidth="1"/>
    <col min="4105" max="4105" width="16.42578125" style="41" customWidth="1"/>
    <col min="4106" max="4106" width="32.5703125" style="41" customWidth="1"/>
    <col min="4107" max="4108" width="16.140625" style="41" customWidth="1"/>
    <col min="4109" max="4109" width="11.42578125" style="41" customWidth="1"/>
    <col min="4110" max="4110" width="45" style="41" customWidth="1"/>
    <col min="4111" max="4112" width="16.85546875" style="41" customWidth="1"/>
    <col min="4113" max="4113" width="11.42578125" style="41" customWidth="1"/>
    <col min="4114" max="4114" width="59.5703125" style="41" customWidth="1"/>
    <col min="4115" max="4115" width="17" style="41" customWidth="1"/>
    <col min="4116" max="4116" width="15.5703125" style="41" customWidth="1"/>
    <col min="4117" max="4117" width="11.42578125" style="41" customWidth="1"/>
    <col min="4118" max="4118" width="43.42578125" style="41" customWidth="1"/>
    <col min="4119" max="4120" width="19.42578125" style="41" customWidth="1"/>
    <col min="4121" max="4121" width="11.42578125" style="41" customWidth="1"/>
    <col min="4122" max="4122" width="56" style="41" customWidth="1"/>
    <col min="4123" max="4123" width="19.42578125" style="41" customWidth="1"/>
    <col min="4124" max="4124" width="19.5703125" style="41" customWidth="1"/>
    <col min="4125" max="4125" width="15.5703125" style="41" customWidth="1"/>
    <col min="4126" max="4126" width="52" style="41" customWidth="1"/>
    <col min="4127" max="4127" width="21.5703125" style="41" customWidth="1"/>
    <col min="4128" max="4128" width="15.5703125" style="41" customWidth="1"/>
    <col min="4129" max="4129" width="11.42578125" style="41" customWidth="1"/>
    <col min="4130" max="4130" width="48" style="41" customWidth="1"/>
    <col min="4131" max="4131" width="54" style="41" customWidth="1"/>
    <col min="4132" max="4132" width="20.85546875" style="41" customWidth="1"/>
    <col min="4133" max="4133" width="11.42578125" style="41" customWidth="1"/>
    <col min="4134" max="4134" width="48.140625" style="41" customWidth="1"/>
    <col min="4135" max="4135" width="17.140625" style="41" customWidth="1"/>
    <col min="4136" max="4136" width="14.42578125" style="41" customWidth="1"/>
    <col min="4137" max="4137" width="11.42578125" style="41" customWidth="1"/>
    <col min="4138" max="4138" width="34.5703125" style="41" customWidth="1"/>
    <col min="4139" max="4139" width="18.85546875" style="41" customWidth="1"/>
    <col min="4140" max="4140" width="14.5703125" style="41" customWidth="1"/>
    <col min="4141" max="4141" width="11.42578125" style="41" customWidth="1"/>
    <col min="4142" max="4142" width="45.42578125" style="41" customWidth="1"/>
    <col min="4143" max="4143" width="20.140625" style="41" customWidth="1"/>
    <col min="4144" max="4145" width="11.42578125" style="41" customWidth="1"/>
    <col min="4146" max="4146" width="54.140625" style="41" customWidth="1"/>
    <col min="4147" max="4147" width="18.85546875" style="41" customWidth="1"/>
    <col min="4148" max="4148" width="22.140625" style="41" customWidth="1"/>
    <col min="4149" max="4149" width="15.85546875" style="41" customWidth="1"/>
    <col min="4150" max="4150" width="43.42578125" style="41" customWidth="1"/>
    <col min="4151" max="4151" width="21.85546875" style="41" customWidth="1"/>
    <col min="4152" max="4152" width="16.140625" style="41" customWidth="1"/>
    <col min="4153" max="4153" width="11.42578125" style="41" customWidth="1"/>
    <col min="4154" max="4154" width="47.85546875" style="41" customWidth="1"/>
    <col min="4155" max="4155" width="21" style="41" customWidth="1"/>
    <col min="4156" max="4156" width="20" style="41" customWidth="1"/>
    <col min="4157" max="4157" width="11.42578125" style="41" customWidth="1"/>
    <col min="4158" max="4158" width="52.42578125" style="41" customWidth="1"/>
    <col min="4159" max="4159" width="21.5703125" style="41" customWidth="1"/>
    <col min="4160" max="4160" width="15.42578125" style="41" customWidth="1"/>
    <col min="4161" max="4161" width="11.42578125" style="41" customWidth="1"/>
    <col min="4162" max="4162" width="46.42578125" style="41" customWidth="1"/>
    <col min="4163" max="4163" width="18" style="41" customWidth="1"/>
    <col min="4164" max="4164" width="17.85546875" style="41" customWidth="1"/>
    <col min="4165" max="4165" width="15.42578125" style="41" customWidth="1"/>
    <col min="4166" max="4166" width="54" style="41" customWidth="1"/>
    <col min="4167" max="4167" width="29.140625" style="41" customWidth="1"/>
    <col min="4168" max="4168" width="14" style="41" customWidth="1"/>
    <col min="4169" max="4169" width="16.42578125" style="41" customWidth="1"/>
    <col min="4170" max="4352" width="11.42578125" style="41"/>
    <col min="4353" max="4353" width="8.42578125" style="41" customWidth="1"/>
    <col min="4354" max="4354" width="39.42578125" style="41" customWidth="1"/>
    <col min="4355" max="4355" width="63.85546875" style="41" customWidth="1"/>
    <col min="4356" max="4356" width="19.42578125" style="41" customWidth="1"/>
    <col min="4357" max="4357" width="9.42578125" style="41" customWidth="1"/>
    <col min="4358" max="4358" width="58" style="41" customWidth="1"/>
    <col min="4359" max="4360" width="26.42578125" style="41" customWidth="1"/>
    <col min="4361" max="4361" width="16.42578125" style="41" customWidth="1"/>
    <col min="4362" max="4362" width="32.5703125" style="41" customWidth="1"/>
    <col min="4363" max="4364" width="16.140625" style="41" customWidth="1"/>
    <col min="4365" max="4365" width="11.42578125" style="41" customWidth="1"/>
    <col min="4366" max="4366" width="45" style="41" customWidth="1"/>
    <col min="4367" max="4368" width="16.85546875" style="41" customWidth="1"/>
    <col min="4369" max="4369" width="11.42578125" style="41" customWidth="1"/>
    <col min="4370" max="4370" width="59.5703125" style="41" customWidth="1"/>
    <col min="4371" max="4371" width="17" style="41" customWidth="1"/>
    <col min="4372" max="4372" width="15.5703125" style="41" customWidth="1"/>
    <col min="4373" max="4373" width="11.42578125" style="41" customWidth="1"/>
    <col min="4374" max="4374" width="43.42578125" style="41" customWidth="1"/>
    <col min="4375" max="4376" width="19.42578125" style="41" customWidth="1"/>
    <col min="4377" max="4377" width="11.42578125" style="41" customWidth="1"/>
    <col min="4378" max="4378" width="56" style="41" customWidth="1"/>
    <col min="4379" max="4379" width="19.42578125" style="41" customWidth="1"/>
    <col min="4380" max="4380" width="19.5703125" style="41" customWidth="1"/>
    <col min="4381" max="4381" width="15.5703125" style="41" customWidth="1"/>
    <col min="4382" max="4382" width="52" style="41" customWidth="1"/>
    <col min="4383" max="4383" width="21.5703125" style="41" customWidth="1"/>
    <col min="4384" max="4384" width="15.5703125" style="41" customWidth="1"/>
    <col min="4385" max="4385" width="11.42578125" style="41" customWidth="1"/>
    <col min="4386" max="4386" width="48" style="41" customWidth="1"/>
    <col min="4387" max="4387" width="54" style="41" customWidth="1"/>
    <col min="4388" max="4388" width="20.85546875" style="41" customWidth="1"/>
    <col min="4389" max="4389" width="11.42578125" style="41" customWidth="1"/>
    <col min="4390" max="4390" width="48.140625" style="41" customWidth="1"/>
    <col min="4391" max="4391" width="17.140625" style="41" customWidth="1"/>
    <col min="4392" max="4392" width="14.42578125" style="41" customWidth="1"/>
    <col min="4393" max="4393" width="11.42578125" style="41" customWidth="1"/>
    <col min="4394" max="4394" width="34.5703125" style="41" customWidth="1"/>
    <col min="4395" max="4395" width="18.85546875" style="41" customWidth="1"/>
    <col min="4396" max="4396" width="14.5703125" style="41" customWidth="1"/>
    <col min="4397" max="4397" width="11.42578125" style="41" customWidth="1"/>
    <col min="4398" max="4398" width="45.42578125" style="41" customWidth="1"/>
    <col min="4399" max="4399" width="20.140625" style="41" customWidth="1"/>
    <col min="4400" max="4401" width="11.42578125" style="41" customWidth="1"/>
    <col min="4402" max="4402" width="54.140625" style="41" customWidth="1"/>
    <col min="4403" max="4403" width="18.85546875" style="41" customWidth="1"/>
    <col min="4404" max="4404" width="22.140625" style="41" customWidth="1"/>
    <col min="4405" max="4405" width="15.85546875" style="41" customWidth="1"/>
    <col min="4406" max="4406" width="43.42578125" style="41" customWidth="1"/>
    <col min="4407" max="4407" width="21.85546875" style="41" customWidth="1"/>
    <col min="4408" max="4408" width="16.140625" style="41" customWidth="1"/>
    <col min="4409" max="4409" width="11.42578125" style="41" customWidth="1"/>
    <col min="4410" max="4410" width="47.85546875" style="41" customWidth="1"/>
    <col min="4411" max="4411" width="21" style="41" customWidth="1"/>
    <col min="4412" max="4412" width="20" style="41" customWidth="1"/>
    <col min="4413" max="4413" width="11.42578125" style="41" customWidth="1"/>
    <col min="4414" max="4414" width="52.42578125" style="41" customWidth="1"/>
    <col min="4415" max="4415" width="21.5703125" style="41" customWidth="1"/>
    <col min="4416" max="4416" width="15.42578125" style="41" customWidth="1"/>
    <col min="4417" max="4417" width="11.42578125" style="41" customWidth="1"/>
    <col min="4418" max="4418" width="46.42578125" style="41" customWidth="1"/>
    <col min="4419" max="4419" width="18" style="41" customWidth="1"/>
    <col min="4420" max="4420" width="17.85546875" style="41" customWidth="1"/>
    <col min="4421" max="4421" width="15.42578125" style="41" customWidth="1"/>
    <col min="4422" max="4422" width="54" style="41" customWidth="1"/>
    <col min="4423" max="4423" width="29.140625" style="41" customWidth="1"/>
    <col min="4424" max="4424" width="14" style="41" customWidth="1"/>
    <col min="4425" max="4425" width="16.42578125" style="41" customWidth="1"/>
    <col min="4426" max="4608" width="11.42578125" style="41"/>
    <col min="4609" max="4609" width="8.42578125" style="41" customWidth="1"/>
    <col min="4610" max="4610" width="39.42578125" style="41" customWidth="1"/>
    <col min="4611" max="4611" width="63.85546875" style="41" customWidth="1"/>
    <col min="4612" max="4612" width="19.42578125" style="41" customWidth="1"/>
    <col min="4613" max="4613" width="9.42578125" style="41" customWidth="1"/>
    <col min="4614" max="4614" width="58" style="41" customWidth="1"/>
    <col min="4615" max="4616" width="26.42578125" style="41" customWidth="1"/>
    <col min="4617" max="4617" width="16.42578125" style="41" customWidth="1"/>
    <col min="4618" max="4618" width="32.5703125" style="41" customWidth="1"/>
    <col min="4619" max="4620" width="16.140625" style="41" customWidth="1"/>
    <col min="4621" max="4621" width="11.42578125" style="41" customWidth="1"/>
    <col min="4622" max="4622" width="45" style="41" customWidth="1"/>
    <col min="4623" max="4624" width="16.85546875" style="41" customWidth="1"/>
    <col min="4625" max="4625" width="11.42578125" style="41" customWidth="1"/>
    <col min="4626" max="4626" width="59.5703125" style="41" customWidth="1"/>
    <col min="4627" max="4627" width="17" style="41" customWidth="1"/>
    <col min="4628" max="4628" width="15.5703125" style="41" customWidth="1"/>
    <col min="4629" max="4629" width="11.42578125" style="41" customWidth="1"/>
    <col min="4630" max="4630" width="43.42578125" style="41" customWidth="1"/>
    <col min="4631" max="4632" width="19.42578125" style="41" customWidth="1"/>
    <col min="4633" max="4633" width="11.42578125" style="41" customWidth="1"/>
    <col min="4634" max="4634" width="56" style="41" customWidth="1"/>
    <col min="4635" max="4635" width="19.42578125" style="41" customWidth="1"/>
    <col min="4636" max="4636" width="19.5703125" style="41" customWidth="1"/>
    <col min="4637" max="4637" width="15.5703125" style="41" customWidth="1"/>
    <col min="4638" max="4638" width="52" style="41" customWidth="1"/>
    <col min="4639" max="4639" width="21.5703125" style="41" customWidth="1"/>
    <col min="4640" max="4640" width="15.5703125" style="41" customWidth="1"/>
    <col min="4641" max="4641" width="11.42578125" style="41" customWidth="1"/>
    <col min="4642" max="4642" width="48" style="41" customWidth="1"/>
    <col min="4643" max="4643" width="54" style="41" customWidth="1"/>
    <col min="4644" max="4644" width="20.85546875" style="41" customWidth="1"/>
    <col min="4645" max="4645" width="11.42578125" style="41" customWidth="1"/>
    <col min="4646" max="4646" width="48.140625" style="41" customWidth="1"/>
    <col min="4647" max="4647" width="17.140625" style="41" customWidth="1"/>
    <col min="4648" max="4648" width="14.42578125" style="41" customWidth="1"/>
    <col min="4649" max="4649" width="11.42578125" style="41" customWidth="1"/>
    <col min="4650" max="4650" width="34.5703125" style="41" customWidth="1"/>
    <col min="4651" max="4651" width="18.85546875" style="41" customWidth="1"/>
    <col min="4652" max="4652" width="14.5703125" style="41" customWidth="1"/>
    <col min="4653" max="4653" width="11.42578125" style="41" customWidth="1"/>
    <col min="4654" max="4654" width="45.42578125" style="41" customWidth="1"/>
    <col min="4655" max="4655" width="20.140625" style="41" customWidth="1"/>
    <col min="4656" max="4657" width="11.42578125" style="41" customWidth="1"/>
    <col min="4658" max="4658" width="54.140625" style="41" customWidth="1"/>
    <col min="4659" max="4659" width="18.85546875" style="41" customWidth="1"/>
    <col min="4660" max="4660" width="22.140625" style="41" customWidth="1"/>
    <col min="4661" max="4661" width="15.85546875" style="41" customWidth="1"/>
    <col min="4662" max="4662" width="43.42578125" style="41" customWidth="1"/>
    <col min="4663" max="4663" width="21.85546875" style="41" customWidth="1"/>
    <col min="4664" max="4664" width="16.140625" style="41" customWidth="1"/>
    <col min="4665" max="4665" width="11.42578125" style="41" customWidth="1"/>
    <col min="4666" max="4666" width="47.85546875" style="41" customWidth="1"/>
    <col min="4667" max="4667" width="21" style="41" customWidth="1"/>
    <col min="4668" max="4668" width="20" style="41" customWidth="1"/>
    <col min="4669" max="4669" width="11.42578125" style="41" customWidth="1"/>
    <col min="4670" max="4670" width="52.42578125" style="41" customWidth="1"/>
    <col min="4671" max="4671" width="21.5703125" style="41" customWidth="1"/>
    <col min="4672" max="4672" width="15.42578125" style="41" customWidth="1"/>
    <col min="4673" max="4673" width="11.42578125" style="41" customWidth="1"/>
    <col min="4674" max="4674" width="46.42578125" style="41" customWidth="1"/>
    <col min="4675" max="4675" width="18" style="41" customWidth="1"/>
    <col min="4676" max="4676" width="17.85546875" style="41" customWidth="1"/>
    <col min="4677" max="4677" width="15.42578125" style="41" customWidth="1"/>
    <col min="4678" max="4678" width="54" style="41" customWidth="1"/>
    <col min="4679" max="4679" width="29.140625" style="41" customWidth="1"/>
    <col min="4680" max="4680" width="14" style="41" customWidth="1"/>
    <col min="4681" max="4681" width="16.42578125" style="41" customWidth="1"/>
    <col min="4682" max="4864" width="11.42578125" style="41"/>
    <col min="4865" max="4865" width="8.42578125" style="41" customWidth="1"/>
    <col min="4866" max="4866" width="39.42578125" style="41" customWidth="1"/>
    <col min="4867" max="4867" width="63.85546875" style="41" customWidth="1"/>
    <col min="4868" max="4868" width="19.42578125" style="41" customWidth="1"/>
    <col min="4869" max="4869" width="9.42578125" style="41" customWidth="1"/>
    <col min="4870" max="4870" width="58" style="41" customWidth="1"/>
    <col min="4871" max="4872" width="26.42578125" style="41" customWidth="1"/>
    <col min="4873" max="4873" width="16.42578125" style="41" customWidth="1"/>
    <col min="4874" max="4874" width="32.5703125" style="41" customWidth="1"/>
    <col min="4875" max="4876" width="16.140625" style="41" customWidth="1"/>
    <col min="4877" max="4877" width="11.42578125" style="41" customWidth="1"/>
    <col min="4878" max="4878" width="45" style="41" customWidth="1"/>
    <col min="4879" max="4880" width="16.85546875" style="41" customWidth="1"/>
    <col min="4881" max="4881" width="11.42578125" style="41" customWidth="1"/>
    <col min="4882" max="4882" width="59.5703125" style="41" customWidth="1"/>
    <col min="4883" max="4883" width="17" style="41" customWidth="1"/>
    <col min="4884" max="4884" width="15.5703125" style="41" customWidth="1"/>
    <col min="4885" max="4885" width="11.42578125" style="41" customWidth="1"/>
    <col min="4886" max="4886" width="43.42578125" style="41" customWidth="1"/>
    <col min="4887" max="4888" width="19.42578125" style="41" customWidth="1"/>
    <col min="4889" max="4889" width="11.42578125" style="41" customWidth="1"/>
    <col min="4890" max="4890" width="56" style="41" customWidth="1"/>
    <col min="4891" max="4891" width="19.42578125" style="41" customWidth="1"/>
    <col min="4892" max="4892" width="19.5703125" style="41" customWidth="1"/>
    <col min="4893" max="4893" width="15.5703125" style="41" customWidth="1"/>
    <col min="4894" max="4894" width="52" style="41" customWidth="1"/>
    <col min="4895" max="4895" width="21.5703125" style="41" customWidth="1"/>
    <col min="4896" max="4896" width="15.5703125" style="41" customWidth="1"/>
    <col min="4897" max="4897" width="11.42578125" style="41" customWidth="1"/>
    <col min="4898" max="4898" width="48" style="41" customWidth="1"/>
    <col min="4899" max="4899" width="54" style="41" customWidth="1"/>
    <col min="4900" max="4900" width="20.85546875" style="41" customWidth="1"/>
    <col min="4901" max="4901" width="11.42578125" style="41" customWidth="1"/>
    <col min="4902" max="4902" width="48.140625" style="41" customWidth="1"/>
    <col min="4903" max="4903" width="17.140625" style="41" customWidth="1"/>
    <col min="4904" max="4904" width="14.42578125" style="41" customWidth="1"/>
    <col min="4905" max="4905" width="11.42578125" style="41" customWidth="1"/>
    <col min="4906" max="4906" width="34.5703125" style="41" customWidth="1"/>
    <col min="4907" max="4907" width="18.85546875" style="41" customWidth="1"/>
    <col min="4908" max="4908" width="14.5703125" style="41" customWidth="1"/>
    <col min="4909" max="4909" width="11.42578125" style="41" customWidth="1"/>
    <col min="4910" max="4910" width="45.42578125" style="41" customWidth="1"/>
    <col min="4911" max="4911" width="20.140625" style="41" customWidth="1"/>
    <col min="4912" max="4913" width="11.42578125" style="41" customWidth="1"/>
    <col min="4914" max="4914" width="54.140625" style="41" customWidth="1"/>
    <col min="4915" max="4915" width="18.85546875" style="41" customWidth="1"/>
    <col min="4916" max="4916" width="22.140625" style="41" customWidth="1"/>
    <col min="4917" max="4917" width="15.85546875" style="41" customWidth="1"/>
    <col min="4918" max="4918" width="43.42578125" style="41" customWidth="1"/>
    <col min="4919" max="4919" width="21.85546875" style="41" customWidth="1"/>
    <col min="4920" max="4920" width="16.140625" style="41" customWidth="1"/>
    <col min="4921" max="4921" width="11.42578125" style="41" customWidth="1"/>
    <col min="4922" max="4922" width="47.85546875" style="41" customWidth="1"/>
    <col min="4923" max="4923" width="21" style="41" customWidth="1"/>
    <col min="4924" max="4924" width="20" style="41" customWidth="1"/>
    <col min="4925" max="4925" width="11.42578125" style="41" customWidth="1"/>
    <col min="4926" max="4926" width="52.42578125" style="41" customWidth="1"/>
    <col min="4927" max="4927" width="21.5703125" style="41" customWidth="1"/>
    <col min="4928" max="4928" width="15.42578125" style="41" customWidth="1"/>
    <col min="4929" max="4929" width="11.42578125" style="41" customWidth="1"/>
    <col min="4930" max="4930" width="46.42578125" style="41" customWidth="1"/>
    <col min="4931" max="4931" width="18" style="41" customWidth="1"/>
    <col min="4932" max="4932" width="17.85546875" style="41" customWidth="1"/>
    <col min="4933" max="4933" width="15.42578125" style="41" customWidth="1"/>
    <col min="4934" max="4934" width="54" style="41" customWidth="1"/>
    <col min="4935" max="4935" width="29.140625" style="41" customWidth="1"/>
    <col min="4936" max="4936" width="14" style="41" customWidth="1"/>
    <col min="4937" max="4937" width="16.42578125" style="41" customWidth="1"/>
    <col min="4938" max="5120" width="11.42578125" style="41"/>
    <col min="5121" max="5121" width="8.42578125" style="41" customWidth="1"/>
    <col min="5122" max="5122" width="39.42578125" style="41" customWidth="1"/>
    <col min="5123" max="5123" width="63.85546875" style="41" customWidth="1"/>
    <col min="5124" max="5124" width="19.42578125" style="41" customWidth="1"/>
    <col min="5125" max="5125" width="9.42578125" style="41" customWidth="1"/>
    <col min="5126" max="5126" width="58" style="41" customWidth="1"/>
    <col min="5127" max="5128" width="26.42578125" style="41" customWidth="1"/>
    <col min="5129" max="5129" width="16.42578125" style="41" customWidth="1"/>
    <col min="5130" max="5130" width="32.5703125" style="41" customWidth="1"/>
    <col min="5131" max="5132" width="16.140625" style="41" customWidth="1"/>
    <col min="5133" max="5133" width="11.42578125" style="41" customWidth="1"/>
    <col min="5134" max="5134" width="45" style="41" customWidth="1"/>
    <col min="5135" max="5136" width="16.85546875" style="41" customWidth="1"/>
    <col min="5137" max="5137" width="11.42578125" style="41" customWidth="1"/>
    <col min="5138" max="5138" width="59.5703125" style="41" customWidth="1"/>
    <col min="5139" max="5139" width="17" style="41" customWidth="1"/>
    <col min="5140" max="5140" width="15.5703125" style="41" customWidth="1"/>
    <col min="5141" max="5141" width="11.42578125" style="41" customWidth="1"/>
    <col min="5142" max="5142" width="43.42578125" style="41" customWidth="1"/>
    <col min="5143" max="5144" width="19.42578125" style="41" customWidth="1"/>
    <col min="5145" max="5145" width="11.42578125" style="41" customWidth="1"/>
    <col min="5146" max="5146" width="56" style="41" customWidth="1"/>
    <col min="5147" max="5147" width="19.42578125" style="41" customWidth="1"/>
    <col min="5148" max="5148" width="19.5703125" style="41" customWidth="1"/>
    <col min="5149" max="5149" width="15.5703125" style="41" customWidth="1"/>
    <col min="5150" max="5150" width="52" style="41" customWidth="1"/>
    <col min="5151" max="5151" width="21.5703125" style="41" customWidth="1"/>
    <col min="5152" max="5152" width="15.5703125" style="41" customWidth="1"/>
    <col min="5153" max="5153" width="11.42578125" style="41" customWidth="1"/>
    <col min="5154" max="5154" width="48" style="41" customWidth="1"/>
    <col min="5155" max="5155" width="54" style="41" customWidth="1"/>
    <col min="5156" max="5156" width="20.85546875" style="41" customWidth="1"/>
    <col min="5157" max="5157" width="11.42578125" style="41" customWidth="1"/>
    <col min="5158" max="5158" width="48.140625" style="41" customWidth="1"/>
    <col min="5159" max="5159" width="17.140625" style="41" customWidth="1"/>
    <col min="5160" max="5160" width="14.42578125" style="41" customWidth="1"/>
    <col min="5161" max="5161" width="11.42578125" style="41" customWidth="1"/>
    <col min="5162" max="5162" width="34.5703125" style="41" customWidth="1"/>
    <col min="5163" max="5163" width="18.85546875" style="41" customWidth="1"/>
    <col min="5164" max="5164" width="14.5703125" style="41" customWidth="1"/>
    <col min="5165" max="5165" width="11.42578125" style="41" customWidth="1"/>
    <col min="5166" max="5166" width="45.42578125" style="41" customWidth="1"/>
    <col min="5167" max="5167" width="20.140625" style="41" customWidth="1"/>
    <col min="5168" max="5169" width="11.42578125" style="41" customWidth="1"/>
    <col min="5170" max="5170" width="54.140625" style="41" customWidth="1"/>
    <col min="5171" max="5171" width="18.85546875" style="41" customWidth="1"/>
    <col min="5172" max="5172" width="22.140625" style="41" customWidth="1"/>
    <col min="5173" max="5173" width="15.85546875" style="41" customWidth="1"/>
    <col min="5174" max="5174" width="43.42578125" style="41" customWidth="1"/>
    <col min="5175" max="5175" width="21.85546875" style="41" customWidth="1"/>
    <col min="5176" max="5176" width="16.140625" style="41" customWidth="1"/>
    <col min="5177" max="5177" width="11.42578125" style="41" customWidth="1"/>
    <col min="5178" max="5178" width="47.85546875" style="41" customWidth="1"/>
    <col min="5179" max="5179" width="21" style="41" customWidth="1"/>
    <col min="5180" max="5180" width="20" style="41" customWidth="1"/>
    <col min="5181" max="5181" width="11.42578125" style="41" customWidth="1"/>
    <col min="5182" max="5182" width="52.42578125" style="41" customWidth="1"/>
    <col min="5183" max="5183" width="21.5703125" style="41" customWidth="1"/>
    <col min="5184" max="5184" width="15.42578125" style="41" customWidth="1"/>
    <col min="5185" max="5185" width="11.42578125" style="41" customWidth="1"/>
    <col min="5186" max="5186" width="46.42578125" style="41" customWidth="1"/>
    <col min="5187" max="5187" width="18" style="41" customWidth="1"/>
    <col min="5188" max="5188" width="17.85546875" style="41" customWidth="1"/>
    <col min="5189" max="5189" width="15.42578125" style="41" customWidth="1"/>
    <col min="5190" max="5190" width="54" style="41" customWidth="1"/>
    <col min="5191" max="5191" width="29.140625" style="41" customWidth="1"/>
    <col min="5192" max="5192" width="14" style="41" customWidth="1"/>
    <col min="5193" max="5193" width="16.42578125" style="41" customWidth="1"/>
    <col min="5194" max="5376" width="11.42578125" style="41"/>
    <col min="5377" max="5377" width="8.42578125" style="41" customWidth="1"/>
    <col min="5378" max="5378" width="39.42578125" style="41" customWidth="1"/>
    <col min="5379" max="5379" width="63.85546875" style="41" customWidth="1"/>
    <col min="5380" max="5380" width="19.42578125" style="41" customWidth="1"/>
    <col min="5381" max="5381" width="9.42578125" style="41" customWidth="1"/>
    <col min="5382" max="5382" width="58" style="41" customWidth="1"/>
    <col min="5383" max="5384" width="26.42578125" style="41" customWidth="1"/>
    <col min="5385" max="5385" width="16.42578125" style="41" customWidth="1"/>
    <col min="5386" max="5386" width="32.5703125" style="41" customWidth="1"/>
    <col min="5387" max="5388" width="16.140625" style="41" customWidth="1"/>
    <col min="5389" max="5389" width="11.42578125" style="41" customWidth="1"/>
    <col min="5390" max="5390" width="45" style="41" customWidth="1"/>
    <col min="5391" max="5392" width="16.85546875" style="41" customWidth="1"/>
    <col min="5393" max="5393" width="11.42578125" style="41" customWidth="1"/>
    <col min="5394" max="5394" width="59.5703125" style="41" customWidth="1"/>
    <col min="5395" max="5395" width="17" style="41" customWidth="1"/>
    <col min="5396" max="5396" width="15.5703125" style="41" customWidth="1"/>
    <col min="5397" max="5397" width="11.42578125" style="41" customWidth="1"/>
    <col min="5398" max="5398" width="43.42578125" style="41" customWidth="1"/>
    <col min="5399" max="5400" width="19.42578125" style="41" customWidth="1"/>
    <col min="5401" max="5401" width="11.42578125" style="41" customWidth="1"/>
    <col min="5402" max="5402" width="56" style="41" customWidth="1"/>
    <col min="5403" max="5403" width="19.42578125" style="41" customWidth="1"/>
    <col min="5404" max="5404" width="19.5703125" style="41" customWidth="1"/>
    <col min="5405" max="5405" width="15.5703125" style="41" customWidth="1"/>
    <col min="5406" max="5406" width="52" style="41" customWidth="1"/>
    <col min="5407" max="5407" width="21.5703125" style="41" customWidth="1"/>
    <col min="5408" max="5408" width="15.5703125" style="41" customWidth="1"/>
    <col min="5409" max="5409" width="11.42578125" style="41" customWidth="1"/>
    <col min="5410" max="5410" width="48" style="41" customWidth="1"/>
    <col min="5411" max="5411" width="54" style="41" customWidth="1"/>
    <col min="5412" max="5412" width="20.85546875" style="41" customWidth="1"/>
    <col min="5413" max="5413" width="11.42578125" style="41" customWidth="1"/>
    <col min="5414" max="5414" width="48.140625" style="41" customWidth="1"/>
    <col min="5415" max="5415" width="17.140625" style="41" customWidth="1"/>
    <col min="5416" max="5416" width="14.42578125" style="41" customWidth="1"/>
    <col min="5417" max="5417" width="11.42578125" style="41" customWidth="1"/>
    <col min="5418" max="5418" width="34.5703125" style="41" customWidth="1"/>
    <col min="5419" max="5419" width="18.85546875" style="41" customWidth="1"/>
    <col min="5420" max="5420" width="14.5703125" style="41" customWidth="1"/>
    <col min="5421" max="5421" width="11.42578125" style="41" customWidth="1"/>
    <col min="5422" max="5422" width="45.42578125" style="41" customWidth="1"/>
    <col min="5423" max="5423" width="20.140625" style="41" customWidth="1"/>
    <col min="5424" max="5425" width="11.42578125" style="41" customWidth="1"/>
    <col min="5426" max="5426" width="54.140625" style="41" customWidth="1"/>
    <col min="5427" max="5427" width="18.85546875" style="41" customWidth="1"/>
    <col min="5428" max="5428" width="22.140625" style="41" customWidth="1"/>
    <col min="5429" max="5429" width="15.85546875" style="41" customWidth="1"/>
    <col min="5430" max="5430" width="43.42578125" style="41" customWidth="1"/>
    <col min="5431" max="5431" width="21.85546875" style="41" customWidth="1"/>
    <col min="5432" max="5432" width="16.140625" style="41" customWidth="1"/>
    <col min="5433" max="5433" width="11.42578125" style="41" customWidth="1"/>
    <col min="5434" max="5434" width="47.85546875" style="41" customWidth="1"/>
    <col min="5435" max="5435" width="21" style="41" customWidth="1"/>
    <col min="5436" max="5436" width="20" style="41" customWidth="1"/>
    <col min="5437" max="5437" width="11.42578125" style="41" customWidth="1"/>
    <col min="5438" max="5438" width="52.42578125" style="41" customWidth="1"/>
    <col min="5439" max="5439" width="21.5703125" style="41" customWidth="1"/>
    <col min="5440" max="5440" width="15.42578125" style="41" customWidth="1"/>
    <col min="5441" max="5441" width="11.42578125" style="41" customWidth="1"/>
    <col min="5442" max="5442" width="46.42578125" style="41" customWidth="1"/>
    <col min="5443" max="5443" width="18" style="41" customWidth="1"/>
    <col min="5444" max="5444" width="17.85546875" style="41" customWidth="1"/>
    <col min="5445" max="5445" width="15.42578125" style="41" customWidth="1"/>
    <col min="5446" max="5446" width="54" style="41" customWidth="1"/>
    <col min="5447" max="5447" width="29.140625" style="41" customWidth="1"/>
    <col min="5448" max="5448" width="14" style="41" customWidth="1"/>
    <col min="5449" max="5449" width="16.42578125" style="41" customWidth="1"/>
    <col min="5450" max="5632" width="11.42578125" style="41"/>
    <col min="5633" max="5633" width="8.42578125" style="41" customWidth="1"/>
    <col min="5634" max="5634" width="39.42578125" style="41" customWidth="1"/>
    <col min="5635" max="5635" width="63.85546875" style="41" customWidth="1"/>
    <col min="5636" max="5636" width="19.42578125" style="41" customWidth="1"/>
    <col min="5637" max="5637" width="9.42578125" style="41" customWidth="1"/>
    <col min="5638" max="5638" width="58" style="41" customWidth="1"/>
    <col min="5639" max="5640" width="26.42578125" style="41" customWidth="1"/>
    <col min="5641" max="5641" width="16.42578125" style="41" customWidth="1"/>
    <col min="5642" max="5642" width="32.5703125" style="41" customWidth="1"/>
    <col min="5643" max="5644" width="16.140625" style="41" customWidth="1"/>
    <col min="5645" max="5645" width="11.42578125" style="41" customWidth="1"/>
    <col min="5646" max="5646" width="45" style="41" customWidth="1"/>
    <col min="5647" max="5648" width="16.85546875" style="41" customWidth="1"/>
    <col min="5649" max="5649" width="11.42578125" style="41" customWidth="1"/>
    <col min="5650" max="5650" width="59.5703125" style="41" customWidth="1"/>
    <col min="5651" max="5651" width="17" style="41" customWidth="1"/>
    <col min="5652" max="5652" width="15.5703125" style="41" customWidth="1"/>
    <col min="5653" max="5653" width="11.42578125" style="41" customWidth="1"/>
    <col min="5654" max="5654" width="43.42578125" style="41" customWidth="1"/>
    <col min="5655" max="5656" width="19.42578125" style="41" customWidth="1"/>
    <col min="5657" max="5657" width="11.42578125" style="41" customWidth="1"/>
    <col min="5658" max="5658" width="56" style="41" customWidth="1"/>
    <col min="5659" max="5659" width="19.42578125" style="41" customWidth="1"/>
    <col min="5660" max="5660" width="19.5703125" style="41" customWidth="1"/>
    <col min="5661" max="5661" width="15.5703125" style="41" customWidth="1"/>
    <col min="5662" max="5662" width="52" style="41" customWidth="1"/>
    <col min="5663" max="5663" width="21.5703125" style="41" customWidth="1"/>
    <col min="5664" max="5664" width="15.5703125" style="41" customWidth="1"/>
    <col min="5665" max="5665" width="11.42578125" style="41" customWidth="1"/>
    <col min="5666" max="5666" width="48" style="41" customWidth="1"/>
    <col min="5667" max="5667" width="54" style="41" customWidth="1"/>
    <col min="5668" max="5668" width="20.85546875" style="41" customWidth="1"/>
    <col min="5669" max="5669" width="11.42578125" style="41" customWidth="1"/>
    <col min="5670" max="5670" width="48.140625" style="41" customWidth="1"/>
    <col min="5671" max="5671" width="17.140625" style="41" customWidth="1"/>
    <col min="5672" max="5672" width="14.42578125" style="41" customWidth="1"/>
    <col min="5673" max="5673" width="11.42578125" style="41" customWidth="1"/>
    <col min="5674" max="5674" width="34.5703125" style="41" customWidth="1"/>
    <col min="5675" max="5675" width="18.85546875" style="41" customWidth="1"/>
    <col min="5676" max="5676" width="14.5703125" style="41" customWidth="1"/>
    <col min="5677" max="5677" width="11.42578125" style="41" customWidth="1"/>
    <col min="5678" max="5678" width="45.42578125" style="41" customWidth="1"/>
    <col min="5679" max="5679" width="20.140625" style="41" customWidth="1"/>
    <col min="5680" max="5681" width="11.42578125" style="41" customWidth="1"/>
    <col min="5682" max="5682" width="54.140625" style="41" customWidth="1"/>
    <col min="5683" max="5683" width="18.85546875" style="41" customWidth="1"/>
    <col min="5684" max="5684" width="22.140625" style="41" customWidth="1"/>
    <col min="5685" max="5685" width="15.85546875" style="41" customWidth="1"/>
    <col min="5686" max="5686" width="43.42578125" style="41" customWidth="1"/>
    <col min="5687" max="5687" width="21.85546875" style="41" customWidth="1"/>
    <col min="5688" max="5688" width="16.140625" style="41" customWidth="1"/>
    <col min="5689" max="5689" width="11.42578125" style="41" customWidth="1"/>
    <col min="5690" max="5690" width="47.85546875" style="41" customWidth="1"/>
    <col min="5691" max="5691" width="21" style="41" customWidth="1"/>
    <col min="5692" max="5692" width="20" style="41" customWidth="1"/>
    <col min="5693" max="5693" width="11.42578125" style="41" customWidth="1"/>
    <col min="5694" max="5694" width="52.42578125" style="41" customWidth="1"/>
    <col min="5695" max="5695" width="21.5703125" style="41" customWidth="1"/>
    <col min="5696" max="5696" width="15.42578125" style="41" customWidth="1"/>
    <col min="5697" max="5697" width="11.42578125" style="41" customWidth="1"/>
    <col min="5698" max="5698" width="46.42578125" style="41" customWidth="1"/>
    <col min="5699" max="5699" width="18" style="41" customWidth="1"/>
    <col min="5700" max="5700" width="17.85546875" style="41" customWidth="1"/>
    <col min="5701" max="5701" width="15.42578125" style="41" customWidth="1"/>
    <col min="5702" max="5702" width="54" style="41" customWidth="1"/>
    <col min="5703" max="5703" width="29.140625" style="41" customWidth="1"/>
    <col min="5704" max="5704" width="14" style="41" customWidth="1"/>
    <col min="5705" max="5705" width="16.42578125" style="41" customWidth="1"/>
    <col min="5706" max="5888" width="11.42578125" style="41"/>
    <col min="5889" max="5889" width="8.42578125" style="41" customWidth="1"/>
    <col min="5890" max="5890" width="39.42578125" style="41" customWidth="1"/>
    <col min="5891" max="5891" width="63.85546875" style="41" customWidth="1"/>
    <col min="5892" max="5892" width="19.42578125" style="41" customWidth="1"/>
    <col min="5893" max="5893" width="9.42578125" style="41" customWidth="1"/>
    <col min="5894" max="5894" width="58" style="41" customWidth="1"/>
    <col min="5895" max="5896" width="26.42578125" style="41" customWidth="1"/>
    <col min="5897" max="5897" width="16.42578125" style="41" customWidth="1"/>
    <col min="5898" max="5898" width="32.5703125" style="41" customWidth="1"/>
    <col min="5899" max="5900" width="16.140625" style="41" customWidth="1"/>
    <col min="5901" max="5901" width="11.42578125" style="41" customWidth="1"/>
    <col min="5902" max="5902" width="45" style="41" customWidth="1"/>
    <col min="5903" max="5904" width="16.85546875" style="41" customWidth="1"/>
    <col min="5905" max="5905" width="11.42578125" style="41" customWidth="1"/>
    <col min="5906" max="5906" width="59.5703125" style="41" customWidth="1"/>
    <col min="5907" max="5907" width="17" style="41" customWidth="1"/>
    <col min="5908" max="5908" width="15.5703125" style="41" customWidth="1"/>
    <col min="5909" max="5909" width="11.42578125" style="41" customWidth="1"/>
    <col min="5910" max="5910" width="43.42578125" style="41" customWidth="1"/>
    <col min="5911" max="5912" width="19.42578125" style="41" customWidth="1"/>
    <col min="5913" max="5913" width="11.42578125" style="41" customWidth="1"/>
    <col min="5914" max="5914" width="56" style="41" customWidth="1"/>
    <col min="5915" max="5915" width="19.42578125" style="41" customWidth="1"/>
    <col min="5916" max="5916" width="19.5703125" style="41" customWidth="1"/>
    <col min="5917" max="5917" width="15.5703125" style="41" customWidth="1"/>
    <col min="5918" max="5918" width="52" style="41" customWidth="1"/>
    <col min="5919" max="5919" width="21.5703125" style="41" customWidth="1"/>
    <col min="5920" max="5920" width="15.5703125" style="41" customWidth="1"/>
    <col min="5921" max="5921" width="11.42578125" style="41" customWidth="1"/>
    <col min="5922" max="5922" width="48" style="41" customWidth="1"/>
    <col min="5923" max="5923" width="54" style="41" customWidth="1"/>
    <col min="5924" max="5924" width="20.85546875" style="41" customWidth="1"/>
    <col min="5925" max="5925" width="11.42578125" style="41" customWidth="1"/>
    <col min="5926" max="5926" width="48.140625" style="41" customWidth="1"/>
    <col min="5927" max="5927" width="17.140625" style="41" customWidth="1"/>
    <col min="5928" max="5928" width="14.42578125" style="41" customWidth="1"/>
    <col min="5929" max="5929" width="11.42578125" style="41" customWidth="1"/>
    <col min="5930" max="5930" width="34.5703125" style="41" customWidth="1"/>
    <col min="5931" max="5931" width="18.85546875" style="41" customWidth="1"/>
    <col min="5932" max="5932" width="14.5703125" style="41" customWidth="1"/>
    <col min="5933" max="5933" width="11.42578125" style="41" customWidth="1"/>
    <col min="5934" max="5934" width="45.42578125" style="41" customWidth="1"/>
    <col min="5935" max="5935" width="20.140625" style="41" customWidth="1"/>
    <col min="5936" max="5937" width="11.42578125" style="41" customWidth="1"/>
    <col min="5938" max="5938" width="54.140625" style="41" customWidth="1"/>
    <col min="5939" max="5939" width="18.85546875" style="41" customWidth="1"/>
    <col min="5940" max="5940" width="22.140625" style="41" customWidth="1"/>
    <col min="5941" max="5941" width="15.85546875" style="41" customWidth="1"/>
    <col min="5942" max="5942" width="43.42578125" style="41" customWidth="1"/>
    <col min="5943" max="5943" width="21.85546875" style="41" customWidth="1"/>
    <col min="5944" max="5944" width="16.140625" style="41" customWidth="1"/>
    <col min="5945" max="5945" width="11.42578125" style="41" customWidth="1"/>
    <col min="5946" max="5946" width="47.85546875" style="41" customWidth="1"/>
    <col min="5947" max="5947" width="21" style="41" customWidth="1"/>
    <col min="5948" max="5948" width="20" style="41" customWidth="1"/>
    <col min="5949" max="5949" width="11.42578125" style="41" customWidth="1"/>
    <col min="5950" max="5950" width="52.42578125" style="41" customWidth="1"/>
    <col min="5951" max="5951" width="21.5703125" style="41" customWidth="1"/>
    <col min="5952" max="5952" width="15.42578125" style="41" customWidth="1"/>
    <col min="5953" max="5953" width="11.42578125" style="41" customWidth="1"/>
    <col min="5954" max="5954" width="46.42578125" style="41" customWidth="1"/>
    <col min="5955" max="5955" width="18" style="41" customWidth="1"/>
    <col min="5956" max="5956" width="17.85546875" style="41" customWidth="1"/>
    <col min="5957" max="5957" width="15.42578125" style="41" customWidth="1"/>
    <col min="5958" max="5958" width="54" style="41" customWidth="1"/>
    <col min="5959" max="5959" width="29.140625" style="41" customWidth="1"/>
    <col min="5960" max="5960" width="14" style="41" customWidth="1"/>
    <col min="5961" max="5961" width="16.42578125" style="41" customWidth="1"/>
    <col min="5962" max="6144" width="11.42578125" style="41"/>
    <col min="6145" max="6145" width="8.42578125" style="41" customWidth="1"/>
    <col min="6146" max="6146" width="39.42578125" style="41" customWidth="1"/>
    <col min="6147" max="6147" width="63.85546875" style="41" customWidth="1"/>
    <col min="6148" max="6148" width="19.42578125" style="41" customWidth="1"/>
    <col min="6149" max="6149" width="9.42578125" style="41" customWidth="1"/>
    <col min="6150" max="6150" width="58" style="41" customWidth="1"/>
    <col min="6151" max="6152" width="26.42578125" style="41" customWidth="1"/>
    <col min="6153" max="6153" width="16.42578125" style="41" customWidth="1"/>
    <col min="6154" max="6154" width="32.5703125" style="41" customWidth="1"/>
    <col min="6155" max="6156" width="16.140625" style="41" customWidth="1"/>
    <col min="6157" max="6157" width="11.42578125" style="41" customWidth="1"/>
    <col min="6158" max="6158" width="45" style="41" customWidth="1"/>
    <col min="6159" max="6160" width="16.85546875" style="41" customWidth="1"/>
    <col min="6161" max="6161" width="11.42578125" style="41" customWidth="1"/>
    <col min="6162" max="6162" width="59.5703125" style="41" customWidth="1"/>
    <col min="6163" max="6163" width="17" style="41" customWidth="1"/>
    <col min="6164" max="6164" width="15.5703125" style="41" customWidth="1"/>
    <col min="6165" max="6165" width="11.42578125" style="41" customWidth="1"/>
    <col min="6166" max="6166" width="43.42578125" style="41" customWidth="1"/>
    <col min="6167" max="6168" width="19.42578125" style="41" customWidth="1"/>
    <col min="6169" max="6169" width="11.42578125" style="41" customWidth="1"/>
    <col min="6170" max="6170" width="56" style="41" customWidth="1"/>
    <col min="6171" max="6171" width="19.42578125" style="41" customWidth="1"/>
    <col min="6172" max="6172" width="19.5703125" style="41" customWidth="1"/>
    <col min="6173" max="6173" width="15.5703125" style="41" customWidth="1"/>
    <col min="6174" max="6174" width="52" style="41" customWidth="1"/>
    <col min="6175" max="6175" width="21.5703125" style="41" customWidth="1"/>
    <col min="6176" max="6176" width="15.5703125" style="41" customWidth="1"/>
    <col min="6177" max="6177" width="11.42578125" style="41" customWidth="1"/>
    <col min="6178" max="6178" width="48" style="41" customWidth="1"/>
    <col min="6179" max="6179" width="54" style="41" customWidth="1"/>
    <col min="6180" max="6180" width="20.85546875" style="41" customWidth="1"/>
    <col min="6181" max="6181" width="11.42578125" style="41" customWidth="1"/>
    <col min="6182" max="6182" width="48.140625" style="41" customWidth="1"/>
    <col min="6183" max="6183" width="17.140625" style="41" customWidth="1"/>
    <col min="6184" max="6184" width="14.42578125" style="41" customWidth="1"/>
    <col min="6185" max="6185" width="11.42578125" style="41" customWidth="1"/>
    <col min="6186" max="6186" width="34.5703125" style="41" customWidth="1"/>
    <col min="6187" max="6187" width="18.85546875" style="41" customWidth="1"/>
    <col min="6188" max="6188" width="14.5703125" style="41" customWidth="1"/>
    <col min="6189" max="6189" width="11.42578125" style="41" customWidth="1"/>
    <col min="6190" max="6190" width="45.42578125" style="41" customWidth="1"/>
    <col min="6191" max="6191" width="20.140625" style="41" customWidth="1"/>
    <col min="6192" max="6193" width="11.42578125" style="41" customWidth="1"/>
    <col min="6194" max="6194" width="54.140625" style="41" customWidth="1"/>
    <col min="6195" max="6195" width="18.85546875" style="41" customWidth="1"/>
    <col min="6196" max="6196" width="22.140625" style="41" customWidth="1"/>
    <col min="6197" max="6197" width="15.85546875" style="41" customWidth="1"/>
    <col min="6198" max="6198" width="43.42578125" style="41" customWidth="1"/>
    <col min="6199" max="6199" width="21.85546875" style="41" customWidth="1"/>
    <col min="6200" max="6200" width="16.140625" style="41" customWidth="1"/>
    <col min="6201" max="6201" width="11.42578125" style="41" customWidth="1"/>
    <col min="6202" max="6202" width="47.85546875" style="41" customWidth="1"/>
    <col min="6203" max="6203" width="21" style="41" customWidth="1"/>
    <col min="6204" max="6204" width="20" style="41" customWidth="1"/>
    <col min="6205" max="6205" width="11.42578125" style="41" customWidth="1"/>
    <col min="6206" max="6206" width="52.42578125" style="41" customWidth="1"/>
    <col min="6207" max="6207" width="21.5703125" style="41" customWidth="1"/>
    <col min="6208" max="6208" width="15.42578125" style="41" customWidth="1"/>
    <col min="6209" max="6209" width="11.42578125" style="41" customWidth="1"/>
    <col min="6210" max="6210" width="46.42578125" style="41" customWidth="1"/>
    <col min="6211" max="6211" width="18" style="41" customWidth="1"/>
    <col min="6212" max="6212" width="17.85546875" style="41" customWidth="1"/>
    <col min="6213" max="6213" width="15.42578125" style="41" customWidth="1"/>
    <col min="6214" max="6214" width="54" style="41" customWidth="1"/>
    <col min="6215" max="6215" width="29.140625" style="41" customWidth="1"/>
    <col min="6216" max="6216" width="14" style="41" customWidth="1"/>
    <col min="6217" max="6217" width="16.42578125" style="41" customWidth="1"/>
    <col min="6218" max="6400" width="11.42578125" style="41"/>
    <col min="6401" max="6401" width="8.42578125" style="41" customWidth="1"/>
    <col min="6402" max="6402" width="39.42578125" style="41" customWidth="1"/>
    <col min="6403" max="6403" width="63.85546875" style="41" customWidth="1"/>
    <col min="6404" max="6404" width="19.42578125" style="41" customWidth="1"/>
    <col min="6405" max="6405" width="9.42578125" style="41" customWidth="1"/>
    <col min="6406" max="6406" width="58" style="41" customWidth="1"/>
    <col min="6407" max="6408" width="26.42578125" style="41" customWidth="1"/>
    <col min="6409" max="6409" width="16.42578125" style="41" customWidth="1"/>
    <col min="6410" max="6410" width="32.5703125" style="41" customWidth="1"/>
    <col min="6411" max="6412" width="16.140625" style="41" customWidth="1"/>
    <col min="6413" max="6413" width="11.42578125" style="41" customWidth="1"/>
    <col min="6414" max="6414" width="45" style="41" customWidth="1"/>
    <col min="6415" max="6416" width="16.85546875" style="41" customWidth="1"/>
    <col min="6417" max="6417" width="11.42578125" style="41" customWidth="1"/>
    <col min="6418" max="6418" width="59.5703125" style="41" customWidth="1"/>
    <col min="6419" max="6419" width="17" style="41" customWidth="1"/>
    <col min="6420" max="6420" width="15.5703125" style="41" customWidth="1"/>
    <col min="6421" max="6421" width="11.42578125" style="41" customWidth="1"/>
    <col min="6422" max="6422" width="43.42578125" style="41" customWidth="1"/>
    <col min="6423" max="6424" width="19.42578125" style="41" customWidth="1"/>
    <col min="6425" max="6425" width="11.42578125" style="41" customWidth="1"/>
    <col min="6426" max="6426" width="56" style="41" customWidth="1"/>
    <col min="6427" max="6427" width="19.42578125" style="41" customWidth="1"/>
    <col min="6428" max="6428" width="19.5703125" style="41" customWidth="1"/>
    <col min="6429" max="6429" width="15.5703125" style="41" customWidth="1"/>
    <col min="6430" max="6430" width="52" style="41" customWidth="1"/>
    <col min="6431" max="6431" width="21.5703125" style="41" customWidth="1"/>
    <col min="6432" max="6432" width="15.5703125" style="41" customWidth="1"/>
    <col min="6433" max="6433" width="11.42578125" style="41" customWidth="1"/>
    <col min="6434" max="6434" width="48" style="41" customWidth="1"/>
    <col min="6435" max="6435" width="54" style="41" customWidth="1"/>
    <col min="6436" max="6436" width="20.85546875" style="41" customWidth="1"/>
    <col min="6437" max="6437" width="11.42578125" style="41" customWidth="1"/>
    <col min="6438" max="6438" width="48.140625" style="41" customWidth="1"/>
    <col min="6439" max="6439" width="17.140625" style="41" customWidth="1"/>
    <col min="6440" max="6440" width="14.42578125" style="41" customWidth="1"/>
    <col min="6441" max="6441" width="11.42578125" style="41" customWidth="1"/>
    <col min="6442" max="6442" width="34.5703125" style="41" customWidth="1"/>
    <col min="6443" max="6443" width="18.85546875" style="41" customWidth="1"/>
    <col min="6444" max="6444" width="14.5703125" style="41" customWidth="1"/>
    <col min="6445" max="6445" width="11.42578125" style="41" customWidth="1"/>
    <col min="6446" max="6446" width="45.42578125" style="41" customWidth="1"/>
    <col min="6447" max="6447" width="20.140625" style="41" customWidth="1"/>
    <col min="6448" max="6449" width="11.42578125" style="41" customWidth="1"/>
    <col min="6450" max="6450" width="54.140625" style="41" customWidth="1"/>
    <col min="6451" max="6451" width="18.85546875" style="41" customWidth="1"/>
    <col min="6452" max="6452" width="22.140625" style="41" customWidth="1"/>
    <col min="6453" max="6453" width="15.85546875" style="41" customWidth="1"/>
    <col min="6454" max="6454" width="43.42578125" style="41" customWidth="1"/>
    <col min="6455" max="6455" width="21.85546875" style="41" customWidth="1"/>
    <col min="6456" max="6456" width="16.140625" style="41" customWidth="1"/>
    <col min="6457" max="6457" width="11.42578125" style="41" customWidth="1"/>
    <col min="6458" max="6458" width="47.85546875" style="41" customWidth="1"/>
    <col min="6459" max="6459" width="21" style="41" customWidth="1"/>
    <col min="6460" max="6460" width="20" style="41" customWidth="1"/>
    <col min="6461" max="6461" width="11.42578125" style="41" customWidth="1"/>
    <col min="6462" max="6462" width="52.42578125" style="41" customWidth="1"/>
    <col min="6463" max="6463" width="21.5703125" style="41" customWidth="1"/>
    <col min="6464" max="6464" width="15.42578125" style="41" customWidth="1"/>
    <col min="6465" max="6465" width="11.42578125" style="41" customWidth="1"/>
    <col min="6466" max="6466" width="46.42578125" style="41" customWidth="1"/>
    <col min="6467" max="6467" width="18" style="41" customWidth="1"/>
    <col min="6468" max="6468" width="17.85546875" style="41" customWidth="1"/>
    <col min="6469" max="6469" width="15.42578125" style="41" customWidth="1"/>
    <col min="6470" max="6470" width="54" style="41" customWidth="1"/>
    <col min="6471" max="6471" width="29.140625" style="41" customWidth="1"/>
    <col min="6472" max="6472" width="14" style="41" customWidth="1"/>
    <col min="6473" max="6473" width="16.42578125" style="41" customWidth="1"/>
    <col min="6474" max="6656" width="11.42578125" style="41"/>
    <col min="6657" max="6657" width="8.42578125" style="41" customWidth="1"/>
    <col min="6658" max="6658" width="39.42578125" style="41" customWidth="1"/>
    <col min="6659" max="6659" width="63.85546875" style="41" customWidth="1"/>
    <col min="6660" max="6660" width="19.42578125" style="41" customWidth="1"/>
    <col min="6661" max="6661" width="9.42578125" style="41" customWidth="1"/>
    <col min="6662" max="6662" width="58" style="41" customWidth="1"/>
    <col min="6663" max="6664" width="26.42578125" style="41" customWidth="1"/>
    <col min="6665" max="6665" width="16.42578125" style="41" customWidth="1"/>
    <col min="6666" max="6666" width="32.5703125" style="41" customWidth="1"/>
    <col min="6667" max="6668" width="16.140625" style="41" customWidth="1"/>
    <col min="6669" max="6669" width="11.42578125" style="41" customWidth="1"/>
    <col min="6670" max="6670" width="45" style="41" customWidth="1"/>
    <col min="6671" max="6672" width="16.85546875" style="41" customWidth="1"/>
    <col min="6673" max="6673" width="11.42578125" style="41" customWidth="1"/>
    <col min="6674" max="6674" width="59.5703125" style="41" customWidth="1"/>
    <col min="6675" max="6675" width="17" style="41" customWidth="1"/>
    <col min="6676" max="6676" width="15.5703125" style="41" customWidth="1"/>
    <col min="6677" max="6677" width="11.42578125" style="41" customWidth="1"/>
    <col min="6678" max="6678" width="43.42578125" style="41" customWidth="1"/>
    <col min="6679" max="6680" width="19.42578125" style="41" customWidth="1"/>
    <col min="6681" max="6681" width="11.42578125" style="41" customWidth="1"/>
    <col min="6682" max="6682" width="56" style="41" customWidth="1"/>
    <col min="6683" max="6683" width="19.42578125" style="41" customWidth="1"/>
    <col min="6684" max="6684" width="19.5703125" style="41" customWidth="1"/>
    <col min="6685" max="6685" width="15.5703125" style="41" customWidth="1"/>
    <col min="6686" max="6686" width="52" style="41" customWidth="1"/>
    <col min="6687" max="6687" width="21.5703125" style="41" customWidth="1"/>
    <col min="6688" max="6688" width="15.5703125" style="41" customWidth="1"/>
    <col min="6689" max="6689" width="11.42578125" style="41" customWidth="1"/>
    <col min="6690" max="6690" width="48" style="41" customWidth="1"/>
    <col min="6691" max="6691" width="54" style="41" customWidth="1"/>
    <col min="6692" max="6692" width="20.85546875" style="41" customWidth="1"/>
    <col min="6693" max="6693" width="11.42578125" style="41" customWidth="1"/>
    <col min="6694" max="6694" width="48.140625" style="41" customWidth="1"/>
    <col min="6695" max="6695" width="17.140625" style="41" customWidth="1"/>
    <col min="6696" max="6696" width="14.42578125" style="41" customWidth="1"/>
    <col min="6697" max="6697" width="11.42578125" style="41" customWidth="1"/>
    <col min="6698" max="6698" width="34.5703125" style="41" customWidth="1"/>
    <col min="6699" max="6699" width="18.85546875" style="41" customWidth="1"/>
    <col min="6700" max="6700" width="14.5703125" style="41" customWidth="1"/>
    <col min="6701" max="6701" width="11.42578125" style="41" customWidth="1"/>
    <col min="6702" max="6702" width="45.42578125" style="41" customWidth="1"/>
    <col min="6703" max="6703" width="20.140625" style="41" customWidth="1"/>
    <col min="6704" max="6705" width="11.42578125" style="41" customWidth="1"/>
    <col min="6706" max="6706" width="54.140625" style="41" customWidth="1"/>
    <col min="6707" max="6707" width="18.85546875" style="41" customWidth="1"/>
    <col min="6708" max="6708" width="22.140625" style="41" customWidth="1"/>
    <col min="6709" max="6709" width="15.85546875" style="41" customWidth="1"/>
    <col min="6710" max="6710" width="43.42578125" style="41" customWidth="1"/>
    <col min="6711" max="6711" width="21.85546875" style="41" customWidth="1"/>
    <col min="6712" max="6712" width="16.140625" style="41" customWidth="1"/>
    <col min="6713" max="6713" width="11.42578125" style="41" customWidth="1"/>
    <col min="6714" max="6714" width="47.85546875" style="41" customWidth="1"/>
    <col min="6715" max="6715" width="21" style="41" customWidth="1"/>
    <col min="6716" max="6716" width="20" style="41" customWidth="1"/>
    <col min="6717" max="6717" width="11.42578125" style="41" customWidth="1"/>
    <col min="6718" max="6718" width="52.42578125" style="41" customWidth="1"/>
    <col min="6719" max="6719" width="21.5703125" style="41" customWidth="1"/>
    <col min="6720" max="6720" width="15.42578125" style="41" customWidth="1"/>
    <col min="6721" max="6721" width="11.42578125" style="41" customWidth="1"/>
    <col min="6722" max="6722" width="46.42578125" style="41" customWidth="1"/>
    <col min="6723" max="6723" width="18" style="41" customWidth="1"/>
    <col min="6724" max="6724" width="17.85546875" style="41" customWidth="1"/>
    <col min="6725" max="6725" width="15.42578125" style="41" customWidth="1"/>
    <col min="6726" max="6726" width="54" style="41" customWidth="1"/>
    <col min="6727" max="6727" width="29.140625" style="41" customWidth="1"/>
    <col min="6728" max="6728" width="14" style="41" customWidth="1"/>
    <col min="6729" max="6729" width="16.42578125" style="41" customWidth="1"/>
    <col min="6730" max="6912" width="11.42578125" style="41"/>
    <col min="6913" max="6913" width="8.42578125" style="41" customWidth="1"/>
    <col min="6914" max="6914" width="39.42578125" style="41" customWidth="1"/>
    <col min="6915" max="6915" width="63.85546875" style="41" customWidth="1"/>
    <col min="6916" max="6916" width="19.42578125" style="41" customWidth="1"/>
    <col min="6917" max="6917" width="9.42578125" style="41" customWidth="1"/>
    <col min="6918" max="6918" width="58" style="41" customWidth="1"/>
    <col min="6919" max="6920" width="26.42578125" style="41" customWidth="1"/>
    <col min="6921" max="6921" width="16.42578125" style="41" customWidth="1"/>
    <col min="6922" max="6922" width="32.5703125" style="41" customWidth="1"/>
    <col min="6923" max="6924" width="16.140625" style="41" customWidth="1"/>
    <col min="6925" max="6925" width="11.42578125" style="41" customWidth="1"/>
    <col min="6926" max="6926" width="45" style="41" customWidth="1"/>
    <col min="6927" max="6928" width="16.85546875" style="41" customWidth="1"/>
    <col min="6929" max="6929" width="11.42578125" style="41" customWidth="1"/>
    <col min="6930" max="6930" width="59.5703125" style="41" customWidth="1"/>
    <col min="6931" max="6931" width="17" style="41" customWidth="1"/>
    <col min="6932" max="6932" width="15.5703125" style="41" customWidth="1"/>
    <col min="6933" max="6933" width="11.42578125" style="41" customWidth="1"/>
    <col min="6934" max="6934" width="43.42578125" style="41" customWidth="1"/>
    <col min="6935" max="6936" width="19.42578125" style="41" customWidth="1"/>
    <col min="6937" max="6937" width="11.42578125" style="41" customWidth="1"/>
    <col min="6938" max="6938" width="56" style="41" customWidth="1"/>
    <col min="6939" max="6939" width="19.42578125" style="41" customWidth="1"/>
    <col min="6940" max="6940" width="19.5703125" style="41" customWidth="1"/>
    <col min="6941" max="6941" width="15.5703125" style="41" customWidth="1"/>
    <col min="6942" max="6942" width="52" style="41" customWidth="1"/>
    <col min="6943" max="6943" width="21.5703125" style="41" customWidth="1"/>
    <col min="6944" max="6944" width="15.5703125" style="41" customWidth="1"/>
    <col min="6945" max="6945" width="11.42578125" style="41" customWidth="1"/>
    <col min="6946" max="6946" width="48" style="41" customWidth="1"/>
    <col min="6947" max="6947" width="54" style="41" customWidth="1"/>
    <col min="6948" max="6948" width="20.85546875" style="41" customWidth="1"/>
    <col min="6949" max="6949" width="11.42578125" style="41" customWidth="1"/>
    <col min="6950" max="6950" width="48.140625" style="41" customWidth="1"/>
    <col min="6951" max="6951" width="17.140625" style="41" customWidth="1"/>
    <col min="6952" max="6952" width="14.42578125" style="41" customWidth="1"/>
    <col min="6953" max="6953" width="11.42578125" style="41" customWidth="1"/>
    <col min="6954" max="6954" width="34.5703125" style="41" customWidth="1"/>
    <col min="6955" max="6955" width="18.85546875" style="41" customWidth="1"/>
    <col min="6956" max="6956" width="14.5703125" style="41" customWidth="1"/>
    <col min="6957" max="6957" width="11.42578125" style="41" customWidth="1"/>
    <col min="6958" max="6958" width="45.42578125" style="41" customWidth="1"/>
    <col min="6959" max="6959" width="20.140625" style="41" customWidth="1"/>
    <col min="6960" max="6961" width="11.42578125" style="41" customWidth="1"/>
    <col min="6962" max="6962" width="54.140625" style="41" customWidth="1"/>
    <col min="6963" max="6963" width="18.85546875" style="41" customWidth="1"/>
    <col min="6964" max="6964" width="22.140625" style="41" customWidth="1"/>
    <col min="6965" max="6965" width="15.85546875" style="41" customWidth="1"/>
    <col min="6966" max="6966" width="43.42578125" style="41" customWidth="1"/>
    <col min="6967" max="6967" width="21.85546875" style="41" customWidth="1"/>
    <col min="6968" max="6968" width="16.140625" style="41" customWidth="1"/>
    <col min="6969" max="6969" width="11.42578125" style="41" customWidth="1"/>
    <col min="6970" max="6970" width="47.85546875" style="41" customWidth="1"/>
    <col min="6971" max="6971" width="21" style="41" customWidth="1"/>
    <col min="6972" max="6972" width="20" style="41" customWidth="1"/>
    <col min="6973" max="6973" width="11.42578125" style="41" customWidth="1"/>
    <col min="6974" max="6974" width="52.42578125" style="41" customWidth="1"/>
    <col min="6975" max="6975" width="21.5703125" style="41" customWidth="1"/>
    <col min="6976" max="6976" width="15.42578125" style="41" customWidth="1"/>
    <col min="6977" max="6977" width="11.42578125" style="41" customWidth="1"/>
    <col min="6978" max="6978" width="46.42578125" style="41" customWidth="1"/>
    <col min="6979" max="6979" width="18" style="41" customWidth="1"/>
    <col min="6980" max="6980" width="17.85546875" style="41" customWidth="1"/>
    <col min="6981" max="6981" width="15.42578125" style="41" customWidth="1"/>
    <col min="6982" max="6982" width="54" style="41" customWidth="1"/>
    <col min="6983" max="6983" width="29.140625" style="41" customWidth="1"/>
    <col min="6984" max="6984" width="14" style="41" customWidth="1"/>
    <col min="6985" max="6985" width="16.42578125" style="41" customWidth="1"/>
    <col min="6986" max="7168" width="11.42578125" style="41"/>
    <col min="7169" max="7169" width="8.42578125" style="41" customWidth="1"/>
    <col min="7170" max="7170" width="39.42578125" style="41" customWidth="1"/>
    <col min="7171" max="7171" width="63.85546875" style="41" customWidth="1"/>
    <col min="7172" max="7172" width="19.42578125" style="41" customWidth="1"/>
    <col min="7173" max="7173" width="9.42578125" style="41" customWidth="1"/>
    <col min="7174" max="7174" width="58" style="41" customWidth="1"/>
    <col min="7175" max="7176" width="26.42578125" style="41" customWidth="1"/>
    <col min="7177" max="7177" width="16.42578125" style="41" customWidth="1"/>
    <col min="7178" max="7178" width="32.5703125" style="41" customWidth="1"/>
    <col min="7179" max="7180" width="16.140625" style="41" customWidth="1"/>
    <col min="7181" max="7181" width="11.42578125" style="41" customWidth="1"/>
    <col min="7182" max="7182" width="45" style="41" customWidth="1"/>
    <col min="7183" max="7184" width="16.85546875" style="41" customWidth="1"/>
    <col min="7185" max="7185" width="11.42578125" style="41" customWidth="1"/>
    <col min="7186" max="7186" width="59.5703125" style="41" customWidth="1"/>
    <col min="7187" max="7187" width="17" style="41" customWidth="1"/>
    <col min="7188" max="7188" width="15.5703125" style="41" customWidth="1"/>
    <col min="7189" max="7189" width="11.42578125" style="41" customWidth="1"/>
    <col min="7190" max="7190" width="43.42578125" style="41" customWidth="1"/>
    <col min="7191" max="7192" width="19.42578125" style="41" customWidth="1"/>
    <col min="7193" max="7193" width="11.42578125" style="41" customWidth="1"/>
    <col min="7194" max="7194" width="56" style="41" customWidth="1"/>
    <col min="7195" max="7195" width="19.42578125" style="41" customWidth="1"/>
    <col min="7196" max="7196" width="19.5703125" style="41" customWidth="1"/>
    <col min="7197" max="7197" width="15.5703125" style="41" customWidth="1"/>
    <col min="7198" max="7198" width="52" style="41" customWidth="1"/>
    <col min="7199" max="7199" width="21.5703125" style="41" customWidth="1"/>
    <col min="7200" max="7200" width="15.5703125" style="41" customWidth="1"/>
    <col min="7201" max="7201" width="11.42578125" style="41" customWidth="1"/>
    <col min="7202" max="7202" width="48" style="41" customWidth="1"/>
    <col min="7203" max="7203" width="54" style="41" customWidth="1"/>
    <col min="7204" max="7204" width="20.85546875" style="41" customWidth="1"/>
    <col min="7205" max="7205" width="11.42578125" style="41" customWidth="1"/>
    <col min="7206" max="7206" width="48.140625" style="41" customWidth="1"/>
    <col min="7207" max="7207" width="17.140625" style="41" customWidth="1"/>
    <col min="7208" max="7208" width="14.42578125" style="41" customWidth="1"/>
    <col min="7209" max="7209" width="11.42578125" style="41" customWidth="1"/>
    <col min="7210" max="7210" width="34.5703125" style="41" customWidth="1"/>
    <col min="7211" max="7211" width="18.85546875" style="41" customWidth="1"/>
    <col min="7212" max="7212" width="14.5703125" style="41" customWidth="1"/>
    <col min="7213" max="7213" width="11.42578125" style="41" customWidth="1"/>
    <col min="7214" max="7214" width="45.42578125" style="41" customWidth="1"/>
    <col min="7215" max="7215" width="20.140625" style="41" customWidth="1"/>
    <col min="7216" max="7217" width="11.42578125" style="41" customWidth="1"/>
    <col min="7218" max="7218" width="54.140625" style="41" customWidth="1"/>
    <col min="7219" max="7219" width="18.85546875" style="41" customWidth="1"/>
    <col min="7220" max="7220" width="22.140625" style="41" customWidth="1"/>
    <col min="7221" max="7221" width="15.85546875" style="41" customWidth="1"/>
    <col min="7222" max="7222" width="43.42578125" style="41" customWidth="1"/>
    <col min="7223" max="7223" width="21.85546875" style="41" customWidth="1"/>
    <col min="7224" max="7224" width="16.140625" style="41" customWidth="1"/>
    <col min="7225" max="7225" width="11.42578125" style="41" customWidth="1"/>
    <col min="7226" max="7226" width="47.85546875" style="41" customWidth="1"/>
    <col min="7227" max="7227" width="21" style="41" customWidth="1"/>
    <col min="7228" max="7228" width="20" style="41" customWidth="1"/>
    <col min="7229" max="7229" width="11.42578125" style="41" customWidth="1"/>
    <col min="7230" max="7230" width="52.42578125" style="41" customWidth="1"/>
    <col min="7231" max="7231" width="21.5703125" style="41" customWidth="1"/>
    <col min="7232" max="7232" width="15.42578125" style="41" customWidth="1"/>
    <col min="7233" max="7233" width="11.42578125" style="41" customWidth="1"/>
    <col min="7234" max="7234" width="46.42578125" style="41" customWidth="1"/>
    <col min="7235" max="7235" width="18" style="41" customWidth="1"/>
    <col min="7236" max="7236" width="17.85546875" style="41" customWidth="1"/>
    <col min="7237" max="7237" width="15.42578125" style="41" customWidth="1"/>
    <col min="7238" max="7238" width="54" style="41" customWidth="1"/>
    <col min="7239" max="7239" width="29.140625" style="41" customWidth="1"/>
    <col min="7240" max="7240" width="14" style="41" customWidth="1"/>
    <col min="7241" max="7241" width="16.42578125" style="41" customWidth="1"/>
    <col min="7242" max="7424" width="11.42578125" style="41"/>
    <col min="7425" max="7425" width="8.42578125" style="41" customWidth="1"/>
    <col min="7426" max="7426" width="39.42578125" style="41" customWidth="1"/>
    <col min="7427" max="7427" width="63.85546875" style="41" customWidth="1"/>
    <col min="7428" max="7428" width="19.42578125" style="41" customWidth="1"/>
    <col min="7429" max="7429" width="9.42578125" style="41" customWidth="1"/>
    <col min="7430" max="7430" width="58" style="41" customWidth="1"/>
    <col min="7431" max="7432" width="26.42578125" style="41" customWidth="1"/>
    <col min="7433" max="7433" width="16.42578125" style="41" customWidth="1"/>
    <col min="7434" max="7434" width="32.5703125" style="41" customWidth="1"/>
    <col min="7435" max="7436" width="16.140625" style="41" customWidth="1"/>
    <col min="7437" max="7437" width="11.42578125" style="41" customWidth="1"/>
    <col min="7438" max="7438" width="45" style="41" customWidth="1"/>
    <col min="7439" max="7440" width="16.85546875" style="41" customWidth="1"/>
    <col min="7441" max="7441" width="11.42578125" style="41" customWidth="1"/>
    <col min="7442" max="7442" width="59.5703125" style="41" customWidth="1"/>
    <col min="7443" max="7443" width="17" style="41" customWidth="1"/>
    <col min="7444" max="7444" width="15.5703125" style="41" customWidth="1"/>
    <col min="7445" max="7445" width="11.42578125" style="41" customWidth="1"/>
    <col min="7446" max="7446" width="43.42578125" style="41" customWidth="1"/>
    <col min="7447" max="7448" width="19.42578125" style="41" customWidth="1"/>
    <col min="7449" max="7449" width="11.42578125" style="41" customWidth="1"/>
    <col min="7450" max="7450" width="56" style="41" customWidth="1"/>
    <col min="7451" max="7451" width="19.42578125" style="41" customWidth="1"/>
    <col min="7452" max="7452" width="19.5703125" style="41" customWidth="1"/>
    <col min="7453" max="7453" width="15.5703125" style="41" customWidth="1"/>
    <col min="7454" max="7454" width="52" style="41" customWidth="1"/>
    <col min="7455" max="7455" width="21.5703125" style="41" customWidth="1"/>
    <col min="7456" max="7456" width="15.5703125" style="41" customWidth="1"/>
    <col min="7457" max="7457" width="11.42578125" style="41" customWidth="1"/>
    <col min="7458" max="7458" width="48" style="41" customWidth="1"/>
    <col min="7459" max="7459" width="54" style="41" customWidth="1"/>
    <col min="7460" max="7460" width="20.85546875" style="41" customWidth="1"/>
    <col min="7461" max="7461" width="11.42578125" style="41" customWidth="1"/>
    <col min="7462" max="7462" width="48.140625" style="41" customWidth="1"/>
    <col min="7463" max="7463" width="17.140625" style="41" customWidth="1"/>
    <col min="7464" max="7464" width="14.42578125" style="41" customWidth="1"/>
    <col min="7465" max="7465" width="11.42578125" style="41" customWidth="1"/>
    <col min="7466" max="7466" width="34.5703125" style="41" customWidth="1"/>
    <col min="7467" max="7467" width="18.85546875" style="41" customWidth="1"/>
    <col min="7468" max="7468" width="14.5703125" style="41" customWidth="1"/>
    <col min="7469" max="7469" width="11.42578125" style="41" customWidth="1"/>
    <col min="7470" max="7470" width="45.42578125" style="41" customWidth="1"/>
    <col min="7471" max="7471" width="20.140625" style="41" customWidth="1"/>
    <col min="7472" max="7473" width="11.42578125" style="41" customWidth="1"/>
    <col min="7474" max="7474" width="54.140625" style="41" customWidth="1"/>
    <col min="7475" max="7475" width="18.85546875" style="41" customWidth="1"/>
    <col min="7476" max="7476" width="22.140625" style="41" customWidth="1"/>
    <col min="7477" max="7477" width="15.85546875" style="41" customWidth="1"/>
    <col min="7478" max="7478" width="43.42578125" style="41" customWidth="1"/>
    <col min="7479" max="7479" width="21.85546875" style="41" customWidth="1"/>
    <col min="7480" max="7480" width="16.140625" style="41" customWidth="1"/>
    <col min="7481" max="7481" width="11.42578125" style="41" customWidth="1"/>
    <col min="7482" max="7482" width="47.85546875" style="41" customWidth="1"/>
    <col min="7483" max="7483" width="21" style="41" customWidth="1"/>
    <col min="7484" max="7484" width="20" style="41" customWidth="1"/>
    <col min="7485" max="7485" width="11.42578125" style="41" customWidth="1"/>
    <col min="7486" max="7486" width="52.42578125" style="41" customWidth="1"/>
    <col min="7487" max="7487" width="21.5703125" style="41" customWidth="1"/>
    <col min="7488" max="7488" width="15.42578125" style="41" customWidth="1"/>
    <col min="7489" max="7489" width="11.42578125" style="41" customWidth="1"/>
    <col min="7490" max="7490" width="46.42578125" style="41" customWidth="1"/>
    <col min="7491" max="7491" width="18" style="41" customWidth="1"/>
    <col min="7492" max="7492" width="17.85546875" style="41" customWidth="1"/>
    <col min="7493" max="7493" width="15.42578125" style="41" customWidth="1"/>
    <col min="7494" max="7494" width="54" style="41" customWidth="1"/>
    <col min="7495" max="7495" width="29.140625" style="41" customWidth="1"/>
    <col min="7496" max="7496" width="14" style="41" customWidth="1"/>
    <col min="7497" max="7497" width="16.42578125" style="41" customWidth="1"/>
    <col min="7498" max="7680" width="11.42578125" style="41"/>
    <col min="7681" max="7681" width="8.42578125" style="41" customWidth="1"/>
    <col min="7682" max="7682" width="39.42578125" style="41" customWidth="1"/>
    <col min="7683" max="7683" width="63.85546875" style="41" customWidth="1"/>
    <col min="7684" max="7684" width="19.42578125" style="41" customWidth="1"/>
    <col min="7685" max="7685" width="9.42578125" style="41" customWidth="1"/>
    <col min="7686" max="7686" width="58" style="41" customWidth="1"/>
    <col min="7687" max="7688" width="26.42578125" style="41" customWidth="1"/>
    <col min="7689" max="7689" width="16.42578125" style="41" customWidth="1"/>
    <col min="7690" max="7690" width="32.5703125" style="41" customWidth="1"/>
    <col min="7691" max="7692" width="16.140625" style="41" customWidth="1"/>
    <col min="7693" max="7693" width="11.42578125" style="41" customWidth="1"/>
    <col min="7694" max="7694" width="45" style="41" customWidth="1"/>
    <col min="7695" max="7696" width="16.85546875" style="41" customWidth="1"/>
    <col min="7697" max="7697" width="11.42578125" style="41" customWidth="1"/>
    <col min="7698" max="7698" width="59.5703125" style="41" customWidth="1"/>
    <col min="7699" max="7699" width="17" style="41" customWidth="1"/>
    <col min="7700" max="7700" width="15.5703125" style="41" customWidth="1"/>
    <col min="7701" max="7701" width="11.42578125" style="41" customWidth="1"/>
    <col min="7702" max="7702" width="43.42578125" style="41" customWidth="1"/>
    <col min="7703" max="7704" width="19.42578125" style="41" customWidth="1"/>
    <col min="7705" max="7705" width="11.42578125" style="41" customWidth="1"/>
    <col min="7706" max="7706" width="56" style="41" customWidth="1"/>
    <col min="7707" max="7707" width="19.42578125" style="41" customWidth="1"/>
    <col min="7708" max="7708" width="19.5703125" style="41" customWidth="1"/>
    <col min="7709" max="7709" width="15.5703125" style="41" customWidth="1"/>
    <col min="7710" max="7710" width="52" style="41" customWidth="1"/>
    <col min="7711" max="7711" width="21.5703125" style="41" customWidth="1"/>
    <col min="7712" max="7712" width="15.5703125" style="41" customWidth="1"/>
    <col min="7713" max="7713" width="11.42578125" style="41" customWidth="1"/>
    <col min="7714" max="7714" width="48" style="41" customWidth="1"/>
    <col min="7715" max="7715" width="54" style="41" customWidth="1"/>
    <col min="7716" max="7716" width="20.85546875" style="41" customWidth="1"/>
    <col min="7717" max="7717" width="11.42578125" style="41" customWidth="1"/>
    <col min="7718" max="7718" width="48.140625" style="41" customWidth="1"/>
    <col min="7719" max="7719" width="17.140625" style="41" customWidth="1"/>
    <col min="7720" max="7720" width="14.42578125" style="41" customWidth="1"/>
    <col min="7721" max="7721" width="11.42578125" style="41" customWidth="1"/>
    <col min="7722" max="7722" width="34.5703125" style="41" customWidth="1"/>
    <col min="7723" max="7723" width="18.85546875" style="41" customWidth="1"/>
    <col min="7724" max="7724" width="14.5703125" style="41" customWidth="1"/>
    <col min="7725" max="7725" width="11.42578125" style="41" customWidth="1"/>
    <col min="7726" max="7726" width="45.42578125" style="41" customWidth="1"/>
    <col min="7727" max="7727" width="20.140625" style="41" customWidth="1"/>
    <col min="7728" max="7729" width="11.42578125" style="41" customWidth="1"/>
    <col min="7730" max="7730" width="54.140625" style="41" customWidth="1"/>
    <col min="7731" max="7731" width="18.85546875" style="41" customWidth="1"/>
    <col min="7732" max="7732" width="22.140625" style="41" customWidth="1"/>
    <col min="7733" max="7733" width="15.85546875" style="41" customWidth="1"/>
    <col min="7734" max="7734" width="43.42578125" style="41" customWidth="1"/>
    <col min="7735" max="7735" width="21.85546875" style="41" customWidth="1"/>
    <col min="7736" max="7736" width="16.140625" style="41" customWidth="1"/>
    <col min="7737" max="7737" width="11.42578125" style="41" customWidth="1"/>
    <col min="7738" max="7738" width="47.85546875" style="41" customWidth="1"/>
    <col min="7739" max="7739" width="21" style="41" customWidth="1"/>
    <col min="7740" max="7740" width="20" style="41" customWidth="1"/>
    <col min="7741" max="7741" width="11.42578125" style="41" customWidth="1"/>
    <col min="7742" max="7742" width="52.42578125" style="41" customWidth="1"/>
    <col min="7743" max="7743" width="21.5703125" style="41" customWidth="1"/>
    <col min="7744" max="7744" width="15.42578125" style="41" customWidth="1"/>
    <col min="7745" max="7745" width="11.42578125" style="41" customWidth="1"/>
    <col min="7746" max="7746" width="46.42578125" style="41" customWidth="1"/>
    <col min="7747" max="7747" width="18" style="41" customWidth="1"/>
    <col min="7748" max="7748" width="17.85546875" style="41" customWidth="1"/>
    <col min="7749" max="7749" width="15.42578125" style="41" customWidth="1"/>
    <col min="7750" max="7750" width="54" style="41" customWidth="1"/>
    <col min="7751" max="7751" width="29.140625" style="41" customWidth="1"/>
    <col min="7752" max="7752" width="14" style="41" customWidth="1"/>
    <col min="7753" max="7753" width="16.42578125" style="41" customWidth="1"/>
    <col min="7754" max="7936" width="11.42578125" style="41"/>
    <col min="7937" max="7937" width="8.42578125" style="41" customWidth="1"/>
    <col min="7938" max="7938" width="39.42578125" style="41" customWidth="1"/>
    <col min="7939" max="7939" width="63.85546875" style="41" customWidth="1"/>
    <col min="7940" max="7940" width="19.42578125" style="41" customWidth="1"/>
    <col min="7941" max="7941" width="9.42578125" style="41" customWidth="1"/>
    <col min="7942" max="7942" width="58" style="41" customWidth="1"/>
    <col min="7943" max="7944" width="26.42578125" style="41" customWidth="1"/>
    <col min="7945" max="7945" width="16.42578125" style="41" customWidth="1"/>
    <col min="7946" max="7946" width="32.5703125" style="41" customWidth="1"/>
    <col min="7947" max="7948" width="16.140625" style="41" customWidth="1"/>
    <col min="7949" max="7949" width="11.42578125" style="41" customWidth="1"/>
    <col min="7950" max="7950" width="45" style="41" customWidth="1"/>
    <col min="7951" max="7952" width="16.85546875" style="41" customWidth="1"/>
    <col min="7953" max="7953" width="11.42578125" style="41" customWidth="1"/>
    <col min="7954" max="7954" width="59.5703125" style="41" customWidth="1"/>
    <col min="7955" max="7955" width="17" style="41" customWidth="1"/>
    <col min="7956" max="7956" width="15.5703125" style="41" customWidth="1"/>
    <col min="7957" max="7957" width="11.42578125" style="41" customWidth="1"/>
    <col min="7958" max="7958" width="43.42578125" style="41" customWidth="1"/>
    <col min="7959" max="7960" width="19.42578125" style="41" customWidth="1"/>
    <col min="7961" max="7961" width="11.42578125" style="41" customWidth="1"/>
    <col min="7962" max="7962" width="56" style="41" customWidth="1"/>
    <col min="7963" max="7963" width="19.42578125" style="41" customWidth="1"/>
    <col min="7964" max="7964" width="19.5703125" style="41" customWidth="1"/>
    <col min="7965" max="7965" width="15.5703125" style="41" customWidth="1"/>
    <col min="7966" max="7966" width="52" style="41" customWidth="1"/>
    <col min="7967" max="7967" width="21.5703125" style="41" customWidth="1"/>
    <col min="7968" max="7968" width="15.5703125" style="41" customWidth="1"/>
    <col min="7969" max="7969" width="11.42578125" style="41" customWidth="1"/>
    <col min="7970" max="7970" width="48" style="41" customWidth="1"/>
    <col min="7971" max="7971" width="54" style="41" customWidth="1"/>
    <col min="7972" max="7972" width="20.85546875" style="41" customWidth="1"/>
    <col min="7973" max="7973" width="11.42578125" style="41" customWidth="1"/>
    <col min="7974" max="7974" width="48.140625" style="41" customWidth="1"/>
    <col min="7975" max="7975" width="17.140625" style="41" customWidth="1"/>
    <col min="7976" max="7976" width="14.42578125" style="41" customWidth="1"/>
    <col min="7977" max="7977" width="11.42578125" style="41" customWidth="1"/>
    <col min="7978" max="7978" width="34.5703125" style="41" customWidth="1"/>
    <col min="7979" max="7979" width="18.85546875" style="41" customWidth="1"/>
    <col min="7980" max="7980" width="14.5703125" style="41" customWidth="1"/>
    <col min="7981" max="7981" width="11.42578125" style="41" customWidth="1"/>
    <col min="7982" max="7982" width="45.42578125" style="41" customWidth="1"/>
    <col min="7983" max="7983" width="20.140625" style="41" customWidth="1"/>
    <col min="7984" max="7985" width="11.42578125" style="41" customWidth="1"/>
    <col min="7986" max="7986" width="54.140625" style="41" customWidth="1"/>
    <col min="7987" max="7987" width="18.85546875" style="41" customWidth="1"/>
    <col min="7988" max="7988" width="22.140625" style="41" customWidth="1"/>
    <col min="7989" max="7989" width="15.85546875" style="41" customWidth="1"/>
    <col min="7990" max="7990" width="43.42578125" style="41" customWidth="1"/>
    <col min="7991" max="7991" width="21.85546875" style="41" customWidth="1"/>
    <col min="7992" max="7992" width="16.140625" style="41" customWidth="1"/>
    <col min="7993" max="7993" width="11.42578125" style="41" customWidth="1"/>
    <col min="7994" max="7994" width="47.85546875" style="41" customWidth="1"/>
    <col min="7995" max="7995" width="21" style="41" customWidth="1"/>
    <col min="7996" max="7996" width="20" style="41" customWidth="1"/>
    <col min="7997" max="7997" width="11.42578125" style="41" customWidth="1"/>
    <col min="7998" max="7998" width="52.42578125" style="41" customWidth="1"/>
    <col min="7999" max="7999" width="21.5703125" style="41" customWidth="1"/>
    <col min="8000" max="8000" width="15.42578125" style="41" customWidth="1"/>
    <col min="8001" max="8001" width="11.42578125" style="41" customWidth="1"/>
    <col min="8002" max="8002" width="46.42578125" style="41" customWidth="1"/>
    <col min="8003" max="8003" width="18" style="41" customWidth="1"/>
    <col min="8004" max="8004" width="17.85546875" style="41" customWidth="1"/>
    <col min="8005" max="8005" width="15.42578125" style="41" customWidth="1"/>
    <col min="8006" max="8006" width="54" style="41" customWidth="1"/>
    <col min="8007" max="8007" width="29.140625" style="41" customWidth="1"/>
    <col min="8008" max="8008" width="14" style="41" customWidth="1"/>
    <col min="8009" max="8009" width="16.42578125" style="41" customWidth="1"/>
    <col min="8010" max="8192" width="11.42578125" style="41"/>
    <col min="8193" max="8193" width="8.42578125" style="41" customWidth="1"/>
    <col min="8194" max="8194" width="39.42578125" style="41" customWidth="1"/>
    <col min="8195" max="8195" width="63.85546875" style="41" customWidth="1"/>
    <col min="8196" max="8196" width="19.42578125" style="41" customWidth="1"/>
    <col min="8197" max="8197" width="9.42578125" style="41" customWidth="1"/>
    <col min="8198" max="8198" width="58" style="41" customWidth="1"/>
    <col min="8199" max="8200" width="26.42578125" style="41" customWidth="1"/>
    <col min="8201" max="8201" width="16.42578125" style="41" customWidth="1"/>
    <col min="8202" max="8202" width="32.5703125" style="41" customWidth="1"/>
    <col min="8203" max="8204" width="16.140625" style="41" customWidth="1"/>
    <col min="8205" max="8205" width="11.42578125" style="41" customWidth="1"/>
    <col min="8206" max="8206" width="45" style="41" customWidth="1"/>
    <col min="8207" max="8208" width="16.85546875" style="41" customWidth="1"/>
    <col min="8209" max="8209" width="11.42578125" style="41" customWidth="1"/>
    <col min="8210" max="8210" width="59.5703125" style="41" customWidth="1"/>
    <col min="8211" max="8211" width="17" style="41" customWidth="1"/>
    <col min="8212" max="8212" width="15.5703125" style="41" customWidth="1"/>
    <col min="8213" max="8213" width="11.42578125" style="41" customWidth="1"/>
    <col min="8214" max="8214" width="43.42578125" style="41" customWidth="1"/>
    <col min="8215" max="8216" width="19.42578125" style="41" customWidth="1"/>
    <col min="8217" max="8217" width="11.42578125" style="41" customWidth="1"/>
    <col min="8218" max="8218" width="56" style="41" customWidth="1"/>
    <col min="8219" max="8219" width="19.42578125" style="41" customWidth="1"/>
    <col min="8220" max="8220" width="19.5703125" style="41" customWidth="1"/>
    <col min="8221" max="8221" width="15.5703125" style="41" customWidth="1"/>
    <col min="8222" max="8222" width="52" style="41" customWidth="1"/>
    <col min="8223" max="8223" width="21.5703125" style="41" customWidth="1"/>
    <col min="8224" max="8224" width="15.5703125" style="41" customWidth="1"/>
    <col min="8225" max="8225" width="11.42578125" style="41" customWidth="1"/>
    <col min="8226" max="8226" width="48" style="41" customWidth="1"/>
    <col min="8227" max="8227" width="54" style="41" customWidth="1"/>
    <col min="8228" max="8228" width="20.85546875" style="41" customWidth="1"/>
    <col min="8229" max="8229" width="11.42578125" style="41" customWidth="1"/>
    <col min="8230" max="8230" width="48.140625" style="41" customWidth="1"/>
    <col min="8231" max="8231" width="17.140625" style="41" customWidth="1"/>
    <col min="8232" max="8232" width="14.42578125" style="41" customWidth="1"/>
    <col min="8233" max="8233" width="11.42578125" style="41" customWidth="1"/>
    <col min="8234" max="8234" width="34.5703125" style="41" customWidth="1"/>
    <col min="8235" max="8235" width="18.85546875" style="41" customWidth="1"/>
    <col min="8236" max="8236" width="14.5703125" style="41" customWidth="1"/>
    <col min="8237" max="8237" width="11.42578125" style="41" customWidth="1"/>
    <col min="8238" max="8238" width="45.42578125" style="41" customWidth="1"/>
    <col min="8239" max="8239" width="20.140625" style="41" customWidth="1"/>
    <col min="8240" max="8241" width="11.42578125" style="41" customWidth="1"/>
    <col min="8242" max="8242" width="54.140625" style="41" customWidth="1"/>
    <col min="8243" max="8243" width="18.85546875" style="41" customWidth="1"/>
    <col min="8244" max="8244" width="22.140625" style="41" customWidth="1"/>
    <col min="8245" max="8245" width="15.85546875" style="41" customWidth="1"/>
    <col min="8246" max="8246" width="43.42578125" style="41" customWidth="1"/>
    <col min="8247" max="8247" width="21.85546875" style="41" customWidth="1"/>
    <col min="8248" max="8248" width="16.140625" style="41" customWidth="1"/>
    <col min="8249" max="8249" width="11.42578125" style="41" customWidth="1"/>
    <col min="8250" max="8250" width="47.85546875" style="41" customWidth="1"/>
    <col min="8251" max="8251" width="21" style="41" customWidth="1"/>
    <col min="8252" max="8252" width="20" style="41" customWidth="1"/>
    <col min="8253" max="8253" width="11.42578125" style="41" customWidth="1"/>
    <col min="8254" max="8254" width="52.42578125" style="41" customWidth="1"/>
    <col min="8255" max="8255" width="21.5703125" style="41" customWidth="1"/>
    <col min="8256" max="8256" width="15.42578125" style="41" customWidth="1"/>
    <col min="8257" max="8257" width="11.42578125" style="41" customWidth="1"/>
    <col min="8258" max="8258" width="46.42578125" style="41" customWidth="1"/>
    <col min="8259" max="8259" width="18" style="41" customWidth="1"/>
    <col min="8260" max="8260" width="17.85546875" style="41" customWidth="1"/>
    <col min="8261" max="8261" width="15.42578125" style="41" customWidth="1"/>
    <col min="8262" max="8262" width="54" style="41" customWidth="1"/>
    <col min="8263" max="8263" width="29.140625" style="41" customWidth="1"/>
    <col min="8264" max="8264" width="14" style="41" customWidth="1"/>
    <col min="8265" max="8265" width="16.42578125" style="41" customWidth="1"/>
    <col min="8266" max="8448" width="11.42578125" style="41"/>
    <col min="8449" max="8449" width="8.42578125" style="41" customWidth="1"/>
    <col min="8450" max="8450" width="39.42578125" style="41" customWidth="1"/>
    <col min="8451" max="8451" width="63.85546875" style="41" customWidth="1"/>
    <col min="8452" max="8452" width="19.42578125" style="41" customWidth="1"/>
    <col min="8453" max="8453" width="9.42578125" style="41" customWidth="1"/>
    <col min="8454" max="8454" width="58" style="41" customWidth="1"/>
    <col min="8455" max="8456" width="26.42578125" style="41" customWidth="1"/>
    <col min="8457" max="8457" width="16.42578125" style="41" customWidth="1"/>
    <col min="8458" max="8458" width="32.5703125" style="41" customWidth="1"/>
    <col min="8459" max="8460" width="16.140625" style="41" customWidth="1"/>
    <col min="8461" max="8461" width="11.42578125" style="41" customWidth="1"/>
    <col min="8462" max="8462" width="45" style="41" customWidth="1"/>
    <col min="8463" max="8464" width="16.85546875" style="41" customWidth="1"/>
    <col min="8465" max="8465" width="11.42578125" style="41" customWidth="1"/>
    <col min="8466" max="8466" width="59.5703125" style="41" customWidth="1"/>
    <col min="8467" max="8467" width="17" style="41" customWidth="1"/>
    <col min="8468" max="8468" width="15.5703125" style="41" customWidth="1"/>
    <col min="8469" max="8469" width="11.42578125" style="41" customWidth="1"/>
    <col min="8470" max="8470" width="43.42578125" style="41" customWidth="1"/>
    <col min="8471" max="8472" width="19.42578125" style="41" customWidth="1"/>
    <col min="8473" max="8473" width="11.42578125" style="41" customWidth="1"/>
    <col min="8474" max="8474" width="56" style="41" customWidth="1"/>
    <col min="8475" max="8475" width="19.42578125" style="41" customWidth="1"/>
    <col min="8476" max="8476" width="19.5703125" style="41" customWidth="1"/>
    <col min="8477" max="8477" width="15.5703125" style="41" customWidth="1"/>
    <col min="8478" max="8478" width="52" style="41" customWidth="1"/>
    <col min="8479" max="8479" width="21.5703125" style="41" customWidth="1"/>
    <col min="8480" max="8480" width="15.5703125" style="41" customWidth="1"/>
    <col min="8481" max="8481" width="11.42578125" style="41" customWidth="1"/>
    <col min="8482" max="8482" width="48" style="41" customWidth="1"/>
    <col min="8483" max="8483" width="54" style="41" customWidth="1"/>
    <col min="8484" max="8484" width="20.85546875" style="41" customWidth="1"/>
    <col min="8485" max="8485" width="11.42578125" style="41" customWidth="1"/>
    <col min="8486" max="8486" width="48.140625" style="41" customWidth="1"/>
    <col min="8487" max="8487" width="17.140625" style="41" customWidth="1"/>
    <col min="8488" max="8488" width="14.42578125" style="41" customWidth="1"/>
    <col min="8489" max="8489" width="11.42578125" style="41" customWidth="1"/>
    <col min="8490" max="8490" width="34.5703125" style="41" customWidth="1"/>
    <col min="8491" max="8491" width="18.85546875" style="41" customWidth="1"/>
    <col min="8492" max="8492" width="14.5703125" style="41" customWidth="1"/>
    <col min="8493" max="8493" width="11.42578125" style="41" customWidth="1"/>
    <col min="8494" max="8494" width="45.42578125" style="41" customWidth="1"/>
    <col min="8495" max="8495" width="20.140625" style="41" customWidth="1"/>
    <col min="8496" max="8497" width="11.42578125" style="41" customWidth="1"/>
    <col min="8498" max="8498" width="54.140625" style="41" customWidth="1"/>
    <col min="8499" max="8499" width="18.85546875" style="41" customWidth="1"/>
    <col min="8500" max="8500" width="22.140625" style="41" customWidth="1"/>
    <col min="8501" max="8501" width="15.85546875" style="41" customWidth="1"/>
    <col min="8502" max="8502" width="43.42578125" style="41" customWidth="1"/>
    <col min="8503" max="8503" width="21.85546875" style="41" customWidth="1"/>
    <col min="8504" max="8504" width="16.140625" style="41" customWidth="1"/>
    <col min="8505" max="8505" width="11.42578125" style="41" customWidth="1"/>
    <col min="8506" max="8506" width="47.85546875" style="41" customWidth="1"/>
    <col min="8507" max="8507" width="21" style="41" customWidth="1"/>
    <col min="8508" max="8508" width="20" style="41" customWidth="1"/>
    <col min="8509" max="8509" width="11.42578125" style="41" customWidth="1"/>
    <col min="8510" max="8510" width="52.42578125" style="41" customWidth="1"/>
    <col min="8511" max="8511" width="21.5703125" style="41" customWidth="1"/>
    <col min="8512" max="8512" width="15.42578125" style="41" customWidth="1"/>
    <col min="8513" max="8513" width="11.42578125" style="41" customWidth="1"/>
    <col min="8514" max="8514" width="46.42578125" style="41" customWidth="1"/>
    <col min="8515" max="8515" width="18" style="41" customWidth="1"/>
    <col min="8516" max="8516" width="17.85546875" style="41" customWidth="1"/>
    <col min="8517" max="8517" width="15.42578125" style="41" customWidth="1"/>
    <col min="8518" max="8518" width="54" style="41" customWidth="1"/>
    <col min="8519" max="8519" width="29.140625" style="41" customWidth="1"/>
    <col min="8520" max="8520" width="14" style="41" customWidth="1"/>
    <col min="8521" max="8521" width="16.42578125" style="41" customWidth="1"/>
    <col min="8522" max="8704" width="11.42578125" style="41"/>
    <col min="8705" max="8705" width="8.42578125" style="41" customWidth="1"/>
    <col min="8706" max="8706" width="39.42578125" style="41" customWidth="1"/>
    <col min="8707" max="8707" width="63.85546875" style="41" customWidth="1"/>
    <col min="8708" max="8708" width="19.42578125" style="41" customWidth="1"/>
    <col min="8709" max="8709" width="9.42578125" style="41" customWidth="1"/>
    <col min="8710" max="8710" width="58" style="41" customWidth="1"/>
    <col min="8711" max="8712" width="26.42578125" style="41" customWidth="1"/>
    <col min="8713" max="8713" width="16.42578125" style="41" customWidth="1"/>
    <col min="8714" max="8714" width="32.5703125" style="41" customWidth="1"/>
    <col min="8715" max="8716" width="16.140625" style="41" customWidth="1"/>
    <col min="8717" max="8717" width="11.42578125" style="41" customWidth="1"/>
    <col min="8718" max="8718" width="45" style="41" customWidth="1"/>
    <col min="8719" max="8720" width="16.85546875" style="41" customWidth="1"/>
    <col min="8721" max="8721" width="11.42578125" style="41" customWidth="1"/>
    <col min="8722" max="8722" width="59.5703125" style="41" customWidth="1"/>
    <col min="8723" max="8723" width="17" style="41" customWidth="1"/>
    <col min="8724" max="8724" width="15.5703125" style="41" customWidth="1"/>
    <col min="8725" max="8725" width="11.42578125" style="41" customWidth="1"/>
    <col min="8726" max="8726" width="43.42578125" style="41" customWidth="1"/>
    <col min="8727" max="8728" width="19.42578125" style="41" customWidth="1"/>
    <col min="8729" max="8729" width="11.42578125" style="41" customWidth="1"/>
    <col min="8730" max="8730" width="56" style="41" customWidth="1"/>
    <col min="8731" max="8731" width="19.42578125" style="41" customWidth="1"/>
    <col min="8732" max="8732" width="19.5703125" style="41" customWidth="1"/>
    <col min="8733" max="8733" width="15.5703125" style="41" customWidth="1"/>
    <col min="8734" max="8734" width="52" style="41" customWidth="1"/>
    <col min="8735" max="8735" width="21.5703125" style="41" customWidth="1"/>
    <col min="8736" max="8736" width="15.5703125" style="41" customWidth="1"/>
    <col min="8737" max="8737" width="11.42578125" style="41" customWidth="1"/>
    <col min="8738" max="8738" width="48" style="41" customWidth="1"/>
    <col min="8739" max="8739" width="54" style="41" customWidth="1"/>
    <col min="8740" max="8740" width="20.85546875" style="41" customWidth="1"/>
    <col min="8741" max="8741" width="11.42578125" style="41" customWidth="1"/>
    <col min="8742" max="8742" width="48.140625" style="41" customWidth="1"/>
    <col min="8743" max="8743" width="17.140625" style="41" customWidth="1"/>
    <col min="8744" max="8744" width="14.42578125" style="41" customWidth="1"/>
    <col min="8745" max="8745" width="11.42578125" style="41" customWidth="1"/>
    <col min="8746" max="8746" width="34.5703125" style="41" customWidth="1"/>
    <col min="8747" max="8747" width="18.85546875" style="41" customWidth="1"/>
    <col min="8748" max="8748" width="14.5703125" style="41" customWidth="1"/>
    <col min="8749" max="8749" width="11.42578125" style="41" customWidth="1"/>
    <col min="8750" max="8750" width="45.42578125" style="41" customWidth="1"/>
    <col min="8751" max="8751" width="20.140625" style="41" customWidth="1"/>
    <col min="8752" max="8753" width="11.42578125" style="41" customWidth="1"/>
    <col min="8754" max="8754" width="54.140625" style="41" customWidth="1"/>
    <col min="8755" max="8755" width="18.85546875" style="41" customWidth="1"/>
    <col min="8756" max="8756" width="22.140625" style="41" customWidth="1"/>
    <col min="8757" max="8757" width="15.85546875" style="41" customWidth="1"/>
    <col min="8758" max="8758" width="43.42578125" style="41" customWidth="1"/>
    <col min="8759" max="8759" width="21.85546875" style="41" customWidth="1"/>
    <col min="8760" max="8760" width="16.140625" style="41" customWidth="1"/>
    <col min="8761" max="8761" width="11.42578125" style="41" customWidth="1"/>
    <col min="8762" max="8762" width="47.85546875" style="41" customWidth="1"/>
    <col min="8763" max="8763" width="21" style="41" customWidth="1"/>
    <col min="8764" max="8764" width="20" style="41" customWidth="1"/>
    <col min="8765" max="8765" width="11.42578125" style="41" customWidth="1"/>
    <col min="8766" max="8766" width="52.42578125" style="41" customWidth="1"/>
    <col min="8767" max="8767" width="21.5703125" style="41" customWidth="1"/>
    <col min="8768" max="8768" width="15.42578125" style="41" customWidth="1"/>
    <col min="8769" max="8769" width="11.42578125" style="41" customWidth="1"/>
    <col min="8770" max="8770" width="46.42578125" style="41" customWidth="1"/>
    <col min="8771" max="8771" width="18" style="41" customWidth="1"/>
    <col min="8772" max="8772" width="17.85546875" style="41" customWidth="1"/>
    <col min="8773" max="8773" width="15.42578125" style="41" customWidth="1"/>
    <col min="8774" max="8774" width="54" style="41" customWidth="1"/>
    <col min="8775" max="8775" width="29.140625" style="41" customWidth="1"/>
    <col min="8776" max="8776" width="14" style="41" customWidth="1"/>
    <col min="8777" max="8777" width="16.42578125" style="41" customWidth="1"/>
    <col min="8778" max="8960" width="11.42578125" style="41"/>
    <col min="8961" max="8961" width="8.42578125" style="41" customWidth="1"/>
    <col min="8962" max="8962" width="39.42578125" style="41" customWidth="1"/>
    <col min="8963" max="8963" width="63.85546875" style="41" customWidth="1"/>
    <col min="8964" max="8964" width="19.42578125" style="41" customWidth="1"/>
    <col min="8965" max="8965" width="9.42578125" style="41" customWidth="1"/>
    <col min="8966" max="8966" width="58" style="41" customWidth="1"/>
    <col min="8967" max="8968" width="26.42578125" style="41" customWidth="1"/>
    <col min="8969" max="8969" width="16.42578125" style="41" customWidth="1"/>
    <col min="8970" max="8970" width="32.5703125" style="41" customWidth="1"/>
    <col min="8971" max="8972" width="16.140625" style="41" customWidth="1"/>
    <col min="8973" max="8973" width="11.42578125" style="41" customWidth="1"/>
    <col min="8974" max="8974" width="45" style="41" customWidth="1"/>
    <col min="8975" max="8976" width="16.85546875" style="41" customWidth="1"/>
    <col min="8977" max="8977" width="11.42578125" style="41" customWidth="1"/>
    <col min="8978" max="8978" width="59.5703125" style="41" customWidth="1"/>
    <col min="8979" max="8979" width="17" style="41" customWidth="1"/>
    <col min="8980" max="8980" width="15.5703125" style="41" customWidth="1"/>
    <col min="8981" max="8981" width="11.42578125" style="41" customWidth="1"/>
    <col min="8982" max="8982" width="43.42578125" style="41" customWidth="1"/>
    <col min="8983" max="8984" width="19.42578125" style="41" customWidth="1"/>
    <col min="8985" max="8985" width="11.42578125" style="41" customWidth="1"/>
    <col min="8986" max="8986" width="56" style="41" customWidth="1"/>
    <col min="8987" max="8987" width="19.42578125" style="41" customWidth="1"/>
    <col min="8988" max="8988" width="19.5703125" style="41" customWidth="1"/>
    <col min="8989" max="8989" width="15.5703125" style="41" customWidth="1"/>
    <col min="8990" max="8990" width="52" style="41" customWidth="1"/>
    <col min="8991" max="8991" width="21.5703125" style="41" customWidth="1"/>
    <col min="8992" max="8992" width="15.5703125" style="41" customWidth="1"/>
    <col min="8993" max="8993" width="11.42578125" style="41" customWidth="1"/>
    <col min="8994" max="8994" width="48" style="41" customWidth="1"/>
    <col min="8995" max="8995" width="54" style="41" customWidth="1"/>
    <col min="8996" max="8996" width="20.85546875" style="41" customWidth="1"/>
    <col min="8997" max="8997" width="11.42578125" style="41" customWidth="1"/>
    <col min="8998" max="8998" width="48.140625" style="41" customWidth="1"/>
    <col min="8999" max="8999" width="17.140625" style="41" customWidth="1"/>
    <col min="9000" max="9000" width="14.42578125" style="41" customWidth="1"/>
    <col min="9001" max="9001" width="11.42578125" style="41" customWidth="1"/>
    <col min="9002" max="9002" width="34.5703125" style="41" customWidth="1"/>
    <col min="9003" max="9003" width="18.85546875" style="41" customWidth="1"/>
    <col min="9004" max="9004" width="14.5703125" style="41" customWidth="1"/>
    <col min="9005" max="9005" width="11.42578125" style="41" customWidth="1"/>
    <col min="9006" max="9006" width="45.42578125" style="41" customWidth="1"/>
    <col min="9007" max="9007" width="20.140625" style="41" customWidth="1"/>
    <col min="9008" max="9009" width="11.42578125" style="41" customWidth="1"/>
    <col min="9010" max="9010" width="54.140625" style="41" customWidth="1"/>
    <col min="9011" max="9011" width="18.85546875" style="41" customWidth="1"/>
    <col min="9012" max="9012" width="22.140625" style="41" customWidth="1"/>
    <col min="9013" max="9013" width="15.85546875" style="41" customWidth="1"/>
    <col min="9014" max="9014" width="43.42578125" style="41" customWidth="1"/>
    <col min="9015" max="9015" width="21.85546875" style="41" customWidth="1"/>
    <col min="9016" max="9016" width="16.140625" style="41" customWidth="1"/>
    <col min="9017" max="9017" width="11.42578125" style="41" customWidth="1"/>
    <col min="9018" max="9018" width="47.85546875" style="41" customWidth="1"/>
    <col min="9019" max="9019" width="21" style="41" customWidth="1"/>
    <col min="9020" max="9020" width="20" style="41" customWidth="1"/>
    <col min="9021" max="9021" width="11.42578125" style="41" customWidth="1"/>
    <col min="9022" max="9022" width="52.42578125" style="41" customWidth="1"/>
    <col min="9023" max="9023" width="21.5703125" style="41" customWidth="1"/>
    <col min="9024" max="9024" width="15.42578125" style="41" customWidth="1"/>
    <col min="9025" max="9025" width="11.42578125" style="41" customWidth="1"/>
    <col min="9026" max="9026" width="46.42578125" style="41" customWidth="1"/>
    <col min="9027" max="9027" width="18" style="41" customWidth="1"/>
    <col min="9028" max="9028" width="17.85546875" style="41" customWidth="1"/>
    <col min="9029" max="9029" width="15.42578125" style="41" customWidth="1"/>
    <col min="9030" max="9030" width="54" style="41" customWidth="1"/>
    <col min="9031" max="9031" width="29.140625" style="41" customWidth="1"/>
    <col min="9032" max="9032" width="14" style="41" customWidth="1"/>
    <col min="9033" max="9033" width="16.42578125" style="41" customWidth="1"/>
    <col min="9034" max="9216" width="11.42578125" style="41"/>
    <col min="9217" max="9217" width="8.42578125" style="41" customWidth="1"/>
    <col min="9218" max="9218" width="39.42578125" style="41" customWidth="1"/>
    <col min="9219" max="9219" width="63.85546875" style="41" customWidth="1"/>
    <col min="9220" max="9220" width="19.42578125" style="41" customWidth="1"/>
    <col min="9221" max="9221" width="9.42578125" style="41" customWidth="1"/>
    <col min="9222" max="9222" width="58" style="41" customWidth="1"/>
    <col min="9223" max="9224" width="26.42578125" style="41" customWidth="1"/>
    <col min="9225" max="9225" width="16.42578125" style="41" customWidth="1"/>
    <col min="9226" max="9226" width="32.5703125" style="41" customWidth="1"/>
    <col min="9227" max="9228" width="16.140625" style="41" customWidth="1"/>
    <col min="9229" max="9229" width="11.42578125" style="41" customWidth="1"/>
    <col min="9230" max="9230" width="45" style="41" customWidth="1"/>
    <col min="9231" max="9232" width="16.85546875" style="41" customWidth="1"/>
    <col min="9233" max="9233" width="11.42578125" style="41" customWidth="1"/>
    <col min="9234" max="9234" width="59.5703125" style="41" customWidth="1"/>
    <col min="9235" max="9235" width="17" style="41" customWidth="1"/>
    <col min="9236" max="9236" width="15.5703125" style="41" customWidth="1"/>
    <col min="9237" max="9237" width="11.42578125" style="41" customWidth="1"/>
    <col min="9238" max="9238" width="43.42578125" style="41" customWidth="1"/>
    <col min="9239" max="9240" width="19.42578125" style="41" customWidth="1"/>
    <col min="9241" max="9241" width="11.42578125" style="41" customWidth="1"/>
    <col min="9242" max="9242" width="56" style="41" customWidth="1"/>
    <col min="9243" max="9243" width="19.42578125" style="41" customWidth="1"/>
    <col min="9244" max="9244" width="19.5703125" style="41" customWidth="1"/>
    <col min="9245" max="9245" width="15.5703125" style="41" customWidth="1"/>
    <col min="9246" max="9246" width="52" style="41" customWidth="1"/>
    <col min="9247" max="9247" width="21.5703125" style="41" customWidth="1"/>
    <col min="9248" max="9248" width="15.5703125" style="41" customWidth="1"/>
    <col min="9249" max="9249" width="11.42578125" style="41" customWidth="1"/>
    <col min="9250" max="9250" width="48" style="41" customWidth="1"/>
    <col min="9251" max="9251" width="54" style="41" customWidth="1"/>
    <col min="9252" max="9252" width="20.85546875" style="41" customWidth="1"/>
    <col min="9253" max="9253" width="11.42578125" style="41" customWidth="1"/>
    <col min="9254" max="9254" width="48.140625" style="41" customWidth="1"/>
    <col min="9255" max="9255" width="17.140625" style="41" customWidth="1"/>
    <col min="9256" max="9256" width="14.42578125" style="41" customWidth="1"/>
    <col min="9257" max="9257" width="11.42578125" style="41" customWidth="1"/>
    <col min="9258" max="9258" width="34.5703125" style="41" customWidth="1"/>
    <col min="9259" max="9259" width="18.85546875" style="41" customWidth="1"/>
    <col min="9260" max="9260" width="14.5703125" style="41" customWidth="1"/>
    <col min="9261" max="9261" width="11.42578125" style="41" customWidth="1"/>
    <col min="9262" max="9262" width="45.42578125" style="41" customWidth="1"/>
    <col min="9263" max="9263" width="20.140625" style="41" customWidth="1"/>
    <col min="9264" max="9265" width="11.42578125" style="41" customWidth="1"/>
    <col min="9266" max="9266" width="54.140625" style="41" customWidth="1"/>
    <col min="9267" max="9267" width="18.85546875" style="41" customWidth="1"/>
    <col min="9268" max="9268" width="22.140625" style="41" customWidth="1"/>
    <col min="9269" max="9269" width="15.85546875" style="41" customWidth="1"/>
    <col min="9270" max="9270" width="43.42578125" style="41" customWidth="1"/>
    <col min="9271" max="9271" width="21.85546875" style="41" customWidth="1"/>
    <col min="9272" max="9272" width="16.140625" style="41" customWidth="1"/>
    <col min="9273" max="9273" width="11.42578125" style="41" customWidth="1"/>
    <col min="9274" max="9274" width="47.85546875" style="41" customWidth="1"/>
    <col min="9275" max="9275" width="21" style="41" customWidth="1"/>
    <col min="9276" max="9276" width="20" style="41" customWidth="1"/>
    <col min="9277" max="9277" width="11.42578125" style="41" customWidth="1"/>
    <col min="9278" max="9278" width="52.42578125" style="41" customWidth="1"/>
    <col min="9279" max="9279" width="21.5703125" style="41" customWidth="1"/>
    <col min="9280" max="9280" width="15.42578125" style="41" customWidth="1"/>
    <col min="9281" max="9281" width="11.42578125" style="41" customWidth="1"/>
    <col min="9282" max="9282" width="46.42578125" style="41" customWidth="1"/>
    <col min="9283" max="9283" width="18" style="41" customWidth="1"/>
    <col min="9284" max="9284" width="17.85546875" style="41" customWidth="1"/>
    <col min="9285" max="9285" width="15.42578125" style="41" customWidth="1"/>
    <col min="9286" max="9286" width="54" style="41" customWidth="1"/>
    <col min="9287" max="9287" width="29.140625" style="41" customWidth="1"/>
    <col min="9288" max="9288" width="14" style="41" customWidth="1"/>
    <col min="9289" max="9289" width="16.42578125" style="41" customWidth="1"/>
    <col min="9290" max="9472" width="11.42578125" style="41"/>
    <col min="9473" max="9473" width="8.42578125" style="41" customWidth="1"/>
    <col min="9474" max="9474" width="39.42578125" style="41" customWidth="1"/>
    <col min="9475" max="9475" width="63.85546875" style="41" customWidth="1"/>
    <col min="9476" max="9476" width="19.42578125" style="41" customWidth="1"/>
    <col min="9477" max="9477" width="9.42578125" style="41" customWidth="1"/>
    <col min="9478" max="9478" width="58" style="41" customWidth="1"/>
    <col min="9479" max="9480" width="26.42578125" style="41" customWidth="1"/>
    <col min="9481" max="9481" width="16.42578125" style="41" customWidth="1"/>
    <col min="9482" max="9482" width="32.5703125" style="41" customWidth="1"/>
    <col min="9483" max="9484" width="16.140625" style="41" customWidth="1"/>
    <col min="9485" max="9485" width="11.42578125" style="41" customWidth="1"/>
    <col min="9486" max="9486" width="45" style="41" customWidth="1"/>
    <col min="9487" max="9488" width="16.85546875" style="41" customWidth="1"/>
    <col min="9489" max="9489" width="11.42578125" style="41" customWidth="1"/>
    <col min="9490" max="9490" width="59.5703125" style="41" customWidth="1"/>
    <col min="9491" max="9491" width="17" style="41" customWidth="1"/>
    <col min="9492" max="9492" width="15.5703125" style="41" customWidth="1"/>
    <col min="9493" max="9493" width="11.42578125" style="41" customWidth="1"/>
    <col min="9494" max="9494" width="43.42578125" style="41" customWidth="1"/>
    <col min="9495" max="9496" width="19.42578125" style="41" customWidth="1"/>
    <col min="9497" max="9497" width="11.42578125" style="41" customWidth="1"/>
    <col min="9498" max="9498" width="56" style="41" customWidth="1"/>
    <col min="9499" max="9499" width="19.42578125" style="41" customWidth="1"/>
    <col min="9500" max="9500" width="19.5703125" style="41" customWidth="1"/>
    <col min="9501" max="9501" width="15.5703125" style="41" customWidth="1"/>
    <col min="9502" max="9502" width="52" style="41" customWidth="1"/>
    <col min="9503" max="9503" width="21.5703125" style="41" customWidth="1"/>
    <col min="9504" max="9504" width="15.5703125" style="41" customWidth="1"/>
    <col min="9505" max="9505" width="11.42578125" style="41" customWidth="1"/>
    <col min="9506" max="9506" width="48" style="41" customWidth="1"/>
    <col min="9507" max="9507" width="54" style="41" customWidth="1"/>
    <col min="9508" max="9508" width="20.85546875" style="41" customWidth="1"/>
    <col min="9509" max="9509" width="11.42578125" style="41" customWidth="1"/>
    <col min="9510" max="9510" width="48.140625" style="41" customWidth="1"/>
    <col min="9511" max="9511" width="17.140625" style="41" customWidth="1"/>
    <col min="9512" max="9512" width="14.42578125" style="41" customWidth="1"/>
    <col min="9513" max="9513" width="11.42578125" style="41" customWidth="1"/>
    <col min="9514" max="9514" width="34.5703125" style="41" customWidth="1"/>
    <col min="9515" max="9515" width="18.85546875" style="41" customWidth="1"/>
    <col min="9516" max="9516" width="14.5703125" style="41" customWidth="1"/>
    <col min="9517" max="9517" width="11.42578125" style="41" customWidth="1"/>
    <col min="9518" max="9518" width="45.42578125" style="41" customWidth="1"/>
    <col min="9519" max="9519" width="20.140625" style="41" customWidth="1"/>
    <col min="9520" max="9521" width="11.42578125" style="41" customWidth="1"/>
    <col min="9522" max="9522" width="54.140625" style="41" customWidth="1"/>
    <col min="9523" max="9523" width="18.85546875" style="41" customWidth="1"/>
    <col min="9524" max="9524" width="22.140625" style="41" customWidth="1"/>
    <col min="9525" max="9525" width="15.85546875" style="41" customWidth="1"/>
    <col min="9526" max="9526" width="43.42578125" style="41" customWidth="1"/>
    <col min="9527" max="9527" width="21.85546875" style="41" customWidth="1"/>
    <col min="9528" max="9528" width="16.140625" style="41" customWidth="1"/>
    <col min="9529" max="9529" width="11.42578125" style="41" customWidth="1"/>
    <col min="9530" max="9530" width="47.85546875" style="41" customWidth="1"/>
    <col min="9531" max="9531" width="21" style="41" customWidth="1"/>
    <col min="9532" max="9532" width="20" style="41" customWidth="1"/>
    <col min="9533" max="9533" width="11.42578125" style="41" customWidth="1"/>
    <col min="9534" max="9534" width="52.42578125" style="41" customWidth="1"/>
    <col min="9535" max="9535" width="21.5703125" style="41" customWidth="1"/>
    <col min="9536" max="9536" width="15.42578125" style="41" customWidth="1"/>
    <col min="9537" max="9537" width="11.42578125" style="41" customWidth="1"/>
    <col min="9538" max="9538" width="46.42578125" style="41" customWidth="1"/>
    <col min="9539" max="9539" width="18" style="41" customWidth="1"/>
    <col min="9540" max="9540" width="17.85546875" style="41" customWidth="1"/>
    <col min="9541" max="9541" width="15.42578125" style="41" customWidth="1"/>
    <col min="9542" max="9542" width="54" style="41" customWidth="1"/>
    <col min="9543" max="9543" width="29.140625" style="41" customWidth="1"/>
    <col min="9544" max="9544" width="14" style="41" customWidth="1"/>
    <col min="9545" max="9545" width="16.42578125" style="41" customWidth="1"/>
    <col min="9546" max="9728" width="11.42578125" style="41"/>
    <col min="9729" max="9729" width="8.42578125" style="41" customWidth="1"/>
    <col min="9730" max="9730" width="39.42578125" style="41" customWidth="1"/>
    <col min="9731" max="9731" width="63.85546875" style="41" customWidth="1"/>
    <col min="9732" max="9732" width="19.42578125" style="41" customWidth="1"/>
    <col min="9733" max="9733" width="9.42578125" style="41" customWidth="1"/>
    <col min="9734" max="9734" width="58" style="41" customWidth="1"/>
    <col min="9735" max="9736" width="26.42578125" style="41" customWidth="1"/>
    <col min="9737" max="9737" width="16.42578125" style="41" customWidth="1"/>
    <col min="9738" max="9738" width="32.5703125" style="41" customWidth="1"/>
    <col min="9739" max="9740" width="16.140625" style="41" customWidth="1"/>
    <col min="9741" max="9741" width="11.42578125" style="41" customWidth="1"/>
    <col min="9742" max="9742" width="45" style="41" customWidth="1"/>
    <col min="9743" max="9744" width="16.85546875" style="41" customWidth="1"/>
    <col min="9745" max="9745" width="11.42578125" style="41" customWidth="1"/>
    <col min="9746" max="9746" width="59.5703125" style="41" customWidth="1"/>
    <col min="9747" max="9747" width="17" style="41" customWidth="1"/>
    <col min="9748" max="9748" width="15.5703125" style="41" customWidth="1"/>
    <col min="9749" max="9749" width="11.42578125" style="41" customWidth="1"/>
    <col min="9750" max="9750" width="43.42578125" style="41" customWidth="1"/>
    <col min="9751" max="9752" width="19.42578125" style="41" customWidth="1"/>
    <col min="9753" max="9753" width="11.42578125" style="41" customWidth="1"/>
    <col min="9754" max="9754" width="56" style="41" customWidth="1"/>
    <col min="9755" max="9755" width="19.42578125" style="41" customWidth="1"/>
    <col min="9756" max="9756" width="19.5703125" style="41" customWidth="1"/>
    <col min="9757" max="9757" width="15.5703125" style="41" customWidth="1"/>
    <col min="9758" max="9758" width="52" style="41" customWidth="1"/>
    <col min="9759" max="9759" width="21.5703125" style="41" customWidth="1"/>
    <col min="9760" max="9760" width="15.5703125" style="41" customWidth="1"/>
    <col min="9761" max="9761" width="11.42578125" style="41" customWidth="1"/>
    <col min="9762" max="9762" width="48" style="41" customWidth="1"/>
    <col min="9763" max="9763" width="54" style="41" customWidth="1"/>
    <col min="9764" max="9764" width="20.85546875" style="41" customWidth="1"/>
    <col min="9765" max="9765" width="11.42578125" style="41" customWidth="1"/>
    <col min="9766" max="9766" width="48.140625" style="41" customWidth="1"/>
    <col min="9767" max="9767" width="17.140625" style="41" customWidth="1"/>
    <col min="9768" max="9768" width="14.42578125" style="41" customWidth="1"/>
    <col min="9769" max="9769" width="11.42578125" style="41" customWidth="1"/>
    <col min="9770" max="9770" width="34.5703125" style="41" customWidth="1"/>
    <col min="9771" max="9771" width="18.85546875" style="41" customWidth="1"/>
    <col min="9772" max="9772" width="14.5703125" style="41" customWidth="1"/>
    <col min="9773" max="9773" width="11.42578125" style="41" customWidth="1"/>
    <col min="9774" max="9774" width="45.42578125" style="41" customWidth="1"/>
    <col min="9775" max="9775" width="20.140625" style="41" customWidth="1"/>
    <col min="9776" max="9777" width="11.42578125" style="41" customWidth="1"/>
    <col min="9778" max="9778" width="54.140625" style="41" customWidth="1"/>
    <col min="9779" max="9779" width="18.85546875" style="41" customWidth="1"/>
    <col min="9780" max="9780" width="22.140625" style="41" customWidth="1"/>
    <col min="9781" max="9781" width="15.85546875" style="41" customWidth="1"/>
    <col min="9782" max="9782" width="43.42578125" style="41" customWidth="1"/>
    <col min="9783" max="9783" width="21.85546875" style="41" customWidth="1"/>
    <col min="9784" max="9784" width="16.140625" style="41" customWidth="1"/>
    <col min="9785" max="9785" width="11.42578125" style="41" customWidth="1"/>
    <col min="9786" max="9786" width="47.85546875" style="41" customWidth="1"/>
    <col min="9787" max="9787" width="21" style="41" customWidth="1"/>
    <col min="9788" max="9788" width="20" style="41" customWidth="1"/>
    <col min="9789" max="9789" width="11.42578125" style="41" customWidth="1"/>
    <col min="9790" max="9790" width="52.42578125" style="41" customWidth="1"/>
    <col min="9791" max="9791" width="21.5703125" style="41" customWidth="1"/>
    <col min="9792" max="9792" width="15.42578125" style="41" customWidth="1"/>
    <col min="9793" max="9793" width="11.42578125" style="41" customWidth="1"/>
    <col min="9794" max="9794" width="46.42578125" style="41" customWidth="1"/>
    <col min="9795" max="9795" width="18" style="41" customWidth="1"/>
    <col min="9796" max="9796" width="17.85546875" style="41" customWidth="1"/>
    <col min="9797" max="9797" width="15.42578125" style="41" customWidth="1"/>
    <col min="9798" max="9798" width="54" style="41" customWidth="1"/>
    <col min="9799" max="9799" width="29.140625" style="41" customWidth="1"/>
    <col min="9800" max="9800" width="14" style="41" customWidth="1"/>
    <col min="9801" max="9801" width="16.42578125" style="41" customWidth="1"/>
    <col min="9802" max="9984" width="11.42578125" style="41"/>
    <col min="9985" max="9985" width="8.42578125" style="41" customWidth="1"/>
    <col min="9986" max="9986" width="39.42578125" style="41" customWidth="1"/>
    <col min="9987" max="9987" width="63.85546875" style="41" customWidth="1"/>
    <col min="9988" max="9988" width="19.42578125" style="41" customWidth="1"/>
    <col min="9989" max="9989" width="9.42578125" style="41" customWidth="1"/>
    <col min="9990" max="9990" width="58" style="41" customWidth="1"/>
    <col min="9991" max="9992" width="26.42578125" style="41" customWidth="1"/>
    <col min="9993" max="9993" width="16.42578125" style="41" customWidth="1"/>
    <col min="9994" max="9994" width="32.5703125" style="41" customWidth="1"/>
    <col min="9995" max="9996" width="16.140625" style="41" customWidth="1"/>
    <col min="9997" max="9997" width="11.42578125" style="41" customWidth="1"/>
    <col min="9998" max="9998" width="45" style="41" customWidth="1"/>
    <col min="9999" max="10000" width="16.85546875" style="41" customWidth="1"/>
    <col min="10001" max="10001" width="11.42578125" style="41" customWidth="1"/>
    <col min="10002" max="10002" width="59.5703125" style="41" customWidth="1"/>
    <col min="10003" max="10003" width="17" style="41" customWidth="1"/>
    <col min="10004" max="10004" width="15.5703125" style="41" customWidth="1"/>
    <col min="10005" max="10005" width="11.42578125" style="41" customWidth="1"/>
    <col min="10006" max="10006" width="43.42578125" style="41" customWidth="1"/>
    <col min="10007" max="10008" width="19.42578125" style="41" customWidth="1"/>
    <col min="10009" max="10009" width="11.42578125" style="41" customWidth="1"/>
    <col min="10010" max="10010" width="56" style="41" customWidth="1"/>
    <col min="10011" max="10011" width="19.42578125" style="41" customWidth="1"/>
    <col min="10012" max="10012" width="19.5703125" style="41" customWidth="1"/>
    <col min="10013" max="10013" width="15.5703125" style="41" customWidth="1"/>
    <col min="10014" max="10014" width="52" style="41" customWidth="1"/>
    <col min="10015" max="10015" width="21.5703125" style="41" customWidth="1"/>
    <col min="10016" max="10016" width="15.5703125" style="41" customWidth="1"/>
    <col min="10017" max="10017" width="11.42578125" style="41" customWidth="1"/>
    <col min="10018" max="10018" width="48" style="41" customWidth="1"/>
    <col min="10019" max="10019" width="54" style="41" customWidth="1"/>
    <col min="10020" max="10020" width="20.85546875" style="41" customWidth="1"/>
    <col min="10021" max="10021" width="11.42578125" style="41" customWidth="1"/>
    <col min="10022" max="10022" width="48.140625" style="41" customWidth="1"/>
    <col min="10023" max="10023" width="17.140625" style="41" customWidth="1"/>
    <col min="10024" max="10024" width="14.42578125" style="41" customWidth="1"/>
    <col min="10025" max="10025" width="11.42578125" style="41" customWidth="1"/>
    <col min="10026" max="10026" width="34.5703125" style="41" customWidth="1"/>
    <col min="10027" max="10027" width="18.85546875" style="41" customWidth="1"/>
    <col min="10028" max="10028" width="14.5703125" style="41" customWidth="1"/>
    <col min="10029" max="10029" width="11.42578125" style="41" customWidth="1"/>
    <col min="10030" max="10030" width="45.42578125" style="41" customWidth="1"/>
    <col min="10031" max="10031" width="20.140625" style="41" customWidth="1"/>
    <col min="10032" max="10033" width="11.42578125" style="41" customWidth="1"/>
    <col min="10034" max="10034" width="54.140625" style="41" customWidth="1"/>
    <col min="10035" max="10035" width="18.85546875" style="41" customWidth="1"/>
    <col min="10036" max="10036" width="22.140625" style="41" customWidth="1"/>
    <col min="10037" max="10037" width="15.85546875" style="41" customWidth="1"/>
    <col min="10038" max="10038" width="43.42578125" style="41" customWidth="1"/>
    <col min="10039" max="10039" width="21.85546875" style="41" customWidth="1"/>
    <col min="10040" max="10040" width="16.140625" style="41" customWidth="1"/>
    <col min="10041" max="10041" width="11.42578125" style="41" customWidth="1"/>
    <col min="10042" max="10042" width="47.85546875" style="41" customWidth="1"/>
    <col min="10043" max="10043" width="21" style="41" customWidth="1"/>
    <col min="10044" max="10044" width="20" style="41" customWidth="1"/>
    <col min="10045" max="10045" width="11.42578125" style="41" customWidth="1"/>
    <col min="10046" max="10046" width="52.42578125" style="41" customWidth="1"/>
    <col min="10047" max="10047" width="21.5703125" style="41" customWidth="1"/>
    <col min="10048" max="10048" width="15.42578125" style="41" customWidth="1"/>
    <col min="10049" max="10049" width="11.42578125" style="41" customWidth="1"/>
    <col min="10050" max="10050" width="46.42578125" style="41" customWidth="1"/>
    <col min="10051" max="10051" width="18" style="41" customWidth="1"/>
    <col min="10052" max="10052" width="17.85546875" style="41" customWidth="1"/>
    <col min="10053" max="10053" width="15.42578125" style="41" customWidth="1"/>
    <col min="10054" max="10054" width="54" style="41" customWidth="1"/>
    <col min="10055" max="10055" width="29.140625" style="41" customWidth="1"/>
    <col min="10056" max="10056" width="14" style="41" customWidth="1"/>
    <col min="10057" max="10057" width="16.42578125" style="41" customWidth="1"/>
    <col min="10058" max="10240" width="11.42578125" style="41"/>
    <col min="10241" max="10241" width="8.42578125" style="41" customWidth="1"/>
    <col min="10242" max="10242" width="39.42578125" style="41" customWidth="1"/>
    <col min="10243" max="10243" width="63.85546875" style="41" customWidth="1"/>
    <col min="10244" max="10244" width="19.42578125" style="41" customWidth="1"/>
    <col min="10245" max="10245" width="9.42578125" style="41" customWidth="1"/>
    <col min="10246" max="10246" width="58" style="41" customWidth="1"/>
    <col min="10247" max="10248" width="26.42578125" style="41" customWidth="1"/>
    <col min="10249" max="10249" width="16.42578125" style="41" customWidth="1"/>
    <col min="10250" max="10250" width="32.5703125" style="41" customWidth="1"/>
    <col min="10251" max="10252" width="16.140625" style="41" customWidth="1"/>
    <col min="10253" max="10253" width="11.42578125" style="41" customWidth="1"/>
    <col min="10254" max="10254" width="45" style="41" customWidth="1"/>
    <col min="10255" max="10256" width="16.85546875" style="41" customWidth="1"/>
    <col min="10257" max="10257" width="11.42578125" style="41" customWidth="1"/>
    <col min="10258" max="10258" width="59.5703125" style="41" customWidth="1"/>
    <col min="10259" max="10259" width="17" style="41" customWidth="1"/>
    <col min="10260" max="10260" width="15.5703125" style="41" customWidth="1"/>
    <col min="10261" max="10261" width="11.42578125" style="41" customWidth="1"/>
    <col min="10262" max="10262" width="43.42578125" style="41" customWidth="1"/>
    <col min="10263" max="10264" width="19.42578125" style="41" customWidth="1"/>
    <col min="10265" max="10265" width="11.42578125" style="41" customWidth="1"/>
    <col min="10266" max="10266" width="56" style="41" customWidth="1"/>
    <col min="10267" max="10267" width="19.42578125" style="41" customWidth="1"/>
    <col min="10268" max="10268" width="19.5703125" style="41" customWidth="1"/>
    <col min="10269" max="10269" width="15.5703125" style="41" customWidth="1"/>
    <col min="10270" max="10270" width="52" style="41" customWidth="1"/>
    <col min="10271" max="10271" width="21.5703125" style="41" customWidth="1"/>
    <col min="10272" max="10272" width="15.5703125" style="41" customWidth="1"/>
    <col min="10273" max="10273" width="11.42578125" style="41" customWidth="1"/>
    <col min="10274" max="10274" width="48" style="41" customWidth="1"/>
    <col min="10275" max="10275" width="54" style="41" customWidth="1"/>
    <col min="10276" max="10276" width="20.85546875" style="41" customWidth="1"/>
    <col min="10277" max="10277" width="11.42578125" style="41" customWidth="1"/>
    <col min="10278" max="10278" width="48.140625" style="41" customWidth="1"/>
    <col min="10279" max="10279" width="17.140625" style="41" customWidth="1"/>
    <col min="10280" max="10280" width="14.42578125" style="41" customWidth="1"/>
    <col min="10281" max="10281" width="11.42578125" style="41" customWidth="1"/>
    <col min="10282" max="10282" width="34.5703125" style="41" customWidth="1"/>
    <col min="10283" max="10283" width="18.85546875" style="41" customWidth="1"/>
    <col min="10284" max="10284" width="14.5703125" style="41" customWidth="1"/>
    <col min="10285" max="10285" width="11.42578125" style="41" customWidth="1"/>
    <col min="10286" max="10286" width="45.42578125" style="41" customWidth="1"/>
    <col min="10287" max="10287" width="20.140625" style="41" customWidth="1"/>
    <col min="10288" max="10289" width="11.42578125" style="41" customWidth="1"/>
    <col min="10290" max="10290" width="54.140625" style="41" customWidth="1"/>
    <col min="10291" max="10291" width="18.85546875" style="41" customWidth="1"/>
    <col min="10292" max="10292" width="22.140625" style="41" customWidth="1"/>
    <col min="10293" max="10293" width="15.85546875" style="41" customWidth="1"/>
    <col min="10294" max="10294" width="43.42578125" style="41" customWidth="1"/>
    <col min="10295" max="10295" width="21.85546875" style="41" customWidth="1"/>
    <col min="10296" max="10296" width="16.140625" style="41" customWidth="1"/>
    <col min="10297" max="10297" width="11.42578125" style="41" customWidth="1"/>
    <col min="10298" max="10298" width="47.85546875" style="41" customWidth="1"/>
    <col min="10299" max="10299" width="21" style="41" customWidth="1"/>
    <col min="10300" max="10300" width="20" style="41" customWidth="1"/>
    <col min="10301" max="10301" width="11.42578125" style="41" customWidth="1"/>
    <col min="10302" max="10302" width="52.42578125" style="41" customWidth="1"/>
    <col min="10303" max="10303" width="21.5703125" style="41" customWidth="1"/>
    <col min="10304" max="10304" width="15.42578125" style="41" customWidth="1"/>
    <col min="10305" max="10305" width="11.42578125" style="41" customWidth="1"/>
    <col min="10306" max="10306" width="46.42578125" style="41" customWidth="1"/>
    <col min="10307" max="10307" width="18" style="41" customWidth="1"/>
    <col min="10308" max="10308" width="17.85546875" style="41" customWidth="1"/>
    <col min="10309" max="10309" width="15.42578125" style="41" customWidth="1"/>
    <col min="10310" max="10310" width="54" style="41" customWidth="1"/>
    <col min="10311" max="10311" width="29.140625" style="41" customWidth="1"/>
    <col min="10312" max="10312" width="14" style="41" customWidth="1"/>
    <col min="10313" max="10313" width="16.42578125" style="41" customWidth="1"/>
    <col min="10314" max="10496" width="11.42578125" style="41"/>
    <col min="10497" max="10497" width="8.42578125" style="41" customWidth="1"/>
    <col min="10498" max="10498" width="39.42578125" style="41" customWidth="1"/>
    <col min="10499" max="10499" width="63.85546875" style="41" customWidth="1"/>
    <col min="10500" max="10500" width="19.42578125" style="41" customWidth="1"/>
    <col min="10501" max="10501" width="9.42578125" style="41" customWidth="1"/>
    <col min="10502" max="10502" width="58" style="41" customWidth="1"/>
    <col min="10503" max="10504" width="26.42578125" style="41" customWidth="1"/>
    <col min="10505" max="10505" width="16.42578125" style="41" customWidth="1"/>
    <col min="10506" max="10506" width="32.5703125" style="41" customWidth="1"/>
    <col min="10507" max="10508" width="16.140625" style="41" customWidth="1"/>
    <col min="10509" max="10509" width="11.42578125" style="41" customWidth="1"/>
    <col min="10510" max="10510" width="45" style="41" customWidth="1"/>
    <col min="10511" max="10512" width="16.85546875" style="41" customWidth="1"/>
    <col min="10513" max="10513" width="11.42578125" style="41" customWidth="1"/>
    <col min="10514" max="10514" width="59.5703125" style="41" customWidth="1"/>
    <col min="10515" max="10515" width="17" style="41" customWidth="1"/>
    <col min="10516" max="10516" width="15.5703125" style="41" customWidth="1"/>
    <col min="10517" max="10517" width="11.42578125" style="41" customWidth="1"/>
    <col min="10518" max="10518" width="43.42578125" style="41" customWidth="1"/>
    <col min="10519" max="10520" width="19.42578125" style="41" customWidth="1"/>
    <col min="10521" max="10521" width="11.42578125" style="41" customWidth="1"/>
    <col min="10522" max="10522" width="56" style="41" customWidth="1"/>
    <col min="10523" max="10523" width="19.42578125" style="41" customWidth="1"/>
    <col min="10524" max="10524" width="19.5703125" style="41" customWidth="1"/>
    <col min="10525" max="10525" width="15.5703125" style="41" customWidth="1"/>
    <col min="10526" max="10526" width="52" style="41" customWidth="1"/>
    <col min="10527" max="10527" width="21.5703125" style="41" customWidth="1"/>
    <col min="10528" max="10528" width="15.5703125" style="41" customWidth="1"/>
    <col min="10529" max="10529" width="11.42578125" style="41" customWidth="1"/>
    <col min="10530" max="10530" width="48" style="41" customWidth="1"/>
    <col min="10531" max="10531" width="54" style="41" customWidth="1"/>
    <col min="10532" max="10532" width="20.85546875" style="41" customWidth="1"/>
    <col min="10533" max="10533" width="11.42578125" style="41" customWidth="1"/>
    <col min="10534" max="10534" width="48.140625" style="41" customWidth="1"/>
    <col min="10535" max="10535" width="17.140625" style="41" customWidth="1"/>
    <col min="10536" max="10536" width="14.42578125" style="41" customWidth="1"/>
    <col min="10537" max="10537" width="11.42578125" style="41" customWidth="1"/>
    <col min="10538" max="10538" width="34.5703125" style="41" customWidth="1"/>
    <col min="10539" max="10539" width="18.85546875" style="41" customWidth="1"/>
    <col min="10540" max="10540" width="14.5703125" style="41" customWidth="1"/>
    <col min="10541" max="10541" width="11.42578125" style="41" customWidth="1"/>
    <col min="10542" max="10542" width="45.42578125" style="41" customWidth="1"/>
    <col min="10543" max="10543" width="20.140625" style="41" customWidth="1"/>
    <col min="10544" max="10545" width="11.42578125" style="41" customWidth="1"/>
    <col min="10546" max="10546" width="54.140625" style="41" customWidth="1"/>
    <col min="10547" max="10547" width="18.85546875" style="41" customWidth="1"/>
    <col min="10548" max="10548" width="22.140625" style="41" customWidth="1"/>
    <col min="10549" max="10549" width="15.85546875" style="41" customWidth="1"/>
    <col min="10550" max="10550" width="43.42578125" style="41" customWidth="1"/>
    <col min="10551" max="10551" width="21.85546875" style="41" customWidth="1"/>
    <col min="10552" max="10552" width="16.140625" style="41" customWidth="1"/>
    <col min="10553" max="10553" width="11.42578125" style="41" customWidth="1"/>
    <col min="10554" max="10554" width="47.85546875" style="41" customWidth="1"/>
    <col min="10555" max="10555" width="21" style="41" customWidth="1"/>
    <col min="10556" max="10556" width="20" style="41" customWidth="1"/>
    <col min="10557" max="10557" width="11.42578125" style="41" customWidth="1"/>
    <col min="10558" max="10558" width="52.42578125" style="41" customWidth="1"/>
    <col min="10559" max="10559" width="21.5703125" style="41" customWidth="1"/>
    <col min="10560" max="10560" width="15.42578125" style="41" customWidth="1"/>
    <col min="10561" max="10561" width="11.42578125" style="41" customWidth="1"/>
    <col min="10562" max="10562" width="46.42578125" style="41" customWidth="1"/>
    <col min="10563" max="10563" width="18" style="41" customWidth="1"/>
    <col min="10564" max="10564" width="17.85546875" style="41" customWidth="1"/>
    <col min="10565" max="10565" width="15.42578125" style="41" customWidth="1"/>
    <col min="10566" max="10566" width="54" style="41" customWidth="1"/>
    <col min="10567" max="10567" width="29.140625" style="41" customWidth="1"/>
    <col min="10568" max="10568" width="14" style="41" customWidth="1"/>
    <col min="10569" max="10569" width="16.42578125" style="41" customWidth="1"/>
    <col min="10570" max="10752" width="11.42578125" style="41"/>
    <col min="10753" max="10753" width="8.42578125" style="41" customWidth="1"/>
    <col min="10754" max="10754" width="39.42578125" style="41" customWidth="1"/>
    <col min="10755" max="10755" width="63.85546875" style="41" customWidth="1"/>
    <col min="10756" max="10756" width="19.42578125" style="41" customWidth="1"/>
    <col min="10757" max="10757" width="9.42578125" style="41" customWidth="1"/>
    <col min="10758" max="10758" width="58" style="41" customWidth="1"/>
    <col min="10759" max="10760" width="26.42578125" style="41" customWidth="1"/>
    <col min="10761" max="10761" width="16.42578125" style="41" customWidth="1"/>
    <col min="10762" max="10762" width="32.5703125" style="41" customWidth="1"/>
    <col min="10763" max="10764" width="16.140625" style="41" customWidth="1"/>
    <col min="10765" max="10765" width="11.42578125" style="41" customWidth="1"/>
    <col min="10766" max="10766" width="45" style="41" customWidth="1"/>
    <col min="10767" max="10768" width="16.85546875" style="41" customWidth="1"/>
    <col min="10769" max="10769" width="11.42578125" style="41" customWidth="1"/>
    <col min="10770" max="10770" width="59.5703125" style="41" customWidth="1"/>
    <col min="10771" max="10771" width="17" style="41" customWidth="1"/>
    <col min="10772" max="10772" width="15.5703125" style="41" customWidth="1"/>
    <col min="10773" max="10773" width="11.42578125" style="41" customWidth="1"/>
    <col min="10774" max="10774" width="43.42578125" style="41" customWidth="1"/>
    <col min="10775" max="10776" width="19.42578125" style="41" customWidth="1"/>
    <col min="10777" max="10777" width="11.42578125" style="41" customWidth="1"/>
    <col min="10778" max="10778" width="56" style="41" customWidth="1"/>
    <col min="10779" max="10779" width="19.42578125" style="41" customWidth="1"/>
    <col min="10780" max="10780" width="19.5703125" style="41" customWidth="1"/>
    <col min="10781" max="10781" width="15.5703125" style="41" customWidth="1"/>
    <col min="10782" max="10782" width="52" style="41" customWidth="1"/>
    <col min="10783" max="10783" width="21.5703125" style="41" customWidth="1"/>
    <col min="10784" max="10784" width="15.5703125" style="41" customWidth="1"/>
    <col min="10785" max="10785" width="11.42578125" style="41" customWidth="1"/>
    <col min="10786" max="10786" width="48" style="41" customWidth="1"/>
    <col min="10787" max="10787" width="54" style="41" customWidth="1"/>
    <col min="10788" max="10788" width="20.85546875" style="41" customWidth="1"/>
    <col min="10789" max="10789" width="11.42578125" style="41" customWidth="1"/>
    <col min="10790" max="10790" width="48.140625" style="41" customWidth="1"/>
    <col min="10791" max="10791" width="17.140625" style="41" customWidth="1"/>
    <col min="10792" max="10792" width="14.42578125" style="41" customWidth="1"/>
    <col min="10793" max="10793" width="11.42578125" style="41" customWidth="1"/>
    <col min="10794" max="10794" width="34.5703125" style="41" customWidth="1"/>
    <col min="10795" max="10795" width="18.85546875" style="41" customWidth="1"/>
    <col min="10796" max="10796" width="14.5703125" style="41" customWidth="1"/>
    <col min="10797" max="10797" width="11.42578125" style="41" customWidth="1"/>
    <col min="10798" max="10798" width="45.42578125" style="41" customWidth="1"/>
    <col min="10799" max="10799" width="20.140625" style="41" customWidth="1"/>
    <col min="10800" max="10801" width="11.42578125" style="41" customWidth="1"/>
    <col min="10802" max="10802" width="54.140625" style="41" customWidth="1"/>
    <col min="10803" max="10803" width="18.85546875" style="41" customWidth="1"/>
    <col min="10804" max="10804" width="22.140625" style="41" customWidth="1"/>
    <col min="10805" max="10805" width="15.85546875" style="41" customWidth="1"/>
    <col min="10806" max="10806" width="43.42578125" style="41" customWidth="1"/>
    <col min="10807" max="10807" width="21.85546875" style="41" customWidth="1"/>
    <col min="10808" max="10808" width="16.140625" style="41" customWidth="1"/>
    <col min="10809" max="10809" width="11.42578125" style="41" customWidth="1"/>
    <col min="10810" max="10810" width="47.85546875" style="41" customWidth="1"/>
    <col min="10811" max="10811" width="21" style="41" customWidth="1"/>
    <col min="10812" max="10812" width="20" style="41" customWidth="1"/>
    <col min="10813" max="10813" width="11.42578125" style="41" customWidth="1"/>
    <col min="10814" max="10814" width="52.42578125" style="41" customWidth="1"/>
    <col min="10815" max="10815" width="21.5703125" style="41" customWidth="1"/>
    <col min="10816" max="10816" width="15.42578125" style="41" customWidth="1"/>
    <col min="10817" max="10817" width="11.42578125" style="41" customWidth="1"/>
    <col min="10818" max="10818" width="46.42578125" style="41" customWidth="1"/>
    <col min="10819" max="10819" width="18" style="41" customWidth="1"/>
    <col min="10820" max="10820" width="17.85546875" style="41" customWidth="1"/>
    <col min="10821" max="10821" width="15.42578125" style="41" customWidth="1"/>
    <col min="10822" max="10822" width="54" style="41" customWidth="1"/>
    <col min="10823" max="10823" width="29.140625" style="41" customWidth="1"/>
    <col min="10824" max="10824" width="14" style="41" customWidth="1"/>
    <col min="10825" max="10825" width="16.42578125" style="41" customWidth="1"/>
    <col min="10826" max="11008" width="11.42578125" style="41"/>
    <col min="11009" max="11009" width="8.42578125" style="41" customWidth="1"/>
    <col min="11010" max="11010" width="39.42578125" style="41" customWidth="1"/>
    <col min="11011" max="11011" width="63.85546875" style="41" customWidth="1"/>
    <col min="11012" max="11012" width="19.42578125" style="41" customWidth="1"/>
    <col min="11013" max="11013" width="9.42578125" style="41" customWidth="1"/>
    <col min="11014" max="11014" width="58" style="41" customWidth="1"/>
    <col min="11015" max="11016" width="26.42578125" style="41" customWidth="1"/>
    <col min="11017" max="11017" width="16.42578125" style="41" customWidth="1"/>
    <col min="11018" max="11018" width="32.5703125" style="41" customWidth="1"/>
    <col min="11019" max="11020" width="16.140625" style="41" customWidth="1"/>
    <col min="11021" max="11021" width="11.42578125" style="41" customWidth="1"/>
    <col min="11022" max="11022" width="45" style="41" customWidth="1"/>
    <col min="11023" max="11024" width="16.85546875" style="41" customWidth="1"/>
    <col min="11025" max="11025" width="11.42578125" style="41" customWidth="1"/>
    <col min="11026" max="11026" width="59.5703125" style="41" customWidth="1"/>
    <col min="11027" max="11027" width="17" style="41" customWidth="1"/>
    <col min="11028" max="11028" width="15.5703125" style="41" customWidth="1"/>
    <col min="11029" max="11029" width="11.42578125" style="41" customWidth="1"/>
    <col min="11030" max="11030" width="43.42578125" style="41" customWidth="1"/>
    <col min="11031" max="11032" width="19.42578125" style="41" customWidth="1"/>
    <col min="11033" max="11033" width="11.42578125" style="41" customWidth="1"/>
    <col min="11034" max="11034" width="56" style="41" customWidth="1"/>
    <col min="11035" max="11035" width="19.42578125" style="41" customWidth="1"/>
    <col min="11036" max="11036" width="19.5703125" style="41" customWidth="1"/>
    <col min="11037" max="11037" width="15.5703125" style="41" customWidth="1"/>
    <col min="11038" max="11038" width="52" style="41" customWidth="1"/>
    <col min="11039" max="11039" width="21.5703125" style="41" customWidth="1"/>
    <col min="11040" max="11040" width="15.5703125" style="41" customWidth="1"/>
    <col min="11041" max="11041" width="11.42578125" style="41" customWidth="1"/>
    <col min="11042" max="11042" width="48" style="41" customWidth="1"/>
    <col min="11043" max="11043" width="54" style="41" customWidth="1"/>
    <col min="11044" max="11044" width="20.85546875" style="41" customWidth="1"/>
    <col min="11045" max="11045" width="11.42578125" style="41" customWidth="1"/>
    <col min="11046" max="11046" width="48.140625" style="41" customWidth="1"/>
    <col min="11047" max="11047" width="17.140625" style="41" customWidth="1"/>
    <col min="11048" max="11048" width="14.42578125" style="41" customWidth="1"/>
    <col min="11049" max="11049" width="11.42578125" style="41" customWidth="1"/>
    <col min="11050" max="11050" width="34.5703125" style="41" customWidth="1"/>
    <col min="11051" max="11051" width="18.85546875" style="41" customWidth="1"/>
    <col min="11052" max="11052" width="14.5703125" style="41" customWidth="1"/>
    <col min="11053" max="11053" width="11.42578125" style="41" customWidth="1"/>
    <col min="11054" max="11054" width="45.42578125" style="41" customWidth="1"/>
    <col min="11055" max="11055" width="20.140625" style="41" customWidth="1"/>
    <col min="11056" max="11057" width="11.42578125" style="41" customWidth="1"/>
    <col min="11058" max="11058" width="54.140625" style="41" customWidth="1"/>
    <col min="11059" max="11059" width="18.85546875" style="41" customWidth="1"/>
    <col min="11060" max="11060" width="22.140625" style="41" customWidth="1"/>
    <col min="11061" max="11061" width="15.85546875" style="41" customWidth="1"/>
    <col min="11062" max="11062" width="43.42578125" style="41" customWidth="1"/>
    <col min="11063" max="11063" width="21.85546875" style="41" customWidth="1"/>
    <col min="11064" max="11064" width="16.140625" style="41" customWidth="1"/>
    <col min="11065" max="11065" width="11.42578125" style="41" customWidth="1"/>
    <col min="11066" max="11066" width="47.85546875" style="41" customWidth="1"/>
    <col min="11067" max="11067" width="21" style="41" customWidth="1"/>
    <col min="11068" max="11068" width="20" style="41" customWidth="1"/>
    <col min="11069" max="11069" width="11.42578125" style="41" customWidth="1"/>
    <col min="11070" max="11070" width="52.42578125" style="41" customWidth="1"/>
    <col min="11071" max="11071" width="21.5703125" style="41" customWidth="1"/>
    <col min="11072" max="11072" width="15.42578125" style="41" customWidth="1"/>
    <col min="11073" max="11073" width="11.42578125" style="41" customWidth="1"/>
    <col min="11074" max="11074" width="46.42578125" style="41" customWidth="1"/>
    <col min="11075" max="11075" width="18" style="41" customWidth="1"/>
    <col min="11076" max="11076" width="17.85546875" style="41" customWidth="1"/>
    <col min="11077" max="11077" width="15.42578125" style="41" customWidth="1"/>
    <col min="11078" max="11078" width="54" style="41" customWidth="1"/>
    <col min="11079" max="11079" width="29.140625" style="41" customWidth="1"/>
    <col min="11080" max="11080" width="14" style="41" customWidth="1"/>
    <col min="11081" max="11081" width="16.42578125" style="41" customWidth="1"/>
    <col min="11082" max="11264" width="11.42578125" style="41"/>
    <col min="11265" max="11265" width="8.42578125" style="41" customWidth="1"/>
    <col min="11266" max="11266" width="39.42578125" style="41" customWidth="1"/>
    <col min="11267" max="11267" width="63.85546875" style="41" customWidth="1"/>
    <col min="11268" max="11268" width="19.42578125" style="41" customWidth="1"/>
    <col min="11269" max="11269" width="9.42578125" style="41" customWidth="1"/>
    <col min="11270" max="11270" width="58" style="41" customWidth="1"/>
    <col min="11271" max="11272" width="26.42578125" style="41" customWidth="1"/>
    <col min="11273" max="11273" width="16.42578125" style="41" customWidth="1"/>
    <col min="11274" max="11274" width="32.5703125" style="41" customWidth="1"/>
    <col min="11275" max="11276" width="16.140625" style="41" customWidth="1"/>
    <col min="11277" max="11277" width="11.42578125" style="41" customWidth="1"/>
    <col min="11278" max="11278" width="45" style="41" customWidth="1"/>
    <col min="11279" max="11280" width="16.85546875" style="41" customWidth="1"/>
    <col min="11281" max="11281" width="11.42578125" style="41" customWidth="1"/>
    <col min="11282" max="11282" width="59.5703125" style="41" customWidth="1"/>
    <col min="11283" max="11283" width="17" style="41" customWidth="1"/>
    <col min="11284" max="11284" width="15.5703125" style="41" customWidth="1"/>
    <col min="11285" max="11285" width="11.42578125" style="41" customWidth="1"/>
    <col min="11286" max="11286" width="43.42578125" style="41" customWidth="1"/>
    <col min="11287" max="11288" width="19.42578125" style="41" customWidth="1"/>
    <col min="11289" max="11289" width="11.42578125" style="41" customWidth="1"/>
    <col min="11290" max="11290" width="56" style="41" customWidth="1"/>
    <col min="11291" max="11291" width="19.42578125" style="41" customWidth="1"/>
    <col min="11292" max="11292" width="19.5703125" style="41" customWidth="1"/>
    <col min="11293" max="11293" width="15.5703125" style="41" customWidth="1"/>
    <col min="11294" max="11294" width="52" style="41" customWidth="1"/>
    <col min="11295" max="11295" width="21.5703125" style="41" customWidth="1"/>
    <col min="11296" max="11296" width="15.5703125" style="41" customWidth="1"/>
    <col min="11297" max="11297" width="11.42578125" style="41" customWidth="1"/>
    <col min="11298" max="11298" width="48" style="41" customWidth="1"/>
    <col min="11299" max="11299" width="54" style="41" customWidth="1"/>
    <col min="11300" max="11300" width="20.85546875" style="41" customWidth="1"/>
    <col min="11301" max="11301" width="11.42578125" style="41" customWidth="1"/>
    <col min="11302" max="11302" width="48.140625" style="41" customWidth="1"/>
    <col min="11303" max="11303" width="17.140625" style="41" customWidth="1"/>
    <col min="11304" max="11304" width="14.42578125" style="41" customWidth="1"/>
    <col min="11305" max="11305" width="11.42578125" style="41" customWidth="1"/>
    <col min="11306" max="11306" width="34.5703125" style="41" customWidth="1"/>
    <col min="11307" max="11307" width="18.85546875" style="41" customWidth="1"/>
    <col min="11308" max="11308" width="14.5703125" style="41" customWidth="1"/>
    <col min="11309" max="11309" width="11.42578125" style="41" customWidth="1"/>
    <col min="11310" max="11310" width="45.42578125" style="41" customWidth="1"/>
    <col min="11311" max="11311" width="20.140625" style="41" customWidth="1"/>
    <col min="11312" max="11313" width="11.42578125" style="41" customWidth="1"/>
    <col min="11314" max="11314" width="54.140625" style="41" customWidth="1"/>
    <col min="11315" max="11315" width="18.85546875" style="41" customWidth="1"/>
    <col min="11316" max="11316" width="22.140625" style="41" customWidth="1"/>
    <col min="11317" max="11317" width="15.85546875" style="41" customWidth="1"/>
    <col min="11318" max="11318" width="43.42578125" style="41" customWidth="1"/>
    <col min="11319" max="11319" width="21.85546875" style="41" customWidth="1"/>
    <col min="11320" max="11320" width="16.140625" style="41" customWidth="1"/>
    <col min="11321" max="11321" width="11.42578125" style="41" customWidth="1"/>
    <col min="11322" max="11322" width="47.85546875" style="41" customWidth="1"/>
    <col min="11323" max="11323" width="21" style="41" customWidth="1"/>
    <col min="11324" max="11324" width="20" style="41" customWidth="1"/>
    <col min="11325" max="11325" width="11.42578125" style="41" customWidth="1"/>
    <col min="11326" max="11326" width="52.42578125" style="41" customWidth="1"/>
    <col min="11327" max="11327" width="21.5703125" style="41" customWidth="1"/>
    <col min="11328" max="11328" width="15.42578125" style="41" customWidth="1"/>
    <col min="11329" max="11329" width="11.42578125" style="41" customWidth="1"/>
    <col min="11330" max="11330" width="46.42578125" style="41" customWidth="1"/>
    <col min="11331" max="11331" width="18" style="41" customWidth="1"/>
    <col min="11332" max="11332" width="17.85546875" style="41" customWidth="1"/>
    <col min="11333" max="11333" width="15.42578125" style="41" customWidth="1"/>
    <col min="11334" max="11334" width="54" style="41" customWidth="1"/>
    <col min="11335" max="11335" width="29.140625" style="41" customWidth="1"/>
    <col min="11336" max="11336" width="14" style="41" customWidth="1"/>
    <col min="11337" max="11337" width="16.42578125" style="41" customWidth="1"/>
    <col min="11338" max="11520" width="11.42578125" style="41"/>
    <col min="11521" max="11521" width="8.42578125" style="41" customWidth="1"/>
    <col min="11522" max="11522" width="39.42578125" style="41" customWidth="1"/>
    <col min="11523" max="11523" width="63.85546875" style="41" customWidth="1"/>
    <col min="11524" max="11524" width="19.42578125" style="41" customWidth="1"/>
    <col min="11525" max="11525" width="9.42578125" style="41" customWidth="1"/>
    <col min="11526" max="11526" width="58" style="41" customWidth="1"/>
    <col min="11527" max="11528" width="26.42578125" style="41" customWidth="1"/>
    <col min="11529" max="11529" width="16.42578125" style="41" customWidth="1"/>
    <col min="11530" max="11530" width="32.5703125" style="41" customWidth="1"/>
    <col min="11531" max="11532" width="16.140625" style="41" customWidth="1"/>
    <col min="11533" max="11533" width="11.42578125" style="41" customWidth="1"/>
    <col min="11534" max="11534" width="45" style="41" customWidth="1"/>
    <col min="11535" max="11536" width="16.85546875" style="41" customWidth="1"/>
    <col min="11537" max="11537" width="11.42578125" style="41" customWidth="1"/>
    <col min="11538" max="11538" width="59.5703125" style="41" customWidth="1"/>
    <col min="11539" max="11539" width="17" style="41" customWidth="1"/>
    <col min="11540" max="11540" width="15.5703125" style="41" customWidth="1"/>
    <col min="11541" max="11541" width="11.42578125" style="41" customWidth="1"/>
    <col min="11542" max="11542" width="43.42578125" style="41" customWidth="1"/>
    <col min="11543" max="11544" width="19.42578125" style="41" customWidth="1"/>
    <col min="11545" max="11545" width="11.42578125" style="41" customWidth="1"/>
    <col min="11546" max="11546" width="56" style="41" customWidth="1"/>
    <col min="11547" max="11547" width="19.42578125" style="41" customWidth="1"/>
    <col min="11548" max="11548" width="19.5703125" style="41" customWidth="1"/>
    <col min="11549" max="11549" width="15.5703125" style="41" customWidth="1"/>
    <col min="11550" max="11550" width="52" style="41" customWidth="1"/>
    <col min="11551" max="11551" width="21.5703125" style="41" customWidth="1"/>
    <col min="11552" max="11552" width="15.5703125" style="41" customWidth="1"/>
    <col min="11553" max="11553" width="11.42578125" style="41" customWidth="1"/>
    <col min="11554" max="11554" width="48" style="41" customWidth="1"/>
    <col min="11555" max="11555" width="54" style="41" customWidth="1"/>
    <col min="11556" max="11556" width="20.85546875" style="41" customWidth="1"/>
    <col min="11557" max="11557" width="11.42578125" style="41" customWidth="1"/>
    <col min="11558" max="11558" width="48.140625" style="41" customWidth="1"/>
    <col min="11559" max="11559" width="17.140625" style="41" customWidth="1"/>
    <col min="11560" max="11560" width="14.42578125" style="41" customWidth="1"/>
    <col min="11561" max="11561" width="11.42578125" style="41" customWidth="1"/>
    <col min="11562" max="11562" width="34.5703125" style="41" customWidth="1"/>
    <col min="11563" max="11563" width="18.85546875" style="41" customWidth="1"/>
    <col min="11564" max="11564" width="14.5703125" style="41" customWidth="1"/>
    <col min="11565" max="11565" width="11.42578125" style="41" customWidth="1"/>
    <col min="11566" max="11566" width="45.42578125" style="41" customWidth="1"/>
    <col min="11567" max="11567" width="20.140625" style="41" customWidth="1"/>
    <col min="11568" max="11569" width="11.42578125" style="41" customWidth="1"/>
    <col min="11570" max="11570" width="54.140625" style="41" customWidth="1"/>
    <col min="11571" max="11571" width="18.85546875" style="41" customWidth="1"/>
    <col min="11572" max="11572" width="22.140625" style="41" customWidth="1"/>
    <col min="11573" max="11573" width="15.85546875" style="41" customWidth="1"/>
    <col min="11574" max="11574" width="43.42578125" style="41" customWidth="1"/>
    <col min="11575" max="11575" width="21.85546875" style="41" customWidth="1"/>
    <col min="11576" max="11576" width="16.140625" style="41" customWidth="1"/>
    <col min="11577" max="11577" width="11.42578125" style="41" customWidth="1"/>
    <col min="11578" max="11578" width="47.85546875" style="41" customWidth="1"/>
    <col min="11579" max="11579" width="21" style="41" customWidth="1"/>
    <col min="11580" max="11580" width="20" style="41" customWidth="1"/>
    <col min="11581" max="11581" width="11.42578125" style="41" customWidth="1"/>
    <col min="11582" max="11582" width="52.42578125" style="41" customWidth="1"/>
    <col min="11583" max="11583" width="21.5703125" style="41" customWidth="1"/>
    <col min="11584" max="11584" width="15.42578125" style="41" customWidth="1"/>
    <col min="11585" max="11585" width="11.42578125" style="41" customWidth="1"/>
    <col min="11586" max="11586" width="46.42578125" style="41" customWidth="1"/>
    <col min="11587" max="11587" width="18" style="41" customWidth="1"/>
    <col min="11588" max="11588" width="17.85546875" style="41" customWidth="1"/>
    <col min="11589" max="11589" width="15.42578125" style="41" customWidth="1"/>
    <col min="11590" max="11590" width="54" style="41" customWidth="1"/>
    <col min="11591" max="11591" width="29.140625" style="41" customWidth="1"/>
    <col min="11592" max="11592" width="14" style="41" customWidth="1"/>
    <col min="11593" max="11593" width="16.42578125" style="41" customWidth="1"/>
    <col min="11594" max="11776" width="11.42578125" style="41"/>
    <col min="11777" max="11777" width="8.42578125" style="41" customWidth="1"/>
    <col min="11778" max="11778" width="39.42578125" style="41" customWidth="1"/>
    <col min="11779" max="11779" width="63.85546875" style="41" customWidth="1"/>
    <col min="11780" max="11780" width="19.42578125" style="41" customWidth="1"/>
    <col min="11781" max="11781" width="9.42578125" style="41" customWidth="1"/>
    <col min="11782" max="11782" width="58" style="41" customWidth="1"/>
    <col min="11783" max="11784" width="26.42578125" style="41" customWidth="1"/>
    <col min="11785" max="11785" width="16.42578125" style="41" customWidth="1"/>
    <col min="11786" max="11786" width="32.5703125" style="41" customWidth="1"/>
    <col min="11787" max="11788" width="16.140625" style="41" customWidth="1"/>
    <col min="11789" max="11789" width="11.42578125" style="41" customWidth="1"/>
    <col min="11790" max="11790" width="45" style="41" customWidth="1"/>
    <col min="11791" max="11792" width="16.85546875" style="41" customWidth="1"/>
    <col min="11793" max="11793" width="11.42578125" style="41" customWidth="1"/>
    <col min="11794" max="11794" width="59.5703125" style="41" customWidth="1"/>
    <col min="11795" max="11795" width="17" style="41" customWidth="1"/>
    <col min="11796" max="11796" width="15.5703125" style="41" customWidth="1"/>
    <col min="11797" max="11797" width="11.42578125" style="41" customWidth="1"/>
    <col min="11798" max="11798" width="43.42578125" style="41" customWidth="1"/>
    <col min="11799" max="11800" width="19.42578125" style="41" customWidth="1"/>
    <col min="11801" max="11801" width="11.42578125" style="41" customWidth="1"/>
    <col min="11802" max="11802" width="56" style="41" customWidth="1"/>
    <col min="11803" max="11803" width="19.42578125" style="41" customWidth="1"/>
    <col min="11804" max="11804" width="19.5703125" style="41" customWidth="1"/>
    <col min="11805" max="11805" width="15.5703125" style="41" customWidth="1"/>
    <col min="11806" max="11806" width="52" style="41" customWidth="1"/>
    <col min="11807" max="11807" width="21.5703125" style="41" customWidth="1"/>
    <col min="11808" max="11808" width="15.5703125" style="41" customWidth="1"/>
    <col min="11809" max="11809" width="11.42578125" style="41" customWidth="1"/>
    <col min="11810" max="11810" width="48" style="41" customWidth="1"/>
    <col min="11811" max="11811" width="54" style="41" customWidth="1"/>
    <col min="11812" max="11812" width="20.85546875" style="41" customWidth="1"/>
    <col min="11813" max="11813" width="11.42578125" style="41" customWidth="1"/>
    <col min="11814" max="11814" width="48.140625" style="41" customWidth="1"/>
    <col min="11815" max="11815" width="17.140625" style="41" customWidth="1"/>
    <col min="11816" max="11816" width="14.42578125" style="41" customWidth="1"/>
    <col min="11817" max="11817" width="11.42578125" style="41" customWidth="1"/>
    <col min="11818" max="11818" width="34.5703125" style="41" customWidth="1"/>
    <col min="11819" max="11819" width="18.85546875" style="41" customWidth="1"/>
    <col min="11820" max="11820" width="14.5703125" style="41" customWidth="1"/>
    <col min="11821" max="11821" width="11.42578125" style="41" customWidth="1"/>
    <col min="11822" max="11822" width="45.42578125" style="41" customWidth="1"/>
    <col min="11823" max="11823" width="20.140625" style="41" customWidth="1"/>
    <col min="11824" max="11825" width="11.42578125" style="41" customWidth="1"/>
    <col min="11826" max="11826" width="54.140625" style="41" customWidth="1"/>
    <col min="11827" max="11827" width="18.85546875" style="41" customWidth="1"/>
    <col min="11828" max="11828" width="22.140625" style="41" customWidth="1"/>
    <col min="11829" max="11829" width="15.85546875" style="41" customWidth="1"/>
    <col min="11830" max="11830" width="43.42578125" style="41" customWidth="1"/>
    <col min="11831" max="11831" width="21.85546875" style="41" customWidth="1"/>
    <col min="11832" max="11832" width="16.140625" style="41" customWidth="1"/>
    <col min="11833" max="11833" width="11.42578125" style="41" customWidth="1"/>
    <col min="11834" max="11834" width="47.85546875" style="41" customWidth="1"/>
    <col min="11835" max="11835" width="21" style="41" customWidth="1"/>
    <col min="11836" max="11836" width="20" style="41" customWidth="1"/>
    <col min="11837" max="11837" width="11.42578125" style="41" customWidth="1"/>
    <col min="11838" max="11838" width="52.42578125" style="41" customWidth="1"/>
    <col min="11839" max="11839" width="21.5703125" style="41" customWidth="1"/>
    <col min="11840" max="11840" width="15.42578125" style="41" customWidth="1"/>
    <col min="11841" max="11841" width="11.42578125" style="41" customWidth="1"/>
    <col min="11842" max="11842" width="46.42578125" style="41" customWidth="1"/>
    <col min="11843" max="11843" width="18" style="41" customWidth="1"/>
    <col min="11844" max="11844" width="17.85546875" style="41" customWidth="1"/>
    <col min="11845" max="11845" width="15.42578125" style="41" customWidth="1"/>
    <col min="11846" max="11846" width="54" style="41" customWidth="1"/>
    <col min="11847" max="11847" width="29.140625" style="41" customWidth="1"/>
    <col min="11848" max="11848" width="14" style="41" customWidth="1"/>
    <col min="11849" max="11849" width="16.42578125" style="41" customWidth="1"/>
    <col min="11850" max="12032" width="11.42578125" style="41"/>
    <col min="12033" max="12033" width="8.42578125" style="41" customWidth="1"/>
    <col min="12034" max="12034" width="39.42578125" style="41" customWidth="1"/>
    <col min="12035" max="12035" width="63.85546875" style="41" customWidth="1"/>
    <col min="12036" max="12036" width="19.42578125" style="41" customWidth="1"/>
    <col min="12037" max="12037" width="9.42578125" style="41" customWidth="1"/>
    <col min="12038" max="12038" width="58" style="41" customWidth="1"/>
    <col min="12039" max="12040" width="26.42578125" style="41" customWidth="1"/>
    <col min="12041" max="12041" width="16.42578125" style="41" customWidth="1"/>
    <col min="12042" max="12042" width="32.5703125" style="41" customWidth="1"/>
    <col min="12043" max="12044" width="16.140625" style="41" customWidth="1"/>
    <col min="12045" max="12045" width="11.42578125" style="41" customWidth="1"/>
    <col min="12046" max="12046" width="45" style="41" customWidth="1"/>
    <col min="12047" max="12048" width="16.85546875" style="41" customWidth="1"/>
    <col min="12049" max="12049" width="11.42578125" style="41" customWidth="1"/>
    <col min="12050" max="12050" width="59.5703125" style="41" customWidth="1"/>
    <col min="12051" max="12051" width="17" style="41" customWidth="1"/>
    <col min="12052" max="12052" width="15.5703125" style="41" customWidth="1"/>
    <col min="12053" max="12053" width="11.42578125" style="41" customWidth="1"/>
    <col min="12054" max="12054" width="43.42578125" style="41" customWidth="1"/>
    <col min="12055" max="12056" width="19.42578125" style="41" customWidth="1"/>
    <col min="12057" max="12057" width="11.42578125" style="41" customWidth="1"/>
    <col min="12058" max="12058" width="56" style="41" customWidth="1"/>
    <col min="12059" max="12059" width="19.42578125" style="41" customWidth="1"/>
    <col min="12060" max="12060" width="19.5703125" style="41" customWidth="1"/>
    <col min="12061" max="12061" width="15.5703125" style="41" customWidth="1"/>
    <col min="12062" max="12062" width="52" style="41" customWidth="1"/>
    <col min="12063" max="12063" width="21.5703125" style="41" customWidth="1"/>
    <col min="12064" max="12064" width="15.5703125" style="41" customWidth="1"/>
    <col min="12065" max="12065" width="11.42578125" style="41" customWidth="1"/>
    <col min="12066" max="12066" width="48" style="41" customWidth="1"/>
    <col min="12067" max="12067" width="54" style="41" customWidth="1"/>
    <col min="12068" max="12068" width="20.85546875" style="41" customWidth="1"/>
    <col min="12069" max="12069" width="11.42578125" style="41" customWidth="1"/>
    <col min="12070" max="12070" width="48.140625" style="41" customWidth="1"/>
    <col min="12071" max="12071" width="17.140625" style="41" customWidth="1"/>
    <col min="12072" max="12072" width="14.42578125" style="41" customWidth="1"/>
    <col min="12073" max="12073" width="11.42578125" style="41" customWidth="1"/>
    <col min="12074" max="12074" width="34.5703125" style="41" customWidth="1"/>
    <col min="12075" max="12075" width="18.85546875" style="41" customWidth="1"/>
    <col min="12076" max="12076" width="14.5703125" style="41" customWidth="1"/>
    <col min="12077" max="12077" width="11.42578125" style="41" customWidth="1"/>
    <col min="12078" max="12078" width="45.42578125" style="41" customWidth="1"/>
    <col min="12079" max="12079" width="20.140625" style="41" customWidth="1"/>
    <col min="12080" max="12081" width="11.42578125" style="41" customWidth="1"/>
    <col min="12082" max="12082" width="54.140625" style="41" customWidth="1"/>
    <col min="12083" max="12083" width="18.85546875" style="41" customWidth="1"/>
    <col min="12084" max="12084" width="22.140625" style="41" customWidth="1"/>
    <col min="12085" max="12085" width="15.85546875" style="41" customWidth="1"/>
    <col min="12086" max="12086" width="43.42578125" style="41" customWidth="1"/>
    <col min="12087" max="12087" width="21.85546875" style="41" customWidth="1"/>
    <col min="12088" max="12088" width="16.140625" style="41" customWidth="1"/>
    <col min="12089" max="12089" width="11.42578125" style="41" customWidth="1"/>
    <col min="12090" max="12090" width="47.85546875" style="41" customWidth="1"/>
    <col min="12091" max="12091" width="21" style="41" customWidth="1"/>
    <col min="12092" max="12092" width="20" style="41" customWidth="1"/>
    <col min="12093" max="12093" width="11.42578125" style="41" customWidth="1"/>
    <col min="12094" max="12094" width="52.42578125" style="41" customWidth="1"/>
    <col min="12095" max="12095" width="21.5703125" style="41" customWidth="1"/>
    <col min="12096" max="12096" width="15.42578125" style="41" customWidth="1"/>
    <col min="12097" max="12097" width="11.42578125" style="41" customWidth="1"/>
    <col min="12098" max="12098" width="46.42578125" style="41" customWidth="1"/>
    <col min="12099" max="12099" width="18" style="41" customWidth="1"/>
    <col min="12100" max="12100" width="17.85546875" style="41" customWidth="1"/>
    <col min="12101" max="12101" width="15.42578125" style="41" customWidth="1"/>
    <col min="12102" max="12102" width="54" style="41" customWidth="1"/>
    <col min="12103" max="12103" width="29.140625" style="41" customWidth="1"/>
    <col min="12104" max="12104" width="14" style="41" customWidth="1"/>
    <col min="12105" max="12105" width="16.42578125" style="41" customWidth="1"/>
    <col min="12106" max="12288" width="11.42578125" style="41"/>
    <col min="12289" max="12289" width="8.42578125" style="41" customWidth="1"/>
    <col min="12290" max="12290" width="39.42578125" style="41" customWidth="1"/>
    <col min="12291" max="12291" width="63.85546875" style="41" customWidth="1"/>
    <col min="12292" max="12292" width="19.42578125" style="41" customWidth="1"/>
    <col min="12293" max="12293" width="9.42578125" style="41" customWidth="1"/>
    <col min="12294" max="12294" width="58" style="41" customWidth="1"/>
    <col min="12295" max="12296" width="26.42578125" style="41" customWidth="1"/>
    <col min="12297" max="12297" width="16.42578125" style="41" customWidth="1"/>
    <col min="12298" max="12298" width="32.5703125" style="41" customWidth="1"/>
    <col min="12299" max="12300" width="16.140625" style="41" customWidth="1"/>
    <col min="12301" max="12301" width="11.42578125" style="41" customWidth="1"/>
    <col min="12302" max="12302" width="45" style="41" customWidth="1"/>
    <col min="12303" max="12304" width="16.85546875" style="41" customWidth="1"/>
    <col min="12305" max="12305" width="11.42578125" style="41" customWidth="1"/>
    <col min="12306" max="12306" width="59.5703125" style="41" customWidth="1"/>
    <col min="12307" max="12307" width="17" style="41" customWidth="1"/>
    <col min="12308" max="12308" width="15.5703125" style="41" customWidth="1"/>
    <col min="12309" max="12309" width="11.42578125" style="41" customWidth="1"/>
    <col min="12310" max="12310" width="43.42578125" style="41" customWidth="1"/>
    <col min="12311" max="12312" width="19.42578125" style="41" customWidth="1"/>
    <col min="12313" max="12313" width="11.42578125" style="41" customWidth="1"/>
    <col min="12314" max="12314" width="56" style="41" customWidth="1"/>
    <col min="12315" max="12315" width="19.42578125" style="41" customWidth="1"/>
    <col min="12316" max="12316" width="19.5703125" style="41" customWidth="1"/>
    <col min="12317" max="12317" width="15.5703125" style="41" customWidth="1"/>
    <col min="12318" max="12318" width="52" style="41" customWidth="1"/>
    <col min="12319" max="12319" width="21.5703125" style="41" customWidth="1"/>
    <col min="12320" max="12320" width="15.5703125" style="41" customWidth="1"/>
    <col min="12321" max="12321" width="11.42578125" style="41" customWidth="1"/>
    <col min="12322" max="12322" width="48" style="41" customWidth="1"/>
    <col min="12323" max="12323" width="54" style="41" customWidth="1"/>
    <col min="12324" max="12324" width="20.85546875" style="41" customWidth="1"/>
    <col min="12325" max="12325" width="11.42578125" style="41" customWidth="1"/>
    <col min="12326" max="12326" width="48.140625" style="41" customWidth="1"/>
    <col min="12327" max="12327" width="17.140625" style="41" customWidth="1"/>
    <col min="12328" max="12328" width="14.42578125" style="41" customWidth="1"/>
    <col min="12329" max="12329" width="11.42578125" style="41" customWidth="1"/>
    <col min="12330" max="12330" width="34.5703125" style="41" customWidth="1"/>
    <col min="12331" max="12331" width="18.85546875" style="41" customWidth="1"/>
    <col min="12332" max="12332" width="14.5703125" style="41" customWidth="1"/>
    <col min="12333" max="12333" width="11.42578125" style="41" customWidth="1"/>
    <col min="12334" max="12334" width="45.42578125" style="41" customWidth="1"/>
    <col min="12335" max="12335" width="20.140625" style="41" customWidth="1"/>
    <col min="12336" max="12337" width="11.42578125" style="41" customWidth="1"/>
    <col min="12338" max="12338" width="54.140625" style="41" customWidth="1"/>
    <col min="12339" max="12339" width="18.85546875" style="41" customWidth="1"/>
    <col min="12340" max="12340" width="22.140625" style="41" customWidth="1"/>
    <col min="12341" max="12341" width="15.85546875" style="41" customWidth="1"/>
    <col min="12342" max="12342" width="43.42578125" style="41" customWidth="1"/>
    <col min="12343" max="12343" width="21.85546875" style="41" customWidth="1"/>
    <col min="12344" max="12344" width="16.140625" style="41" customWidth="1"/>
    <col min="12345" max="12345" width="11.42578125" style="41" customWidth="1"/>
    <col min="12346" max="12346" width="47.85546875" style="41" customWidth="1"/>
    <col min="12347" max="12347" width="21" style="41" customWidth="1"/>
    <col min="12348" max="12348" width="20" style="41" customWidth="1"/>
    <col min="12349" max="12349" width="11.42578125" style="41" customWidth="1"/>
    <col min="12350" max="12350" width="52.42578125" style="41" customWidth="1"/>
    <col min="12351" max="12351" width="21.5703125" style="41" customWidth="1"/>
    <col min="12352" max="12352" width="15.42578125" style="41" customWidth="1"/>
    <col min="12353" max="12353" width="11.42578125" style="41" customWidth="1"/>
    <col min="12354" max="12354" width="46.42578125" style="41" customWidth="1"/>
    <col min="12355" max="12355" width="18" style="41" customWidth="1"/>
    <col min="12356" max="12356" width="17.85546875" style="41" customWidth="1"/>
    <col min="12357" max="12357" width="15.42578125" style="41" customWidth="1"/>
    <col min="12358" max="12358" width="54" style="41" customWidth="1"/>
    <col min="12359" max="12359" width="29.140625" style="41" customWidth="1"/>
    <col min="12360" max="12360" width="14" style="41" customWidth="1"/>
    <col min="12361" max="12361" width="16.42578125" style="41" customWidth="1"/>
    <col min="12362" max="12544" width="11.42578125" style="41"/>
    <col min="12545" max="12545" width="8.42578125" style="41" customWidth="1"/>
    <col min="12546" max="12546" width="39.42578125" style="41" customWidth="1"/>
    <col min="12547" max="12547" width="63.85546875" style="41" customWidth="1"/>
    <col min="12548" max="12548" width="19.42578125" style="41" customWidth="1"/>
    <col min="12549" max="12549" width="9.42578125" style="41" customWidth="1"/>
    <col min="12550" max="12550" width="58" style="41" customWidth="1"/>
    <col min="12551" max="12552" width="26.42578125" style="41" customWidth="1"/>
    <col min="12553" max="12553" width="16.42578125" style="41" customWidth="1"/>
    <col min="12554" max="12554" width="32.5703125" style="41" customWidth="1"/>
    <col min="12555" max="12556" width="16.140625" style="41" customWidth="1"/>
    <col min="12557" max="12557" width="11.42578125" style="41" customWidth="1"/>
    <col min="12558" max="12558" width="45" style="41" customWidth="1"/>
    <col min="12559" max="12560" width="16.85546875" style="41" customWidth="1"/>
    <col min="12561" max="12561" width="11.42578125" style="41" customWidth="1"/>
    <col min="12562" max="12562" width="59.5703125" style="41" customWidth="1"/>
    <col min="12563" max="12563" width="17" style="41" customWidth="1"/>
    <col min="12564" max="12564" width="15.5703125" style="41" customWidth="1"/>
    <col min="12565" max="12565" width="11.42578125" style="41" customWidth="1"/>
    <col min="12566" max="12566" width="43.42578125" style="41" customWidth="1"/>
    <col min="12567" max="12568" width="19.42578125" style="41" customWidth="1"/>
    <col min="12569" max="12569" width="11.42578125" style="41" customWidth="1"/>
    <col min="12570" max="12570" width="56" style="41" customWidth="1"/>
    <col min="12571" max="12571" width="19.42578125" style="41" customWidth="1"/>
    <col min="12572" max="12572" width="19.5703125" style="41" customWidth="1"/>
    <col min="12573" max="12573" width="15.5703125" style="41" customWidth="1"/>
    <col min="12574" max="12574" width="52" style="41" customWidth="1"/>
    <col min="12575" max="12575" width="21.5703125" style="41" customWidth="1"/>
    <col min="12576" max="12576" width="15.5703125" style="41" customWidth="1"/>
    <col min="12577" max="12577" width="11.42578125" style="41" customWidth="1"/>
    <col min="12578" max="12578" width="48" style="41" customWidth="1"/>
    <col min="12579" max="12579" width="54" style="41" customWidth="1"/>
    <col min="12580" max="12580" width="20.85546875" style="41" customWidth="1"/>
    <col min="12581" max="12581" width="11.42578125" style="41" customWidth="1"/>
    <col min="12582" max="12582" width="48.140625" style="41" customWidth="1"/>
    <col min="12583" max="12583" width="17.140625" style="41" customWidth="1"/>
    <col min="12584" max="12584" width="14.42578125" style="41" customWidth="1"/>
    <col min="12585" max="12585" width="11.42578125" style="41" customWidth="1"/>
    <col min="12586" max="12586" width="34.5703125" style="41" customWidth="1"/>
    <col min="12587" max="12587" width="18.85546875" style="41" customWidth="1"/>
    <col min="12588" max="12588" width="14.5703125" style="41" customWidth="1"/>
    <col min="12589" max="12589" width="11.42578125" style="41" customWidth="1"/>
    <col min="12590" max="12590" width="45.42578125" style="41" customWidth="1"/>
    <col min="12591" max="12591" width="20.140625" style="41" customWidth="1"/>
    <col min="12592" max="12593" width="11.42578125" style="41" customWidth="1"/>
    <col min="12594" max="12594" width="54.140625" style="41" customWidth="1"/>
    <col min="12595" max="12595" width="18.85546875" style="41" customWidth="1"/>
    <col min="12596" max="12596" width="22.140625" style="41" customWidth="1"/>
    <col min="12597" max="12597" width="15.85546875" style="41" customWidth="1"/>
    <col min="12598" max="12598" width="43.42578125" style="41" customWidth="1"/>
    <col min="12599" max="12599" width="21.85546875" style="41" customWidth="1"/>
    <col min="12600" max="12600" width="16.140625" style="41" customWidth="1"/>
    <col min="12601" max="12601" width="11.42578125" style="41" customWidth="1"/>
    <col min="12602" max="12602" width="47.85546875" style="41" customWidth="1"/>
    <col min="12603" max="12603" width="21" style="41" customWidth="1"/>
    <col min="12604" max="12604" width="20" style="41" customWidth="1"/>
    <col min="12605" max="12605" width="11.42578125" style="41" customWidth="1"/>
    <col min="12606" max="12606" width="52.42578125" style="41" customWidth="1"/>
    <col min="12607" max="12607" width="21.5703125" style="41" customWidth="1"/>
    <col min="12608" max="12608" width="15.42578125" style="41" customWidth="1"/>
    <col min="12609" max="12609" width="11.42578125" style="41" customWidth="1"/>
    <col min="12610" max="12610" width="46.42578125" style="41" customWidth="1"/>
    <col min="12611" max="12611" width="18" style="41" customWidth="1"/>
    <col min="12612" max="12612" width="17.85546875" style="41" customWidth="1"/>
    <col min="12613" max="12613" width="15.42578125" style="41" customWidth="1"/>
    <col min="12614" max="12614" width="54" style="41" customWidth="1"/>
    <col min="12615" max="12615" width="29.140625" style="41" customWidth="1"/>
    <col min="12616" max="12616" width="14" style="41" customWidth="1"/>
    <col min="12617" max="12617" width="16.42578125" style="41" customWidth="1"/>
    <col min="12618" max="12800" width="11.42578125" style="41"/>
    <col min="12801" max="12801" width="8.42578125" style="41" customWidth="1"/>
    <col min="12802" max="12802" width="39.42578125" style="41" customWidth="1"/>
    <col min="12803" max="12803" width="63.85546875" style="41" customWidth="1"/>
    <col min="12804" max="12804" width="19.42578125" style="41" customWidth="1"/>
    <col min="12805" max="12805" width="9.42578125" style="41" customWidth="1"/>
    <col min="12806" max="12806" width="58" style="41" customWidth="1"/>
    <col min="12807" max="12808" width="26.42578125" style="41" customWidth="1"/>
    <col min="12809" max="12809" width="16.42578125" style="41" customWidth="1"/>
    <col min="12810" max="12810" width="32.5703125" style="41" customWidth="1"/>
    <col min="12811" max="12812" width="16.140625" style="41" customWidth="1"/>
    <col min="12813" max="12813" width="11.42578125" style="41" customWidth="1"/>
    <col min="12814" max="12814" width="45" style="41" customWidth="1"/>
    <col min="12815" max="12816" width="16.85546875" style="41" customWidth="1"/>
    <col min="12817" max="12817" width="11.42578125" style="41" customWidth="1"/>
    <col min="12818" max="12818" width="59.5703125" style="41" customWidth="1"/>
    <col min="12819" max="12819" width="17" style="41" customWidth="1"/>
    <col min="12820" max="12820" width="15.5703125" style="41" customWidth="1"/>
    <col min="12821" max="12821" width="11.42578125" style="41" customWidth="1"/>
    <col min="12822" max="12822" width="43.42578125" style="41" customWidth="1"/>
    <col min="12823" max="12824" width="19.42578125" style="41" customWidth="1"/>
    <col min="12825" max="12825" width="11.42578125" style="41" customWidth="1"/>
    <col min="12826" max="12826" width="56" style="41" customWidth="1"/>
    <col min="12827" max="12827" width="19.42578125" style="41" customWidth="1"/>
    <col min="12828" max="12828" width="19.5703125" style="41" customWidth="1"/>
    <col min="12829" max="12829" width="15.5703125" style="41" customWidth="1"/>
    <col min="12830" max="12830" width="52" style="41" customWidth="1"/>
    <col min="12831" max="12831" width="21.5703125" style="41" customWidth="1"/>
    <col min="12832" max="12832" width="15.5703125" style="41" customWidth="1"/>
    <col min="12833" max="12833" width="11.42578125" style="41" customWidth="1"/>
    <col min="12834" max="12834" width="48" style="41" customWidth="1"/>
    <col min="12835" max="12835" width="54" style="41" customWidth="1"/>
    <col min="12836" max="12836" width="20.85546875" style="41" customWidth="1"/>
    <col min="12837" max="12837" width="11.42578125" style="41" customWidth="1"/>
    <col min="12838" max="12838" width="48.140625" style="41" customWidth="1"/>
    <col min="12839" max="12839" width="17.140625" style="41" customWidth="1"/>
    <col min="12840" max="12840" width="14.42578125" style="41" customWidth="1"/>
    <col min="12841" max="12841" width="11.42578125" style="41" customWidth="1"/>
    <col min="12842" max="12842" width="34.5703125" style="41" customWidth="1"/>
    <col min="12843" max="12843" width="18.85546875" style="41" customWidth="1"/>
    <col min="12844" max="12844" width="14.5703125" style="41" customWidth="1"/>
    <col min="12845" max="12845" width="11.42578125" style="41" customWidth="1"/>
    <col min="12846" max="12846" width="45.42578125" style="41" customWidth="1"/>
    <col min="12847" max="12847" width="20.140625" style="41" customWidth="1"/>
    <col min="12848" max="12849" width="11.42578125" style="41" customWidth="1"/>
    <col min="12850" max="12850" width="54.140625" style="41" customWidth="1"/>
    <col min="12851" max="12851" width="18.85546875" style="41" customWidth="1"/>
    <col min="12852" max="12852" width="22.140625" style="41" customWidth="1"/>
    <col min="12853" max="12853" width="15.85546875" style="41" customWidth="1"/>
    <col min="12854" max="12854" width="43.42578125" style="41" customWidth="1"/>
    <col min="12855" max="12855" width="21.85546875" style="41" customWidth="1"/>
    <col min="12856" max="12856" width="16.140625" style="41" customWidth="1"/>
    <col min="12857" max="12857" width="11.42578125" style="41" customWidth="1"/>
    <col min="12858" max="12858" width="47.85546875" style="41" customWidth="1"/>
    <col min="12859" max="12859" width="21" style="41" customWidth="1"/>
    <col min="12860" max="12860" width="20" style="41" customWidth="1"/>
    <col min="12861" max="12861" width="11.42578125" style="41" customWidth="1"/>
    <col min="12862" max="12862" width="52.42578125" style="41" customWidth="1"/>
    <col min="12863" max="12863" width="21.5703125" style="41" customWidth="1"/>
    <col min="12864" max="12864" width="15.42578125" style="41" customWidth="1"/>
    <col min="12865" max="12865" width="11.42578125" style="41" customWidth="1"/>
    <col min="12866" max="12866" width="46.42578125" style="41" customWidth="1"/>
    <col min="12867" max="12867" width="18" style="41" customWidth="1"/>
    <col min="12868" max="12868" width="17.85546875" style="41" customWidth="1"/>
    <col min="12869" max="12869" width="15.42578125" style="41" customWidth="1"/>
    <col min="12870" max="12870" width="54" style="41" customWidth="1"/>
    <col min="12871" max="12871" width="29.140625" style="41" customWidth="1"/>
    <col min="12872" max="12872" width="14" style="41" customWidth="1"/>
    <col min="12873" max="12873" width="16.42578125" style="41" customWidth="1"/>
    <col min="12874" max="13056" width="11.42578125" style="41"/>
    <col min="13057" max="13057" width="8.42578125" style="41" customWidth="1"/>
    <col min="13058" max="13058" width="39.42578125" style="41" customWidth="1"/>
    <col min="13059" max="13059" width="63.85546875" style="41" customWidth="1"/>
    <col min="13060" max="13060" width="19.42578125" style="41" customWidth="1"/>
    <col min="13061" max="13061" width="9.42578125" style="41" customWidth="1"/>
    <col min="13062" max="13062" width="58" style="41" customWidth="1"/>
    <col min="13063" max="13064" width="26.42578125" style="41" customWidth="1"/>
    <col min="13065" max="13065" width="16.42578125" style="41" customWidth="1"/>
    <col min="13066" max="13066" width="32.5703125" style="41" customWidth="1"/>
    <col min="13067" max="13068" width="16.140625" style="41" customWidth="1"/>
    <col min="13069" max="13069" width="11.42578125" style="41" customWidth="1"/>
    <col min="13070" max="13070" width="45" style="41" customWidth="1"/>
    <col min="13071" max="13072" width="16.85546875" style="41" customWidth="1"/>
    <col min="13073" max="13073" width="11.42578125" style="41" customWidth="1"/>
    <col min="13074" max="13074" width="59.5703125" style="41" customWidth="1"/>
    <col min="13075" max="13075" width="17" style="41" customWidth="1"/>
    <col min="13076" max="13076" width="15.5703125" style="41" customWidth="1"/>
    <col min="13077" max="13077" width="11.42578125" style="41" customWidth="1"/>
    <col min="13078" max="13078" width="43.42578125" style="41" customWidth="1"/>
    <col min="13079" max="13080" width="19.42578125" style="41" customWidth="1"/>
    <col min="13081" max="13081" width="11.42578125" style="41" customWidth="1"/>
    <col min="13082" max="13082" width="56" style="41" customWidth="1"/>
    <col min="13083" max="13083" width="19.42578125" style="41" customWidth="1"/>
    <col min="13084" max="13084" width="19.5703125" style="41" customWidth="1"/>
    <col min="13085" max="13085" width="15.5703125" style="41" customWidth="1"/>
    <col min="13086" max="13086" width="52" style="41" customWidth="1"/>
    <col min="13087" max="13087" width="21.5703125" style="41" customWidth="1"/>
    <col min="13088" max="13088" width="15.5703125" style="41" customWidth="1"/>
    <col min="13089" max="13089" width="11.42578125" style="41" customWidth="1"/>
    <col min="13090" max="13090" width="48" style="41" customWidth="1"/>
    <col min="13091" max="13091" width="54" style="41" customWidth="1"/>
    <col min="13092" max="13092" width="20.85546875" style="41" customWidth="1"/>
    <col min="13093" max="13093" width="11.42578125" style="41" customWidth="1"/>
    <col min="13094" max="13094" width="48.140625" style="41" customWidth="1"/>
    <col min="13095" max="13095" width="17.140625" style="41" customWidth="1"/>
    <col min="13096" max="13096" width="14.42578125" style="41" customWidth="1"/>
    <col min="13097" max="13097" width="11.42578125" style="41" customWidth="1"/>
    <col min="13098" max="13098" width="34.5703125" style="41" customWidth="1"/>
    <col min="13099" max="13099" width="18.85546875" style="41" customWidth="1"/>
    <col min="13100" max="13100" width="14.5703125" style="41" customWidth="1"/>
    <col min="13101" max="13101" width="11.42578125" style="41" customWidth="1"/>
    <col min="13102" max="13102" width="45.42578125" style="41" customWidth="1"/>
    <col min="13103" max="13103" width="20.140625" style="41" customWidth="1"/>
    <col min="13104" max="13105" width="11.42578125" style="41" customWidth="1"/>
    <col min="13106" max="13106" width="54.140625" style="41" customWidth="1"/>
    <col min="13107" max="13107" width="18.85546875" style="41" customWidth="1"/>
    <col min="13108" max="13108" width="22.140625" style="41" customWidth="1"/>
    <col min="13109" max="13109" width="15.85546875" style="41" customWidth="1"/>
    <col min="13110" max="13110" width="43.42578125" style="41" customWidth="1"/>
    <col min="13111" max="13111" width="21.85546875" style="41" customWidth="1"/>
    <col min="13112" max="13112" width="16.140625" style="41" customWidth="1"/>
    <col min="13113" max="13113" width="11.42578125" style="41" customWidth="1"/>
    <col min="13114" max="13114" width="47.85546875" style="41" customWidth="1"/>
    <col min="13115" max="13115" width="21" style="41" customWidth="1"/>
    <col min="13116" max="13116" width="20" style="41" customWidth="1"/>
    <col min="13117" max="13117" width="11.42578125" style="41" customWidth="1"/>
    <col min="13118" max="13118" width="52.42578125" style="41" customWidth="1"/>
    <col min="13119" max="13119" width="21.5703125" style="41" customWidth="1"/>
    <col min="13120" max="13120" width="15.42578125" style="41" customWidth="1"/>
    <col min="13121" max="13121" width="11.42578125" style="41" customWidth="1"/>
    <col min="13122" max="13122" width="46.42578125" style="41" customWidth="1"/>
    <col min="13123" max="13123" width="18" style="41" customWidth="1"/>
    <col min="13124" max="13124" width="17.85546875" style="41" customWidth="1"/>
    <col min="13125" max="13125" width="15.42578125" style="41" customWidth="1"/>
    <col min="13126" max="13126" width="54" style="41" customWidth="1"/>
    <col min="13127" max="13127" width="29.140625" style="41" customWidth="1"/>
    <col min="13128" max="13128" width="14" style="41" customWidth="1"/>
    <col min="13129" max="13129" width="16.42578125" style="41" customWidth="1"/>
    <col min="13130" max="13312" width="11.42578125" style="41"/>
    <col min="13313" max="13313" width="8.42578125" style="41" customWidth="1"/>
    <col min="13314" max="13314" width="39.42578125" style="41" customWidth="1"/>
    <col min="13315" max="13315" width="63.85546875" style="41" customWidth="1"/>
    <col min="13316" max="13316" width="19.42578125" style="41" customWidth="1"/>
    <col min="13317" max="13317" width="9.42578125" style="41" customWidth="1"/>
    <col min="13318" max="13318" width="58" style="41" customWidth="1"/>
    <col min="13319" max="13320" width="26.42578125" style="41" customWidth="1"/>
    <col min="13321" max="13321" width="16.42578125" style="41" customWidth="1"/>
    <col min="13322" max="13322" width="32.5703125" style="41" customWidth="1"/>
    <col min="13323" max="13324" width="16.140625" style="41" customWidth="1"/>
    <col min="13325" max="13325" width="11.42578125" style="41" customWidth="1"/>
    <col min="13326" max="13326" width="45" style="41" customWidth="1"/>
    <col min="13327" max="13328" width="16.85546875" style="41" customWidth="1"/>
    <col min="13329" max="13329" width="11.42578125" style="41" customWidth="1"/>
    <col min="13330" max="13330" width="59.5703125" style="41" customWidth="1"/>
    <col min="13331" max="13331" width="17" style="41" customWidth="1"/>
    <col min="13332" max="13332" width="15.5703125" style="41" customWidth="1"/>
    <col min="13333" max="13333" width="11.42578125" style="41" customWidth="1"/>
    <col min="13334" max="13334" width="43.42578125" style="41" customWidth="1"/>
    <col min="13335" max="13336" width="19.42578125" style="41" customWidth="1"/>
    <col min="13337" max="13337" width="11.42578125" style="41" customWidth="1"/>
    <col min="13338" max="13338" width="56" style="41" customWidth="1"/>
    <col min="13339" max="13339" width="19.42578125" style="41" customWidth="1"/>
    <col min="13340" max="13340" width="19.5703125" style="41" customWidth="1"/>
    <col min="13341" max="13341" width="15.5703125" style="41" customWidth="1"/>
    <col min="13342" max="13342" width="52" style="41" customWidth="1"/>
    <col min="13343" max="13343" width="21.5703125" style="41" customWidth="1"/>
    <col min="13344" max="13344" width="15.5703125" style="41" customWidth="1"/>
    <col min="13345" max="13345" width="11.42578125" style="41" customWidth="1"/>
    <col min="13346" max="13346" width="48" style="41" customWidth="1"/>
    <col min="13347" max="13347" width="54" style="41" customWidth="1"/>
    <col min="13348" max="13348" width="20.85546875" style="41" customWidth="1"/>
    <col min="13349" max="13349" width="11.42578125" style="41" customWidth="1"/>
    <col min="13350" max="13350" width="48.140625" style="41" customWidth="1"/>
    <col min="13351" max="13351" width="17.140625" style="41" customWidth="1"/>
    <col min="13352" max="13352" width="14.42578125" style="41" customWidth="1"/>
    <col min="13353" max="13353" width="11.42578125" style="41" customWidth="1"/>
    <col min="13354" max="13354" width="34.5703125" style="41" customWidth="1"/>
    <col min="13355" max="13355" width="18.85546875" style="41" customWidth="1"/>
    <col min="13356" max="13356" width="14.5703125" style="41" customWidth="1"/>
    <col min="13357" max="13357" width="11.42578125" style="41" customWidth="1"/>
    <col min="13358" max="13358" width="45.42578125" style="41" customWidth="1"/>
    <col min="13359" max="13359" width="20.140625" style="41" customWidth="1"/>
    <col min="13360" max="13361" width="11.42578125" style="41" customWidth="1"/>
    <col min="13362" max="13362" width="54.140625" style="41" customWidth="1"/>
    <col min="13363" max="13363" width="18.85546875" style="41" customWidth="1"/>
    <col min="13364" max="13364" width="22.140625" style="41" customWidth="1"/>
    <col min="13365" max="13365" width="15.85546875" style="41" customWidth="1"/>
    <col min="13366" max="13366" width="43.42578125" style="41" customWidth="1"/>
    <col min="13367" max="13367" width="21.85546875" style="41" customWidth="1"/>
    <col min="13368" max="13368" width="16.140625" style="41" customWidth="1"/>
    <col min="13369" max="13369" width="11.42578125" style="41" customWidth="1"/>
    <col min="13370" max="13370" width="47.85546875" style="41" customWidth="1"/>
    <col min="13371" max="13371" width="21" style="41" customWidth="1"/>
    <col min="13372" max="13372" width="20" style="41" customWidth="1"/>
    <col min="13373" max="13373" width="11.42578125" style="41" customWidth="1"/>
    <col min="13374" max="13374" width="52.42578125" style="41" customWidth="1"/>
    <col min="13375" max="13375" width="21.5703125" style="41" customWidth="1"/>
    <col min="13376" max="13376" width="15.42578125" style="41" customWidth="1"/>
    <col min="13377" max="13377" width="11.42578125" style="41" customWidth="1"/>
    <col min="13378" max="13378" width="46.42578125" style="41" customWidth="1"/>
    <col min="13379" max="13379" width="18" style="41" customWidth="1"/>
    <col min="13380" max="13380" width="17.85546875" style="41" customWidth="1"/>
    <col min="13381" max="13381" width="15.42578125" style="41" customWidth="1"/>
    <col min="13382" max="13382" width="54" style="41" customWidth="1"/>
    <col min="13383" max="13383" width="29.140625" style="41" customWidth="1"/>
    <col min="13384" max="13384" width="14" style="41" customWidth="1"/>
    <col min="13385" max="13385" width="16.42578125" style="41" customWidth="1"/>
    <col min="13386" max="13568" width="11.42578125" style="41"/>
    <col min="13569" max="13569" width="8.42578125" style="41" customWidth="1"/>
    <col min="13570" max="13570" width="39.42578125" style="41" customWidth="1"/>
    <col min="13571" max="13571" width="63.85546875" style="41" customWidth="1"/>
    <col min="13572" max="13572" width="19.42578125" style="41" customWidth="1"/>
    <col min="13573" max="13573" width="9.42578125" style="41" customWidth="1"/>
    <col min="13574" max="13574" width="58" style="41" customWidth="1"/>
    <col min="13575" max="13576" width="26.42578125" style="41" customWidth="1"/>
    <col min="13577" max="13577" width="16.42578125" style="41" customWidth="1"/>
    <col min="13578" max="13578" width="32.5703125" style="41" customWidth="1"/>
    <col min="13579" max="13580" width="16.140625" style="41" customWidth="1"/>
    <col min="13581" max="13581" width="11.42578125" style="41" customWidth="1"/>
    <col min="13582" max="13582" width="45" style="41" customWidth="1"/>
    <col min="13583" max="13584" width="16.85546875" style="41" customWidth="1"/>
    <col min="13585" max="13585" width="11.42578125" style="41" customWidth="1"/>
    <col min="13586" max="13586" width="59.5703125" style="41" customWidth="1"/>
    <col min="13587" max="13587" width="17" style="41" customWidth="1"/>
    <col min="13588" max="13588" width="15.5703125" style="41" customWidth="1"/>
    <col min="13589" max="13589" width="11.42578125" style="41" customWidth="1"/>
    <col min="13590" max="13590" width="43.42578125" style="41" customWidth="1"/>
    <col min="13591" max="13592" width="19.42578125" style="41" customWidth="1"/>
    <col min="13593" max="13593" width="11.42578125" style="41" customWidth="1"/>
    <col min="13594" max="13594" width="56" style="41" customWidth="1"/>
    <col min="13595" max="13595" width="19.42578125" style="41" customWidth="1"/>
    <col min="13596" max="13596" width="19.5703125" style="41" customWidth="1"/>
    <col min="13597" max="13597" width="15.5703125" style="41" customWidth="1"/>
    <col min="13598" max="13598" width="52" style="41" customWidth="1"/>
    <col min="13599" max="13599" width="21.5703125" style="41" customWidth="1"/>
    <col min="13600" max="13600" width="15.5703125" style="41" customWidth="1"/>
    <col min="13601" max="13601" width="11.42578125" style="41" customWidth="1"/>
    <col min="13602" max="13602" width="48" style="41" customWidth="1"/>
    <col min="13603" max="13603" width="54" style="41" customWidth="1"/>
    <col min="13604" max="13604" width="20.85546875" style="41" customWidth="1"/>
    <col min="13605" max="13605" width="11.42578125" style="41" customWidth="1"/>
    <col min="13606" max="13606" width="48.140625" style="41" customWidth="1"/>
    <col min="13607" max="13607" width="17.140625" style="41" customWidth="1"/>
    <col min="13608" max="13608" width="14.42578125" style="41" customWidth="1"/>
    <col min="13609" max="13609" width="11.42578125" style="41" customWidth="1"/>
    <col min="13610" max="13610" width="34.5703125" style="41" customWidth="1"/>
    <col min="13611" max="13611" width="18.85546875" style="41" customWidth="1"/>
    <col min="13612" max="13612" width="14.5703125" style="41" customWidth="1"/>
    <col min="13613" max="13613" width="11.42578125" style="41" customWidth="1"/>
    <col min="13614" max="13614" width="45.42578125" style="41" customWidth="1"/>
    <col min="13615" max="13615" width="20.140625" style="41" customWidth="1"/>
    <col min="13616" max="13617" width="11.42578125" style="41" customWidth="1"/>
    <col min="13618" max="13618" width="54.140625" style="41" customWidth="1"/>
    <col min="13619" max="13619" width="18.85546875" style="41" customWidth="1"/>
    <col min="13620" max="13620" width="22.140625" style="41" customWidth="1"/>
    <col min="13621" max="13621" width="15.85546875" style="41" customWidth="1"/>
    <col min="13622" max="13622" width="43.42578125" style="41" customWidth="1"/>
    <col min="13623" max="13623" width="21.85546875" style="41" customWidth="1"/>
    <col min="13624" max="13624" width="16.140625" style="41" customWidth="1"/>
    <col min="13625" max="13625" width="11.42578125" style="41" customWidth="1"/>
    <col min="13626" max="13626" width="47.85546875" style="41" customWidth="1"/>
    <col min="13627" max="13627" width="21" style="41" customWidth="1"/>
    <col min="13628" max="13628" width="20" style="41" customWidth="1"/>
    <col min="13629" max="13629" width="11.42578125" style="41" customWidth="1"/>
    <col min="13630" max="13630" width="52.42578125" style="41" customWidth="1"/>
    <col min="13631" max="13631" width="21.5703125" style="41" customWidth="1"/>
    <col min="13632" max="13632" width="15.42578125" style="41" customWidth="1"/>
    <col min="13633" max="13633" width="11.42578125" style="41" customWidth="1"/>
    <col min="13634" max="13634" width="46.42578125" style="41" customWidth="1"/>
    <col min="13635" max="13635" width="18" style="41" customWidth="1"/>
    <col min="13636" max="13636" width="17.85546875" style="41" customWidth="1"/>
    <col min="13637" max="13637" width="15.42578125" style="41" customWidth="1"/>
    <col min="13638" max="13638" width="54" style="41" customWidth="1"/>
    <col min="13639" max="13639" width="29.140625" style="41" customWidth="1"/>
    <col min="13640" max="13640" width="14" style="41" customWidth="1"/>
    <col min="13641" max="13641" width="16.42578125" style="41" customWidth="1"/>
    <col min="13642" max="13824" width="11.42578125" style="41"/>
    <col min="13825" max="13825" width="8.42578125" style="41" customWidth="1"/>
    <col min="13826" max="13826" width="39.42578125" style="41" customWidth="1"/>
    <col min="13827" max="13827" width="63.85546875" style="41" customWidth="1"/>
    <col min="13828" max="13828" width="19.42578125" style="41" customWidth="1"/>
    <col min="13829" max="13829" width="9.42578125" style="41" customWidth="1"/>
    <col min="13830" max="13830" width="58" style="41" customWidth="1"/>
    <col min="13831" max="13832" width="26.42578125" style="41" customWidth="1"/>
    <col min="13833" max="13833" width="16.42578125" style="41" customWidth="1"/>
    <col min="13834" max="13834" width="32.5703125" style="41" customWidth="1"/>
    <col min="13835" max="13836" width="16.140625" style="41" customWidth="1"/>
    <col min="13837" max="13837" width="11.42578125" style="41" customWidth="1"/>
    <col min="13838" max="13838" width="45" style="41" customWidth="1"/>
    <col min="13839" max="13840" width="16.85546875" style="41" customWidth="1"/>
    <col min="13841" max="13841" width="11.42578125" style="41" customWidth="1"/>
    <col min="13842" max="13842" width="59.5703125" style="41" customWidth="1"/>
    <col min="13843" max="13843" width="17" style="41" customWidth="1"/>
    <col min="13844" max="13844" width="15.5703125" style="41" customWidth="1"/>
    <col min="13845" max="13845" width="11.42578125" style="41" customWidth="1"/>
    <col min="13846" max="13846" width="43.42578125" style="41" customWidth="1"/>
    <col min="13847" max="13848" width="19.42578125" style="41" customWidth="1"/>
    <col min="13849" max="13849" width="11.42578125" style="41" customWidth="1"/>
    <col min="13850" max="13850" width="56" style="41" customWidth="1"/>
    <col min="13851" max="13851" width="19.42578125" style="41" customWidth="1"/>
    <col min="13852" max="13852" width="19.5703125" style="41" customWidth="1"/>
    <col min="13853" max="13853" width="15.5703125" style="41" customWidth="1"/>
    <col min="13854" max="13854" width="52" style="41" customWidth="1"/>
    <col min="13855" max="13855" width="21.5703125" style="41" customWidth="1"/>
    <col min="13856" max="13856" width="15.5703125" style="41" customWidth="1"/>
    <col min="13857" max="13857" width="11.42578125" style="41" customWidth="1"/>
    <col min="13858" max="13858" width="48" style="41" customWidth="1"/>
    <col min="13859" max="13859" width="54" style="41" customWidth="1"/>
    <col min="13860" max="13860" width="20.85546875" style="41" customWidth="1"/>
    <col min="13861" max="13861" width="11.42578125" style="41" customWidth="1"/>
    <col min="13862" max="13862" width="48.140625" style="41" customWidth="1"/>
    <col min="13863" max="13863" width="17.140625" style="41" customWidth="1"/>
    <col min="13864" max="13864" width="14.42578125" style="41" customWidth="1"/>
    <col min="13865" max="13865" width="11.42578125" style="41" customWidth="1"/>
    <col min="13866" max="13866" width="34.5703125" style="41" customWidth="1"/>
    <col min="13867" max="13867" width="18.85546875" style="41" customWidth="1"/>
    <col min="13868" max="13868" width="14.5703125" style="41" customWidth="1"/>
    <col min="13869" max="13869" width="11.42578125" style="41" customWidth="1"/>
    <col min="13870" max="13870" width="45.42578125" style="41" customWidth="1"/>
    <col min="13871" max="13871" width="20.140625" style="41" customWidth="1"/>
    <col min="13872" max="13873" width="11.42578125" style="41" customWidth="1"/>
    <col min="13874" max="13874" width="54.140625" style="41" customWidth="1"/>
    <col min="13875" max="13875" width="18.85546875" style="41" customWidth="1"/>
    <col min="13876" max="13876" width="22.140625" style="41" customWidth="1"/>
    <col min="13877" max="13877" width="15.85546875" style="41" customWidth="1"/>
    <col min="13878" max="13878" width="43.42578125" style="41" customWidth="1"/>
    <col min="13879" max="13879" width="21.85546875" style="41" customWidth="1"/>
    <col min="13880" max="13880" width="16.140625" style="41" customWidth="1"/>
    <col min="13881" max="13881" width="11.42578125" style="41" customWidth="1"/>
    <col min="13882" max="13882" width="47.85546875" style="41" customWidth="1"/>
    <col min="13883" max="13883" width="21" style="41" customWidth="1"/>
    <col min="13884" max="13884" width="20" style="41" customWidth="1"/>
    <col min="13885" max="13885" width="11.42578125" style="41" customWidth="1"/>
    <col min="13886" max="13886" width="52.42578125" style="41" customWidth="1"/>
    <col min="13887" max="13887" width="21.5703125" style="41" customWidth="1"/>
    <col min="13888" max="13888" width="15.42578125" style="41" customWidth="1"/>
    <col min="13889" max="13889" width="11.42578125" style="41" customWidth="1"/>
    <col min="13890" max="13890" width="46.42578125" style="41" customWidth="1"/>
    <col min="13891" max="13891" width="18" style="41" customWidth="1"/>
    <col min="13892" max="13892" width="17.85546875" style="41" customWidth="1"/>
    <col min="13893" max="13893" width="15.42578125" style="41" customWidth="1"/>
    <col min="13894" max="13894" width="54" style="41" customWidth="1"/>
    <col min="13895" max="13895" width="29.140625" style="41" customWidth="1"/>
    <col min="13896" max="13896" width="14" style="41" customWidth="1"/>
    <col min="13897" max="13897" width="16.42578125" style="41" customWidth="1"/>
    <col min="13898" max="14080" width="11.42578125" style="41"/>
    <col min="14081" max="14081" width="8.42578125" style="41" customWidth="1"/>
    <col min="14082" max="14082" width="39.42578125" style="41" customWidth="1"/>
    <col min="14083" max="14083" width="63.85546875" style="41" customWidth="1"/>
    <col min="14084" max="14084" width="19.42578125" style="41" customWidth="1"/>
    <col min="14085" max="14085" width="9.42578125" style="41" customWidth="1"/>
    <col min="14086" max="14086" width="58" style="41" customWidth="1"/>
    <col min="14087" max="14088" width="26.42578125" style="41" customWidth="1"/>
    <col min="14089" max="14089" width="16.42578125" style="41" customWidth="1"/>
    <col min="14090" max="14090" width="32.5703125" style="41" customWidth="1"/>
    <col min="14091" max="14092" width="16.140625" style="41" customWidth="1"/>
    <col min="14093" max="14093" width="11.42578125" style="41" customWidth="1"/>
    <col min="14094" max="14094" width="45" style="41" customWidth="1"/>
    <col min="14095" max="14096" width="16.85546875" style="41" customWidth="1"/>
    <col min="14097" max="14097" width="11.42578125" style="41" customWidth="1"/>
    <col min="14098" max="14098" width="59.5703125" style="41" customWidth="1"/>
    <col min="14099" max="14099" width="17" style="41" customWidth="1"/>
    <col min="14100" max="14100" width="15.5703125" style="41" customWidth="1"/>
    <col min="14101" max="14101" width="11.42578125" style="41" customWidth="1"/>
    <col min="14102" max="14102" width="43.42578125" style="41" customWidth="1"/>
    <col min="14103" max="14104" width="19.42578125" style="41" customWidth="1"/>
    <col min="14105" max="14105" width="11.42578125" style="41" customWidth="1"/>
    <col min="14106" max="14106" width="56" style="41" customWidth="1"/>
    <col min="14107" max="14107" width="19.42578125" style="41" customWidth="1"/>
    <col min="14108" max="14108" width="19.5703125" style="41" customWidth="1"/>
    <col min="14109" max="14109" width="15.5703125" style="41" customWidth="1"/>
    <col min="14110" max="14110" width="52" style="41" customWidth="1"/>
    <col min="14111" max="14111" width="21.5703125" style="41" customWidth="1"/>
    <col min="14112" max="14112" width="15.5703125" style="41" customWidth="1"/>
    <col min="14113" max="14113" width="11.42578125" style="41" customWidth="1"/>
    <col min="14114" max="14114" width="48" style="41" customWidth="1"/>
    <col min="14115" max="14115" width="54" style="41" customWidth="1"/>
    <col min="14116" max="14116" width="20.85546875" style="41" customWidth="1"/>
    <col min="14117" max="14117" width="11.42578125" style="41" customWidth="1"/>
    <col min="14118" max="14118" width="48.140625" style="41" customWidth="1"/>
    <col min="14119" max="14119" width="17.140625" style="41" customWidth="1"/>
    <col min="14120" max="14120" width="14.42578125" style="41" customWidth="1"/>
    <col min="14121" max="14121" width="11.42578125" style="41" customWidth="1"/>
    <col min="14122" max="14122" width="34.5703125" style="41" customWidth="1"/>
    <col min="14123" max="14123" width="18.85546875" style="41" customWidth="1"/>
    <col min="14124" max="14124" width="14.5703125" style="41" customWidth="1"/>
    <col min="14125" max="14125" width="11.42578125" style="41" customWidth="1"/>
    <col min="14126" max="14126" width="45.42578125" style="41" customWidth="1"/>
    <col min="14127" max="14127" width="20.140625" style="41" customWidth="1"/>
    <col min="14128" max="14129" width="11.42578125" style="41" customWidth="1"/>
    <col min="14130" max="14130" width="54.140625" style="41" customWidth="1"/>
    <col min="14131" max="14131" width="18.85546875" style="41" customWidth="1"/>
    <col min="14132" max="14132" width="22.140625" style="41" customWidth="1"/>
    <col min="14133" max="14133" width="15.85546875" style="41" customWidth="1"/>
    <col min="14134" max="14134" width="43.42578125" style="41" customWidth="1"/>
    <col min="14135" max="14135" width="21.85546875" style="41" customWidth="1"/>
    <col min="14136" max="14136" width="16.140625" style="41" customWidth="1"/>
    <col min="14137" max="14137" width="11.42578125" style="41" customWidth="1"/>
    <col min="14138" max="14138" width="47.85546875" style="41" customWidth="1"/>
    <col min="14139" max="14139" width="21" style="41" customWidth="1"/>
    <col min="14140" max="14140" width="20" style="41" customWidth="1"/>
    <col min="14141" max="14141" width="11.42578125" style="41" customWidth="1"/>
    <col min="14142" max="14142" width="52.42578125" style="41" customWidth="1"/>
    <col min="14143" max="14143" width="21.5703125" style="41" customWidth="1"/>
    <col min="14144" max="14144" width="15.42578125" style="41" customWidth="1"/>
    <col min="14145" max="14145" width="11.42578125" style="41" customWidth="1"/>
    <col min="14146" max="14146" width="46.42578125" style="41" customWidth="1"/>
    <col min="14147" max="14147" width="18" style="41" customWidth="1"/>
    <col min="14148" max="14148" width="17.85546875" style="41" customWidth="1"/>
    <col min="14149" max="14149" width="15.42578125" style="41" customWidth="1"/>
    <col min="14150" max="14150" width="54" style="41" customWidth="1"/>
    <col min="14151" max="14151" width="29.140625" style="41" customWidth="1"/>
    <col min="14152" max="14152" width="14" style="41" customWidth="1"/>
    <col min="14153" max="14153" width="16.42578125" style="41" customWidth="1"/>
    <col min="14154" max="14336" width="11.42578125" style="41"/>
    <col min="14337" max="14337" width="8.42578125" style="41" customWidth="1"/>
    <col min="14338" max="14338" width="39.42578125" style="41" customWidth="1"/>
    <col min="14339" max="14339" width="63.85546875" style="41" customWidth="1"/>
    <col min="14340" max="14340" width="19.42578125" style="41" customWidth="1"/>
    <col min="14341" max="14341" width="9.42578125" style="41" customWidth="1"/>
    <col min="14342" max="14342" width="58" style="41" customWidth="1"/>
    <col min="14343" max="14344" width="26.42578125" style="41" customWidth="1"/>
    <col min="14345" max="14345" width="16.42578125" style="41" customWidth="1"/>
    <col min="14346" max="14346" width="32.5703125" style="41" customWidth="1"/>
    <col min="14347" max="14348" width="16.140625" style="41" customWidth="1"/>
    <col min="14349" max="14349" width="11.42578125" style="41" customWidth="1"/>
    <col min="14350" max="14350" width="45" style="41" customWidth="1"/>
    <col min="14351" max="14352" width="16.85546875" style="41" customWidth="1"/>
    <col min="14353" max="14353" width="11.42578125" style="41" customWidth="1"/>
    <col min="14354" max="14354" width="59.5703125" style="41" customWidth="1"/>
    <col min="14355" max="14355" width="17" style="41" customWidth="1"/>
    <col min="14356" max="14356" width="15.5703125" style="41" customWidth="1"/>
    <col min="14357" max="14357" width="11.42578125" style="41" customWidth="1"/>
    <col min="14358" max="14358" width="43.42578125" style="41" customWidth="1"/>
    <col min="14359" max="14360" width="19.42578125" style="41" customWidth="1"/>
    <col min="14361" max="14361" width="11.42578125" style="41" customWidth="1"/>
    <col min="14362" max="14362" width="56" style="41" customWidth="1"/>
    <col min="14363" max="14363" width="19.42578125" style="41" customWidth="1"/>
    <col min="14364" max="14364" width="19.5703125" style="41" customWidth="1"/>
    <col min="14365" max="14365" width="15.5703125" style="41" customWidth="1"/>
    <col min="14366" max="14366" width="52" style="41" customWidth="1"/>
    <col min="14367" max="14367" width="21.5703125" style="41" customWidth="1"/>
    <col min="14368" max="14368" width="15.5703125" style="41" customWidth="1"/>
    <col min="14369" max="14369" width="11.42578125" style="41" customWidth="1"/>
    <col min="14370" max="14370" width="48" style="41" customWidth="1"/>
    <col min="14371" max="14371" width="54" style="41" customWidth="1"/>
    <col min="14372" max="14372" width="20.85546875" style="41" customWidth="1"/>
    <col min="14373" max="14373" width="11.42578125" style="41" customWidth="1"/>
    <col min="14374" max="14374" width="48.140625" style="41" customWidth="1"/>
    <col min="14375" max="14375" width="17.140625" style="41" customWidth="1"/>
    <col min="14376" max="14376" width="14.42578125" style="41" customWidth="1"/>
    <col min="14377" max="14377" width="11.42578125" style="41" customWidth="1"/>
    <col min="14378" max="14378" width="34.5703125" style="41" customWidth="1"/>
    <col min="14379" max="14379" width="18.85546875" style="41" customWidth="1"/>
    <col min="14380" max="14380" width="14.5703125" style="41" customWidth="1"/>
    <col min="14381" max="14381" width="11.42578125" style="41" customWidth="1"/>
    <col min="14382" max="14382" width="45.42578125" style="41" customWidth="1"/>
    <col min="14383" max="14383" width="20.140625" style="41" customWidth="1"/>
    <col min="14384" max="14385" width="11.42578125" style="41" customWidth="1"/>
    <col min="14386" max="14386" width="54.140625" style="41" customWidth="1"/>
    <col min="14387" max="14387" width="18.85546875" style="41" customWidth="1"/>
    <col min="14388" max="14388" width="22.140625" style="41" customWidth="1"/>
    <col min="14389" max="14389" width="15.85546875" style="41" customWidth="1"/>
    <col min="14390" max="14390" width="43.42578125" style="41" customWidth="1"/>
    <col min="14391" max="14391" width="21.85546875" style="41" customWidth="1"/>
    <col min="14392" max="14392" width="16.140625" style="41" customWidth="1"/>
    <col min="14393" max="14393" width="11.42578125" style="41" customWidth="1"/>
    <col min="14394" max="14394" width="47.85546875" style="41" customWidth="1"/>
    <col min="14395" max="14395" width="21" style="41" customWidth="1"/>
    <col min="14396" max="14396" width="20" style="41" customWidth="1"/>
    <col min="14397" max="14397" width="11.42578125" style="41" customWidth="1"/>
    <col min="14398" max="14398" width="52.42578125" style="41" customWidth="1"/>
    <col min="14399" max="14399" width="21.5703125" style="41" customWidth="1"/>
    <col min="14400" max="14400" width="15.42578125" style="41" customWidth="1"/>
    <col min="14401" max="14401" width="11.42578125" style="41" customWidth="1"/>
    <col min="14402" max="14402" width="46.42578125" style="41" customWidth="1"/>
    <col min="14403" max="14403" width="18" style="41" customWidth="1"/>
    <col min="14404" max="14404" width="17.85546875" style="41" customWidth="1"/>
    <col min="14405" max="14405" width="15.42578125" style="41" customWidth="1"/>
    <col min="14406" max="14406" width="54" style="41" customWidth="1"/>
    <col min="14407" max="14407" width="29.140625" style="41" customWidth="1"/>
    <col min="14408" max="14408" width="14" style="41" customWidth="1"/>
    <col min="14409" max="14409" width="16.42578125" style="41" customWidth="1"/>
    <col min="14410" max="14592" width="11.42578125" style="41"/>
    <col min="14593" max="14593" width="8.42578125" style="41" customWidth="1"/>
    <col min="14594" max="14594" width="39.42578125" style="41" customWidth="1"/>
    <col min="14595" max="14595" width="63.85546875" style="41" customWidth="1"/>
    <col min="14596" max="14596" width="19.42578125" style="41" customWidth="1"/>
    <col min="14597" max="14597" width="9.42578125" style="41" customWidth="1"/>
    <col min="14598" max="14598" width="58" style="41" customWidth="1"/>
    <col min="14599" max="14600" width="26.42578125" style="41" customWidth="1"/>
    <col min="14601" max="14601" width="16.42578125" style="41" customWidth="1"/>
    <col min="14602" max="14602" width="32.5703125" style="41" customWidth="1"/>
    <col min="14603" max="14604" width="16.140625" style="41" customWidth="1"/>
    <col min="14605" max="14605" width="11.42578125" style="41" customWidth="1"/>
    <col min="14606" max="14606" width="45" style="41" customWidth="1"/>
    <col min="14607" max="14608" width="16.85546875" style="41" customWidth="1"/>
    <col min="14609" max="14609" width="11.42578125" style="41" customWidth="1"/>
    <col min="14610" max="14610" width="59.5703125" style="41" customWidth="1"/>
    <col min="14611" max="14611" width="17" style="41" customWidth="1"/>
    <col min="14612" max="14612" width="15.5703125" style="41" customWidth="1"/>
    <col min="14613" max="14613" width="11.42578125" style="41" customWidth="1"/>
    <col min="14614" max="14614" width="43.42578125" style="41" customWidth="1"/>
    <col min="14615" max="14616" width="19.42578125" style="41" customWidth="1"/>
    <col min="14617" max="14617" width="11.42578125" style="41" customWidth="1"/>
    <col min="14618" max="14618" width="56" style="41" customWidth="1"/>
    <col min="14619" max="14619" width="19.42578125" style="41" customWidth="1"/>
    <col min="14620" max="14620" width="19.5703125" style="41" customWidth="1"/>
    <col min="14621" max="14621" width="15.5703125" style="41" customWidth="1"/>
    <col min="14622" max="14622" width="52" style="41" customWidth="1"/>
    <col min="14623" max="14623" width="21.5703125" style="41" customWidth="1"/>
    <col min="14624" max="14624" width="15.5703125" style="41" customWidth="1"/>
    <col min="14625" max="14625" width="11.42578125" style="41" customWidth="1"/>
    <col min="14626" max="14626" width="48" style="41" customWidth="1"/>
    <col min="14627" max="14627" width="54" style="41" customWidth="1"/>
    <col min="14628" max="14628" width="20.85546875" style="41" customWidth="1"/>
    <col min="14629" max="14629" width="11.42578125" style="41" customWidth="1"/>
    <col min="14630" max="14630" width="48.140625" style="41" customWidth="1"/>
    <col min="14631" max="14631" width="17.140625" style="41" customWidth="1"/>
    <col min="14632" max="14632" width="14.42578125" style="41" customWidth="1"/>
    <col min="14633" max="14633" width="11.42578125" style="41" customWidth="1"/>
    <col min="14634" max="14634" width="34.5703125" style="41" customWidth="1"/>
    <col min="14635" max="14635" width="18.85546875" style="41" customWidth="1"/>
    <col min="14636" max="14636" width="14.5703125" style="41" customWidth="1"/>
    <col min="14637" max="14637" width="11.42578125" style="41" customWidth="1"/>
    <col min="14638" max="14638" width="45.42578125" style="41" customWidth="1"/>
    <col min="14639" max="14639" width="20.140625" style="41" customWidth="1"/>
    <col min="14640" max="14641" width="11.42578125" style="41" customWidth="1"/>
    <col min="14642" max="14642" width="54.140625" style="41" customWidth="1"/>
    <col min="14643" max="14643" width="18.85546875" style="41" customWidth="1"/>
    <col min="14644" max="14644" width="22.140625" style="41" customWidth="1"/>
    <col min="14645" max="14645" width="15.85546875" style="41" customWidth="1"/>
    <col min="14646" max="14646" width="43.42578125" style="41" customWidth="1"/>
    <col min="14647" max="14647" width="21.85546875" style="41" customWidth="1"/>
    <col min="14648" max="14648" width="16.140625" style="41" customWidth="1"/>
    <col min="14649" max="14649" width="11.42578125" style="41" customWidth="1"/>
    <col min="14650" max="14650" width="47.85546875" style="41" customWidth="1"/>
    <col min="14651" max="14651" width="21" style="41" customWidth="1"/>
    <col min="14652" max="14652" width="20" style="41" customWidth="1"/>
    <col min="14653" max="14653" width="11.42578125" style="41" customWidth="1"/>
    <col min="14654" max="14654" width="52.42578125" style="41" customWidth="1"/>
    <col min="14655" max="14655" width="21.5703125" style="41" customWidth="1"/>
    <col min="14656" max="14656" width="15.42578125" style="41" customWidth="1"/>
    <col min="14657" max="14657" width="11.42578125" style="41" customWidth="1"/>
    <col min="14658" max="14658" width="46.42578125" style="41" customWidth="1"/>
    <col min="14659" max="14659" width="18" style="41" customWidth="1"/>
    <col min="14660" max="14660" width="17.85546875" style="41" customWidth="1"/>
    <col min="14661" max="14661" width="15.42578125" style="41" customWidth="1"/>
    <col min="14662" max="14662" width="54" style="41" customWidth="1"/>
    <col min="14663" max="14663" width="29.140625" style="41" customWidth="1"/>
    <col min="14664" max="14664" width="14" style="41" customWidth="1"/>
    <col min="14665" max="14665" width="16.42578125" style="41" customWidth="1"/>
    <col min="14666" max="14848" width="11.42578125" style="41"/>
    <col min="14849" max="14849" width="8.42578125" style="41" customWidth="1"/>
    <col min="14850" max="14850" width="39.42578125" style="41" customWidth="1"/>
    <col min="14851" max="14851" width="63.85546875" style="41" customWidth="1"/>
    <col min="14852" max="14852" width="19.42578125" style="41" customWidth="1"/>
    <col min="14853" max="14853" width="9.42578125" style="41" customWidth="1"/>
    <col min="14854" max="14854" width="58" style="41" customWidth="1"/>
    <col min="14855" max="14856" width="26.42578125" style="41" customWidth="1"/>
    <col min="14857" max="14857" width="16.42578125" style="41" customWidth="1"/>
    <col min="14858" max="14858" width="32.5703125" style="41" customWidth="1"/>
    <col min="14859" max="14860" width="16.140625" style="41" customWidth="1"/>
    <col min="14861" max="14861" width="11.42578125" style="41" customWidth="1"/>
    <col min="14862" max="14862" width="45" style="41" customWidth="1"/>
    <col min="14863" max="14864" width="16.85546875" style="41" customWidth="1"/>
    <col min="14865" max="14865" width="11.42578125" style="41" customWidth="1"/>
    <col min="14866" max="14866" width="59.5703125" style="41" customWidth="1"/>
    <col min="14867" max="14867" width="17" style="41" customWidth="1"/>
    <col min="14868" max="14868" width="15.5703125" style="41" customWidth="1"/>
    <col min="14869" max="14869" width="11.42578125" style="41" customWidth="1"/>
    <col min="14870" max="14870" width="43.42578125" style="41" customWidth="1"/>
    <col min="14871" max="14872" width="19.42578125" style="41" customWidth="1"/>
    <col min="14873" max="14873" width="11.42578125" style="41" customWidth="1"/>
    <col min="14874" max="14874" width="56" style="41" customWidth="1"/>
    <col min="14875" max="14875" width="19.42578125" style="41" customWidth="1"/>
    <col min="14876" max="14876" width="19.5703125" style="41" customWidth="1"/>
    <col min="14877" max="14877" width="15.5703125" style="41" customWidth="1"/>
    <col min="14878" max="14878" width="52" style="41" customWidth="1"/>
    <col min="14879" max="14879" width="21.5703125" style="41" customWidth="1"/>
    <col min="14880" max="14880" width="15.5703125" style="41" customWidth="1"/>
    <col min="14881" max="14881" width="11.42578125" style="41" customWidth="1"/>
    <col min="14882" max="14882" width="48" style="41" customWidth="1"/>
    <col min="14883" max="14883" width="54" style="41" customWidth="1"/>
    <col min="14884" max="14884" width="20.85546875" style="41" customWidth="1"/>
    <col min="14885" max="14885" width="11.42578125" style="41" customWidth="1"/>
    <col min="14886" max="14886" width="48.140625" style="41" customWidth="1"/>
    <col min="14887" max="14887" width="17.140625" style="41" customWidth="1"/>
    <col min="14888" max="14888" width="14.42578125" style="41" customWidth="1"/>
    <col min="14889" max="14889" width="11.42578125" style="41" customWidth="1"/>
    <col min="14890" max="14890" width="34.5703125" style="41" customWidth="1"/>
    <col min="14891" max="14891" width="18.85546875" style="41" customWidth="1"/>
    <col min="14892" max="14892" width="14.5703125" style="41" customWidth="1"/>
    <col min="14893" max="14893" width="11.42578125" style="41" customWidth="1"/>
    <col min="14894" max="14894" width="45.42578125" style="41" customWidth="1"/>
    <col min="14895" max="14895" width="20.140625" style="41" customWidth="1"/>
    <col min="14896" max="14897" width="11.42578125" style="41" customWidth="1"/>
    <col min="14898" max="14898" width="54.140625" style="41" customWidth="1"/>
    <col min="14899" max="14899" width="18.85546875" style="41" customWidth="1"/>
    <col min="14900" max="14900" width="22.140625" style="41" customWidth="1"/>
    <col min="14901" max="14901" width="15.85546875" style="41" customWidth="1"/>
    <col min="14902" max="14902" width="43.42578125" style="41" customWidth="1"/>
    <col min="14903" max="14903" width="21.85546875" style="41" customWidth="1"/>
    <col min="14904" max="14904" width="16.140625" style="41" customWidth="1"/>
    <col min="14905" max="14905" width="11.42578125" style="41" customWidth="1"/>
    <col min="14906" max="14906" width="47.85546875" style="41" customWidth="1"/>
    <col min="14907" max="14907" width="21" style="41" customWidth="1"/>
    <col min="14908" max="14908" width="20" style="41" customWidth="1"/>
    <col min="14909" max="14909" width="11.42578125" style="41" customWidth="1"/>
    <col min="14910" max="14910" width="52.42578125" style="41" customWidth="1"/>
    <col min="14911" max="14911" width="21.5703125" style="41" customWidth="1"/>
    <col min="14912" max="14912" width="15.42578125" style="41" customWidth="1"/>
    <col min="14913" max="14913" width="11.42578125" style="41" customWidth="1"/>
    <col min="14914" max="14914" width="46.42578125" style="41" customWidth="1"/>
    <col min="14915" max="14915" width="18" style="41" customWidth="1"/>
    <col min="14916" max="14916" width="17.85546875" style="41" customWidth="1"/>
    <col min="14917" max="14917" width="15.42578125" style="41" customWidth="1"/>
    <col min="14918" max="14918" width="54" style="41" customWidth="1"/>
    <col min="14919" max="14919" width="29.140625" style="41" customWidth="1"/>
    <col min="14920" max="14920" width="14" style="41" customWidth="1"/>
    <col min="14921" max="14921" width="16.42578125" style="41" customWidth="1"/>
    <col min="14922" max="15104" width="11.42578125" style="41"/>
    <col min="15105" max="15105" width="8.42578125" style="41" customWidth="1"/>
    <col min="15106" max="15106" width="39.42578125" style="41" customWidth="1"/>
    <col min="15107" max="15107" width="63.85546875" style="41" customWidth="1"/>
    <col min="15108" max="15108" width="19.42578125" style="41" customWidth="1"/>
    <col min="15109" max="15109" width="9.42578125" style="41" customWidth="1"/>
    <col min="15110" max="15110" width="58" style="41" customWidth="1"/>
    <col min="15111" max="15112" width="26.42578125" style="41" customWidth="1"/>
    <col min="15113" max="15113" width="16.42578125" style="41" customWidth="1"/>
    <col min="15114" max="15114" width="32.5703125" style="41" customWidth="1"/>
    <col min="15115" max="15116" width="16.140625" style="41" customWidth="1"/>
    <col min="15117" max="15117" width="11.42578125" style="41" customWidth="1"/>
    <col min="15118" max="15118" width="45" style="41" customWidth="1"/>
    <col min="15119" max="15120" width="16.85546875" style="41" customWidth="1"/>
    <col min="15121" max="15121" width="11.42578125" style="41" customWidth="1"/>
    <col min="15122" max="15122" width="59.5703125" style="41" customWidth="1"/>
    <col min="15123" max="15123" width="17" style="41" customWidth="1"/>
    <col min="15124" max="15124" width="15.5703125" style="41" customWidth="1"/>
    <col min="15125" max="15125" width="11.42578125" style="41" customWidth="1"/>
    <col min="15126" max="15126" width="43.42578125" style="41" customWidth="1"/>
    <col min="15127" max="15128" width="19.42578125" style="41" customWidth="1"/>
    <col min="15129" max="15129" width="11.42578125" style="41" customWidth="1"/>
    <col min="15130" max="15130" width="56" style="41" customWidth="1"/>
    <col min="15131" max="15131" width="19.42578125" style="41" customWidth="1"/>
    <col min="15132" max="15132" width="19.5703125" style="41" customWidth="1"/>
    <col min="15133" max="15133" width="15.5703125" style="41" customWidth="1"/>
    <col min="15134" max="15134" width="52" style="41" customWidth="1"/>
    <col min="15135" max="15135" width="21.5703125" style="41" customWidth="1"/>
    <col min="15136" max="15136" width="15.5703125" style="41" customWidth="1"/>
    <col min="15137" max="15137" width="11.42578125" style="41" customWidth="1"/>
    <col min="15138" max="15138" width="48" style="41" customWidth="1"/>
    <col min="15139" max="15139" width="54" style="41" customWidth="1"/>
    <col min="15140" max="15140" width="20.85546875" style="41" customWidth="1"/>
    <col min="15141" max="15141" width="11.42578125" style="41" customWidth="1"/>
    <col min="15142" max="15142" width="48.140625" style="41" customWidth="1"/>
    <col min="15143" max="15143" width="17.140625" style="41" customWidth="1"/>
    <col min="15144" max="15144" width="14.42578125" style="41" customWidth="1"/>
    <col min="15145" max="15145" width="11.42578125" style="41" customWidth="1"/>
    <col min="15146" max="15146" width="34.5703125" style="41" customWidth="1"/>
    <col min="15147" max="15147" width="18.85546875" style="41" customWidth="1"/>
    <col min="15148" max="15148" width="14.5703125" style="41" customWidth="1"/>
    <col min="15149" max="15149" width="11.42578125" style="41" customWidth="1"/>
    <col min="15150" max="15150" width="45.42578125" style="41" customWidth="1"/>
    <col min="15151" max="15151" width="20.140625" style="41" customWidth="1"/>
    <col min="15152" max="15153" width="11.42578125" style="41" customWidth="1"/>
    <col min="15154" max="15154" width="54.140625" style="41" customWidth="1"/>
    <col min="15155" max="15155" width="18.85546875" style="41" customWidth="1"/>
    <col min="15156" max="15156" width="22.140625" style="41" customWidth="1"/>
    <col min="15157" max="15157" width="15.85546875" style="41" customWidth="1"/>
    <col min="15158" max="15158" width="43.42578125" style="41" customWidth="1"/>
    <col min="15159" max="15159" width="21.85546875" style="41" customWidth="1"/>
    <col min="15160" max="15160" width="16.140625" style="41" customWidth="1"/>
    <col min="15161" max="15161" width="11.42578125" style="41" customWidth="1"/>
    <col min="15162" max="15162" width="47.85546875" style="41" customWidth="1"/>
    <col min="15163" max="15163" width="21" style="41" customWidth="1"/>
    <col min="15164" max="15164" width="20" style="41" customWidth="1"/>
    <col min="15165" max="15165" width="11.42578125" style="41" customWidth="1"/>
    <col min="15166" max="15166" width="52.42578125" style="41" customWidth="1"/>
    <col min="15167" max="15167" width="21.5703125" style="41" customWidth="1"/>
    <col min="15168" max="15168" width="15.42578125" style="41" customWidth="1"/>
    <col min="15169" max="15169" width="11.42578125" style="41" customWidth="1"/>
    <col min="15170" max="15170" width="46.42578125" style="41" customWidth="1"/>
    <col min="15171" max="15171" width="18" style="41" customWidth="1"/>
    <col min="15172" max="15172" width="17.85546875" style="41" customWidth="1"/>
    <col min="15173" max="15173" width="15.42578125" style="41" customWidth="1"/>
    <col min="15174" max="15174" width="54" style="41" customWidth="1"/>
    <col min="15175" max="15175" width="29.140625" style="41" customWidth="1"/>
    <col min="15176" max="15176" width="14" style="41" customWidth="1"/>
    <col min="15177" max="15177" width="16.42578125" style="41" customWidth="1"/>
    <col min="15178" max="15360" width="11.42578125" style="41"/>
    <col min="15361" max="15361" width="8.42578125" style="41" customWidth="1"/>
    <col min="15362" max="15362" width="39.42578125" style="41" customWidth="1"/>
    <col min="15363" max="15363" width="63.85546875" style="41" customWidth="1"/>
    <col min="15364" max="15364" width="19.42578125" style="41" customWidth="1"/>
    <col min="15365" max="15365" width="9.42578125" style="41" customWidth="1"/>
    <col min="15366" max="15366" width="58" style="41" customWidth="1"/>
    <col min="15367" max="15368" width="26.42578125" style="41" customWidth="1"/>
    <col min="15369" max="15369" width="16.42578125" style="41" customWidth="1"/>
    <col min="15370" max="15370" width="32.5703125" style="41" customWidth="1"/>
    <col min="15371" max="15372" width="16.140625" style="41" customWidth="1"/>
    <col min="15373" max="15373" width="11.42578125" style="41" customWidth="1"/>
    <col min="15374" max="15374" width="45" style="41" customWidth="1"/>
    <col min="15375" max="15376" width="16.85546875" style="41" customWidth="1"/>
    <col min="15377" max="15377" width="11.42578125" style="41" customWidth="1"/>
    <col min="15378" max="15378" width="59.5703125" style="41" customWidth="1"/>
    <col min="15379" max="15379" width="17" style="41" customWidth="1"/>
    <col min="15380" max="15380" width="15.5703125" style="41" customWidth="1"/>
    <col min="15381" max="15381" width="11.42578125" style="41" customWidth="1"/>
    <col min="15382" max="15382" width="43.42578125" style="41" customWidth="1"/>
    <col min="15383" max="15384" width="19.42578125" style="41" customWidth="1"/>
    <col min="15385" max="15385" width="11.42578125" style="41" customWidth="1"/>
    <col min="15386" max="15386" width="56" style="41" customWidth="1"/>
    <col min="15387" max="15387" width="19.42578125" style="41" customWidth="1"/>
    <col min="15388" max="15388" width="19.5703125" style="41" customWidth="1"/>
    <col min="15389" max="15389" width="15.5703125" style="41" customWidth="1"/>
    <col min="15390" max="15390" width="52" style="41" customWidth="1"/>
    <col min="15391" max="15391" width="21.5703125" style="41" customWidth="1"/>
    <col min="15392" max="15392" width="15.5703125" style="41" customWidth="1"/>
    <col min="15393" max="15393" width="11.42578125" style="41" customWidth="1"/>
    <col min="15394" max="15394" width="48" style="41" customWidth="1"/>
    <col min="15395" max="15395" width="54" style="41" customWidth="1"/>
    <col min="15396" max="15396" width="20.85546875" style="41" customWidth="1"/>
    <col min="15397" max="15397" width="11.42578125" style="41" customWidth="1"/>
    <col min="15398" max="15398" width="48.140625" style="41" customWidth="1"/>
    <col min="15399" max="15399" width="17.140625" style="41" customWidth="1"/>
    <col min="15400" max="15400" width="14.42578125" style="41" customWidth="1"/>
    <col min="15401" max="15401" width="11.42578125" style="41" customWidth="1"/>
    <col min="15402" max="15402" width="34.5703125" style="41" customWidth="1"/>
    <col min="15403" max="15403" width="18.85546875" style="41" customWidth="1"/>
    <col min="15404" max="15404" width="14.5703125" style="41" customWidth="1"/>
    <col min="15405" max="15405" width="11.42578125" style="41" customWidth="1"/>
    <col min="15406" max="15406" width="45.42578125" style="41" customWidth="1"/>
    <col min="15407" max="15407" width="20.140625" style="41" customWidth="1"/>
    <col min="15408" max="15409" width="11.42578125" style="41" customWidth="1"/>
    <col min="15410" max="15410" width="54.140625" style="41" customWidth="1"/>
    <col min="15411" max="15411" width="18.85546875" style="41" customWidth="1"/>
    <col min="15412" max="15412" width="22.140625" style="41" customWidth="1"/>
    <col min="15413" max="15413" width="15.85546875" style="41" customWidth="1"/>
    <col min="15414" max="15414" width="43.42578125" style="41" customWidth="1"/>
    <col min="15415" max="15415" width="21.85546875" style="41" customWidth="1"/>
    <col min="15416" max="15416" width="16.140625" style="41" customWidth="1"/>
    <col min="15417" max="15417" width="11.42578125" style="41" customWidth="1"/>
    <col min="15418" max="15418" width="47.85546875" style="41" customWidth="1"/>
    <col min="15419" max="15419" width="21" style="41" customWidth="1"/>
    <col min="15420" max="15420" width="20" style="41" customWidth="1"/>
    <col min="15421" max="15421" width="11.42578125" style="41" customWidth="1"/>
    <col min="15422" max="15422" width="52.42578125" style="41" customWidth="1"/>
    <col min="15423" max="15423" width="21.5703125" style="41" customWidth="1"/>
    <col min="15424" max="15424" width="15.42578125" style="41" customWidth="1"/>
    <col min="15425" max="15425" width="11.42578125" style="41" customWidth="1"/>
    <col min="15426" max="15426" width="46.42578125" style="41" customWidth="1"/>
    <col min="15427" max="15427" width="18" style="41" customWidth="1"/>
    <col min="15428" max="15428" width="17.85546875" style="41" customWidth="1"/>
    <col min="15429" max="15429" width="15.42578125" style="41" customWidth="1"/>
    <col min="15430" max="15430" width="54" style="41" customWidth="1"/>
    <col min="15431" max="15431" width="29.140625" style="41" customWidth="1"/>
    <col min="15432" max="15432" width="14" style="41" customWidth="1"/>
    <col min="15433" max="15433" width="16.42578125" style="41" customWidth="1"/>
    <col min="15434" max="15616" width="11.42578125" style="41"/>
    <col min="15617" max="15617" width="8.42578125" style="41" customWidth="1"/>
    <col min="15618" max="15618" width="39.42578125" style="41" customWidth="1"/>
    <col min="15619" max="15619" width="63.85546875" style="41" customWidth="1"/>
    <col min="15620" max="15620" width="19.42578125" style="41" customWidth="1"/>
    <col min="15621" max="15621" width="9.42578125" style="41" customWidth="1"/>
    <col min="15622" max="15622" width="58" style="41" customWidth="1"/>
    <col min="15623" max="15624" width="26.42578125" style="41" customWidth="1"/>
    <col min="15625" max="15625" width="16.42578125" style="41" customWidth="1"/>
    <col min="15626" max="15626" width="32.5703125" style="41" customWidth="1"/>
    <col min="15627" max="15628" width="16.140625" style="41" customWidth="1"/>
    <col min="15629" max="15629" width="11.42578125" style="41" customWidth="1"/>
    <col min="15630" max="15630" width="45" style="41" customWidth="1"/>
    <col min="15631" max="15632" width="16.85546875" style="41" customWidth="1"/>
    <col min="15633" max="15633" width="11.42578125" style="41" customWidth="1"/>
    <col min="15634" max="15634" width="59.5703125" style="41" customWidth="1"/>
    <col min="15635" max="15635" width="17" style="41" customWidth="1"/>
    <col min="15636" max="15636" width="15.5703125" style="41" customWidth="1"/>
    <col min="15637" max="15637" width="11.42578125" style="41" customWidth="1"/>
    <col min="15638" max="15638" width="43.42578125" style="41" customWidth="1"/>
    <col min="15639" max="15640" width="19.42578125" style="41" customWidth="1"/>
    <col min="15641" max="15641" width="11.42578125" style="41" customWidth="1"/>
    <col min="15642" max="15642" width="56" style="41" customWidth="1"/>
    <col min="15643" max="15643" width="19.42578125" style="41" customWidth="1"/>
    <col min="15644" max="15644" width="19.5703125" style="41" customWidth="1"/>
    <col min="15645" max="15645" width="15.5703125" style="41" customWidth="1"/>
    <col min="15646" max="15646" width="52" style="41" customWidth="1"/>
    <col min="15647" max="15647" width="21.5703125" style="41" customWidth="1"/>
    <col min="15648" max="15648" width="15.5703125" style="41" customWidth="1"/>
    <col min="15649" max="15649" width="11.42578125" style="41" customWidth="1"/>
    <col min="15650" max="15650" width="48" style="41" customWidth="1"/>
    <col min="15651" max="15651" width="54" style="41" customWidth="1"/>
    <col min="15652" max="15652" width="20.85546875" style="41" customWidth="1"/>
    <col min="15653" max="15653" width="11.42578125" style="41" customWidth="1"/>
    <col min="15654" max="15654" width="48.140625" style="41" customWidth="1"/>
    <col min="15655" max="15655" width="17.140625" style="41" customWidth="1"/>
    <col min="15656" max="15656" width="14.42578125" style="41" customWidth="1"/>
    <col min="15657" max="15657" width="11.42578125" style="41" customWidth="1"/>
    <col min="15658" max="15658" width="34.5703125" style="41" customWidth="1"/>
    <col min="15659" max="15659" width="18.85546875" style="41" customWidth="1"/>
    <col min="15660" max="15660" width="14.5703125" style="41" customWidth="1"/>
    <col min="15661" max="15661" width="11.42578125" style="41" customWidth="1"/>
    <col min="15662" max="15662" width="45.42578125" style="41" customWidth="1"/>
    <col min="15663" max="15663" width="20.140625" style="41" customWidth="1"/>
    <col min="15664" max="15665" width="11.42578125" style="41" customWidth="1"/>
    <col min="15666" max="15666" width="54.140625" style="41" customWidth="1"/>
    <col min="15667" max="15667" width="18.85546875" style="41" customWidth="1"/>
    <col min="15668" max="15668" width="22.140625" style="41" customWidth="1"/>
    <col min="15669" max="15669" width="15.85546875" style="41" customWidth="1"/>
    <col min="15670" max="15670" width="43.42578125" style="41" customWidth="1"/>
    <col min="15671" max="15671" width="21.85546875" style="41" customWidth="1"/>
    <col min="15672" max="15672" width="16.140625" style="41" customWidth="1"/>
    <col min="15673" max="15673" width="11.42578125" style="41" customWidth="1"/>
    <col min="15674" max="15674" width="47.85546875" style="41" customWidth="1"/>
    <col min="15675" max="15675" width="21" style="41" customWidth="1"/>
    <col min="15676" max="15676" width="20" style="41" customWidth="1"/>
    <col min="15677" max="15677" width="11.42578125" style="41" customWidth="1"/>
    <col min="15678" max="15678" width="52.42578125" style="41" customWidth="1"/>
    <col min="15679" max="15679" width="21.5703125" style="41" customWidth="1"/>
    <col min="15680" max="15680" width="15.42578125" style="41" customWidth="1"/>
    <col min="15681" max="15681" width="11.42578125" style="41" customWidth="1"/>
    <col min="15682" max="15682" width="46.42578125" style="41" customWidth="1"/>
    <col min="15683" max="15683" width="18" style="41" customWidth="1"/>
    <col min="15684" max="15684" width="17.85546875" style="41" customWidth="1"/>
    <col min="15685" max="15685" width="15.42578125" style="41" customWidth="1"/>
    <col min="15686" max="15686" width="54" style="41" customWidth="1"/>
    <col min="15687" max="15687" width="29.140625" style="41" customWidth="1"/>
    <col min="15688" max="15688" width="14" style="41" customWidth="1"/>
    <col min="15689" max="15689" width="16.42578125" style="41" customWidth="1"/>
    <col min="15690" max="15872" width="11.42578125" style="41"/>
    <col min="15873" max="15873" width="8.42578125" style="41" customWidth="1"/>
    <col min="15874" max="15874" width="39.42578125" style="41" customWidth="1"/>
    <col min="15875" max="15875" width="63.85546875" style="41" customWidth="1"/>
    <col min="15876" max="15876" width="19.42578125" style="41" customWidth="1"/>
    <col min="15877" max="15877" width="9.42578125" style="41" customWidth="1"/>
    <col min="15878" max="15878" width="58" style="41" customWidth="1"/>
    <col min="15879" max="15880" width="26.42578125" style="41" customWidth="1"/>
    <col min="15881" max="15881" width="16.42578125" style="41" customWidth="1"/>
    <col min="15882" max="15882" width="32.5703125" style="41" customWidth="1"/>
    <col min="15883" max="15884" width="16.140625" style="41" customWidth="1"/>
    <col min="15885" max="15885" width="11.42578125" style="41" customWidth="1"/>
    <col min="15886" max="15886" width="45" style="41" customWidth="1"/>
    <col min="15887" max="15888" width="16.85546875" style="41" customWidth="1"/>
    <col min="15889" max="15889" width="11.42578125" style="41" customWidth="1"/>
    <col min="15890" max="15890" width="59.5703125" style="41" customWidth="1"/>
    <col min="15891" max="15891" width="17" style="41" customWidth="1"/>
    <col min="15892" max="15892" width="15.5703125" style="41" customWidth="1"/>
    <col min="15893" max="15893" width="11.42578125" style="41" customWidth="1"/>
    <col min="15894" max="15894" width="43.42578125" style="41" customWidth="1"/>
    <col min="15895" max="15896" width="19.42578125" style="41" customWidth="1"/>
    <col min="15897" max="15897" width="11.42578125" style="41" customWidth="1"/>
    <col min="15898" max="15898" width="56" style="41" customWidth="1"/>
    <col min="15899" max="15899" width="19.42578125" style="41" customWidth="1"/>
    <col min="15900" max="15900" width="19.5703125" style="41" customWidth="1"/>
    <col min="15901" max="15901" width="15.5703125" style="41" customWidth="1"/>
    <col min="15902" max="15902" width="52" style="41" customWidth="1"/>
    <col min="15903" max="15903" width="21.5703125" style="41" customWidth="1"/>
    <col min="15904" max="15904" width="15.5703125" style="41" customWidth="1"/>
    <col min="15905" max="15905" width="11.42578125" style="41" customWidth="1"/>
    <col min="15906" max="15906" width="48" style="41" customWidth="1"/>
    <col min="15907" max="15907" width="54" style="41" customWidth="1"/>
    <col min="15908" max="15908" width="20.85546875" style="41" customWidth="1"/>
    <col min="15909" max="15909" width="11.42578125" style="41" customWidth="1"/>
    <col min="15910" max="15910" width="48.140625" style="41" customWidth="1"/>
    <col min="15911" max="15911" width="17.140625" style="41" customWidth="1"/>
    <col min="15912" max="15912" width="14.42578125" style="41" customWidth="1"/>
    <col min="15913" max="15913" width="11.42578125" style="41" customWidth="1"/>
    <col min="15914" max="15914" width="34.5703125" style="41" customWidth="1"/>
    <col min="15915" max="15915" width="18.85546875" style="41" customWidth="1"/>
    <col min="15916" max="15916" width="14.5703125" style="41" customWidth="1"/>
    <col min="15917" max="15917" width="11.42578125" style="41" customWidth="1"/>
    <col min="15918" max="15918" width="45.42578125" style="41" customWidth="1"/>
    <col min="15919" max="15919" width="20.140625" style="41" customWidth="1"/>
    <col min="15920" max="15921" width="11.42578125" style="41" customWidth="1"/>
    <col min="15922" max="15922" width="54.140625" style="41" customWidth="1"/>
    <col min="15923" max="15923" width="18.85546875" style="41" customWidth="1"/>
    <col min="15924" max="15924" width="22.140625" style="41" customWidth="1"/>
    <col min="15925" max="15925" width="15.85546875" style="41" customWidth="1"/>
    <col min="15926" max="15926" width="43.42578125" style="41" customWidth="1"/>
    <col min="15927" max="15927" width="21.85546875" style="41" customWidth="1"/>
    <col min="15928" max="15928" width="16.140625" style="41" customWidth="1"/>
    <col min="15929" max="15929" width="11.42578125" style="41" customWidth="1"/>
    <col min="15930" max="15930" width="47.85546875" style="41" customWidth="1"/>
    <col min="15931" max="15931" width="21" style="41" customWidth="1"/>
    <col min="15932" max="15932" width="20" style="41" customWidth="1"/>
    <col min="15933" max="15933" width="11.42578125" style="41" customWidth="1"/>
    <col min="15934" max="15934" width="52.42578125" style="41" customWidth="1"/>
    <col min="15935" max="15935" width="21.5703125" style="41" customWidth="1"/>
    <col min="15936" max="15936" width="15.42578125" style="41" customWidth="1"/>
    <col min="15937" max="15937" width="11.42578125" style="41" customWidth="1"/>
    <col min="15938" max="15938" width="46.42578125" style="41" customWidth="1"/>
    <col min="15939" max="15939" width="18" style="41" customWidth="1"/>
    <col min="15940" max="15940" width="17.85546875" style="41" customWidth="1"/>
    <col min="15941" max="15941" width="15.42578125" style="41" customWidth="1"/>
    <col min="15942" max="15942" width="54" style="41" customWidth="1"/>
    <col min="15943" max="15943" width="29.140625" style="41" customWidth="1"/>
    <col min="15944" max="15944" width="14" style="41" customWidth="1"/>
    <col min="15945" max="15945" width="16.42578125" style="41" customWidth="1"/>
    <col min="15946" max="16128" width="11.42578125" style="41"/>
    <col min="16129" max="16129" width="8.42578125" style="41" customWidth="1"/>
    <col min="16130" max="16130" width="39.42578125" style="41" customWidth="1"/>
    <col min="16131" max="16131" width="63.85546875" style="41" customWidth="1"/>
    <col min="16132" max="16132" width="19.42578125" style="41" customWidth="1"/>
    <col min="16133" max="16133" width="9.42578125" style="41" customWidth="1"/>
    <col min="16134" max="16134" width="58" style="41" customWidth="1"/>
    <col min="16135" max="16136" width="26.42578125" style="41" customWidth="1"/>
    <col min="16137" max="16137" width="16.42578125" style="41" customWidth="1"/>
    <col min="16138" max="16138" width="32.5703125" style="41" customWidth="1"/>
    <col min="16139" max="16140" width="16.140625" style="41" customWidth="1"/>
    <col min="16141" max="16141" width="11.42578125" style="41" customWidth="1"/>
    <col min="16142" max="16142" width="45" style="41" customWidth="1"/>
    <col min="16143" max="16144" width="16.85546875" style="41" customWidth="1"/>
    <col min="16145" max="16145" width="11.42578125" style="41" customWidth="1"/>
    <col min="16146" max="16146" width="59.5703125" style="41" customWidth="1"/>
    <col min="16147" max="16147" width="17" style="41" customWidth="1"/>
    <col min="16148" max="16148" width="15.5703125" style="41" customWidth="1"/>
    <col min="16149" max="16149" width="11.42578125" style="41" customWidth="1"/>
    <col min="16150" max="16150" width="43.42578125" style="41" customWidth="1"/>
    <col min="16151" max="16152" width="19.42578125" style="41" customWidth="1"/>
    <col min="16153" max="16153" width="11.42578125" style="41" customWidth="1"/>
    <col min="16154" max="16154" width="56" style="41" customWidth="1"/>
    <col min="16155" max="16155" width="19.42578125" style="41" customWidth="1"/>
    <col min="16156" max="16156" width="19.5703125" style="41" customWidth="1"/>
    <col min="16157" max="16157" width="15.5703125" style="41" customWidth="1"/>
    <col min="16158" max="16158" width="52" style="41" customWidth="1"/>
    <col min="16159" max="16159" width="21.5703125" style="41" customWidth="1"/>
    <col min="16160" max="16160" width="15.5703125" style="41" customWidth="1"/>
    <col min="16161" max="16161" width="11.42578125" style="41" customWidth="1"/>
    <col min="16162" max="16162" width="48" style="41" customWidth="1"/>
    <col min="16163" max="16163" width="54" style="41" customWidth="1"/>
    <col min="16164" max="16164" width="20.85546875" style="41" customWidth="1"/>
    <col min="16165" max="16165" width="11.42578125" style="41" customWidth="1"/>
    <col min="16166" max="16166" width="48.140625" style="41" customWidth="1"/>
    <col min="16167" max="16167" width="17.140625" style="41" customWidth="1"/>
    <col min="16168" max="16168" width="14.42578125" style="41" customWidth="1"/>
    <col min="16169" max="16169" width="11.42578125" style="41" customWidth="1"/>
    <col min="16170" max="16170" width="34.5703125" style="41" customWidth="1"/>
    <col min="16171" max="16171" width="18.85546875" style="41" customWidth="1"/>
    <col min="16172" max="16172" width="14.5703125" style="41" customWidth="1"/>
    <col min="16173" max="16173" width="11.42578125" style="41" customWidth="1"/>
    <col min="16174" max="16174" width="45.42578125" style="41" customWidth="1"/>
    <col min="16175" max="16175" width="20.140625" style="41" customWidth="1"/>
    <col min="16176" max="16177" width="11.42578125" style="41" customWidth="1"/>
    <col min="16178" max="16178" width="54.140625" style="41" customWidth="1"/>
    <col min="16179" max="16179" width="18.85546875" style="41" customWidth="1"/>
    <col min="16180" max="16180" width="22.140625" style="41" customWidth="1"/>
    <col min="16181" max="16181" width="15.85546875" style="41" customWidth="1"/>
    <col min="16182" max="16182" width="43.42578125" style="41" customWidth="1"/>
    <col min="16183" max="16183" width="21.85546875" style="41" customWidth="1"/>
    <col min="16184" max="16184" width="16.140625" style="41" customWidth="1"/>
    <col min="16185" max="16185" width="11.42578125" style="41" customWidth="1"/>
    <col min="16186" max="16186" width="47.85546875" style="41" customWidth="1"/>
    <col min="16187" max="16187" width="21" style="41" customWidth="1"/>
    <col min="16188" max="16188" width="20" style="41" customWidth="1"/>
    <col min="16189" max="16189" width="11.42578125" style="41" customWidth="1"/>
    <col min="16190" max="16190" width="52.42578125" style="41" customWidth="1"/>
    <col min="16191" max="16191" width="21.5703125" style="41" customWidth="1"/>
    <col min="16192" max="16192" width="15.42578125" style="41" customWidth="1"/>
    <col min="16193" max="16193" width="11.42578125" style="41" customWidth="1"/>
    <col min="16194" max="16194" width="46.42578125" style="41" customWidth="1"/>
    <col min="16195" max="16195" width="18" style="41" customWidth="1"/>
    <col min="16196" max="16196" width="17.85546875" style="41" customWidth="1"/>
    <col min="16197" max="16197" width="15.42578125" style="41" customWidth="1"/>
    <col min="16198" max="16198" width="54" style="41" customWidth="1"/>
    <col min="16199" max="16199" width="29.140625" style="41" customWidth="1"/>
    <col min="16200" max="16200" width="14" style="41" customWidth="1"/>
    <col min="16201" max="16201" width="16.42578125" style="41" customWidth="1"/>
    <col min="16202" max="16384" width="11.42578125" style="41"/>
  </cols>
  <sheetData>
    <row r="1" spans="1:73" ht="17.25" customHeight="1">
      <c r="A1" s="40" t="s">
        <v>0</v>
      </c>
      <c r="B1" s="40"/>
      <c r="C1" s="40"/>
      <c r="D1" s="40"/>
      <c r="E1" s="40"/>
      <c r="F1" s="40"/>
      <c r="G1" s="40"/>
      <c r="H1" s="40"/>
    </row>
    <row r="2" spans="1:73">
      <c r="A2" s="40" t="s">
        <v>105</v>
      </c>
      <c r="B2" s="40"/>
      <c r="C2" s="40"/>
      <c r="D2" s="40"/>
      <c r="E2" s="40"/>
      <c r="F2" s="40"/>
      <c r="G2" s="40"/>
      <c r="H2" s="40"/>
    </row>
    <row r="3" spans="1:73" ht="17.25" customHeight="1">
      <c r="A3" s="42" t="s">
        <v>106</v>
      </c>
      <c r="B3" s="42"/>
      <c r="C3" s="42"/>
      <c r="D3" s="42"/>
      <c r="E3" s="42"/>
      <c r="F3" s="42"/>
      <c r="G3" s="42"/>
      <c r="H3" s="42"/>
    </row>
    <row r="4" spans="1:73" ht="18.75" customHeight="1">
      <c r="A4" s="40" t="s">
        <v>107</v>
      </c>
      <c r="B4" s="40"/>
      <c r="C4" s="40"/>
      <c r="D4" s="40"/>
      <c r="E4" s="40"/>
      <c r="F4" s="40"/>
      <c r="G4" s="40"/>
      <c r="H4" s="40"/>
    </row>
    <row r="5" spans="1:73" ht="18.75" customHeight="1">
      <c r="A5" s="43"/>
      <c r="B5" s="43"/>
      <c r="C5" s="43"/>
      <c r="D5" s="43"/>
      <c r="E5" s="43"/>
      <c r="F5" s="43"/>
      <c r="G5" s="43"/>
      <c r="H5" s="43"/>
    </row>
    <row r="6" spans="1:73" ht="56.25" customHeight="1">
      <c r="A6" s="43"/>
      <c r="B6" s="43"/>
      <c r="C6" s="43"/>
      <c r="D6" s="43"/>
      <c r="E6" s="43"/>
      <c r="F6" s="44" t="s">
        <v>108</v>
      </c>
      <c r="G6" s="44"/>
      <c r="H6" s="44"/>
      <c r="I6" s="44"/>
      <c r="J6" s="45" t="s">
        <v>109</v>
      </c>
      <c r="K6" s="45"/>
      <c r="L6" s="45"/>
      <c r="M6" s="45"/>
      <c r="N6" s="46" t="s">
        <v>110</v>
      </c>
      <c r="O6" s="46"/>
      <c r="P6" s="46"/>
      <c r="Q6" s="46"/>
      <c r="R6" s="47" t="s">
        <v>111</v>
      </c>
      <c r="S6" s="47"/>
      <c r="T6" s="47"/>
      <c r="U6" s="47"/>
      <c r="V6" s="46" t="s">
        <v>112</v>
      </c>
      <c r="W6" s="46"/>
      <c r="X6" s="46"/>
      <c r="Y6" s="46"/>
      <c r="Z6" s="48" t="s">
        <v>113</v>
      </c>
      <c r="AA6" s="48"/>
      <c r="AB6" s="48"/>
      <c r="AC6" s="48"/>
      <c r="AD6" s="49" t="s">
        <v>114</v>
      </c>
      <c r="AE6" s="49"/>
      <c r="AF6" s="49"/>
      <c r="AG6" s="49"/>
      <c r="AH6" s="48" t="s">
        <v>115</v>
      </c>
      <c r="AI6" s="48"/>
      <c r="AJ6" s="48"/>
      <c r="AK6" s="48"/>
      <c r="AL6" s="46" t="s">
        <v>116</v>
      </c>
      <c r="AM6" s="46"/>
      <c r="AN6" s="46"/>
      <c r="AO6" s="46"/>
      <c r="AP6" s="44" t="s">
        <v>117</v>
      </c>
      <c r="AQ6" s="44"/>
      <c r="AR6" s="44"/>
      <c r="AS6" s="44"/>
      <c r="AT6" s="47" t="s">
        <v>118</v>
      </c>
      <c r="AU6" s="47"/>
      <c r="AV6" s="47"/>
      <c r="AW6" s="47"/>
      <c r="AX6" s="50" t="s">
        <v>119</v>
      </c>
      <c r="AY6" s="50"/>
      <c r="AZ6" s="50"/>
      <c r="BA6" s="50"/>
      <c r="BB6" s="48" t="s">
        <v>120</v>
      </c>
      <c r="BC6" s="48"/>
      <c r="BD6" s="48"/>
      <c r="BE6" s="48"/>
      <c r="BF6" s="46" t="s">
        <v>121</v>
      </c>
      <c r="BG6" s="46"/>
      <c r="BH6" s="46"/>
      <c r="BI6" s="46"/>
      <c r="BJ6" s="46" t="s">
        <v>122</v>
      </c>
      <c r="BK6" s="46"/>
      <c r="BL6" s="46"/>
      <c r="BM6" s="46"/>
      <c r="BN6" s="51" t="s">
        <v>123</v>
      </c>
      <c r="BO6" s="51"/>
      <c r="BP6" s="51"/>
      <c r="BQ6" s="51"/>
      <c r="BR6" s="50" t="s">
        <v>20</v>
      </c>
      <c r="BS6" s="50"/>
      <c r="BT6" s="50"/>
      <c r="BU6" s="50"/>
    </row>
    <row r="7" spans="1:73" ht="66" customHeight="1">
      <c r="A7" s="52" t="s">
        <v>1</v>
      </c>
      <c r="B7" s="52" t="s">
        <v>2</v>
      </c>
      <c r="C7" s="52" t="s">
        <v>48</v>
      </c>
      <c r="D7" s="52" t="s">
        <v>49</v>
      </c>
      <c r="E7" s="52" t="s">
        <v>3</v>
      </c>
      <c r="F7" s="53" t="s">
        <v>50</v>
      </c>
      <c r="G7" s="53" t="s">
        <v>4</v>
      </c>
      <c r="H7" s="54" t="s">
        <v>124</v>
      </c>
      <c r="I7" s="53" t="s">
        <v>5</v>
      </c>
      <c r="J7" s="55" t="s">
        <v>50</v>
      </c>
      <c r="K7" s="55" t="s">
        <v>4</v>
      </c>
      <c r="L7" s="54" t="s">
        <v>124</v>
      </c>
      <c r="M7" s="55" t="s">
        <v>5</v>
      </c>
      <c r="N7" s="56" t="s">
        <v>50</v>
      </c>
      <c r="O7" s="56" t="s">
        <v>4</v>
      </c>
      <c r="P7" s="54" t="s">
        <v>124</v>
      </c>
      <c r="Q7" s="56" t="s">
        <v>5</v>
      </c>
      <c r="R7" s="57" t="s">
        <v>50</v>
      </c>
      <c r="S7" s="57" t="s">
        <v>4</v>
      </c>
      <c r="T7" s="54" t="s">
        <v>124</v>
      </c>
      <c r="U7" s="57" t="s">
        <v>5</v>
      </c>
      <c r="V7" s="58" t="s">
        <v>50</v>
      </c>
      <c r="W7" s="58" t="s">
        <v>4</v>
      </c>
      <c r="X7" s="54" t="s">
        <v>124</v>
      </c>
      <c r="Y7" s="58" t="s">
        <v>5</v>
      </c>
      <c r="Z7" s="59" t="s">
        <v>50</v>
      </c>
      <c r="AA7" s="59" t="s">
        <v>4</v>
      </c>
      <c r="AB7" s="54" t="s">
        <v>124</v>
      </c>
      <c r="AC7" s="59" t="s">
        <v>5</v>
      </c>
      <c r="AD7" s="60" t="s">
        <v>50</v>
      </c>
      <c r="AE7" s="60" t="s">
        <v>4</v>
      </c>
      <c r="AF7" s="54" t="s">
        <v>124</v>
      </c>
      <c r="AG7" s="60" t="s">
        <v>5</v>
      </c>
      <c r="AH7" s="59" t="s">
        <v>50</v>
      </c>
      <c r="AI7" s="59" t="s">
        <v>4</v>
      </c>
      <c r="AJ7" s="54" t="s">
        <v>124</v>
      </c>
      <c r="AK7" s="59" t="s">
        <v>5</v>
      </c>
      <c r="AL7" s="58" t="s">
        <v>50</v>
      </c>
      <c r="AM7" s="58" t="s">
        <v>4</v>
      </c>
      <c r="AN7" s="54" t="s">
        <v>124</v>
      </c>
      <c r="AO7" s="58" t="s">
        <v>5</v>
      </c>
      <c r="AP7" s="53" t="s">
        <v>50</v>
      </c>
      <c r="AQ7" s="53" t="s">
        <v>4</v>
      </c>
      <c r="AR7" s="54" t="s">
        <v>124</v>
      </c>
      <c r="AS7" s="53" t="s">
        <v>5</v>
      </c>
      <c r="AT7" s="57" t="s">
        <v>50</v>
      </c>
      <c r="AU7" s="57" t="s">
        <v>4</v>
      </c>
      <c r="AV7" s="54" t="s">
        <v>124</v>
      </c>
      <c r="AW7" s="57" t="s">
        <v>5</v>
      </c>
      <c r="AX7" s="61" t="s">
        <v>50</v>
      </c>
      <c r="AY7" s="61" t="s">
        <v>4</v>
      </c>
      <c r="AZ7" s="54" t="s">
        <v>124</v>
      </c>
      <c r="BA7" s="61" t="s">
        <v>5</v>
      </c>
      <c r="BB7" s="59" t="s">
        <v>50</v>
      </c>
      <c r="BC7" s="59" t="s">
        <v>4</v>
      </c>
      <c r="BD7" s="54" t="s">
        <v>124</v>
      </c>
      <c r="BE7" s="59" t="s">
        <v>5</v>
      </c>
      <c r="BF7" s="58" t="s">
        <v>50</v>
      </c>
      <c r="BG7" s="58" t="s">
        <v>4</v>
      </c>
      <c r="BH7" s="54" t="s">
        <v>124</v>
      </c>
      <c r="BI7" s="58" t="s">
        <v>5</v>
      </c>
      <c r="BJ7" s="58" t="s">
        <v>50</v>
      </c>
      <c r="BK7" s="58" t="s">
        <v>4</v>
      </c>
      <c r="BL7" s="54" t="s">
        <v>124</v>
      </c>
      <c r="BM7" s="58" t="s">
        <v>5</v>
      </c>
      <c r="BN7" s="62" t="s">
        <v>50</v>
      </c>
      <c r="BO7" s="62" t="s">
        <v>4</v>
      </c>
      <c r="BP7" s="54" t="s">
        <v>124</v>
      </c>
      <c r="BQ7" s="62" t="s">
        <v>5</v>
      </c>
      <c r="BR7" s="61" t="s">
        <v>50</v>
      </c>
      <c r="BS7" s="61" t="s">
        <v>4</v>
      </c>
      <c r="BT7" s="54" t="s">
        <v>124</v>
      </c>
      <c r="BU7" s="61" t="s">
        <v>5</v>
      </c>
    </row>
    <row r="8" spans="1:73" ht="211.5" customHeight="1">
      <c r="A8" s="63">
        <v>1</v>
      </c>
      <c r="B8" s="64" t="s">
        <v>125</v>
      </c>
      <c r="C8" s="65" t="s">
        <v>126</v>
      </c>
      <c r="D8" s="66" t="s">
        <v>127</v>
      </c>
      <c r="E8" s="67">
        <v>2</v>
      </c>
      <c r="F8" s="68" t="s">
        <v>128</v>
      </c>
      <c r="G8" s="68" t="s">
        <v>129</v>
      </c>
      <c r="H8" s="69" t="s">
        <v>130</v>
      </c>
      <c r="I8" s="70" t="s">
        <v>16</v>
      </c>
      <c r="J8" s="71" t="s">
        <v>131</v>
      </c>
      <c r="K8" s="71" t="s">
        <v>132</v>
      </c>
      <c r="L8" s="69" t="s">
        <v>130</v>
      </c>
      <c r="M8" s="71" t="s">
        <v>16</v>
      </c>
      <c r="N8" s="72"/>
      <c r="O8" s="72"/>
      <c r="P8" s="69"/>
      <c r="Q8" s="72"/>
      <c r="R8" s="73" t="s">
        <v>133</v>
      </c>
      <c r="S8" s="73" t="s">
        <v>134</v>
      </c>
      <c r="T8" s="69" t="s">
        <v>130</v>
      </c>
      <c r="U8" s="73" t="s">
        <v>135</v>
      </c>
      <c r="V8" s="72" t="s">
        <v>136</v>
      </c>
      <c r="W8" s="72" t="s">
        <v>137</v>
      </c>
      <c r="X8" s="69" t="s">
        <v>130</v>
      </c>
      <c r="Y8" s="72" t="s">
        <v>16</v>
      </c>
      <c r="Z8" s="74"/>
      <c r="AA8" s="74"/>
      <c r="AB8" s="69"/>
      <c r="AC8" s="74"/>
      <c r="AD8" s="75" t="s">
        <v>138</v>
      </c>
      <c r="AE8" s="75" t="s">
        <v>127</v>
      </c>
      <c r="AF8" s="69" t="s">
        <v>130</v>
      </c>
      <c r="AG8" s="75" t="s">
        <v>139</v>
      </c>
      <c r="AH8" s="74" t="s">
        <v>126</v>
      </c>
      <c r="AI8" s="74" t="s">
        <v>140</v>
      </c>
      <c r="AJ8" s="69" t="s">
        <v>130</v>
      </c>
      <c r="AK8" s="74" t="s">
        <v>141</v>
      </c>
      <c r="AL8" s="72" t="s">
        <v>142</v>
      </c>
      <c r="AM8" s="72" t="s">
        <v>143</v>
      </c>
      <c r="AN8" s="69" t="s">
        <v>130</v>
      </c>
      <c r="AO8" s="72" t="s">
        <v>144</v>
      </c>
      <c r="AP8" s="76" t="s">
        <v>126</v>
      </c>
      <c r="AQ8" s="76" t="s">
        <v>145</v>
      </c>
      <c r="AR8" s="69" t="s">
        <v>130</v>
      </c>
      <c r="AS8" s="76" t="s">
        <v>9</v>
      </c>
      <c r="AT8" s="73"/>
      <c r="AU8" s="73"/>
      <c r="AV8" s="69"/>
      <c r="AW8" s="73"/>
      <c r="AX8" s="77" t="s">
        <v>146</v>
      </c>
      <c r="AY8" s="77" t="s">
        <v>147</v>
      </c>
      <c r="AZ8" s="78" t="s">
        <v>148</v>
      </c>
      <c r="BA8" s="77" t="s">
        <v>9</v>
      </c>
      <c r="BB8" s="74" t="s">
        <v>149</v>
      </c>
      <c r="BC8" s="74" t="s">
        <v>150</v>
      </c>
      <c r="BD8" s="69" t="s">
        <v>130</v>
      </c>
      <c r="BE8" s="74" t="s">
        <v>9</v>
      </c>
      <c r="BF8" s="72"/>
      <c r="BG8" s="72"/>
      <c r="BH8" s="69"/>
      <c r="BI8" s="72"/>
      <c r="BJ8" s="72" t="s">
        <v>55</v>
      </c>
      <c r="BK8" s="72" t="s">
        <v>55</v>
      </c>
      <c r="BL8" s="69"/>
      <c r="BM8" s="72" t="s">
        <v>55</v>
      </c>
      <c r="BN8" s="79"/>
      <c r="BO8" s="79"/>
      <c r="BP8" s="69"/>
      <c r="BQ8" s="79"/>
      <c r="BR8" s="77" t="s">
        <v>151</v>
      </c>
      <c r="BS8" s="77" t="s">
        <v>152</v>
      </c>
      <c r="BT8" s="69" t="s">
        <v>130</v>
      </c>
      <c r="BU8" s="77" t="s">
        <v>153</v>
      </c>
    </row>
    <row r="9" spans="1:73" ht="103.5" customHeight="1">
      <c r="A9" s="80">
        <v>2</v>
      </c>
      <c r="B9" s="66" t="s">
        <v>154</v>
      </c>
      <c r="C9" s="65" t="s">
        <v>155</v>
      </c>
      <c r="D9" s="66" t="s">
        <v>127</v>
      </c>
      <c r="E9" s="64">
        <v>2</v>
      </c>
      <c r="F9" s="68" t="s">
        <v>156</v>
      </c>
      <c r="G9" s="68" t="s">
        <v>157</v>
      </c>
      <c r="H9" s="69" t="s">
        <v>130</v>
      </c>
      <c r="I9" s="70" t="s">
        <v>16</v>
      </c>
      <c r="J9" s="71" t="s">
        <v>158</v>
      </c>
      <c r="K9" s="71" t="s">
        <v>159</v>
      </c>
      <c r="L9" s="69" t="s">
        <v>130</v>
      </c>
      <c r="M9" s="71" t="s">
        <v>16</v>
      </c>
      <c r="N9" s="72"/>
      <c r="O9" s="72"/>
      <c r="P9" s="69"/>
      <c r="Q9" s="72"/>
      <c r="R9" s="73" t="s">
        <v>160</v>
      </c>
      <c r="S9" s="73" t="s">
        <v>161</v>
      </c>
      <c r="T9" s="69" t="s">
        <v>130</v>
      </c>
      <c r="U9" s="73" t="s">
        <v>135</v>
      </c>
      <c r="V9" s="72" t="s">
        <v>162</v>
      </c>
      <c r="W9" s="72" t="s">
        <v>163</v>
      </c>
      <c r="X9" s="69" t="s">
        <v>130</v>
      </c>
      <c r="Y9" s="72" t="s">
        <v>16</v>
      </c>
      <c r="Z9" s="74"/>
      <c r="AA9" s="74"/>
      <c r="AB9" s="69"/>
      <c r="AC9" s="74"/>
      <c r="AD9" s="75" t="s">
        <v>164</v>
      </c>
      <c r="AE9" s="75" t="s">
        <v>127</v>
      </c>
      <c r="AF9" s="69" t="s">
        <v>130</v>
      </c>
      <c r="AG9" s="75" t="s">
        <v>139</v>
      </c>
      <c r="AH9" s="74" t="s">
        <v>165</v>
      </c>
      <c r="AI9" s="74" t="s">
        <v>166</v>
      </c>
      <c r="AJ9" s="69" t="s">
        <v>130</v>
      </c>
      <c r="AK9" s="74" t="s">
        <v>141</v>
      </c>
      <c r="AL9" s="72" t="s">
        <v>167</v>
      </c>
      <c r="AM9" s="72" t="s">
        <v>168</v>
      </c>
      <c r="AN9" s="69" t="s">
        <v>130</v>
      </c>
      <c r="AO9" s="72" t="s">
        <v>144</v>
      </c>
      <c r="AP9" s="76" t="s">
        <v>155</v>
      </c>
      <c r="AQ9" s="76" t="s">
        <v>169</v>
      </c>
      <c r="AR9" s="69" t="s">
        <v>130</v>
      </c>
      <c r="AS9" s="76" t="s">
        <v>9</v>
      </c>
      <c r="AT9" s="73"/>
      <c r="AU9" s="73"/>
      <c r="AV9" s="69"/>
      <c r="AW9" s="73"/>
      <c r="AX9" s="77" t="s">
        <v>155</v>
      </c>
      <c r="AY9" s="77" t="s">
        <v>147</v>
      </c>
      <c r="AZ9" s="78" t="s">
        <v>148</v>
      </c>
      <c r="BA9" s="77" t="s">
        <v>9</v>
      </c>
      <c r="BB9" s="74" t="s">
        <v>170</v>
      </c>
      <c r="BC9" s="74" t="s">
        <v>171</v>
      </c>
      <c r="BD9" s="69" t="s">
        <v>130</v>
      </c>
      <c r="BE9" s="74" t="s">
        <v>9</v>
      </c>
      <c r="BF9" s="72"/>
      <c r="BG9" s="72"/>
      <c r="BH9" s="69"/>
      <c r="BI9" s="72"/>
      <c r="BJ9" s="72" t="s">
        <v>155</v>
      </c>
      <c r="BK9" s="72" t="s">
        <v>172</v>
      </c>
      <c r="BL9" s="69" t="s">
        <v>130</v>
      </c>
      <c r="BM9" s="72" t="s">
        <v>173</v>
      </c>
      <c r="BN9" s="79"/>
      <c r="BO9" s="79"/>
      <c r="BP9" s="69"/>
      <c r="BQ9" s="79"/>
      <c r="BR9" s="77" t="s">
        <v>174</v>
      </c>
      <c r="BS9" s="77" t="s">
        <v>175</v>
      </c>
      <c r="BT9" s="69" t="s">
        <v>130</v>
      </c>
      <c r="BU9" s="77" t="s">
        <v>153</v>
      </c>
    </row>
    <row r="10" spans="1:73" ht="42.75" customHeight="1">
      <c r="A10" s="63">
        <v>3</v>
      </c>
      <c r="B10" s="64" t="s">
        <v>176</v>
      </c>
      <c r="C10" s="65" t="s">
        <v>177</v>
      </c>
      <c r="D10" s="66" t="s">
        <v>127</v>
      </c>
      <c r="E10" s="64">
        <v>3</v>
      </c>
      <c r="F10" s="81" t="s">
        <v>176</v>
      </c>
      <c r="G10" s="81" t="s">
        <v>176</v>
      </c>
      <c r="H10" s="82" t="s">
        <v>130</v>
      </c>
      <c r="I10" s="76" t="s">
        <v>16</v>
      </c>
      <c r="J10" s="71" t="s">
        <v>178</v>
      </c>
      <c r="K10" s="71" t="s">
        <v>179</v>
      </c>
      <c r="L10" s="69" t="s">
        <v>130</v>
      </c>
      <c r="M10" s="71" t="s">
        <v>16</v>
      </c>
      <c r="N10" s="72"/>
      <c r="O10" s="72"/>
      <c r="P10" s="82"/>
      <c r="Q10" s="72"/>
      <c r="R10" s="73" t="s">
        <v>180</v>
      </c>
      <c r="S10" s="73" t="s">
        <v>181</v>
      </c>
      <c r="T10" s="69" t="s">
        <v>130</v>
      </c>
      <c r="U10" s="73" t="s">
        <v>135</v>
      </c>
      <c r="V10" s="72" t="s">
        <v>182</v>
      </c>
      <c r="W10" s="72" t="s">
        <v>183</v>
      </c>
      <c r="X10" s="69" t="s">
        <v>130</v>
      </c>
      <c r="Y10" s="72" t="s">
        <v>16</v>
      </c>
      <c r="Z10" s="74"/>
      <c r="AA10" s="74"/>
      <c r="AB10" s="82"/>
      <c r="AC10" s="74"/>
      <c r="AD10" s="75" t="s">
        <v>184</v>
      </c>
      <c r="AE10" s="75" t="s">
        <v>127</v>
      </c>
      <c r="AF10" s="82" t="s">
        <v>130</v>
      </c>
      <c r="AG10" s="75" t="s">
        <v>139</v>
      </c>
      <c r="AH10" s="74" t="s">
        <v>185</v>
      </c>
      <c r="AI10" s="74" t="s">
        <v>186</v>
      </c>
      <c r="AJ10" s="83" t="s">
        <v>187</v>
      </c>
      <c r="AK10" s="74" t="s">
        <v>141</v>
      </c>
      <c r="AL10" s="72" t="s">
        <v>188</v>
      </c>
      <c r="AM10" s="72" t="s">
        <v>189</v>
      </c>
      <c r="AN10" s="82" t="s">
        <v>130</v>
      </c>
      <c r="AO10" s="72" t="s">
        <v>190</v>
      </c>
      <c r="AP10" s="76" t="s">
        <v>177</v>
      </c>
      <c r="AQ10" s="76" t="s">
        <v>191</v>
      </c>
      <c r="AR10" s="69" t="s">
        <v>130</v>
      </c>
      <c r="AS10" s="76" t="s">
        <v>9</v>
      </c>
      <c r="AT10" s="73"/>
      <c r="AU10" s="73"/>
      <c r="AV10" s="82"/>
      <c r="AW10" s="73"/>
      <c r="AX10" s="77" t="s">
        <v>177</v>
      </c>
      <c r="AY10" s="77" t="s">
        <v>147</v>
      </c>
      <c r="AZ10" s="82" t="s">
        <v>130</v>
      </c>
      <c r="BA10" s="77" t="s">
        <v>9</v>
      </c>
      <c r="BB10" s="74" t="s">
        <v>177</v>
      </c>
      <c r="BC10" s="74" t="s">
        <v>192</v>
      </c>
      <c r="BD10" s="82" t="s">
        <v>130</v>
      </c>
      <c r="BE10" s="74" t="s">
        <v>9</v>
      </c>
      <c r="BF10" s="72"/>
      <c r="BG10" s="72"/>
      <c r="BH10" s="82"/>
      <c r="BI10" s="72"/>
      <c r="BJ10" s="72" t="s">
        <v>55</v>
      </c>
      <c r="BK10" s="72" t="s">
        <v>55</v>
      </c>
      <c r="BL10" s="82"/>
      <c r="BM10" s="72" t="s">
        <v>55</v>
      </c>
      <c r="BN10" s="79"/>
      <c r="BO10" s="79"/>
      <c r="BP10" s="82"/>
      <c r="BQ10" s="79"/>
      <c r="BR10" s="77" t="s">
        <v>193</v>
      </c>
      <c r="BS10" s="77" t="s">
        <v>194</v>
      </c>
      <c r="BT10" s="82" t="s">
        <v>130</v>
      </c>
      <c r="BU10" s="77" t="s">
        <v>153</v>
      </c>
    </row>
    <row r="11" spans="1:73" ht="39" customHeight="1">
      <c r="A11" s="80">
        <v>4</v>
      </c>
      <c r="B11" s="64" t="s">
        <v>195</v>
      </c>
      <c r="C11" s="65" t="s">
        <v>196</v>
      </c>
      <c r="D11" s="66" t="s">
        <v>127</v>
      </c>
      <c r="E11" s="64">
        <v>3</v>
      </c>
      <c r="F11" s="84"/>
      <c r="G11" s="84"/>
      <c r="H11" s="85"/>
      <c r="I11" s="76"/>
      <c r="J11" s="71" t="s">
        <v>55</v>
      </c>
      <c r="K11" s="71" t="s">
        <v>55</v>
      </c>
      <c r="L11" s="85"/>
      <c r="M11" s="71" t="s">
        <v>55</v>
      </c>
      <c r="N11" s="72"/>
      <c r="O11" s="72"/>
      <c r="P11" s="85"/>
      <c r="Q11" s="72"/>
      <c r="R11" s="73" t="s">
        <v>197</v>
      </c>
      <c r="S11" s="73" t="s">
        <v>198</v>
      </c>
      <c r="T11" s="69" t="s">
        <v>130</v>
      </c>
      <c r="U11" s="73" t="s">
        <v>135</v>
      </c>
      <c r="V11" s="72"/>
      <c r="W11" s="72"/>
      <c r="X11" s="85"/>
      <c r="Y11" s="72" t="s">
        <v>16</v>
      </c>
      <c r="Z11" s="74"/>
      <c r="AA11" s="74"/>
      <c r="AB11" s="85"/>
      <c r="AC11" s="74"/>
      <c r="AD11" s="75"/>
      <c r="AE11" s="75"/>
      <c r="AF11" s="85"/>
      <c r="AG11" s="75" t="s">
        <v>139</v>
      </c>
      <c r="AH11" s="74" t="s">
        <v>199</v>
      </c>
      <c r="AI11" s="74" t="s">
        <v>200</v>
      </c>
      <c r="AJ11" s="85" t="s">
        <v>130</v>
      </c>
      <c r="AK11" s="74" t="s">
        <v>141</v>
      </c>
      <c r="AL11" s="72" t="s">
        <v>201</v>
      </c>
      <c r="AM11" s="72" t="s">
        <v>202</v>
      </c>
      <c r="AN11" s="85" t="s">
        <v>130</v>
      </c>
      <c r="AO11" s="72" t="s">
        <v>190</v>
      </c>
      <c r="AP11" s="76"/>
      <c r="AQ11" s="76"/>
      <c r="AR11" s="85"/>
      <c r="AS11" s="76"/>
      <c r="AT11" s="73"/>
      <c r="AU11" s="73"/>
      <c r="AV11" s="85"/>
      <c r="AW11" s="73"/>
      <c r="AX11" s="77" t="s">
        <v>196</v>
      </c>
      <c r="AY11" s="77" t="s">
        <v>147</v>
      </c>
      <c r="AZ11" s="78" t="s">
        <v>148</v>
      </c>
      <c r="BA11" s="77" t="s">
        <v>9</v>
      </c>
      <c r="BB11" s="74" t="s">
        <v>196</v>
      </c>
      <c r="BC11" s="74" t="s">
        <v>203</v>
      </c>
      <c r="BD11" s="85" t="s">
        <v>130</v>
      </c>
      <c r="BE11" s="74" t="s">
        <v>9</v>
      </c>
      <c r="BF11" s="72"/>
      <c r="BG11" s="72"/>
      <c r="BH11" s="85"/>
      <c r="BI11" s="72"/>
      <c r="BJ11" s="72" t="s">
        <v>204</v>
      </c>
      <c r="BK11" s="72" t="s">
        <v>205</v>
      </c>
      <c r="BL11" s="85" t="s">
        <v>130</v>
      </c>
      <c r="BM11" s="72" t="s">
        <v>9</v>
      </c>
      <c r="BN11" s="79"/>
      <c r="BO11" s="79"/>
      <c r="BP11" s="85"/>
      <c r="BQ11" s="79"/>
      <c r="BR11" s="77" t="s">
        <v>55</v>
      </c>
      <c r="BS11" s="77" t="s">
        <v>55</v>
      </c>
      <c r="BT11" s="85"/>
      <c r="BU11" s="77" t="s">
        <v>55</v>
      </c>
    </row>
    <row r="12" spans="1:73" ht="120" customHeight="1">
      <c r="A12" s="63">
        <v>5</v>
      </c>
      <c r="B12" s="66" t="s">
        <v>206</v>
      </c>
      <c r="C12" s="86" t="s">
        <v>207</v>
      </c>
      <c r="D12" s="66" t="s">
        <v>208</v>
      </c>
      <c r="E12" s="64">
        <v>1</v>
      </c>
      <c r="F12" s="81"/>
      <c r="G12" s="81"/>
      <c r="H12" s="82"/>
      <c r="I12" s="76"/>
      <c r="J12" s="71" t="s">
        <v>55</v>
      </c>
      <c r="K12" s="71" t="s">
        <v>55</v>
      </c>
      <c r="L12" s="82"/>
      <c r="M12" s="71" t="s">
        <v>55</v>
      </c>
      <c r="N12" s="72"/>
      <c r="O12" s="72"/>
      <c r="P12" s="82"/>
      <c r="Q12" s="72"/>
      <c r="R12" s="73" t="s">
        <v>209</v>
      </c>
      <c r="S12" s="73" t="s">
        <v>210</v>
      </c>
      <c r="T12" s="69" t="s">
        <v>130</v>
      </c>
      <c r="U12" s="73" t="s">
        <v>135</v>
      </c>
      <c r="V12" s="72" t="s">
        <v>207</v>
      </c>
      <c r="W12" s="72" t="s">
        <v>208</v>
      </c>
      <c r="X12" s="69" t="s">
        <v>130</v>
      </c>
      <c r="Y12" s="72" t="s">
        <v>16</v>
      </c>
      <c r="Z12" s="74"/>
      <c r="AA12" s="74"/>
      <c r="AB12" s="82"/>
      <c r="AC12" s="74"/>
      <c r="AD12" s="75"/>
      <c r="AE12" s="75"/>
      <c r="AF12" s="82"/>
      <c r="AG12" s="75" t="s">
        <v>139</v>
      </c>
      <c r="AH12" s="74"/>
      <c r="AI12" s="74"/>
      <c r="AJ12" s="82"/>
      <c r="AK12" s="74"/>
      <c r="AL12" s="72"/>
      <c r="AM12" s="72"/>
      <c r="AN12" s="82"/>
      <c r="AO12" s="72"/>
      <c r="AP12" s="76"/>
      <c r="AQ12" s="76"/>
      <c r="AR12" s="82"/>
      <c r="AS12" s="76"/>
      <c r="AT12" s="73"/>
      <c r="AU12" s="73"/>
      <c r="AV12" s="82"/>
      <c r="AW12" s="73"/>
      <c r="AX12" s="77" t="s">
        <v>211</v>
      </c>
      <c r="AY12" s="77" t="s">
        <v>212</v>
      </c>
      <c r="AZ12" s="82" t="s">
        <v>130</v>
      </c>
      <c r="BA12" s="77" t="s">
        <v>9</v>
      </c>
      <c r="BB12" s="74" t="s">
        <v>207</v>
      </c>
      <c r="BC12" s="74" t="s">
        <v>213</v>
      </c>
      <c r="BD12" s="82" t="s">
        <v>130</v>
      </c>
      <c r="BE12" s="74" t="s">
        <v>9</v>
      </c>
      <c r="BF12" s="72"/>
      <c r="BG12" s="72"/>
      <c r="BH12" s="82"/>
      <c r="BI12" s="72"/>
      <c r="BJ12" s="72" t="s">
        <v>55</v>
      </c>
      <c r="BK12" s="72" t="s">
        <v>55</v>
      </c>
      <c r="BL12" s="82"/>
      <c r="BM12" s="72" t="s">
        <v>55</v>
      </c>
      <c r="BN12" s="79"/>
      <c r="BO12" s="79"/>
      <c r="BP12" s="82"/>
      <c r="BQ12" s="79"/>
      <c r="BR12" s="77" t="s">
        <v>214</v>
      </c>
      <c r="BS12" s="77" t="s">
        <v>215</v>
      </c>
      <c r="BT12" s="82" t="s">
        <v>130</v>
      </c>
      <c r="BU12" s="77" t="s">
        <v>153</v>
      </c>
    </row>
    <row r="13" spans="1:73" ht="42.75" customHeight="1">
      <c r="A13" s="80">
        <v>6</v>
      </c>
      <c r="B13" s="64" t="s">
        <v>216</v>
      </c>
      <c r="C13" s="65" t="s">
        <v>217</v>
      </c>
      <c r="D13" s="66" t="s">
        <v>127</v>
      </c>
      <c r="E13" s="64">
        <v>2</v>
      </c>
      <c r="F13" s="81" t="s">
        <v>216</v>
      </c>
      <c r="G13" s="81" t="s">
        <v>216</v>
      </c>
      <c r="H13" s="83" t="s">
        <v>218</v>
      </c>
      <c r="I13" s="76" t="s">
        <v>16</v>
      </c>
      <c r="J13" s="71" t="s">
        <v>219</v>
      </c>
      <c r="K13" s="71" t="s">
        <v>220</v>
      </c>
      <c r="L13" s="69" t="s">
        <v>130</v>
      </c>
      <c r="M13" s="71" t="s">
        <v>16</v>
      </c>
      <c r="N13" s="72"/>
      <c r="O13" s="72"/>
      <c r="P13" s="82"/>
      <c r="Q13" s="72"/>
      <c r="R13" s="73" t="s">
        <v>221</v>
      </c>
      <c r="S13" s="73" t="s">
        <v>222</v>
      </c>
      <c r="T13" s="69" t="s">
        <v>130</v>
      </c>
      <c r="U13" s="73" t="s">
        <v>135</v>
      </c>
      <c r="V13" s="72" t="s">
        <v>223</v>
      </c>
      <c r="W13" s="72" t="s">
        <v>224</v>
      </c>
      <c r="X13" s="69" t="s">
        <v>130</v>
      </c>
      <c r="Y13" s="72" t="s">
        <v>16</v>
      </c>
      <c r="Z13" s="74"/>
      <c r="AA13" s="74"/>
      <c r="AB13" s="82"/>
      <c r="AC13" s="74"/>
      <c r="AD13" s="75" t="s">
        <v>225</v>
      </c>
      <c r="AE13" s="75" t="s">
        <v>127</v>
      </c>
      <c r="AF13" s="82" t="s">
        <v>130</v>
      </c>
      <c r="AG13" s="75" t="s">
        <v>139</v>
      </c>
      <c r="AH13" s="74" t="s">
        <v>226</v>
      </c>
      <c r="AI13" s="74" t="s">
        <v>227</v>
      </c>
      <c r="AJ13" s="82" t="s">
        <v>130</v>
      </c>
      <c r="AK13" s="74" t="s">
        <v>18</v>
      </c>
      <c r="AL13" s="72" t="s">
        <v>228</v>
      </c>
      <c r="AM13" s="72" t="s">
        <v>229</v>
      </c>
      <c r="AN13" s="82" t="s">
        <v>130</v>
      </c>
      <c r="AO13" s="72" t="s">
        <v>190</v>
      </c>
      <c r="AP13" s="76" t="s">
        <v>217</v>
      </c>
      <c r="AQ13" s="76" t="s">
        <v>147</v>
      </c>
      <c r="AR13" s="83" t="s">
        <v>148</v>
      </c>
      <c r="AS13" s="76" t="s">
        <v>9</v>
      </c>
      <c r="AT13" s="73"/>
      <c r="AU13" s="73"/>
      <c r="AV13" s="82"/>
      <c r="AW13" s="73"/>
      <c r="AX13" s="77" t="s">
        <v>217</v>
      </c>
      <c r="AY13" s="77" t="s">
        <v>147</v>
      </c>
      <c r="AZ13" s="83" t="s">
        <v>148</v>
      </c>
      <c r="BA13" s="77" t="s">
        <v>9</v>
      </c>
      <c r="BB13" s="74" t="s">
        <v>217</v>
      </c>
      <c r="BC13" s="74" t="s">
        <v>230</v>
      </c>
      <c r="BD13" s="82" t="s">
        <v>130</v>
      </c>
      <c r="BE13" s="74" t="s">
        <v>9</v>
      </c>
      <c r="BF13" s="72"/>
      <c r="BG13" s="72"/>
      <c r="BH13" s="82"/>
      <c r="BI13" s="72"/>
      <c r="BJ13" s="72" t="s">
        <v>55</v>
      </c>
      <c r="BK13" s="72" t="s">
        <v>55</v>
      </c>
      <c r="BL13" s="82"/>
      <c r="BM13" s="72" t="s">
        <v>55</v>
      </c>
      <c r="BN13" s="79"/>
      <c r="BO13" s="79"/>
      <c r="BP13" s="82"/>
      <c r="BQ13" s="79"/>
      <c r="BR13" s="77" t="s">
        <v>231</v>
      </c>
      <c r="BS13" s="77" t="s">
        <v>232</v>
      </c>
      <c r="BT13" s="82" t="s">
        <v>130</v>
      </c>
      <c r="BU13" s="77" t="s">
        <v>153</v>
      </c>
    </row>
    <row r="14" spans="1:73" ht="107.25" customHeight="1">
      <c r="A14" s="63">
        <v>7</v>
      </c>
      <c r="B14" s="64" t="s">
        <v>233</v>
      </c>
      <c r="C14" s="87" t="s">
        <v>234</v>
      </c>
      <c r="D14" s="88" t="s">
        <v>147</v>
      </c>
      <c r="E14" s="89">
        <v>1</v>
      </c>
      <c r="F14" s="81" t="s">
        <v>235</v>
      </c>
      <c r="G14" s="81" t="s">
        <v>236</v>
      </c>
      <c r="H14" s="82" t="s">
        <v>130</v>
      </c>
      <c r="I14" s="76" t="s">
        <v>16</v>
      </c>
      <c r="J14" s="71" t="s">
        <v>237</v>
      </c>
      <c r="K14" s="71" t="s">
        <v>238</v>
      </c>
      <c r="L14" s="69" t="s">
        <v>130</v>
      </c>
      <c r="M14" s="71" t="s">
        <v>16</v>
      </c>
      <c r="N14" s="72"/>
      <c r="O14" s="72"/>
      <c r="P14" s="82"/>
      <c r="Q14" s="72"/>
      <c r="R14" s="73" t="s">
        <v>239</v>
      </c>
      <c r="S14" s="73" t="s">
        <v>240</v>
      </c>
      <c r="T14" s="69" t="s">
        <v>130</v>
      </c>
      <c r="U14" s="73" t="s">
        <v>135</v>
      </c>
      <c r="V14" s="72" t="s">
        <v>241</v>
      </c>
      <c r="W14" s="72" t="s">
        <v>242</v>
      </c>
      <c r="X14" s="69" t="s">
        <v>130</v>
      </c>
      <c r="Y14" s="72" t="s">
        <v>16</v>
      </c>
      <c r="Z14" s="74"/>
      <c r="AA14" s="74"/>
      <c r="AB14" s="82"/>
      <c r="AC14" s="74"/>
      <c r="AD14" s="75" t="s">
        <v>243</v>
      </c>
      <c r="AE14" s="75" t="s">
        <v>127</v>
      </c>
      <c r="AF14" s="82" t="s">
        <v>130</v>
      </c>
      <c r="AG14" s="75" t="s">
        <v>139</v>
      </c>
      <c r="AH14" s="74" t="s">
        <v>244</v>
      </c>
      <c r="AI14" s="74" t="s">
        <v>245</v>
      </c>
      <c r="AJ14" s="82" t="s">
        <v>130</v>
      </c>
      <c r="AK14" s="74" t="s">
        <v>141</v>
      </c>
      <c r="AL14" s="72" t="s">
        <v>234</v>
      </c>
      <c r="AM14" s="72" t="s">
        <v>246</v>
      </c>
      <c r="AN14" s="82" t="s">
        <v>130</v>
      </c>
      <c r="AO14" s="72" t="s">
        <v>144</v>
      </c>
      <c r="AP14" s="76" t="s">
        <v>234</v>
      </c>
      <c r="AQ14" s="76" t="s">
        <v>247</v>
      </c>
      <c r="AR14" s="82" t="s">
        <v>130</v>
      </c>
      <c r="AS14" s="76" t="s">
        <v>9</v>
      </c>
      <c r="AT14" s="73"/>
      <c r="AU14" s="73"/>
      <c r="AV14" s="82"/>
      <c r="AW14" s="73"/>
      <c r="AX14" s="77" t="s">
        <v>234</v>
      </c>
      <c r="AY14" s="77" t="s">
        <v>147</v>
      </c>
      <c r="AZ14" s="82" t="s">
        <v>130</v>
      </c>
      <c r="BA14" s="77" t="s">
        <v>9</v>
      </c>
      <c r="BB14" s="74" t="s">
        <v>234</v>
      </c>
      <c r="BC14" s="74" t="s">
        <v>248</v>
      </c>
      <c r="BD14" s="82" t="s">
        <v>130</v>
      </c>
      <c r="BE14" s="74" t="s">
        <v>9</v>
      </c>
      <c r="BF14" s="72"/>
      <c r="BG14" s="72"/>
      <c r="BH14" s="82"/>
      <c r="BI14" s="72"/>
      <c r="BJ14" s="72" t="s">
        <v>234</v>
      </c>
      <c r="BK14" s="72" t="s">
        <v>249</v>
      </c>
      <c r="BL14" s="82" t="s">
        <v>130</v>
      </c>
      <c r="BM14" s="72" t="s">
        <v>9</v>
      </c>
      <c r="BN14" s="79"/>
      <c r="BO14" s="79"/>
      <c r="BP14" s="82"/>
      <c r="BQ14" s="79"/>
      <c r="BR14" s="77" t="s">
        <v>250</v>
      </c>
      <c r="BS14" s="77" t="s">
        <v>251</v>
      </c>
      <c r="BT14" s="82" t="s">
        <v>130</v>
      </c>
      <c r="BU14" s="77" t="s">
        <v>153</v>
      </c>
    </row>
    <row r="15" spans="1:73" ht="115.5" customHeight="1">
      <c r="A15" s="80">
        <v>8</v>
      </c>
      <c r="B15" s="64" t="s">
        <v>252</v>
      </c>
      <c r="C15" s="90" t="s">
        <v>253</v>
      </c>
      <c r="D15" s="91" t="s">
        <v>147</v>
      </c>
      <c r="E15" s="89">
        <v>2</v>
      </c>
      <c r="F15" s="81" t="s">
        <v>253</v>
      </c>
      <c r="G15" s="81" t="s">
        <v>254</v>
      </c>
      <c r="H15" s="82" t="s">
        <v>130</v>
      </c>
      <c r="I15" s="76" t="s">
        <v>16</v>
      </c>
      <c r="J15" s="71" t="s">
        <v>255</v>
      </c>
      <c r="K15" s="71" t="s">
        <v>256</v>
      </c>
      <c r="L15" s="69" t="s">
        <v>130</v>
      </c>
      <c r="M15" s="71" t="s">
        <v>16</v>
      </c>
      <c r="N15" s="72"/>
      <c r="O15" s="72"/>
      <c r="P15" s="82"/>
      <c r="Q15" s="72"/>
      <c r="R15" s="73" t="s">
        <v>257</v>
      </c>
      <c r="S15" s="73" t="s">
        <v>258</v>
      </c>
      <c r="T15" s="69" t="s">
        <v>130</v>
      </c>
      <c r="U15" s="73" t="s">
        <v>135</v>
      </c>
      <c r="V15" s="72" t="s">
        <v>259</v>
      </c>
      <c r="W15" s="72" t="s">
        <v>260</v>
      </c>
      <c r="X15" s="69" t="s">
        <v>130</v>
      </c>
      <c r="Y15" s="72" t="s">
        <v>16</v>
      </c>
      <c r="Z15" s="74"/>
      <c r="AA15" s="74"/>
      <c r="AB15" s="82"/>
      <c r="AC15" s="74"/>
      <c r="AD15" s="75" t="s">
        <v>261</v>
      </c>
      <c r="AE15" s="75" t="s">
        <v>127</v>
      </c>
      <c r="AF15" s="82" t="s">
        <v>130</v>
      </c>
      <c r="AG15" s="75" t="s">
        <v>13</v>
      </c>
      <c r="AH15" s="74" t="s">
        <v>262</v>
      </c>
      <c r="AI15" s="74" t="s">
        <v>263</v>
      </c>
      <c r="AJ15" s="82" t="s">
        <v>130</v>
      </c>
      <c r="AK15" s="74" t="s">
        <v>141</v>
      </c>
      <c r="AL15" s="72" t="s">
        <v>264</v>
      </c>
      <c r="AM15" s="72" t="s">
        <v>254</v>
      </c>
      <c r="AN15" s="82" t="s">
        <v>130</v>
      </c>
      <c r="AO15" s="72" t="s">
        <v>144</v>
      </c>
      <c r="AP15" s="76" t="s">
        <v>265</v>
      </c>
      <c r="AQ15" s="76" t="s">
        <v>266</v>
      </c>
      <c r="AR15" s="82" t="s">
        <v>130</v>
      </c>
      <c r="AS15" s="76" t="s">
        <v>10</v>
      </c>
      <c r="AT15" s="73"/>
      <c r="AU15" s="73"/>
      <c r="AV15" s="82"/>
      <c r="AW15" s="73"/>
      <c r="AX15" s="77" t="s">
        <v>253</v>
      </c>
      <c r="AY15" s="77" t="s">
        <v>147</v>
      </c>
      <c r="AZ15" s="82" t="s">
        <v>130</v>
      </c>
      <c r="BA15" s="77" t="s">
        <v>9</v>
      </c>
      <c r="BB15" s="74" t="s">
        <v>253</v>
      </c>
      <c r="BC15" s="74" t="s">
        <v>267</v>
      </c>
      <c r="BD15" s="83" t="s">
        <v>268</v>
      </c>
      <c r="BE15" s="74" t="s">
        <v>9</v>
      </c>
      <c r="BF15" s="72"/>
      <c r="BG15" s="72"/>
      <c r="BH15" s="82"/>
      <c r="BI15" s="72"/>
      <c r="BJ15" s="72" t="s">
        <v>269</v>
      </c>
      <c r="BK15" s="72" t="s">
        <v>270</v>
      </c>
      <c r="BL15" s="82" t="s">
        <v>130</v>
      </c>
      <c r="BM15" s="72" t="s">
        <v>9</v>
      </c>
      <c r="BN15" s="79"/>
      <c r="BO15" s="79"/>
      <c r="BP15" s="82"/>
      <c r="BQ15" s="79"/>
      <c r="BR15" s="77" t="s">
        <v>271</v>
      </c>
      <c r="BS15" s="77" t="s">
        <v>272</v>
      </c>
      <c r="BT15" s="82" t="s">
        <v>130</v>
      </c>
      <c r="BU15" s="77" t="s">
        <v>153</v>
      </c>
    </row>
    <row r="16" spans="1:73" ht="155.1" customHeight="1">
      <c r="A16" s="63">
        <v>9</v>
      </c>
      <c r="B16" s="64" t="s">
        <v>273</v>
      </c>
      <c r="C16" s="92" t="s">
        <v>274</v>
      </c>
      <c r="D16" s="91" t="s">
        <v>275</v>
      </c>
      <c r="E16" s="89">
        <v>3</v>
      </c>
      <c r="F16" s="81" t="s">
        <v>276</v>
      </c>
      <c r="G16" s="81" t="s">
        <v>277</v>
      </c>
      <c r="H16" s="82" t="s">
        <v>130</v>
      </c>
      <c r="I16" s="76" t="s">
        <v>16</v>
      </c>
      <c r="J16" s="71" t="s">
        <v>55</v>
      </c>
      <c r="K16" s="71" t="s">
        <v>55</v>
      </c>
      <c r="L16" s="82"/>
      <c r="M16" s="71" t="s">
        <v>55</v>
      </c>
      <c r="N16" s="72" t="s">
        <v>278</v>
      </c>
      <c r="O16" s="72" t="s">
        <v>279</v>
      </c>
      <c r="P16" s="82" t="s">
        <v>130</v>
      </c>
      <c r="Q16" s="72" t="s">
        <v>14</v>
      </c>
      <c r="R16" s="73" t="s">
        <v>280</v>
      </c>
      <c r="S16" s="73" t="s">
        <v>281</v>
      </c>
      <c r="T16" s="69" t="s">
        <v>130</v>
      </c>
      <c r="U16" s="73" t="s">
        <v>282</v>
      </c>
      <c r="V16" s="72" t="s">
        <v>274</v>
      </c>
      <c r="W16" s="72" t="s">
        <v>283</v>
      </c>
      <c r="X16" s="69" t="s">
        <v>130</v>
      </c>
      <c r="Y16" s="72" t="s">
        <v>14</v>
      </c>
      <c r="Z16" s="74" t="s">
        <v>284</v>
      </c>
      <c r="AA16" s="74" t="s">
        <v>285</v>
      </c>
      <c r="AB16" s="82" t="s">
        <v>130</v>
      </c>
      <c r="AC16" s="74" t="s">
        <v>10</v>
      </c>
      <c r="AD16" s="75" t="s">
        <v>286</v>
      </c>
      <c r="AE16" s="75" t="s">
        <v>283</v>
      </c>
      <c r="AF16" s="83" t="s">
        <v>287</v>
      </c>
      <c r="AG16" s="75" t="s">
        <v>13</v>
      </c>
      <c r="AH16" s="74" t="s">
        <v>288</v>
      </c>
      <c r="AI16" s="74" t="s">
        <v>289</v>
      </c>
      <c r="AJ16" s="82" t="s">
        <v>130</v>
      </c>
      <c r="AK16" s="74" t="s">
        <v>13</v>
      </c>
      <c r="AL16" s="72"/>
      <c r="AM16" s="72"/>
      <c r="AN16" s="82"/>
      <c r="AO16" s="72"/>
      <c r="AP16" s="76" t="s">
        <v>274</v>
      </c>
      <c r="AQ16" s="76" t="s">
        <v>290</v>
      </c>
      <c r="AR16" s="82"/>
      <c r="AS16" s="76"/>
      <c r="AT16" s="73" t="s">
        <v>51</v>
      </c>
      <c r="AU16" s="73" t="s">
        <v>291</v>
      </c>
      <c r="AV16" s="82" t="s">
        <v>130</v>
      </c>
      <c r="AW16" s="73" t="s">
        <v>292</v>
      </c>
      <c r="AX16" s="77" t="s">
        <v>293</v>
      </c>
      <c r="AY16" s="77" t="s">
        <v>15</v>
      </c>
      <c r="AZ16" s="83" t="s">
        <v>148</v>
      </c>
      <c r="BA16" s="77" t="s">
        <v>10</v>
      </c>
      <c r="BB16" s="74" t="s">
        <v>294</v>
      </c>
      <c r="BC16" s="74" t="s">
        <v>279</v>
      </c>
      <c r="BD16" s="82" t="s">
        <v>130</v>
      </c>
      <c r="BE16" s="74" t="s">
        <v>10</v>
      </c>
      <c r="BF16" s="72" t="s">
        <v>295</v>
      </c>
      <c r="BG16" s="72" t="s">
        <v>296</v>
      </c>
      <c r="BH16" s="82" t="s">
        <v>130</v>
      </c>
      <c r="BI16" s="72" t="s">
        <v>297</v>
      </c>
      <c r="BJ16" s="72" t="s">
        <v>298</v>
      </c>
      <c r="BK16" s="72" t="s">
        <v>299</v>
      </c>
      <c r="BL16" s="82" t="s">
        <v>130</v>
      </c>
      <c r="BM16" s="72" t="s">
        <v>10</v>
      </c>
      <c r="BN16" s="79" t="s">
        <v>300</v>
      </c>
      <c r="BO16" s="79" t="s">
        <v>301</v>
      </c>
      <c r="BP16" s="82" t="s">
        <v>130</v>
      </c>
      <c r="BQ16" s="79" t="s">
        <v>302</v>
      </c>
      <c r="BR16" s="77" t="s">
        <v>303</v>
      </c>
      <c r="BS16" s="77" t="s">
        <v>304</v>
      </c>
      <c r="BT16" s="82" t="s">
        <v>130</v>
      </c>
      <c r="BU16" s="77" t="s">
        <v>302</v>
      </c>
    </row>
    <row r="17" spans="1:73" ht="243.75" customHeight="1">
      <c r="A17" s="80">
        <v>10</v>
      </c>
      <c r="B17" s="64" t="s">
        <v>305</v>
      </c>
      <c r="C17" s="93" t="s">
        <v>306</v>
      </c>
      <c r="D17" s="66" t="s">
        <v>15</v>
      </c>
      <c r="E17" s="64">
        <v>1</v>
      </c>
      <c r="F17" s="81"/>
      <c r="G17" s="81"/>
      <c r="H17" s="82"/>
      <c r="I17" s="76"/>
      <c r="J17" s="71" t="s">
        <v>55</v>
      </c>
      <c r="K17" s="71" t="s">
        <v>55</v>
      </c>
      <c r="L17" s="82"/>
      <c r="M17" s="71" t="s">
        <v>55</v>
      </c>
      <c r="N17" s="72" t="s">
        <v>307</v>
      </c>
      <c r="O17" s="72" t="s">
        <v>305</v>
      </c>
      <c r="P17" s="82" t="s">
        <v>130</v>
      </c>
      <c r="Q17" s="72" t="s">
        <v>14</v>
      </c>
      <c r="R17" s="73" t="s">
        <v>308</v>
      </c>
      <c r="S17" s="73" t="s">
        <v>309</v>
      </c>
      <c r="T17" s="69" t="s">
        <v>130</v>
      </c>
      <c r="U17" s="73" t="s">
        <v>282</v>
      </c>
      <c r="V17" s="72" t="s">
        <v>306</v>
      </c>
      <c r="W17" s="72" t="s">
        <v>310</v>
      </c>
      <c r="X17" s="69" t="s">
        <v>130</v>
      </c>
      <c r="Y17" s="72" t="s">
        <v>14</v>
      </c>
      <c r="Z17" s="74"/>
      <c r="AA17" s="74"/>
      <c r="AB17" s="82"/>
      <c r="AC17" s="74"/>
      <c r="AD17" s="75" t="s">
        <v>306</v>
      </c>
      <c r="AE17" s="75" t="s">
        <v>15</v>
      </c>
      <c r="AF17" s="82" t="s">
        <v>130</v>
      </c>
      <c r="AG17" s="75" t="s">
        <v>13</v>
      </c>
      <c r="AH17" s="74" t="s">
        <v>306</v>
      </c>
      <c r="AI17" s="74" t="s">
        <v>311</v>
      </c>
      <c r="AJ17" s="82" t="s">
        <v>130</v>
      </c>
      <c r="AK17" s="74" t="s">
        <v>13</v>
      </c>
      <c r="AL17" s="72"/>
      <c r="AM17" s="72"/>
      <c r="AN17" s="82"/>
      <c r="AO17" s="72"/>
      <c r="AP17" s="76" t="s">
        <v>306</v>
      </c>
      <c r="AQ17" s="76" t="s">
        <v>312</v>
      </c>
      <c r="AR17" s="82" t="s">
        <v>130</v>
      </c>
      <c r="AS17" s="76" t="s">
        <v>10</v>
      </c>
      <c r="AT17" s="73" t="s">
        <v>313</v>
      </c>
      <c r="AU17" s="73" t="s">
        <v>314</v>
      </c>
      <c r="AV17" s="82" t="s">
        <v>315</v>
      </c>
      <c r="AW17" s="73" t="s">
        <v>292</v>
      </c>
      <c r="AX17" s="77" t="s">
        <v>306</v>
      </c>
      <c r="AY17" s="77" t="s">
        <v>15</v>
      </c>
      <c r="AZ17" s="82" t="s">
        <v>130</v>
      </c>
      <c r="BA17" s="77" t="s">
        <v>10</v>
      </c>
      <c r="BB17" s="74" t="s">
        <v>306</v>
      </c>
      <c r="BC17" s="74" t="s">
        <v>316</v>
      </c>
      <c r="BD17" s="82" t="s">
        <v>130</v>
      </c>
      <c r="BE17" s="74" t="s">
        <v>10</v>
      </c>
      <c r="BF17" s="72" t="s">
        <v>317</v>
      </c>
      <c r="BG17" s="72" t="s">
        <v>318</v>
      </c>
      <c r="BH17" s="82" t="s">
        <v>130</v>
      </c>
      <c r="BI17" s="72" t="s">
        <v>297</v>
      </c>
      <c r="BJ17" s="72" t="s">
        <v>319</v>
      </c>
      <c r="BK17" s="72" t="s">
        <v>320</v>
      </c>
      <c r="BL17" s="82" t="s">
        <v>130</v>
      </c>
      <c r="BM17" s="72" t="s">
        <v>10</v>
      </c>
      <c r="BN17" s="79"/>
      <c r="BO17" s="79"/>
      <c r="BP17" s="82"/>
      <c r="BQ17" s="79"/>
      <c r="BR17" s="77" t="s">
        <v>321</v>
      </c>
      <c r="BS17" s="77" t="s">
        <v>322</v>
      </c>
      <c r="BT17" s="82" t="s">
        <v>130</v>
      </c>
      <c r="BU17" s="77">
        <v>36</v>
      </c>
    </row>
    <row r="18" spans="1:73" ht="123.75" customHeight="1">
      <c r="A18" s="63">
        <v>11</v>
      </c>
      <c r="B18" s="64" t="s">
        <v>323</v>
      </c>
      <c r="C18" s="93" t="s">
        <v>324</v>
      </c>
      <c r="D18" s="66" t="s">
        <v>15</v>
      </c>
      <c r="E18" s="64">
        <v>1</v>
      </c>
      <c r="F18" s="81"/>
      <c r="G18" s="81"/>
      <c r="H18" s="82"/>
      <c r="I18" s="76"/>
      <c r="J18" s="71" t="s">
        <v>55</v>
      </c>
      <c r="K18" s="71" t="s">
        <v>55</v>
      </c>
      <c r="L18" s="82"/>
      <c r="M18" s="71" t="s">
        <v>55</v>
      </c>
      <c r="N18" s="72" t="s">
        <v>325</v>
      </c>
      <c r="O18" s="72" t="s">
        <v>326</v>
      </c>
      <c r="P18" s="82" t="s">
        <v>130</v>
      </c>
      <c r="Q18" s="72" t="s">
        <v>14</v>
      </c>
      <c r="R18" s="73" t="s">
        <v>327</v>
      </c>
      <c r="S18" s="73" t="s">
        <v>328</v>
      </c>
      <c r="T18" s="69" t="s">
        <v>130</v>
      </c>
      <c r="U18" s="73" t="s">
        <v>282</v>
      </c>
      <c r="V18" s="72" t="s">
        <v>329</v>
      </c>
      <c r="W18" s="72" t="s">
        <v>330</v>
      </c>
      <c r="X18" s="69" t="s">
        <v>130</v>
      </c>
      <c r="Y18" s="72" t="s">
        <v>14</v>
      </c>
      <c r="Z18" s="74"/>
      <c r="AA18" s="74"/>
      <c r="AB18" s="82"/>
      <c r="AC18" s="74"/>
      <c r="AD18" s="75" t="s">
        <v>324</v>
      </c>
      <c r="AE18" s="75" t="s">
        <v>15</v>
      </c>
      <c r="AF18" s="82" t="s">
        <v>130</v>
      </c>
      <c r="AG18" s="75" t="s">
        <v>13</v>
      </c>
      <c r="AH18" s="74" t="s">
        <v>324</v>
      </c>
      <c r="AI18" s="74" t="s">
        <v>331</v>
      </c>
      <c r="AJ18" s="82" t="s">
        <v>130</v>
      </c>
      <c r="AK18" s="74" t="s">
        <v>13</v>
      </c>
      <c r="AL18" s="72"/>
      <c r="AM18" s="72"/>
      <c r="AN18" s="82"/>
      <c r="AO18" s="72"/>
      <c r="AP18" s="76" t="s">
        <v>324</v>
      </c>
      <c r="AQ18" s="76" t="s">
        <v>332</v>
      </c>
      <c r="AR18" s="82" t="s">
        <v>130</v>
      </c>
      <c r="AS18" s="76" t="s">
        <v>10</v>
      </c>
      <c r="AT18" s="73"/>
      <c r="AU18" s="73"/>
      <c r="AV18" s="94" t="s">
        <v>333</v>
      </c>
      <c r="AW18" s="73"/>
      <c r="AX18" s="77" t="s">
        <v>324</v>
      </c>
      <c r="AY18" s="77" t="s">
        <v>15</v>
      </c>
      <c r="AZ18" s="82" t="s">
        <v>130</v>
      </c>
      <c r="BA18" s="77" t="s">
        <v>10</v>
      </c>
      <c r="BB18" s="74" t="s">
        <v>324</v>
      </c>
      <c r="BC18" s="74" t="s">
        <v>334</v>
      </c>
      <c r="BD18" s="82" t="s">
        <v>130</v>
      </c>
      <c r="BE18" s="74" t="s">
        <v>10</v>
      </c>
      <c r="BF18" s="72" t="s">
        <v>335</v>
      </c>
      <c r="BG18" s="72" t="s">
        <v>336</v>
      </c>
      <c r="BH18" s="82" t="s">
        <v>130</v>
      </c>
      <c r="BI18" s="72" t="s">
        <v>297</v>
      </c>
      <c r="BJ18" s="72" t="s">
        <v>324</v>
      </c>
      <c r="BK18" s="72" t="s">
        <v>337</v>
      </c>
      <c r="BL18" s="82" t="s">
        <v>130</v>
      </c>
      <c r="BM18" s="72" t="s">
        <v>10</v>
      </c>
      <c r="BN18" s="79" t="s">
        <v>338</v>
      </c>
      <c r="BO18" s="79" t="s">
        <v>339</v>
      </c>
      <c r="BP18" s="82" t="s">
        <v>130</v>
      </c>
      <c r="BQ18" s="79" t="s">
        <v>14</v>
      </c>
      <c r="BR18" s="77" t="s">
        <v>327</v>
      </c>
      <c r="BS18" s="77" t="s">
        <v>340</v>
      </c>
      <c r="BT18" s="82" t="s">
        <v>130</v>
      </c>
      <c r="BU18" s="77" t="s">
        <v>302</v>
      </c>
    </row>
    <row r="19" spans="1:73" ht="200.25" customHeight="1">
      <c r="A19" s="80">
        <v>12</v>
      </c>
      <c r="B19" s="64" t="s">
        <v>341</v>
      </c>
      <c r="C19" s="95" t="s">
        <v>342</v>
      </c>
      <c r="D19" s="91" t="s">
        <v>15</v>
      </c>
      <c r="E19" s="96">
        <v>1</v>
      </c>
      <c r="F19" s="81"/>
      <c r="G19" s="81"/>
      <c r="H19" s="82"/>
      <c r="I19" s="76"/>
      <c r="J19" s="71" t="s">
        <v>55</v>
      </c>
      <c r="K19" s="71" t="s">
        <v>55</v>
      </c>
      <c r="L19" s="82"/>
      <c r="M19" s="71" t="s">
        <v>55</v>
      </c>
      <c r="N19" s="72" t="s">
        <v>342</v>
      </c>
      <c r="O19" s="72" t="s">
        <v>343</v>
      </c>
      <c r="P19" s="82" t="s">
        <v>130</v>
      </c>
      <c r="Q19" s="72" t="s">
        <v>14</v>
      </c>
      <c r="R19" s="73" t="s">
        <v>308</v>
      </c>
      <c r="S19" s="73" t="s">
        <v>309</v>
      </c>
      <c r="T19" s="69" t="s">
        <v>130</v>
      </c>
      <c r="U19" s="73" t="s">
        <v>282</v>
      </c>
      <c r="V19" s="72" t="s">
        <v>342</v>
      </c>
      <c r="W19" s="72" t="s">
        <v>310</v>
      </c>
      <c r="X19" s="69" t="s">
        <v>130</v>
      </c>
      <c r="Y19" s="72" t="s">
        <v>14</v>
      </c>
      <c r="Z19" s="74" t="s">
        <v>344</v>
      </c>
      <c r="AA19" s="74" t="s">
        <v>345</v>
      </c>
      <c r="AB19" s="82" t="s">
        <v>130</v>
      </c>
      <c r="AC19" s="74" t="s">
        <v>53</v>
      </c>
      <c r="AD19" s="75" t="s">
        <v>346</v>
      </c>
      <c r="AE19" s="75" t="s">
        <v>15</v>
      </c>
      <c r="AF19" s="82" t="s">
        <v>130</v>
      </c>
      <c r="AG19" s="75" t="s">
        <v>13</v>
      </c>
      <c r="AH19" s="74" t="s">
        <v>342</v>
      </c>
      <c r="AI19" s="74" t="s">
        <v>347</v>
      </c>
      <c r="AJ19" s="82" t="s">
        <v>130</v>
      </c>
      <c r="AK19" s="74" t="s">
        <v>13</v>
      </c>
      <c r="AL19" s="72"/>
      <c r="AM19" s="72"/>
      <c r="AN19" s="82"/>
      <c r="AO19" s="72"/>
      <c r="AP19" s="76" t="s">
        <v>342</v>
      </c>
      <c r="AQ19" s="76" t="s">
        <v>312</v>
      </c>
      <c r="AR19" s="82" t="s">
        <v>130</v>
      </c>
      <c r="AS19" s="76" t="s">
        <v>10</v>
      </c>
      <c r="AT19" s="73" t="s">
        <v>348</v>
      </c>
      <c r="AU19" s="73" t="s">
        <v>314</v>
      </c>
      <c r="AV19" s="82" t="s">
        <v>315</v>
      </c>
      <c r="AW19" s="73" t="s">
        <v>292</v>
      </c>
      <c r="AX19" s="77" t="s">
        <v>342</v>
      </c>
      <c r="AY19" s="77" t="s">
        <v>15</v>
      </c>
      <c r="AZ19" s="82" t="s">
        <v>130</v>
      </c>
      <c r="BA19" s="77" t="s">
        <v>10</v>
      </c>
      <c r="BB19" s="74" t="s">
        <v>342</v>
      </c>
      <c r="BC19" s="74" t="s">
        <v>316</v>
      </c>
      <c r="BD19" s="82" t="s">
        <v>130</v>
      </c>
      <c r="BE19" s="74" t="s">
        <v>10</v>
      </c>
      <c r="BF19" s="72" t="s">
        <v>317</v>
      </c>
      <c r="BG19" s="72" t="s">
        <v>318</v>
      </c>
      <c r="BH19" s="82" t="s">
        <v>130</v>
      </c>
      <c r="BI19" s="72" t="s">
        <v>297</v>
      </c>
      <c r="BJ19" s="72" t="s">
        <v>319</v>
      </c>
      <c r="BK19" s="72" t="s">
        <v>320</v>
      </c>
      <c r="BL19" s="82" t="s">
        <v>130</v>
      </c>
      <c r="BM19" s="72" t="s">
        <v>10</v>
      </c>
      <c r="BN19" s="79"/>
      <c r="BO19" s="79"/>
      <c r="BP19" s="82"/>
      <c r="BQ19" s="79"/>
      <c r="BR19" s="77" t="s">
        <v>321</v>
      </c>
      <c r="BS19" s="77" t="s">
        <v>349</v>
      </c>
      <c r="BT19" s="82" t="s">
        <v>130</v>
      </c>
      <c r="BU19" s="77">
        <v>36</v>
      </c>
    </row>
    <row r="20" spans="1:73" ht="95.25" customHeight="1">
      <c r="A20" s="63">
        <v>13</v>
      </c>
      <c r="B20" s="64" t="s">
        <v>350</v>
      </c>
      <c r="C20" s="95" t="s">
        <v>351</v>
      </c>
      <c r="D20" s="91" t="s">
        <v>15</v>
      </c>
      <c r="E20" s="96">
        <v>1</v>
      </c>
      <c r="F20" s="81"/>
      <c r="G20" s="81"/>
      <c r="H20" s="82"/>
      <c r="I20" s="76"/>
      <c r="J20" s="71" t="s">
        <v>55</v>
      </c>
      <c r="K20" s="71" t="s">
        <v>55</v>
      </c>
      <c r="L20" s="82"/>
      <c r="M20" s="71" t="s">
        <v>55</v>
      </c>
      <c r="N20" s="72" t="s">
        <v>351</v>
      </c>
      <c r="O20" s="72" t="s">
        <v>352</v>
      </c>
      <c r="P20" s="82" t="s">
        <v>130</v>
      </c>
      <c r="Q20" s="72" t="s">
        <v>14</v>
      </c>
      <c r="R20" s="73" t="s">
        <v>353</v>
      </c>
      <c r="S20" s="73" t="s">
        <v>354</v>
      </c>
      <c r="T20" s="69" t="s">
        <v>130</v>
      </c>
      <c r="U20" s="73" t="s">
        <v>282</v>
      </c>
      <c r="V20" s="72" t="s">
        <v>351</v>
      </c>
      <c r="W20" s="72" t="s">
        <v>355</v>
      </c>
      <c r="X20" s="69" t="s">
        <v>130</v>
      </c>
      <c r="Y20" s="72" t="s">
        <v>14</v>
      </c>
      <c r="Z20" s="74" t="s">
        <v>356</v>
      </c>
      <c r="AA20" s="74" t="s">
        <v>357</v>
      </c>
      <c r="AB20" s="82" t="s">
        <v>130</v>
      </c>
      <c r="AC20" s="74" t="s">
        <v>10</v>
      </c>
      <c r="AD20" s="75" t="s">
        <v>358</v>
      </c>
      <c r="AE20" s="75" t="s">
        <v>15</v>
      </c>
      <c r="AF20" s="82" t="s">
        <v>130</v>
      </c>
      <c r="AG20" s="75" t="s">
        <v>13</v>
      </c>
      <c r="AH20" s="74" t="s">
        <v>351</v>
      </c>
      <c r="AI20" s="74" t="s">
        <v>359</v>
      </c>
      <c r="AJ20" s="82" t="s">
        <v>130</v>
      </c>
      <c r="AK20" s="74" t="s">
        <v>13</v>
      </c>
      <c r="AL20" s="72"/>
      <c r="AM20" s="72"/>
      <c r="AN20" s="82"/>
      <c r="AO20" s="72"/>
      <c r="AP20" s="76" t="s">
        <v>351</v>
      </c>
      <c r="AQ20" s="76" t="s">
        <v>360</v>
      </c>
      <c r="AR20" s="82" t="s">
        <v>130</v>
      </c>
      <c r="AS20" s="76" t="s">
        <v>10</v>
      </c>
      <c r="AT20" s="73"/>
      <c r="AU20" s="73"/>
      <c r="AV20" s="94" t="s">
        <v>333</v>
      </c>
      <c r="AW20" s="73"/>
      <c r="AX20" s="77" t="s">
        <v>351</v>
      </c>
      <c r="AY20" s="77" t="s">
        <v>15</v>
      </c>
      <c r="AZ20" s="82" t="s">
        <v>130</v>
      </c>
      <c r="BA20" s="77" t="s">
        <v>10</v>
      </c>
      <c r="BB20" s="74" t="s">
        <v>351</v>
      </c>
      <c r="BC20" s="74" t="s">
        <v>361</v>
      </c>
      <c r="BD20" s="82" t="s">
        <v>130</v>
      </c>
      <c r="BE20" s="74" t="s">
        <v>10</v>
      </c>
      <c r="BF20" s="72" t="s">
        <v>362</v>
      </c>
      <c r="BG20" s="72" t="s">
        <v>363</v>
      </c>
      <c r="BH20" s="82" t="s">
        <v>130</v>
      </c>
      <c r="BI20" s="72" t="s">
        <v>297</v>
      </c>
      <c r="BJ20" s="72" t="s">
        <v>364</v>
      </c>
      <c r="BK20" s="72" t="s">
        <v>365</v>
      </c>
      <c r="BL20" s="82" t="s">
        <v>130</v>
      </c>
      <c r="BM20" s="72" t="s">
        <v>10</v>
      </c>
      <c r="BN20" s="79"/>
      <c r="BO20" s="79"/>
      <c r="BP20" s="82"/>
      <c r="BQ20" s="79"/>
      <c r="BR20" s="77" t="s">
        <v>366</v>
      </c>
      <c r="BS20" s="77" t="s">
        <v>367</v>
      </c>
      <c r="BT20" s="82" t="s">
        <v>130</v>
      </c>
      <c r="BU20" s="77" t="s">
        <v>302</v>
      </c>
    </row>
    <row r="21" spans="1:73" ht="297" customHeight="1">
      <c r="A21" s="80">
        <v>14</v>
      </c>
      <c r="B21" s="64" t="s">
        <v>368</v>
      </c>
      <c r="C21" s="95" t="s">
        <v>369</v>
      </c>
      <c r="D21" s="97" t="s">
        <v>15</v>
      </c>
      <c r="E21" s="89">
        <v>2</v>
      </c>
      <c r="F21" s="81"/>
      <c r="G21" s="81"/>
      <c r="H21" s="82"/>
      <c r="I21" s="76"/>
      <c r="J21" s="71" t="s">
        <v>55</v>
      </c>
      <c r="K21" s="71" t="s">
        <v>55</v>
      </c>
      <c r="L21" s="82"/>
      <c r="M21" s="71" t="s">
        <v>55</v>
      </c>
      <c r="N21" s="72" t="s">
        <v>369</v>
      </c>
      <c r="O21" s="72" t="s">
        <v>370</v>
      </c>
      <c r="P21" s="82" t="s">
        <v>130</v>
      </c>
      <c r="Q21" s="72" t="s">
        <v>14</v>
      </c>
      <c r="R21" s="73" t="s">
        <v>371</v>
      </c>
      <c r="S21" s="73" t="s">
        <v>372</v>
      </c>
      <c r="T21" s="69" t="s">
        <v>130</v>
      </c>
      <c r="U21" s="73" t="s">
        <v>282</v>
      </c>
      <c r="V21" s="72" t="s">
        <v>369</v>
      </c>
      <c r="W21" s="72" t="s">
        <v>373</v>
      </c>
      <c r="X21" s="69" t="s">
        <v>130</v>
      </c>
      <c r="Y21" s="72" t="s">
        <v>14</v>
      </c>
      <c r="Z21" s="74" t="s">
        <v>374</v>
      </c>
      <c r="AA21" s="74" t="s">
        <v>375</v>
      </c>
      <c r="AB21" s="82" t="s">
        <v>130</v>
      </c>
      <c r="AC21" s="74" t="s">
        <v>10</v>
      </c>
      <c r="AD21" s="75" t="s">
        <v>376</v>
      </c>
      <c r="AE21" s="75" t="s">
        <v>15</v>
      </c>
      <c r="AF21" s="82" t="s">
        <v>130</v>
      </c>
      <c r="AG21" s="75" t="s">
        <v>13</v>
      </c>
      <c r="AH21" s="74" t="s">
        <v>369</v>
      </c>
      <c r="AI21" s="74" t="s">
        <v>377</v>
      </c>
      <c r="AJ21" s="82" t="s">
        <v>130</v>
      </c>
      <c r="AK21" s="74" t="s">
        <v>13</v>
      </c>
      <c r="AL21" s="72"/>
      <c r="AM21" s="72"/>
      <c r="AN21" s="82"/>
      <c r="AO21" s="72"/>
      <c r="AP21" s="76" t="s">
        <v>369</v>
      </c>
      <c r="AQ21" s="76" t="s">
        <v>378</v>
      </c>
      <c r="AR21" s="82" t="s">
        <v>130</v>
      </c>
      <c r="AS21" s="76" t="s">
        <v>10</v>
      </c>
      <c r="AT21" s="73" t="s">
        <v>379</v>
      </c>
      <c r="AU21" s="73" t="s">
        <v>380</v>
      </c>
      <c r="AV21" s="82" t="s">
        <v>315</v>
      </c>
      <c r="AW21" s="73" t="s">
        <v>292</v>
      </c>
      <c r="AX21" s="77" t="s">
        <v>381</v>
      </c>
      <c r="AY21" s="77" t="s">
        <v>15</v>
      </c>
      <c r="AZ21" s="82" t="s">
        <v>130</v>
      </c>
      <c r="BA21" s="77" t="s">
        <v>10</v>
      </c>
      <c r="BB21" s="74" t="s">
        <v>382</v>
      </c>
      <c r="BC21" s="74" t="s">
        <v>383</v>
      </c>
      <c r="BD21" s="82" t="s">
        <v>130</v>
      </c>
      <c r="BE21" s="74" t="s">
        <v>10</v>
      </c>
      <c r="BF21" s="72" t="s">
        <v>384</v>
      </c>
      <c r="BG21" s="72" t="s">
        <v>385</v>
      </c>
      <c r="BH21" s="82" t="s">
        <v>130</v>
      </c>
      <c r="BI21" s="72" t="s">
        <v>297</v>
      </c>
      <c r="BJ21" s="72" t="s">
        <v>386</v>
      </c>
      <c r="BK21" s="72" t="s">
        <v>387</v>
      </c>
      <c r="BL21" s="82" t="s">
        <v>130</v>
      </c>
      <c r="BM21" s="72" t="s">
        <v>10</v>
      </c>
      <c r="BN21" s="79" t="s">
        <v>388</v>
      </c>
      <c r="BO21" s="79" t="s">
        <v>389</v>
      </c>
      <c r="BP21" s="82" t="s">
        <v>130</v>
      </c>
      <c r="BQ21" s="79" t="s">
        <v>14</v>
      </c>
      <c r="BR21" s="77" t="s">
        <v>390</v>
      </c>
      <c r="BS21" s="77" t="s">
        <v>391</v>
      </c>
      <c r="BT21" s="82" t="s">
        <v>130</v>
      </c>
      <c r="BU21" s="77" t="s">
        <v>302</v>
      </c>
    </row>
    <row r="22" spans="1:73" ht="118.5" customHeight="1">
      <c r="A22" s="63">
        <v>15</v>
      </c>
      <c r="B22" s="98" t="s">
        <v>323</v>
      </c>
      <c r="C22" s="90" t="s">
        <v>392</v>
      </c>
      <c r="D22" s="97" t="s">
        <v>15</v>
      </c>
      <c r="E22" s="89">
        <v>2</v>
      </c>
      <c r="F22" s="81"/>
      <c r="G22" s="81"/>
      <c r="H22" s="82"/>
      <c r="I22" s="76"/>
      <c r="J22" s="71" t="s">
        <v>55</v>
      </c>
      <c r="K22" s="71" t="s">
        <v>55</v>
      </c>
      <c r="L22" s="82"/>
      <c r="M22" s="71" t="s">
        <v>55</v>
      </c>
      <c r="N22" s="72" t="s">
        <v>392</v>
      </c>
      <c r="O22" s="72" t="s">
        <v>393</v>
      </c>
      <c r="P22" s="82" t="s">
        <v>130</v>
      </c>
      <c r="Q22" s="72" t="s">
        <v>14</v>
      </c>
      <c r="R22" s="73" t="s">
        <v>353</v>
      </c>
      <c r="S22" s="73" t="s">
        <v>354</v>
      </c>
      <c r="T22" s="69" t="s">
        <v>130</v>
      </c>
      <c r="U22" s="73" t="s">
        <v>282</v>
      </c>
      <c r="V22" s="72" t="s">
        <v>392</v>
      </c>
      <c r="W22" s="72" t="s">
        <v>355</v>
      </c>
      <c r="X22" s="69" t="s">
        <v>130</v>
      </c>
      <c r="Y22" s="72" t="s">
        <v>14</v>
      </c>
      <c r="Z22" s="74" t="s">
        <v>356</v>
      </c>
      <c r="AA22" s="74" t="s">
        <v>357</v>
      </c>
      <c r="AB22" s="82" t="s">
        <v>130</v>
      </c>
      <c r="AC22" s="74" t="s">
        <v>10</v>
      </c>
      <c r="AD22" s="99" t="s">
        <v>392</v>
      </c>
      <c r="AE22" s="100" t="s">
        <v>15</v>
      </c>
      <c r="AF22" s="82" t="s">
        <v>130</v>
      </c>
      <c r="AG22" s="75" t="s">
        <v>139</v>
      </c>
      <c r="AH22" s="74" t="s">
        <v>392</v>
      </c>
      <c r="AI22" s="74" t="s">
        <v>394</v>
      </c>
      <c r="AJ22" s="82" t="s">
        <v>130</v>
      </c>
      <c r="AK22" s="74" t="s">
        <v>13</v>
      </c>
      <c r="AL22" s="72"/>
      <c r="AM22" s="72"/>
      <c r="AN22" s="82"/>
      <c r="AO22" s="72"/>
      <c r="AP22" s="76" t="s">
        <v>392</v>
      </c>
      <c r="AQ22" s="76" t="s">
        <v>360</v>
      </c>
      <c r="AR22" s="82" t="s">
        <v>130</v>
      </c>
      <c r="AS22" s="76" t="s">
        <v>10</v>
      </c>
      <c r="AT22" s="73"/>
      <c r="AU22" s="73"/>
      <c r="AV22" s="94" t="s">
        <v>333</v>
      </c>
      <c r="AW22" s="73"/>
      <c r="AX22" s="77" t="s">
        <v>392</v>
      </c>
      <c r="AY22" s="77" t="s">
        <v>15</v>
      </c>
      <c r="AZ22" s="82" t="s">
        <v>130</v>
      </c>
      <c r="BA22" s="77" t="s">
        <v>10</v>
      </c>
      <c r="BB22" s="74" t="s">
        <v>392</v>
      </c>
      <c r="BC22" s="74" t="s">
        <v>395</v>
      </c>
      <c r="BD22" s="82" t="s">
        <v>130</v>
      </c>
      <c r="BE22" s="74" t="s">
        <v>10</v>
      </c>
      <c r="BF22" s="72" t="s">
        <v>362</v>
      </c>
      <c r="BG22" s="72" t="s">
        <v>396</v>
      </c>
      <c r="BH22" s="82" t="s">
        <v>130</v>
      </c>
      <c r="BI22" s="72" t="s">
        <v>297</v>
      </c>
      <c r="BJ22" s="72" t="s">
        <v>397</v>
      </c>
      <c r="BK22" s="72" t="s">
        <v>365</v>
      </c>
      <c r="BL22" s="82" t="s">
        <v>130</v>
      </c>
      <c r="BM22" s="72" t="s">
        <v>10</v>
      </c>
      <c r="BN22" s="79"/>
      <c r="BO22" s="79"/>
      <c r="BP22" s="82"/>
      <c r="BQ22" s="79"/>
      <c r="BR22" s="77" t="s">
        <v>366</v>
      </c>
      <c r="BS22" s="77" t="s">
        <v>367</v>
      </c>
      <c r="BT22" s="82" t="s">
        <v>130</v>
      </c>
      <c r="BU22" s="77" t="s">
        <v>302</v>
      </c>
    </row>
    <row r="23" spans="1:73" ht="182.1" customHeight="1">
      <c r="A23" s="80">
        <v>16</v>
      </c>
      <c r="B23" s="64" t="s">
        <v>398</v>
      </c>
      <c r="C23" s="90" t="s">
        <v>399</v>
      </c>
      <c r="D23" s="91" t="s">
        <v>400</v>
      </c>
      <c r="E23" s="89">
        <v>1</v>
      </c>
      <c r="F23" s="81" t="s">
        <v>401</v>
      </c>
      <c r="G23" s="81" t="s">
        <v>402</v>
      </c>
      <c r="H23" s="82" t="s">
        <v>130</v>
      </c>
      <c r="I23" s="76" t="s">
        <v>14</v>
      </c>
      <c r="J23" s="71" t="s">
        <v>55</v>
      </c>
      <c r="K23" s="71" t="s">
        <v>55</v>
      </c>
      <c r="L23" s="82"/>
      <c r="M23" s="71" t="s">
        <v>55</v>
      </c>
      <c r="N23" s="72" t="s">
        <v>403</v>
      </c>
      <c r="O23" s="72" t="s">
        <v>404</v>
      </c>
      <c r="P23" s="83" t="s">
        <v>405</v>
      </c>
      <c r="Q23" s="72" t="s">
        <v>14</v>
      </c>
      <c r="R23" s="73" t="s">
        <v>406</v>
      </c>
      <c r="S23" s="73" t="s">
        <v>407</v>
      </c>
      <c r="T23" s="69" t="s">
        <v>130</v>
      </c>
      <c r="U23" s="73" t="s">
        <v>282</v>
      </c>
      <c r="V23" s="72" t="s">
        <v>408</v>
      </c>
      <c r="W23" s="72" t="s">
        <v>409</v>
      </c>
      <c r="X23" s="78" t="s">
        <v>405</v>
      </c>
      <c r="Y23" s="72" t="s">
        <v>14</v>
      </c>
      <c r="Z23" s="74" t="s">
        <v>410</v>
      </c>
      <c r="AA23" s="74" t="s">
        <v>411</v>
      </c>
      <c r="AB23" s="78" t="s">
        <v>405</v>
      </c>
      <c r="AC23" s="74" t="s">
        <v>10</v>
      </c>
      <c r="AD23" s="75" t="s">
        <v>412</v>
      </c>
      <c r="AE23" s="75" t="s">
        <v>413</v>
      </c>
      <c r="AF23" s="83" t="s">
        <v>405</v>
      </c>
      <c r="AG23" s="75" t="s">
        <v>139</v>
      </c>
      <c r="AH23" s="74"/>
      <c r="AI23" s="74"/>
      <c r="AJ23" s="82"/>
      <c r="AK23" s="74"/>
      <c r="AL23" s="72"/>
      <c r="AM23" s="72"/>
      <c r="AN23" s="82"/>
      <c r="AO23" s="72"/>
      <c r="AP23" s="76" t="s">
        <v>399</v>
      </c>
      <c r="AQ23" s="76" t="s">
        <v>414</v>
      </c>
      <c r="AR23" s="82" t="s">
        <v>130</v>
      </c>
      <c r="AS23" s="76" t="s">
        <v>10</v>
      </c>
      <c r="AT23" s="73" t="s">
        <v>415</v>
      </c>
      <c r="AU23" s="73" t="s">
        <v>416</v>
      </c>
      <c r="AV23" s="83" t="s">
        <v>417</v>
      </c>
      <c r="AW23" s="73" t="s">
        <v>292</v>
      </c>
      <c r="AX23" s="77" t="s">
        <v>418</v>
      </c>
      <c r="AY23" s="77" t="s">
        <v>52</v>
      </c>
      <c r="AZ23" s="83" t="s">
        <v>148</v>
      </c>
      <c r="BA23" s="77" t="s">
        <v>10</v>
      </c>
      <c r="BB23" s="74" t="s">
        <v>418</v>
      </c>
      <c r="BC23" s="74" t="s">
        <v>419</v>
      </c>
      <c r="BD23" s="83" t="s">
        <v>420</v>
      </c>
      <c r="BE23" s="74" t="s">
        <v>10</v>
      </c>
      <c r="BF23" s="72"/>
      <c r="BG23" s="72"/>
      <c r="BH23" s="82"/>
      <c r="BI23" s="72" t="s">
        <v>297</v>
      </c>
      <c r="BJ23" s="72" t="s">
        <v>421</v>
      </c>
      <c r="BK23" s="72" t="s">
        <v>422</v>
      </c>
      <c r="BL23" s="82" t="s">
        <v>130</v>
      </c>
      <c r="BM23" s="72" t="s">
        <v>10</v>
      </c>
      <c r="BN23" s="79" t="s">
        <v>423</v>
      </c>
      <c r="BO23" s="79" t="s">
        <v>424</v>
      </c>
      <c r="BP23" s="82" t="s">
        <v>130</v>
      </c>
      <c r="BQ23" s="79" t="s">
        <v>14</v>
      </c>
      <c r="BR23" s="77" t="s">
        <v>425</v>
      </c>
      <c r="BS23" s="77" t="s">
        <v>426</v>
      </c>
      <c r="BT23" s="82" t="s">
        <v>130</v>
      </c>
      <c r="BU23" s="77" t="s">
        <v>302</v>
      </c>
    </row>
    <row r="24" spans="1:73" ht="173.1" customHeight="1">
      <c r="A24" s="63">
        <v>17</v>
      </c>
      <c r="B24" s="64" t="s">
        <v>427</v>
      </c>
      <c r="C24" s="90" t="s">
        <v>428</v>
      </c>
      <c r="D24" s="88" t="s">
        <v>429</v>
      </c>
      <c r="E24" s="64">
        <v>1</v>
      </c>
      <c r="F24" s="81" t="s">
        <v>430</v>
      </c>
      <c r="G24" s="81" t="s">
        <v>431</v>
      </c>
      <c r="H24" s="82" t="s">
        <v>130</v>
      </c>
      <c r="I24" s="76" t="s">
        <v>14</v>
      </c>
      <c r="J24" s="71" t="s">
        <v>55</v>
      </c>
      <c r="K24" s="71" t="s">
        <v>55</v>
      </c>
      <c r="L24" s="82"/>
      <c r="M24" s="71" t="s">
        <v>55</v>
      </c>
      <c r="N24" s="72" t="s">
        <v>432</v>
      </c>
      <c r="O24" s="72" t="s">
        <v>433</v>
      </c>
      <c r="P24" s="82" t="s">
        <v>130</v>
      </c>
      <c r="Q24" s="72" t="s">
        <v>14</v>
      </c>
      <c r="R24" s="73" t="s">
        <v>434</v>
      </c>
      <c r="S24" s="73" t="s">
        <v>435</v>
      </c>
      <c r="T24" s="69" t="s">
        <v>130</v>
      </c>
      <c r="U24" s="73" t="s">
        <v>282</v>
      </c>
      <c r="V24" s="72" t="s">
        <v>436</v>
      </c>
      <c r="W24" s="72" t="s">
        <v>409</v>
      </c>
      <c r="X24" s="69" t="s">
        <v>130</v>
      </c>
      <c r="Y24" s="72" t="s">
        <v>14</v>
      </c>
      <c r="Z24" s="74" t="s">
        <v>437</v>
      </c>
      <c r="AA24" s="74" t="s">
        <v>438</v>
      </c>
      <c r="AB24" s="82" t="s">
        <v>130</v>
      </c>
      <c r="AC24" s="74" t="s">
        <v>10</v>
      </c>
      <c r="AD24" s="75" t="s">
        <v>439</v>
      </c>
      <c r="AE24" s="75" t="s">
        <v>413</v>
      </c>
      <c r="AF24" s="82" t="s">
        <v>130</v>
      </c>
      <c r="AG24" s="75" t="s">
        <v>139</v>
      </c>
      <c r="AH24" s="74"/>
      <c r="AI24" s="74"/>
      <c r="AJ24" s="82"/>
      <c r="AK24" s="74"/>
      <c r="AL24" s="72"/>
      <c r="AM24" s="72"/>
      <c r="AN24" s="82"/>
      <c r="AO24" s="72"/>
      <c r="AP24" s="76" t="s">
        <v>428</v>
      </c>
      <c r="AQ24" s="76" t="s">
        <v>414</v>
      </c>
      <c r="AR24" s="82" t="s">
        <v>130</v>
      </c>
      <c r="AS24" s="76" t="s">
        <v>10</v>
      </c>
      <c r="AT24" s="73" t="s">
        <v>415</v>
      </c>
      <c r="AU24" s="73" t="s">
        <v>416</v>
      </c>
      <c r="AV24" s="82" t="s">
        <v>130</v>
      </c>
      <c r="AW24" s="73" t="s">
        <v>292</v>
      </c>
      <c r="AX24" s="77" t="s">
        <v>428</v>
      </c>
      <c r="AY24" s="77" t="s">
        <v>52</v>
      </c>
      <c r="AZ24" s="83" t="s">
        <v>148</v>
      </c>
      <c r="BA24" s="77" t="s">
        <v>10</v>
      </c>
      <c r="BB24" s="74" t="s">
        <v>428</v>
      </c>
      <c r="BC24" s="74" t="s">
        <v>440</v>
      </c>
      <c r="BD24" s="82" t="s">
        <v>130</v>
      </c>
      <c r="BE24" s="74" t="s">
        <v>10</v>
      </c>
      <c r="BF24" s="72"/>
      <c r="BG24" s="72"/>
      <c r="BH24" s="82"/>
      <c r="BI24" s="72" t="s">
        <v>297</v>
      </c>
      <c r="BJ24" s="72" t="s">
        <v>441</v>
      </c>
      <c r="BK24" s="72" t="s">
        <v>422</v>
      </c>
      <c r="BL24" s="82" t="s">
        <v>130</v>
      </c>
      <c r="BM24" s="72" t="s">
        <v>10</v>
      </c>
      <c r="BN24" s="79" t="s">
        <v>442</v>
      </c>
      <c r="BO24" s="79" t="s">
        <v>443</v>
      </c>
      <c r="BP24" s="82" t="s">
        <v>130</v>
      </c>
      <c r="BQ24" s="79" t="s">
        <v>444</v>
      </c>
      <c r="BR24" s="77" t="s">
        <v>445</v>
      </c>
      <c r="BS24" s="77" t="s">
        <v>446</v>
      </c>
      <c r="BT24" s="82" t="s">
        <v>130</v>
      </c>
      <c r="BU24" s="77" t="s">
        <v>302</v>
      </c>
    </row>
    <row r="25" spans="1:73" ht="170.1" customHeight="1">
      <c r="A25" s="80">
        <v>18</v>
      </c>
      <c r="B25" s="64" t="s">
        <v>427</v>
      </c>
      <c r="C25" s="90" t="s">
        <v>447</v>
      </c>
      <c r="D25" s="88" t="s">
        <v>400</v>
      </c>
      <c r="E25" s="64">
        <v>4</v>
      </c>
      <c r="F25" s="81" t="s">
        <v>430</v>
      </c>
      <c r="G25" s="81" t="s">
        <v>431</v>
      </c>
      <c r="H25" s="83" t="s">
        <v>448</v>
      </c>
      <c r="I25" s="76" t="s">
        <v>14</v>
      </c>
      <c r="J25" s="71" t="s">
        <v>55</v>
      </c>
      <c r="K25" s="71" t="s">
        <v>55</v>
      </c>
      <c r="L25" s="82"/>
      <c r="M25" s="71" t="s">
        <v>55</v>
      </c>
      <c r="N25" s="72" t="s">
        <v>449</v>
      </c>
      <c r="O25" s="72" t="s">
        <v>404</v>
      </c>
      <c r="P25" s="83" t="s">
        <v>450</v>
      </c>
      <c r="Q25" s="72" t="s">
        <v>14</v>
      </c>
      <c r="R25" s="73" t="s">
        <v>451</v>
      </c>
      <c r="S25" s="73" t="s">
        <v>452</v>
      </c>
      <c r="T25" s="83" t="s">
        <v>453</v>
      </c>
      <c r="U25" s="73" t="s">
        <v>282</v>
      </c>
      <c r="V25" s="72" t="s">
        <v>454</v>
      </c>
      <c r="W25" s="72" t="s">
        <v>409</v>
      </c>
      <c r="X25" s="78" t="s">
        <v>405</v>
      </c>
      <c r="Y25" s="72" t="s">
        <v>14</v>
      </c>
      <c r="Z25" s="74" t="s">
        <v>437</v>
      </c>
      <c r="AA25" s="74" t="s">
        <v>438</v>
      </c>
      <c r="AB25" s="83" t="s">
        <v>455</v>
      </c>
      <c r="AC25" s="74" t="s">
        <v>10</v>
      </c>
      <c r="AD25" s="75" t="s">
        <v>456</v>
      </c>
      <c r="AE25" s="75" t="s">
        <v>413</v>
      </c>
      <c r="AF25" s="83" t="s">
        <v>405</v>
      </c>
      <c r="AG25" s="75" t="s">
        <v>139</v>
      </c>
      <c r="AH25" s="74"/>
      <c r="AI25" s="74"/>
      <c r="AJ25" s="82"/>
      <c r="AK25" s="74"/>
      <c r="AL25" s="72"/>
      <c r="AM25" s="72"/>
      <c r="AN25" s="82"/>
      <c r="AO25" s="72"/>
      <c r="AP25" s="76" t="s">
        <v>447</v>
      </c>
      <c r="AQ25" s="76" t="s">
        <v>414</v>
      </c>
      <c r="AR25" s="82" t="s">
        <v>130</v>
      </c>
      <c r="AS25" s="76" t="s">
        <v>10</v>
      </c>
      <c r="AT25" s="73" t="s">
        <v>415</v>
      </c>
      <c r="AU25" s="73" t="s">
        <v>416</v>
      </c>
      <c r="AV25" s="83" t="s">
        <v>457</v>
      </c>
      <c r="AW25" s="73" t="s">
        <v>292</v>
      </c>
      <c r="AX25" s="77" t="s">
        <v>447</v>
      </c>
      <c r="AY25" s="77" t="s">
        <v>52</v>
      </c>
      <c r="AZ25" s="83" t="s">
        <v>148</v>
      </c>
      <c r="BA25" s="77" t="s">
        <v>10</v>
      </c>
      <c r="BB25" s="74" t="s">
        <v>447</v>
      </c>
      <c r="BC25" s="74" t="s">
        <v>458</v>
      </c>
      <c r="BD25" s="83" t="s">
        <v>405</v>
      </c>
      <c r="BE25" s="74" t="s">
        <v>10</v>
      </c>
      <c r="BF25" s="72"/>
      <c r="BG25" s="72"/>
      <c r="BH25" s="82"/>
      <c r="BI25" s="72" t="s">
        <v>297</v>
      </c>
      <c r="BJ25" s="72" t="s">
        <v>459</v>
      </c>
      <c r="BK25" s="72" t="s">
        <v>422</v>
      </c>
      <c r="BL25" s="83" t="s">
        <v>287</v>
      </c>
      <c r="BM25" s="72" t="s">
        <v>10</v>
      </c>
      <c r="BN25" s="79" t="s">
        <v>460</v>
      </c>
      <c r="BO25" s="79" t="s">
        <v>461</v>
      </c>
      <c r="BP25" s="83" t="s">
        <v>462</v>
      </c>
      <c r="BQ25" s="79" t="s">
        <v>444</v>
      </c>
      <c r="BR25" s="77" t="s">
        <v>463</v>
      </c>
      <c r="BS25" s="77" t="s">
        <v>464</v>
      </c>
      <c r="BT25" s="83" t="s">
        <v>287</v>
      </c>
      <c r="BU25" s="77" t="s">
        <v>302</v>
      </c>
    </row>
    <row r="26" spans="1:73" ht="149.25" customHeight="1">
      <c r="A26" s="63">
        <v>19</v>
      </c>
      <c r="B26" s="64" t="s">
        <v>465</v>
      </c>
      <c r="C26" s="95" t="s">
        <v>466</v>
      </c>
      <c r="D26" s="101" t="s">
        <v>467</v>
      </c>
      <c r="E26" s="102">
        <v>1</v>
      </c>
      <c r="F26" s="81" t="s">
        <v>466</v>
      </c>
      <c r="G26" s="81" t="s">
        <v>468</v>
      </c>
      <c r="H26" s="82" t="s">
        <v>130</v>
      </c>
      <c r="I26" s="76" t="s">
        <v>16</v>
      </c>
      <c r="J26" s="71" t="s">
        <v>55</v>
      </c>
      <c r="K26" s="71" t="s">
        <v>55</v>
      </c>
      <c r="L26" s="82"/>
      <c r="M26" s="71" t="s">
        <v>55</v>
      </c>
      <c r="N26" s="72" t="s">
        <v>469</v>
      </c>
      <c r="O26" s="72" t="s">
        <v>470</v>
      </c>
      <c r="P26" s="83" t="s">
        <v>471</v>
      </c>
      <c r="Q26" s="72" t="s">
        <v>16</v>
      </c>
      <c r="R26" s="73" t="s">
        <v>472</v>
      </c>
      <c r="S26" s="73" t="s">
        <v>473</v>
      </c>
      <c r="T26" s="82" t="s">
        <v>130</v>
      </c>
      <c r="U26" s="73" t="s">
        <v>135</v>
      </c>
      <c r="V26" s="72" t="s">
        <v>474</v>
      </c>
      <c r="W26" s="72" t="s">
        <v>468</v>
      </c>
      <c r="X26" s="69" t="s">
        <v>130</v>
      </c>
      <c r="Y26" s="72" t="s">
        <v>14</v>
      </c>
      <c r="Z26" s="74" t="s">
        <v>475</v>
      </c>
      <c r="AA26" s="74" t="s">
        <v>468</v>
      </c>
      <c r="AB26" s="82" t="s">
        <v>130</v>
      </c>
      <c r="AC26" s="74" t="s">
        <v>9</v>
      </c>
      <c r="AD26" s="75" t="s">
        <v>476</v>
      </c>
      <c r="AE26" s="75" t="s">
        <v>468</v>
      </c>
      <c r="AF26" s="82" t="s">
        <v>130</v>
      </c>
      <c r="AG26" s="75" t="s">
        <v>139</v>
      </c>
      <c r="AH26" s="74" t="s">
        <v>466</v>
      </c>
      <c r="AI26" s="74" t="s">
        <v>477</v>
      </c>
      <c r="AJ26" s="82" t="s">
        <v>130</v>
      </c>
      <c r="AK26" s="74" t="s">
        <v>141</v>
      </c>
      <c r="AL26" s="72"/>
      <c r="AM26" s="72"/>
      <c r="AN26" s="82"/>
      <c r="AO26" s="72"/>
      <c r="AP26" s="76" t="s">
        <v>478</v>
      </c>
      <c r="AQ26" s="76" t="s">
        <v>479</v>
      </c>
      <c r="AR26" s="82" t="s">
        <v>130</v>
      </c>
      <c r="AS26" s="76" t="s">
        <v>9</v>
      </c>
      <c r="AT26" s="73" t="s">
        <v>480</v>
      </c>
      <c r="AU26" s="73" t="s">
        <v>481</v>
      </c>
      <c r="AV26" s="83" t="s">
        <v>482</v>
      </c>
      <c r="AW26" s="73" t="s">
        <v>483</v>
      </c>
      <c r="AX26" s="77" t="s">
        <v>466</v>
      </c>
      <c r="AY26" s="77" t="s">
        <v>15</v>
      </c>
      <c r="AZ26" s="83" t="s">
        <v>148</v>
      </c>
      <c r="BA26" s="77" t="s">
        <v>9</v>
      </c>
      <c r="BB26" s="74" t="s">
        <v>466</v>
      </c>
      <c r="BC26" s="74" t="s">
        <v>484</v>
      </c>
      <c r="BD26" s="82" t="s">
        <v>130</v>
      </c>
      <c r="BE26" s="74" t="s">
        <v>9</v>
      </c>
      <c r="BF26" s="72" t="s">
        <v>485</v>
      </c>
      <c r="BG26" s="72" t="s">
        <v>468</v>
      </c>
      <c r="BH26" s="82" t="s">
        <v>130</v>
      </c>
      <c r="BI26" s="72" t="s">
        <v>297</v>
      </c>
      <c r="BJ26" s="72" t="s">
        <v>466</v>
      </c>
      <c r="BK26" s="72" t="s">
        <v>486</v>
      </c>
      <c r="BL26" s="82" t="s">
        <v>130</v>
      </c>
      <c r="BM26" s="72" t="s">
        <v>9</v>
      </c>
      <c r="BN26" s="79" t="s">
        <v>487</v>
      </c>
      <c r="BO26" s="79" t="s">
        <v>488</v>
      </c>
      <c r="BP26" s="82" t="s">
        <v>130</v>
      </c>
      <c r="BQ26" s="79" t="s">
        <v>153</v>
      </c>
      <c r="BR26" s="77" t="s">
        <v>489</v>
      </c>
      <c r="BS26" s="77" t="s">
        <v>490</v>
      </c>
      <c r="BT26" s="82" t="s">
        <v>130</v>
      </c>
      <c r="BU26" s="77" t="s">
        <v>153</v>
      </c>
    </row>
    <row r="27" spans="1:73" ht="145.5" customHeight="1">
      <c r="A27" s="80">
        <v>20</v>
      </c>
      <c r="B27" s="64" t="s">
        <v>491</v>
      </c>
      <c r="C27" s="95" t="s">
        <v>492</v>
      </c>
      <c r="D27" s="91" t="s">
        <v>493</v>
      </c>
      <c r="E27" s="64">
        <v>7</v>
      </c>
      <c r="F27" s="81" t="s">
        <v>492</v>
      </c>
      <c r="G27" s="81" t="s">
        <v>493</v>
      </c>
      <c r="H27" s="82" t="s">
        <v>130</v>
      </c>
      <c r="I27" s="76" t="s">
        <v>16</v>
      </c>
      <c r="J27" s="71" t="s">
        <v>55</v>
      </c>
      <c r="K27" s="71" t="s">
        <v>55</v>
      </c>
      <c r="L27" s="82"/>
      <c r="M27" s="71" t="s">
        <v>55</v>
      </c>
      <c r="N27" s="72" t="s">
        <v>492</v>
      </c>
      <c r="O27" s="72" t="s">
        <v>493</v>
      </c>
      <c r="P27" s="82" t="s">
        <v>130</v>
      </c>
      <c r="Q27" s="72" t="s">
        <v>16</v>
      </c>
      <c r="R27" s="73" t="s">
        <v>60</v>
      </c>
      <c r="S27" s="73" t="s">
        <v>494</v>
      </c>
      <c r="T27" s="82" t="s">
        <v>130</v>
      </c>
      <c r="U27" s="73" t="s">
        <v>495</v>
      </c>
      <c r="V27" s="72" t="s">
        <v>496</v>
      </c>
      <c r="W27" s="72" t="s">
        <v>493</v>
      </c>
      <c r="X27" s="69" t="s">
        <v>130</v>
      </c>
      <c r="Y27" s="72" t="s">
        <v>14</v>
      </c>
      <c r="Z27" s="74" t="s">
        <v>497</v>
      </c>
      <c r="AA27" s="74" t="s">
        <v>493</v>
      </c>
      <c r="AB27" s="82" t="s">
        <v>130</v>
      </c>
      <c r="AC27" s="74" t="s">
        <v>9</v>
      </c>
      <c r="AD27" s="75" t="s">
        <v>498</v>
      </c>
      <c r="AE27" s="75" t="s">
        <v>493</v>
      </c>
      <c r="AF27" s="82" t="s">
        <v>130</v>
      </c>
      <c r="AG27" s="75" t="s">
        <v>139</v>
      </c>
      <c r="AH27" s="74" t="s">
        <v>492</v>
      </c>
      <c r="AI27" s="74" t="s">
        <v>499</v>
      </c>
      <c r="AJ27" s="82" t="s">
        <v>130</v>
      </c>
      <c r="AK27" s="74" t="s">
        <v>141</v>
      </c>
      <c r="AL27" s="72"/>
      <c r="AM27" s="72"/>
      <c r="AN27" s="82"/>
      <c r="AO27" s="72"/>
      <c r="AP27" s="76" t="s">
        <v>492</v>
      </c>
      <c r="AQ27" s="76" t="s">
        <v>493</v>
      </c>
      <c r="AR27" s="82" t="s">
        <v>130</v>
      </c>
      <c r="AS27" s="76" t="s">
        <v>9</v>
      </c>
      <c r="AT27" s="73" t="s">
        <v>500</v>
      </c>
      <c r="AU27" s="73" t="s">
        <v>501</v>
      </c>
      <c r="AV27" s="82" t="s">
        <v>130</v>
      </c>
      <c r="AW27" s="73" t="s">
        <v>483</v>
      </c>
      <c r="AX27" s="77" t="s">
        <v>492</v>
      </c>
      <c r="AY27" s="77" t="s">
        <v>15</v>
      </c>
      <c r="AZ27" s="83" t="s">
        <v>148</v>
      </c>
      <c r="BA27" s="77" t="s">
        <v>9</v>
      </c>
      <c r="BB27" s="74" t="s">
        <v>492</v>
      </c>
      <c r="BC27" s="74" t="s">
        <v>502</v>
      </c>
      <c r="BD27" s="82" t="s">
        <v>130</v>
      </c>
      <c r="BE27" s="74" t="s">
        <v>9</v>
      </c>
      <c r="BF27" s="72" t="s">
        <v>503</v>
      </c>
      <c r="BG27" s="72" t="s">
        <v>493</v>
      </c>
      <c r="BH27" s="82" t="s">
        <v>130</v>
      </c>
      <c r="BI27" s="72" t="s">
        <v>297</v>
      </c>
      <c r="BJ27" s="72" t="s">
        <v>504</v>
      </c>
      <c r="BK27" s="72" t="s">
        <v>505</v>
      </c>
      <c r="BL27" s="82" t="s">
        <v>130</v>
      </c>
      <c r="BM27" s="72" t="s">
        <v>173</v>
      </c>
      <c r="BN27" s="79" t="s">
        <v>506</v>
      </c>
      <c r="BO27" s="79" t="s">
        <v>61</v>
      </c>
      <c r="BP27" s="82" t="s">
        <v>130</v>
      </c>
      <c r="BQ27" s="79" t="s">
        <v>153</v>
      </c>
      <c r="BR27" s="77" t="s">
        <v>507</v>
      </c>
      <c r="BS27" s="77" t="s">
        <v>508</v>
      </c>
      <c r="BT27" s="82" t="s">
        <v>130</v>
      </c>
      <c r="BU27" s="77" t="s">
        <v>153</v>
      </c>
    </row>
    <row r="28" spans="1:73" ht="187.5" customHeight="1">
      <c r="A28" s="63">
        <v>21</v>
      </c>
      <c r="B28" s="64" t="s">
        <v>509</v>
      </c>
      <c r="C28" s="95" t="s">
        <v>510</v>
      </c>
      <c r="D28" s="91" t="s">
        <v>511</v>
      </c>
      <c r="E28" s="102">
        <v>3</v>
      </c>
      <c r="F28" s="81" t="s">
        <v>512</v>
      </c>
      <c r="G28" s="81" t="s">
        <v>511</v>
      </c>
      <c r="H28" s="82" t="s">
        <v>130</v>
      </c>
      <c r="I28" s="76" t="s">
        <v>16</v>
      </c>
      <c r="J28" s="71" t="s">
        <v>55</v>
      </c>
      <c r="K28" s="71" t="s">
        <v>55</v>
      </c>
      <c r="L28" s="82"/>
      <c r="M28" s="71" t="s">
        <v>55</v>
      </c>
      <c r="N28" s="72" t="s">
        <v>510</v>
      </c>
      <c r="O28" s="72" t="s">
        <v>511</v>
      </c>
      <c r="P28" s="82" t="s">
        <v>130</v>
      </c>
      <c r="Q28" s="72" t="s">
        <v>16</v>
      </c>
      <c r="R28" s="73" t="s">
        <v>513</v>
      </c>
      <c r="S28" s="73" t="s">
        <v>514</v>
      </c>
      <c r="T28" s="82" t="s">
        <v>130</v>
      </c>
      <c r="U28" s="73" t="s">
        <v>495</v>
      </c>
      <c r="V28" s="72" t="s">
        <v>515</v>
      </c>
      <c r="W28" s="72" t="s">
        <v>511</v>
      </c>
      <c r="X28" s="69" t="s">
        <v>130</v>
      </c>
      <c r="Y28" s="72" t="s">
        <v>14</v>
      </c>
      <c r="Z28" s="74" t="s">
        <v>516</v>
      </c>
      <c r="AA28" s="74" t="s">
        <v>511</v>
      </c>
      <c r="AB28" s="82" t="s">
        <v>130</v>
      </c>
      <c r="AC28" s="74" t="s">
        <v>9</v>
      </c>
      <c r="AD28" s="75" t="s">
        <v>517</v>
      </c>
      <c r="AE28" s="75" t="s">
        <v>511</v>
      </c>
      <c r="AF28" s="82" t="s">
        <v>130</v>
      </c>
      <c r="AG28" s="75" t="s">
        <v>139</v>
      </c>
      <c r="AH28" s="74" t="s">
        <v>510</v>
      </c>
      <c r="AI28" s="74" t="s">
        <v>518</v>
      </c>
      <c r="AJ28" s="82" t="s">
        <v>130</v>
      </c>
      <c r="AK28" s="74" t="s">
        <v>141</v>
      </c>
      <c r="AL28" s="72"/>
      <c r="AM28" s="72"/>
      <c r="AN28" s="82"/>
      <c r="AO28" s="72"/>
      <c r="AP28" s="76" t="s">
        <v>510</v>
      </c>
      <c r="AQ28" s="76" t="s">
        <v>511</v>
      </c>
      <c r="AR28" s="82" t="s">
        <v>130</v>
      </c>
      <c r="AS28" s="76" t="s">
        <v>9</v>
      </c>
      <c r="AT28" s="73" t="s">
        <v>519</v>
      </c>
      <c r="AU28" s="73" t="s">
        <v>520</v>
      </c>
      <c r="AV28" s="82" t="s">
        <v>130</v>
      </c>
      <c r="AW28" s="73" t="s">
        <v>483</v>
      </c>
      <c r="AX28" s="77" t="s">
        <v>510</v>
      </c>
      <c r="AY28" s="77" t="s">
        <v>15</v>
      </c>
      <c r="AZ28" s="83" t="s">
        <v>148</v>
      </c>
      <c r="BA28" s="77" t="s">
        <v>9</v>
      </c>
      <c r="BB28" s="74" t="s">
        <v>510</v>
      </c>
      <c r="BC28" s="74" t="s">
        <v>521</v>
      </c>
      <c r="BD28" s="82" t="s">
        <v>130</v>
      </c>
      <c r="BE28" s="74" t="s">
        <v>9</v>
      </c>
      <c r="BF28" s="72" t="s">
        <v>522</v>
      </c>
      <c r="BG28" s="72" t="s">
        <v>511</v>
      </c>
      <c r="BH28" s="82" t="s">
        <v>130</v>
      </c>
      <c r="BI28" s="72" t="s">
        <v>297</v>
      </c>
      <c r="BJ28" s="72" t="s">
        <v>523</v>
      </c>
      <c r="BK28" s="72" t="s">
        <v>524</v>
      </c>
      <c r="BL28" s="82" t="s">
        <v>130</v>
      </c>
      <c r="BM28" s="72" t="s">
        <v>9</v>
      </c>
      <c r="BN28" s="79" t="s">
        <v>525</v>
      </c>
      <c r="BO28" s="79" t="s">
        <v>526</v>
      </c>
      <c r="BP28" s="82" t="s">
        <v>130</v>
      </c>
      <c r="BQ28" s="79" t="s">
        <v>135</v>
      </c>
      <c r="BR28" s="77" t="s">
        <v>527</v>
      </c>
      <c r="BS28" s="77" t="s">
        <v>528</v>
      </c>
      <c r="BT28" s="82" t="s">
        <v>130</v>
      </c>
      <c r="BU28" s="77" t="s">
        <v>153</v>
      </c>
    </row>
    <row r="29" spans="1:73" ht="165.75" customHeight="1">
      <c r="A29" s="80">
        <v>22</v>
      </c>
      <c r="B29" s="64" t="s">
        <v>529</v>
      </c>
      <c r="C29" s="95" t="s">
        <v>530</v>
      </c>
      <c r="D29" s="91" t="s">
        <v>531</v>
      </c>
      <c r="E29" s="64">
        <v>3</v>
      </c>
      <c r="F29" s="81" t="s">
        <v>530</v>
      </c>
      <c r="G29" s="81" t="s">
        <v>531</v>
      </c>
      <c r="H29" s="82" t="s">
        <v>130</v>
      </c>
      <c r="I29" s="76" t="s">
        <v>16</v>
      </c>
      <c r="J29" s="71" t="s">
        <v>55</v>
      </c>
      <c r="K29" s="71" t="s">
        <v>55</v>
      </c>
      <c r="L29" s="82"/>
      <c r="M29" s="71" t="s">
        <v>55</v>
      </c>
      <c r="N29" s="72" t="s">
        <v>530</v>
      </c>
      <c r="O29" s="72" t="s">
        <v>531</v>
      </c>
      <c r="P29" s="82" t="s">
        <v>130</v>
      </c>
      <c r="Q29" s="72" t="s">
        <v>16</v>
      </c>
      <c r="R29" s="73" t="s">
        <v>532</v>
      </c>
      <c r="S29" s="73" t="s">
        <v>533</v>
      </c>
      <c r="T29" s="82" t="s">
        <v>130</v>
      </c>
      <c r="U29" s="73" t="s">
        <v>495</v>
      </c>
      <c r="V29" s="72" t="s">
        <v>534</v>
      </c>
      <c r="W29" s="72" t="s">
        <v>531</v>
      </c>
      <c r="X29" s="69" t="s">
        <v>130</v>
      </c>
      <c r="Y29" s="72" t="s">
        <v>14</v>
      </c>
      <c r="Z29" s="74" t="s">
        <v>535</v>
      </c>
      <c r="AA29" s="74" t="s">
        <v>531</v>
      </c>
      <c r="AB29" s="82" t="s">
        <v>130</v>
      </c>
      <c r="AC29" s="74" t="s">
        <v>9</v>
      </c>
      <c r="AD29" s="75" t="s">
        <v>536</v>
      </c>
      <c r="AE29" s="75" t="s">
        <v>531</v>
      </c>
      <c r="AF29" s="82" t="s">
        <v>130</v>
      </c>
      <c r="AG29" s="75" t="s">
        <v>139</v>
      </c>
      <c r="AH29" s="74" t="s">
        <v>530</v>
      </c>
      <c r="AI29" s="74" t="s">
        <v>537</v>
      </c>
      <c r="AJ29" s="82" t="s">
        <v>130</v>
      </c>
      <c r="AK29" s="74" t="s">
        <v>141</v>
      </c>
      <c r="AL29" s="72"/>
      <c r="AM29" s="72"/>
      <c r="AN29" s="82"/>
      <c r="AO29" s="72"/>
      <c r="AP29" s="76" t="s">
        <v>530</v>
      </c>
      <c r="AQ29" s="76" t="s">
        <v>531</v>
      </c>
      <c r="AR29" s="82" t="s">
        <v>130</v>
      </c>
      <c r="AS29" s="76" t="s">
        <v>9</v>
      </c>
      <c r="AT29" s="73" t="s">
        <v>538</v>
      </c>
      <c r="AU29" s="73" t="s">
        <v>539</v>
      </c>
      <c r="AV29" s="82" t="s">
        <v>130</v>
      </c>
      <c r="AW29" s="73" t="s">
        <v>483</v>
      </c>
      <c r="AX29" s="77" t="s">
        <v>530</v>
      </c>
      <c r="AY29" s="77" t="s">
        <v>15</v>
      </c>
      <c r="AZ29" s="83" t="s">
        <v>148</v>
      </c>
      <c r="BA29" s="77" t="s">
        <v>9</v>
      </c>
      <c r="BB29" s="74" t="s">
        <v>530</v>
      </c>
      <c r="BC29" s="74" t="s">
        <v>540</v>
      </c>
      <c r="BD29" s="82" t="s">
        <v>130</v>
      </c>
      <c r="BE29" s="74" t="s">
        <v>9</v>
      </c>
      <c r="BF29" s="72" t="s">
        <v>541</v>
      </c>
      <c r="BG29" s="72" t="s">
        <v>531</v>
      </c>
      <c r="BH29" s="82" t="s">
        <v>130</v>
      </c>
      <c r="BI29" s="72" t="s">
        <v>297</v>
      </c>
      <c r="BJ29" s="72" t="s">
        <v>530</v>
      </c>
      <c r="BK29" s="72" t="s">
        <v>542</v>
      </c>
      <c r="BL29" s="82" t="s">
        <v>130</v>
      </c>
      <c r="BM29" s="72" t="s">
        <v>9</v>
      </c>
      <c r="BN29" s="79" t="s">
        <v>543</v>
      </c>
      <c r="BO29" s="79" t="s">
        <v>544</v>
      </c>
      <c r="BP29" s="82" t="s">
        <v>130</v>
      </c>
      <c r="BQ29" s="79" t="s">
        <v>135</v>
      </c>
      <c r="BR29" s="77" t="s">
        <v>545</v>
      </c>
      <c r="BS29" s="77" t="s">
        <v>546</v>
      </c>
      <c r="BT29" s="82" t="s">
        <v>130</v>
      </c>
      <c r="BU29" s="77" t="s">
        <v>153</v>
      </c>
    </row>
    <row r="30" spans="1:73" ht="90.75" customHeight="1">
      <c r="A30" s="63">
        <v>23</v>
      </c>
      <c r="B30" s="64" t="s">
        <v>547</v>
      </c>
      <c r="C30" s="95" t="s">
        <v>548</v>
      </c>
      <c r="D30" s="91" t="s">
        <v>549</v>
      </c>
      <c r="E30" s="89">
        <v>1</v>
      </c>
      <c r="F30" s="81" t="s">
        <v>550</v>
      </c>
      <c r="G30" s="81" t="s">
        <v>551</v>
      </c>
      <c r="H30" s="82" t="s">
        <v>130</v>
      </c>
      <c r="I30" s="76" t="s">
        <v>16</v>
      </c>
      <c r="J30" s="71" t="s">
        <v>55</v>
      </c>
      <c r="K30" s="71" t="s">
        <v>55</v>
      </c>
      <c r="L30" s="82"/>
      <c r="M30" s="71" t="s">
        <v>55</v>
      </c>
      <c r="N30" s="72" t="s">
        <v>548</v>
      </c>
      <c r="O30" s="72" t="s">
        <v>551</v>
      </c>
      <c r="P30" s="82" t="s">
        <v>130</v>
      </c>
      <c r="Q30" s="72" t="s">
        <v>16</v>
      </c>
      <c r="R30" s="73" t="s">
        <v>552</v>
      </c>
      <c r="S30" s="73" t="s">
        <v>553</v>
      </c>
      <c r="T30" s="82" t="s">
        <v>130</v>
      </c>
      <c r="U30" s="73" t="s">
        <v>495</v>
      </c>
      <c r="V30" s="72" t="s">
        <v>554</v>
      </c>
      <c r="W30" s="72" t="s">
        <v>551</v>
      </c>
      <c r="X30" s="69" t="s">
        <v>130</v>
      </c>
      <c r="Y30" s="72" t="s">
        <v>14</v>
      </c>
      <c r="Z30" s="74" t="s">
        <v>555</v>
      </c>
      <c r="AA30" s="74" t="s">
        <v>556</v>
      </c>
      <c r="AB30" s="82" t="s">
        <v>130</v>
      </c>
      <c r="AC30" s="74" t="s">
        <v>557</v>
      </c>
      <c r="AD30" s="75" t="s">
        <v>558</v>
      </c>
      <c r="AE30" s="75" t="s">
        <v>551</v>
      </c>
      <c r="AF30" s="82" t="s">
        <v>130</v>
      </c>
      <c r="AG30" s="75" t="s">
        <v>139</v>
      </c>
      <c r="AH30" s="74" t="s">
        <v>548</v>
      </c>
      <c r="AI30" s="74" t="s">
        <v>559</v>
      </c>
      <c r="AJ30" s="82" t="s">
        <v>130</v>
      </c>
      <c r="AK30" s="74" t="s">
        <v>141</v>
      </c>
      <c r="AL30" s="72" t="s">
        <v>560</v>
      </c>
      <c r="AM30" s="72" t="s">
        <v>561</v>
      </c>
      <c r="AN30" s="82" t="s">
        <v>130</v>
      </c>
      <c r="AO30" s="72" t="s">
        <v>144</v>
      </c>
      <c r="AP30" s="76" t="s">
        <v>548</v>
      </c>
      <c r="AQ30" s="76" t="s">
        <v>551</v>
      </c>
      <c r="AR30" s="82" t="s">
        <v>130</v>
      </c>
      <c r="AS30" s="76" t="s">
        <v>9</v>
      </c>
      <c r="AT30" s="73" t="s">
        <v>548</v>
      </c>
      <c r="AU30" s="73" t="s">
        <v>549</v>
      </c>
      <c r="AV30" s="83" t="s">
        <v>562</v>
      </c>
      <c r="AW30" s="73" t="s">
        <v>483</v>
      </c>
      <c r="AX30" s="77" t="s">
        <v>548</v>
      </c>
      <c r="AY30" s="77" t="s">
        <v>8</v>
      </c>
      <c r="AZ30" s="83" t="s">
        <v>148</v>
      </c>
      <c r="BA30" s="77" t="s">
        <v>9</v>
      </c>
      <c r="BB30" s="74" t="s">
        <v>548</v>
      </c>
      <c r="BC30" s="74" t="s">
        <v>551</v>
      </c>
      <c r="BD30" s="82" t="s">
        <v>130</v>
      </c>
      <c r="BE30" s="74" t="s">
        <v>9</v>
      </c>
      <c r="BF30" s="72" t="s">
        <v>563</v>
      </c>
      <c r="BG30" s="72" t="s">
        <v>564</v>
      </c>
      <c r="BH30" s="82" t="s">
        <v>130</v>
      </c>
      <c r="BI30" s="72" t="s">
        <v>297</v>
      </c>
      <c r="BJ30" s="72" t="s">
        <v>555</v>
      </c>
      <c r="BK30" s="72" t="s">
        <v>565</v>
      </c>
      <c r="BL30" s="82" t="s">
        <v>130</v>
      </c>
      <c r="BM30" s="72" t="s">
        <v>9</v>
      </c>
      <c r="BN30" s="79" t="s">
        <v>566</v>
      </c>
      <c r="BO30" s="79" t="s">
        <v>567</v>
      </c>
      <c r="BP30" s="82" t="s">
        <v>130</v>
      </c>
      <c r="BQ30" s="79" t="s">
        <v>153</v>
      </c>
      <c r="BR30" s="77" t="s">
        <v>560</v>
      </c>
      <c r="BS30" s="77" t="s">
        <v>568</v>
      </c>
      <c r="BT30" s="82" t="s">
        <v>130</v>
      </c>
      <c r="BU30" s="77" t="s">
        <v>153</v>
      </c>
    </row>
    <row r="31" spans="1:73" ht="102" customHeight="1">
      <c r="A31" s="80">
        <v>24</v>
      </c>
      <c r="B31" s="64" t="s">
        <v>569</v>
      </c>
      <c r="C31" s="95" t="s">
        <v>570</v>
      </c>
      <c r="D31" s="91" t="s">
        <v>571</v>
      </c>
      <c r="E31" s="64">
        <v>4</v>
      </c>
      <c r="F31" s="81" t="s">
        <v>572</v>
      </c>
      <c r="G31" s="81" t="s">
        <v>573</v>
      </c>
      <c r="H31" s="83" t="s">
        <v>574</v>
      </c>
      <c r="I31" s="76" t="s">
        <v>14</v>
      </c>
      <c r="J31" s="71" t="s">
        <v>55</v>
      </c>
      <c r="K31" s="71" t="s">
        <v>55</v>
      </c>
      <c r="L31" s="82"/>
      <c r="M31" s="71" t="s">
        <v>55</v>
      </c>
      <c r="N31" s="72" t="s">
        <v>570</v>
      </c>
      <c r="O31" s="72" t="s">
        <v>575</v>
      </c>
      <c r="P31" s="82" t="s">
        <v>130</v>
      </c>
      <c r="Q31" s="72" t="s">
        <v>16</v>
      </c>
      <c r="R31" s="73" t="s">
        <v>576</v>
      </c>
      <c r="S31" s="73" t="s">
        <v>577</v>
      </c>
      <c r="T31" s="82" t="s">
        <v>130</v>
      </c>
      <c r="U31" s="73" t="s">
        <v>495</v>
      </c>
      <c r="V31" s="72" t="s">
        <v>578</v>
      </c>
      <c r="W31" s="72" t="s">
        <v>579</v>
      </c>
      <c r="X31" s="69" t="s">
        <v>130</v>
      </c>
      <c r="Y31" s="72" t="s">
        <v>14</v>
      </c>
      <c r="Z31" s="74" t="s">
        <v>580</v>
      </c>
      <c r="AA31" s="74" t="s">
        <v>575</v>
      </c>
      <c r="AB31" s="82" t="s">
        <v>130</v>
      </c>
      <c r="AC31" s="74" t="s">
        <v>9</v>
      </c>
      <c r="AD31" s="75" t="s">
        <v>581</v>
      </c>
      <c r="AE31" s="75" t="s">
        <v>575</v>
      </c>
      <c r="AF31" s="82" t="s">
        <v>130</v>
      </c>
      <c r="AG31" s="75" t="s">
        <v>139</v>
      </c>
      <c r="AH31" s="74" t="s">
        <v>570</v>
      </c>
      <c r="AI31" s="74" t="s">
        <v>582</v>
      </c>
      <c r="AJ31" s="82" t="s">
        <v>130</v>
      </c>
      <c r="AK31" s="74" t="s">
        <v>18</v>
      </c>
      <c r="AL31" s="72" t="s">
        <v>583</v>
      </c>
      <c r="AM31" s="72" t="s">
        <v>584</v>
      </c>
      <c r="AN31" s="82" t="s">
        <v>130</v>
      </c>
      <c r="AO31" s="72" t="s">
        <v>144</v>
      </c>
      <c r="AP31" s="76" t="s">
        <v>570</v>
      </c>
      <c r="AQ31" s="76" t="s">
        <v>579</v>
      </c>
      <c r="AR31" s="82" t="s">
        <v>130</v>
      </c>
      <c r="AS31" s="76" t="s">
        <v>9</v>
      </c>
      <c r="AT31" s="73" t="s">
        <v>570</v>
      </c>
      <c r="AU31" s="73" t="s">
        <v>571</v>
      </c>
      <c r="AV31" s="83" t="s">
        <v>562</v>
      </c>
      <c r="AW31" s="73" t="s">
        <v>483</v>
      </c>
      <c r="AX31" s="77" t="s">
        <v>570</v>
      </c>
      <c r="AY31" s="77" t="s">
        <v>8</v>
      </c>
      <c r="AZ31" s="83" t="s">
        <v>148</v>
      </c>
      <c r="BA31" s="77" t="s">
        <v>9</v>
      </c>
      <c r="BB31" s="74" t="s">
        <v>570</v>
      </c>
      <c r="BC31" s="74" t="s">
        <v>585</v>
      </c>
      <c r="BD31" s="82" t="s">
        <v>130</v>
      </c>
      <c r="BE31" s="74" t="s">
        <v>9</v>
      </c>
      <c r="BF31" s="72" t="s">
        <v>586</v>
      </c>
      <c r="BG31" s="72" t="s">
        <v>587</v>
      </c>
      <c r="BH31" s="82" t="s">
        <v>130</v>
      </c>
      <c r="BI31" s="72"/>
      <c r="BJ31" s="72" t="s">
        <v>588</v>
      </c>
      <c r="BK31" s="72" t="s">
        <v>589</v>
      </c>
      <c r="BL31" s="82" t="s">
        <v>130</v>
      </c>
      <c r="BM31" s="72" t="s">
        <v>9</v>
      </c>
      <c r="BN31" s="79" t="s">
        <v>590</v>
      </c>
      <c r="BO31" s="79" t="s">
        <v>591</v>
      </c>
      <c r="BP31" s="82" t="s">
        <v>130</v>
      </c>
      <c r="BQ31" s="79" t="s">
        <v>153</v>
      </c>
      <c r="BR31" s="77" t="s">
        <v>583</v>
      </c>
      <c r="BS31" s="77" t="s">
        <v>592</v>
      </c>
      <c r="BT31" s="82" t="s">
        <v>130</v>
      </c>
      <c r="BU31" s="77" t="s">
        <v>153</v>
      </c>
    </row>
    <row r="32" spans="1:73" ht="152.25" customHeight="1">
      <c r="A32" s="63">
        <v>25</v>
      </c>
      <c r="B32" s="64" t="s">
        <v>593</v>
      </c>
      <c r="C32" s="103" t="s">
        <v>594</v>
      </c>
      <c r="D32" s="104" t="s">
        <v>8</v>
      </c>
      <c r="E32" s="64">
        <v>1</v>
      </c>
      <c r="F32" s="81" t="s">
        <v>595</v>
      </c>
      <c r="G32" s="81" t="s">
        <v>579</v>
      </c>
      <c r="H32" s="82" t="s">
        <v>130</v>
      </c>
      <c r="I32" s="76" t="s">
        <v>14</v>
      </c>
      <c r="J32" s="71" t="s">
        <v>55</v>
      </c>
      <c r="K32" s="71" t="s">
        <v>55</v>
      </c>
      <c r="L32" s="82"/>
      <c r="M32" s="71" t="s">
        <v>55</v>
      </c>
      <c r="N32" s="72" t="s">
        <v>594</v>
      </c>
      <c r="O32" s="72" t="s">
        <v>593</v>
      </c>
      <c r="P32" s="82" t="s">
        <v>130</v>
      </c>
      <c r="Q32" s="72" t="s">
        <v>16</v>
      </c>
      <c r="R32" s="73" t="s">
        <v>576</v>
      </c>
      <c r="S32" s="73" t="s">
        <v>577</v>
      </c>
      <c r="T32" s="82" t="s">
        <v>130</v>
      </c>
      <c r="U32" s="73" t="s">
        <v>495</v>
      </c>
      <c r="V32" s="72" t="s">
        <v>596</v>
      </c>
      <c r="W32" s="72" t="s">
        <v>579</v>
      </c>
      <c r="X32" s="69" t="s">
        <v>130</v>
      </c>
      <c r="Y32" s="72" t="s">
        <v>14</v>
      </c>
      <c r="Z32" s="74" t="s">
        <v>580</v>
      </c>
      <c r="AA32" s="74" t="s">
        <v>597</v>
      </c>
      <c r="AB32" s="82" t="s">
        <v>130</v>
      </c>
      <c r="AC32" s="74" t="s">
        <v>9</v>
      </c>
      <c r="AD32" s="75" t="s">
        <v>581</v>
      </c>
      <c r="AE32" s="75" t="s">
        <v>575</v>
      </c>
      <c r="AF32" s="82" t="s">
        <v>130</v>
      </c>
      <c r="AG32" s="75" t="s">
        <v>139</v>
      </c>
      <c r="AH32" s="74" t="s">
        <v>594</v>
      </c>
      <c r="AI32" s="74" t="s">
        <v>582</v>
      </c>
      <c r="AJ32" s="82" t="s">
        <v>130</v>
      </c>
      <c r="AK32" s="74" t="s">
        <v>141</v>
      </c>
      <c r="AL32" s="72" t="s">
        <v>583</v>
      </c>
      <c r="AM32" s="72" t="s">
        <v>584</v>
      </c>
      <c r="AN32" s="82" t="s">
        <v>130</v>
      </c>
      <c r="AO32" s="72" t="s">
        <v>144</v>
      </c>
      <c r="AP32" s="76" t="s">
        <v>594</v>
      </c>
      <c r="AQ32" s="76" t="s">
        <v>579</v>
      </c>
      <c r="AR32" s="82" t="s">
        <v>130</v>
      </c>
      <c r="AS32" s="76" t="s">
        <v>9</v>
      </c>
      <c r="AT32" s="73" t="s">
        <v>570</v>
      </c>
      <c r="AU32" s="73" t="s">
        <v>571</v>
      </c>
      <c r="AV32" s="83" t="s">
        <v>562</v>
      </c>
      <c r="AW32" s="73" t="s">
        <v>483</v>
      </c>
      <c r="AX32" s="77" t="s">
        <v>594</v>
      </c>
      <c r="AY32" s="77" t="s">
        <v>8</v>
      </c>
      <c r="AZ32" s="82" t="s">
        <v>130</v>
      </c>
      <c r="BA32" s="77" t="s">
        <v>9</v>
      </c>
      <c r="BB32" s="74" t="s">
        <v>594</v>
      </c>
      <c r="BC32" s="74" t="s">
        <v>585</v>
      </c>
      <c r="BD32" s="82" t="s">
        <v>130</v>
      </c>
      <c r="BE32" s="74" t="s">
        <v>9</v>
      </c>
      <c r="BF32" s="72" t="s">
        <v>586</v>
      </c>
      <c r="BG32" s="72" t="s">
        <v>587</v>
      </c>
      <c r="BH32" s="82" t="s">
        <v>130</v>
      </c>
      <c r="BI32" s="72"/>
      <c r="BJ32" s="72" t="s">
        <v>588</v>
      </c>
      <c r="BK32" s="72" t="s">
        <v>589</v>
      </c>
      <c r="BL32" s="82" t="s">
        <v>130</v>
      </c>
      <c r="BM32" s="72" t="s">
        <v>9</v>
      </c>
      <c r="BN32" s="79" t="s">
        <v>590</v>
      </c>
      <c r="BO32" s="79" t="s">
        <v>591</v>
      </c>
      <c r="BP32" s="82" t="s">
        <v>130</v>
      </c>
      <c r="BQ32" s="79" t="s">
        <v>153</v>
      </c>
      <c r="BR32" s="77" t="s">
        <v>583</v>
      </c>
      <c r="BS32" s="77" t="s">
        <v>592</v>
      </c>
      <c r="BT32" s="82" t="s">
        <v>130</v>
      </c>
      <c r="BU32" s="77" t="s">
        <v>153</v>
      </c>
    </row>
    <row r="33" spans="1:73" ht="127.5" customHeight="1">
      <c r="A33" s="80">
        <v>26</v>
      </c>
      <c r="B33" s="64" t="s">
        <v>598</v>
      </c>
      <c r="C33" s="103" t="s">
        <v>599</v>
      </c>
      <c r="D33" s="104" t="s">
        <v>8</v>
      </c>
      <c r="E33" s="102">
        <v>1</v>
      </c>
      <c r="F33" s="81" t="s">
        <v>600</v>
      </c>
      <c r="G33" s="81" t="s">
        <v>601</v>
      </c>
      <c r="H33" s="83" t="s">
        <v>602</v>
      </c>
      <c r="I33" s="76" t="s">
        <v>14</v>
      </c>
      <c r="J33" s="71" t="s">
        <v>55</v>
      </c>
      <c r="K33" s="71" t="s">
        <v>55</v>
      </c>
      <c r="L33" s="82"/>
      <c r="M33" s="71" t="s">
        <v>55</v>
      </c>
      <c r="N33" s="72" t="s">
        <v>599</v>
      </c>
      <c r="O33" s="72" t="s">
        <v>598</v>
      </c>
      <c r="P33" s="82" t="s">
        <v>130</v>
      </c>
      <c r="Q33" s="72" t="s">
        <v>16</v>
      </c>
      <c r="R33" s="73" t="s">
        <v>603</v>
      </c>
      <c r="S33" s="73" t="s">
        <v>604</v>
      </c>
      <c r="T33" s="83" t="s">
        <v>602</v>
      </c>
      <c r="U33" s="73" t="s">
        <v>495</v>
      </c>
      <c r="V33" s="72" t="s">
        <v>605</v>
      </c>
      <c r="W33" s="72" t="s">
        <v>601</v>
      </c>
      <c r="X33" s="69" t="s">
        <v>130</v>
      </c>
      <c r="Y33" s="72" t="s">
        <v>14</v>
      </c>
      <c r="Z33" s="74" t="s">
        <v>606</v>
      </c>
      <c r="AA33" s="74" t="s">
        <v>607</v>
      </c>
      <c r="AB33" s="83" t="s">
        <v>608</v>
      </c>
      <c r="AC33" s="74" t="s">
        <v>9</v>
      </c>
      <c r="AD33" s="75" t="s">
        <v>599</v>
      </c>
      <c r="AE33" s="75" t="s">
        <v>8</v>
      </c>
      <c r="AF33" s="82" t="s">
        <v>130</v>
      </c>
      <c r="AG33" s="75" t="s">
        <v>139</v>
      </c>
      <c r="AH33" s="74" t="s">
        <v>599</v>
      </c>
      <c r="AI33" s="74" t="s">
        <v>609</v>
      </c>
      <c r="AJ33" s="82" t="s">
        <v>130</v>
      </c>
      <c r="AK33" s="74" t="s">
        <v>141</v>
      </c>
      <c r="AL33" s="72" t="s">
        <v>610</v>
      </c>
      <c r="AM33" s="72" t="s">
        <v>611</v>
      </c>
      <c r="AN33" s="82" t="s">
        <v>130</v>
      </c>
      <c r="AO33" s="72" t="s">
        <v>144</v>
      </c>
      <c r="AP33" s="76" t="s">
        <v>599</v>
      </c>
      <c r="AQ33" s="76" t="s">
        <v>612</v>
      </c>
      <c r="AR33" s="82" t="s">
        <v>130</v>
      </c>
      <c r="AS33" s="76" t="s">
        <v>9</v>
      </c>
      <c r="AT33" s="73" t="s">
        <v>599</v>
      </c>
      <c r="AU33" s="73" t="s">
        <v>613</v>
      </c>
      <c r="AV33" s="82" t="s">
        <v>130</v>
      </c>
      <c r="AW33" s="73" t="s">
        <v>483</v>
      </c>
      <c r="AX33" s="77" t="s">
        <v>599</v>
      </c>
      <c r="AY33" s="77" t="s">
        <v>8</v>
      </c>
      <c r="AZ33" s="82" t="s">
        <v>130</v>
      </c>
      <c r="BA33" s="77" t="s">
        <v>9</v>
      </c>
      <c r="BB33" s="74" t="s">
        <v>599</v>
      </c>
      <c r="BC33" s="74" t="s">
        <v>614</v>
      </c>
      <c r="BD33" s="82" t="s">
        <v>130</v>
      </c>
      <c r="BE33" s="74" t="s">
        <v>9</v>
      </c>
      <c r="BF33" s="72" t="s">
        <v>615</v>
      </c>
      <c r="BG33" s="72" t="s">
        <v>616</v>
      </c>
      <c r="BH33" s="82" t="s">
        <v>617</v>
      </c>
      <c r="BI33" s="72"/>
      <c r="BJ33" s="72" t="s">
        <v>618</v>
      </c>
      <c r="BK33" s="72" t="s">
        <v>619</v>
      </c>
      <c r="BL33" s="82" t="s">
        <v>130</v>
      </c>
      <c r="BM33" s="72" t="s">
        <v>9</v>
      </c>
      <c r="BN33" s="79" t="s">
        <v>620</v>
      </c>
      <c r="BO33" s="79" t="s">
        <v>621</v>
      </c>
      <c r="BP33" s="83" t="s">
        <v>617</v>
      </c>
      <c r="BQ33" s="79" t="s">
        <v>153</v>
      </c>
      <c r="BR33" s="77" t="s">
        <v>622</v>
      </c>
      <c r="BS33" s="77" t="s">
        <v>623</v>
      </c>
      <c r="BT33" s="83" t="s">
        <v>617</v>
      </c>
      <c r="BU33" s="77" t="s">
        <v>153</v>
      </c>
    </row>
    <row r="34" spans="1:73" ht="47.25" customHeight="1">
      <c r="A34" s="63">
        <v>27</v>
      </c>
      <c r="B34" s="66" t="s">
        <v>624</v>
      </c>
      <c r="C34" s="103" t="s">
        <v>625</v>
      </c>
      <c r="D34" s="104" t="s">
        <v>62</v>
      </c>
      <c r="E34" s="102">
        <v>1</v>
      </c>
      <c r="F34" s="81"/>
      <c r="G34" s="81"/>
      <c r="H34" s="82"/>
      <c r="I34" s="76"/>
      <c r="J34" s="71" t="s">
        <v>55</v>
      </c>
      <c r="K34" s="71" t="s">
        <v>55</v>
      </c>
      <c r="L34" s="82"/>
      <c r="M34" s="71" t="s">
        <v>55</v>
      </c>
      <c r="N34" s="72" t="s">
        <v>625</v>
      </c>
      <c r="O34" s="72" t="s">
        <v>626</v>
      </c>
      <c r="P34" s="82" t="s">
        <v>130</v>
      </c>
      <c r="Q34" s="72" t="s">
        <v>14</v>
      </c>
      <c r="R34" s="73" t="s">
        <v>627</v>
      </c>
      <c r="S34" s="73" t="s">
        <v>628</v>
      </c>
      <c r="T34" s="82" t="s">
        <v>130</v>
      </c>
      <c r="U34" s="73" t="s">
        <v>495</v>
      </c>
      <c r="V34" s="72" t="s">
        <v>625</v>
      </c>
      <c r="W34" s="72" t="s">
        <v>62</v>
      </c>
      <c r="X34" s="69" t="s">
        <v>130</v>
      </c>
      <c r="Y34" s="72" t="s">
        <v>14</v>
      </c>
      <c r="Z34" s="74" t="s">
        <v>629</v>
      </c>
      <c r="AA34" s="74" t="s">
        <v>630</v>
      </c>
      <c r="AB34" s="82" t="s">
        <v>130</v>
      </c>
      <c r="AC34" s="74" t="s">
        <v>9</v>
      </c>
      <c r="AD34" s="75" t="s">
        <v>631</v>
      </c>
      <c r="AE34" s="75" t="s">
        <v>62</v>
      </c>
      <c r="AF34" s="82" t="s">
        <v>130</v>
      </c>
      <c r="AG34" s="75" t="s">
        <v>139</v>
      </c>
      <c r="AH34" s="74" t="s">
        <v>632</v>
      </c>
      <c r="AI34" s="74" t="s">
        <v>633</v>
      </c>
      <c r="AJ34" s="82" t="s">
        <v>130</v>
      </c>
      <c r="AK34" s="74" t="s">
        <v>13</v>
      </c>
      <c r="AL34" s="72"/>
      <c r="AM34" s="72"/>
      <c r="AN34" s="82"/>
      <c r="AO34" s="72"/>
      <c r="AP34" s="76" t="s">
        <v>625</v>
      </c>
      <c r="AQ34" s="76" t="s">
        <v>634</v>
      </c>
      <c r="AR34" s="82" t="s">
        <v>130</v>
      </c>
      <c r="AS34" s="76" t="s">
        <v>10</v>
      </c>
      <c r="AT34" s="73"/>
      <c r="AU34" s="73"/>
      <c r="AV34" s="82"/>
      <c r="AW34" s="73"/>
      <c r="AX34" s="77" t="s">
        <v>625</v>
      </c>
      <c r="AY34" s="77" t="s">
        <v>62</v>
      </c>
      <c r="AZ34" s="82" t="s">
        <v>130</v>
      </c>
      <c r="BA34" s="77" t="s">
        <v>9</v>
      </c>
      <c r="BB34" s="74" t="s">
        <v>625</v>
      </c>
      <c r="BC34" s="74" t="s">
        <v>626</v>
      </c>
      <c r="BD34" s="82" t="s">
        <v>130</v>
      </c>
      <c r="BE34" s="74" t="s">
        <v>9</v>
      </c>
      <c r="BF34" s="72"/>
      <c r="BG34" s="72"/>
      <c r="BH34" s="82"/>
      <c r="BI34" s="72"/>
      <c r="BJ34" s="72" t="s">
        <v>635</v>
      </c>
      <c r="BK34" s="72" t="s">
        <v>636</v>
      </c>
      <c r="BL34" s="82" t="s">
        <v>130</v>
      </c>
      <c r="BM34" s="72" t="s">
        <v>9</v>
      </c>
      <c r="BN34" s="79"/>
      <c r="BO34" s="79"/>
      <c r="BP34" s="82"/>
      <c r="BQ34" s="79"/>
      <c r="BR34" s="77" t="s">
        <v>629</v>
      </c>
      <c r="BS34" s="77" t="s">
        <v>637</v>
      </c>
      <c r="BT34" s="82" t="s">
        <v>130</v>
      </c>
      <c r="BU34" s="77" t="s">
        <v>302</v>
      </c>
    </row>
    <row r="35" spans="1:73" ht="56.1" customHeight="1">
      <c r="A35" s="80">
        <v>28</v>
      </c>
      <c r="B35" s="66" t="s">
        <v>638</v>
      </c>
      <c r="C35" s="105" t="s">
        <v>639</v>
      </c>
      <c r="D35" s="104" t="s">
        <v>640</v>
      </c>
      <c r="E35" s="102">
        <v>1</v>
      </c>
      <c r="F35" s="81" t="s">
        <v>639</v>
      </c>
      <c r="G35" s="81" t="s">
        <v>641</v>
      </c>
      <c r="H35" s="82" t="s">
        <v>130</v>
      </c>
      <c r="I35" s="76"/>
      <c r="J35" s="71" t="s">
        <v>642</v>
      </c>
      <c r="K35" s="71" t="s">
        <v>643</v>
      </c>
      <c r="L35" s="69" t="s">
        <v>130</v>
      </c>
      <c r="M35" s="71" t="s">
        <v>16</v>
      </c>
      <c r="N35" s="72"/>
      <c r="O35" s="72"/>
      <c r="P35" s="82"/>
      <c r="Q35" s="72"/>
      <c r="R35" s="73" t="s">
        <v>644</v>
      </c>
      <c r="S35" s="73" t="s">
        <v>645</v>
      </c>
      <c r="T35" s="82" t="s">
        <v>130</v>
      </c>
      <c r="U35" s="73" t="s">
        <v>495</v>
      </c>
      <c r="V35" s="72" t="s">
        <v>639</v>
      </c>
      <c r="W35" s="72" t="s">
        <v>127</v>
      </c>
      <c r="X35" s="69" t="s">
        <v>130</v>
      </c>
      <c r="Y35" s="72" t="s">
        <v>16</v>
      </c>
      <c r="Z35" s="74"/>
      <c r="AA35" s="74"/>
      <c r="AB35" s="82"/>
      <c r="AC35" s="74"/>
      <c r="AD35" s="75"/>
      <c r="AE35" s="75"/>
      <c r="AF35" s="82"/>
      <c r="AG35" s="75" t="s">
        <v>139</v>
      </c>
      <c r="AH35" s="74" t="s">
        <v>646</v>
      </c>
      <c r="AI35" s="74" t="s">
        <v>647</v>
      </c>
      <c r="AJ35" s="82" t="s">
        <v>130</v>
      </c>
      <c r="AK35" s="74" t="s">
        <v>141</v>
      </c>
      <c r="AL35" s="72" t="s">
        <v>648</v>
      </c>
      <c r="AM35" s="72" t="s">
        <v>649</v>
      </c>
      <c r="AN35" s="82" t="s">
        <v>130</v>
      </c>
      <c r="AO35" s="72" t="s">
        <v>650</v>
      </c>
      <c r="AP35" s="76" t="s">
        <v>639</v>
      </c>
      <c r="AQ35" s="76" t="s">
        <v>651</v>
      </c>
      <c r="AR35" s="82" t="s">
        <v>130</v>
      </c>
      <c r="AS35" s="76" t="s">
        <v>9</v>
      </c>
      <c r="AT35" s="73"/>
      <c r="AU35" s="73"/>
      <c r="AV35" s="82"/>
      <c r="AW35" s="73"/>
      <c r="AX35" s="77" t="s">
        <v>639</v>
      </c>
      <c r="AY35" s="77" t="s">
        <v>147</v>
      </c>
      <c r="AZ35" s="82" t="s">
        <v>130</v>
      </c>
      <c r="BA35" s="77" t="s">
        <v>9</v>
      </c>
      <c r="BB35" s="74" t="s">
        <v>639</v>
      </c>
      <c r="BC35" s="74" t="s">
        <v>652</v>
      </c>
      <c r="BD35" s="82" t="s">
        <v>130</v>
      </c>
      <c r="BE35" s="74" t="s">
        <v>9</v>
      </c>
      <c r="BF35" s="72"/>
      <c r="BG35" s="72"/>
      <c r="BH35" s="82"/>
      <c r="BI35" s="72"/>
      <c r="BJ35" s="72" t="s">
        <v>653</v>
      </c>
      <c r="BK35" s="72" t="s">
        <v>654</v>
      </c>
      <c r="BL35" s="82" t="s">
        <v>130</v>
      </c>
      <c r="BM35" s="72" t="s">
        <v>9</v>
      </c>
      <c r="BN35" s="79"/>
      <c r="BO35" s="79"/>
      <c r="BP35" s="82"/>
      <c r="BQ35" s="79"/>
      <c r="BR35" s="77" t="s">
        <v>655</v>
      </c>
      <c r="BS35" s="77" t="s">
        <v>656</v>
      </c>
      <c r="BT35" s="82" t="s">
        <v>130</v>
      </c>
      <c r="BU35" s="77" t="s">
        <v>153</v>
      </c>
    </row>
    <row r="36" spans="1:73" ht="47.25" customHeight="1">
      <c r="A36" s="63">
        <v>29</v>
      </c>
      <c r="B36" s="66" t="s">
        <v>657</v>
      </c>
      <c r="C36" s="105" t="s">
        <v>658</v>
      </c>
      <c r="D36" s="106" t="s">
        <v>659</v>
      </c>
      <c r="E36" s="102">
        <v>2</v>
      </c>
      <c r="F36" s="81"/>
      <c r="G36" s="81"/>
      <c r="H36" s="82"/>
      <c r="I36" s="76"/>
      <c r="J36" s="71" t="s">
        <v>660</v>
      </c>
      <c r="K36" s="71" t="s">
        <v>661</v>
      </c>
      <c r="L36" s="69" t="s">
        <v>130</v>
      </c>
      <c r="M36" s="71" t="s">
        <v>16</v>
      </c>
      <c r="N36" s="72" t="s">
        <v>658</v>
      </c>
      <c r="O36" s="72" t="s">
        <v>662</v>
      </c>
      <c r="P36" s="82" t="s">
        <v>130</v>
      </c>
      <c r="Q36" s="72" t="s">
        <v>16</v>
      </c>
      <c r="R36" s="73" t="s">
        <v>663</v>
      </c>
      <c r="S36" s="73" t="s">
        <v>664</v>
      </c>
      <c r="T36" s="83" t="s">
        <v>665</v>
      </c>
      <c r="U36" s="73" t="s">
        <v>495</v>
      </c>
      <c r="V36" s="72" t="s">
        <v>658</v>
      </c>
      <c r="W36" s="72" t="s">
        <v>659</v>
      </c>
      <c r="X36" s="69" t="s">
        <v>130</v>
      </c>
      <c r="Y36" s="72" t="s">
        <v>16</v>
      </c>
      <c r="Z36" s="74"/>
      <c r="AA36" s="74"/>
      <c r="AB36" s="82"/>
      <c r="AC36" s="74"/>
      <c r="AD36" s="75" t="s">
        <v>658</v>
      </c>
      <c r="AE36" s="75" t="s">
        <v>666</v>
      </c>
      <c r="AF36" s="82" t="s">
        <v>130</v>
      </c>
      <c r="AG36" s="75" t="s">
        <v>139</v>
      </c>
      <c r="AH36" s="74" t="s">
        <v>667</v>
      </c>
      <c r="AI36" s="74" t="s">
        <v>668</v>
      </c>
      <c r="AJ36" s="83" t="s">
        <v>669</v>
      </c>
      <c r="AK36" s="74" t="s">
        <v>670</v>
      </c>
      <c r="AL36" s="72" t="s">
        <v>671</v>
      </c>
      <c r="AM36" s="72" t="s">
        <v>672</v>
      </c>
      <c r="AN36" s="83" t="s">
        <v>673</v>
      </c>
      <c r="AO36" s="72" t="s">
        <v>14</v>
      </c>
      <c r="AP36" s="76" t="s">
        <v>658</v>
      </c>
      <c r="AQ36" s="76" t="s">
        <v>674</v>
      </c>
      <c r="AR36" s="82" t="s">
        <v>130</v>
      </c>
      <c r="AS36" s="76" t="s">
        <v>9</v>
      </c>
      <c r="AT36" s="73"/>
      <c r="AU36" s="73"/>
      <c r="AV36" s="82"/>
      <c r="AW36" s="73"/>
      <c r="AX36" s="77" t="s">
        <v>658</v>
      </c>
      <c r="AY36" s="77" t="s">
        <v>674</v>
      </c>
      <c r="AZ36" s="82" t="s">
        <v>130</v>
      </c>
      <c r="BA36" s="77" t="s">
        <v>9</v>
      </c>
      <c r="BB36" s="74" t="s">
        <v>658</v>
      </c>
      <c r="BC36" s="74" t="s">
        <v>675</v>
      </c>
      <c r="BD36" s="83" t="s">
        <v>673</v>
      </c>
      <c r="BE36" s="74" t="s">
        <v>9</v>
      </c>
      <c r="BF36" s="72"/>
      <c r="BG36" s="72"/>
      <c r="BH36" s="82"/>
      <c r="BI36" s="72"/>
      <c r="BJ36" s="72" t="s">
        <v>658</v>
      </c>
      <c r="BK36" s="72" t="s">
        <v>676</v>
      </c>
      <c r="BL36" s="82" t="s">
        <v>130</v>
      </c>
      <c r="BM36" s="72" t="s">
        <v>9</v>
      </c>
      <c r="BN36" s="79"/>
      <c r="BO36" s="79"/>
      <c r="BP36" s="82"/>
      <c r="BQ36" s="79"/>
      <c r="BR36" s="77" t="s">
        <v>677</v>
      </c>
      <c r="BS36" s="77" t="s">
        <v>678</v>
      </c>
      <c r="BT36" s="82" t="s">
        <v>130</v>
      </c>
      <c r="BU36" s="77" t="s">
        <v>302</v>
      </c>
    </row>
    <row r="37" spans="1:73" ht="47.25" customHeight="1">
      <c r="A37" s="80">
        <v>30</v>
      </c>
      <c r="B37" s="66" t="s">
        <v>679</v>
      </c>
      <c r="C37" s="65" t="s">
        <v>680</v>
      </c>
      <c r="D37" s="66" t="s">
        <v>661</v>
      </c>
      <c r="E37" s="64">
        <v>8</v>
      </c>
      <c r="F37" s="81"/>
      <c r="G37" s="81"/>
      <c r="H37" s="82"/>
      <c r="I37" s="76"/>
      <c r="J37" s="71" t="s">
        <v>681</v>
      </c>
      <c r="K37" s="71" t="s">
        <v>661</v>
      </c>
      <c r="L37" s="69" t="s">
        <v>130</v>
      </c>
      <c r="M37" s="71" t="s">
        <v>16</v>
      </c>
      <c r="N37" s="72" t="s">
        <v>680</v>
      </c>
      <c r="O37" s="72" t="s">
        <v>682</v>
      </c>
      <c r="P37" s="82" t="s">
        <v>130</v>
      </c>
      <c r="Q37" s="72" t="s">
        <v>16</v>
      </c>
      <c r="R37" s="73" t="s">
        <v>683</v>
      </c>
      <c r="S37" s="73" t="s">
        <v>684</v>
      </c>
      <c r="T37" s="82" t="s">
        <v>130</v>
      </c>
      <c r="U37" s="73" t="s">
        <v>135</v>
      </c>
      <c r="V37" s="72" t="s">
        <v>680</v>
      </c>
      <c r="W37" s="72" t="s">
        <v>661</v>
      </c>
      <c r="X37" s="69" t="s">
        <v>130</v>
      </c>
      <c r="Y37" s="72" t="s">
        <v>16</v>
      </c>
      <c r="Z37" s="74" t="s">
        <v>685</v>
      </c>
      <c r="AA37" s="74" t="s">
        <v>661</v>
      </c>
      <c r="AB37" s="83" t="s">
        <v>686</v>
      </c>
      <c r="AC37" s="74" t="s">
        <v>9</v>
      </c>
      <c r="AD37" s="75" t="s">
        <v>687</v>
      </c>
      <c r="AE37" s="75" t="s">
        <v>661</v>
      </c>
      <c r="AF37" s="82" t="s">
        <v>130</v>
      </c>
      <c r="AG37" s="75" t="s">
        <v>139</v>
      </c>
      <c r="AH37" s="74"/>
      <c r="AI37" s="74"/>
      <c r="AJ37" s="82"/>
      <c r="AK37" s="74"/>
      <c r="AL37" s="72" t="s">
        <v>688</v>
      </c>
      <c r="AM37" s="72" t="s">
        <v>689</v>
      </c>
      <c r="AN37" s="82" t="s">
        <v>130</v>
      </c>
      <c r="AO37" s="72" t="s">
        <v>144</v>
      </c>
      <c r="AP37" s="76" t="s">
        <v>690</v>
      </c>
      <c r="AQ37" s="76" t="s">
        <v>64</v>
      </c>
      <c r="AR37" s="83" t="s">
        <v>562</v>
      </c>
      <c r="AS37" s="76" t="s">
        <v>9</v>
      </c>
      <c r="AT37" s="73"/>
      <c r="AU37" s="73"/>
      <c r="AV37" s="82"/>
      <c r="AW37" s="73"/>
      <c r="AX37" s="77" t="s">
        <v>680</v>
      </c>
      <c r="AY37" s="77" t="s">
        <v>661</v>
      </c>
      <c r="AZ37" s="82" t="s">
        <v>130</v>
      </c>
      <c r="BA37" s="77" t="s">
        <v>9</v>
      </c>
      <c r="BB37" s="74" t="s">
        <v>680</v>
      </c>
      <c r="BC37" s="74" t="s">
        <v>691</v>
      </c>
      <c r="BD37" s="82" t="s">
        <v>130</v>
      </c>
      <c r="BE37" s="74" t="s">
        <v>9</v>
      </c>
      <c r="BF37" s="72"/>
      <c r="BG37" s="72"/>
      <c r="BH37" s="82"/>
      <c r="BI37" s="72"/>
      <c r="BJ37" s="72" t="s">
        <v>680</v>
      </c>
      <c r="BK37" s="72" t="s">
        <v>691</v>
      </c>
      <c r="BL37" s="82" t="s">
        <v>130</v>
      </c>
      <c r="BM37" s="72" t="s">
        <v>9</v>
      </c>
      <c r="BN37" s="79"/>
      <c r="BO37" s="79"/>
      <c r="BP37" s="82"/>
      <c r="BQ37" s="79"/>
      <c r="BR37" s="77" t="s">
        <v>692</v>
      </c>
      <c r="BS37" s="77" t="s">
        <v>693</v>
      </c>
      <c r="BT37" s="82" t="s">
        <v>130</v>
      </c>
      <c r="BU37" s="77" t="s">
        <v>153</v>
      </c>
    </row>
    <row r="38" spans="1:73" ht="47.25" customHeight="1">
      <c r="A38" s="63">
        <v>31</v>
      </c>
      <c r="B38" s="66" t="s">
        <v>694</v>
      </c>
      <c r="C38" s="65" t="s">
        <v>695</v>
      </c>
      <c r="D38" s="66" t="s">
        <v>696</v>
      </c>
      <c r="E38" s="64">
        <v>2</v>
      </c>
      <c r="F38" s="81"/>
      <c r="G38" s="81"/>
      <c r="H38" s="82"/>
      <c r="I38" s="76"/>
      <c r="J38" s="71" t="s">
        <v>55</v>
      </c>
      <c r="K38" s="71" t="s">
        <v>55</v>
      </c>
      <c r="L38" s="82"/>
      <c r="M38" s="71" t="s">
        <v>55</v>
      </c>
      <c r="N38" s="72" t="s">
        <v>695</v>
      </c>
      <c r="O38" s="72" t="s">
        <v>64</v>
      </c>
      <c r="P38" s="82" t="s">
        <v>130</v>
      </c>
      <c r="Q38" s="72" t="s">
        <v>697</v>
      </c>
      <c r="R38" s="73" t="s">
        <v>698</v>
      </c>
      <c r="S38" s="73" t="s">
        <v>699</v>
      </c>
      <c r="T38" s="82" t="s">
        <v>130</v>
      </c>
      <c r="U38" s="73" t="s">
        <v>135</v>
      </c>
      <c r="V38" s="72" t="s">
        <v>695</v>
      </c>
      <c r="W38" s="72" t="s">
        <v>696</v>
      </c>
      <c r="X38" s="69" t="s">
        <v>130</v>
      </c>
      <c r="Y38" s="72" t="s">
        <v>16</v>
      </c>
      <c r="Z38" s="74" t="s">
        <v>695</v>
      </c>
      <c r="AA38" s="74" t="s">
        <v>700</v>
      </c>
      <c r="AB38" s="82" t="s">
        <v>130</v>
      </c>
      <c r="AC38" s="74" t="s">
        <v>9</v>
      </c>
      <c r="AD38" s="75" t="s">
        <v>701</v>
      </c>
      <c r="AE38" s="75" t="s">
        <v>702</v>
      </c>
      <c r="AF38" s="82" t="s">
        <v>130</v>
      </c>
      <c r="AG38" s="75" t="s">
        <v>14</v>
      </c>
      <c r="AH38" s="74" t="s">
        <v>703</v>
      </c>
      <c r="AI38" s="74" t="s">
        <v>704</v>
      </c>
      <c r="AJ38" s="82" t="s">
        <v>130</v>
      </c>
      <c r="AK38" s="74" t="s">
        <v>670</v>
      </c>
      <c r="AL38" s="72" t="s">
        <v>705</v>
      </c>
      <c r="AM38" s="72" t="s">
        <v>706</v>
      </c>
      <c r="AN38" s="82" t="s">
        <v>130</v>
      </c>
      <c r="AO38" s="72" t="s">
        <v>14</v>
      </c>
      <c r="AP38" s="76" t="s">
        <v>695</v>
      </c>
      <c r="AQ38" s="76" t="s">
        <v>64</v>
      </c>
      <c r="AR38" s="82" t="s">
        <v>130</v>
      </c>
      <c r="AS38" s="76" t="s">
        <v>9</v>
      </c>
      <c r="AT38" s="73"/>
      <c r="AU38" s="73"/>
      <c r="AV38" s="82"/>
      <c r="AW38" s="73"/>
      <c r="AX38" s="77" t="s">
        <v>695</v>
      </c>
      <c r="AY38" s="77" t="s">
        <v>64</v>
      </c>
      <c r="AZ38" s="82" t="s">
        <v>130</v>
      </c>
      <c r="BA38" s="77" t="s">
        <v>9</v>
      </c>
      <c r="BB38" s="74" t="s">
        <v>695</v>
      </c>
      <c r="BC38" s="74" t="s">
        <v>707</v>
      </c>
      <c r="BD38" s="82" t="s">
        <v>130</v>
      </c>
      <c r="BE38" s="74" t="s">
        <v>9</v>
      </c>
      <c r="BF38" s="72"/>
      <c r="BG38" s="72"/>
      <c r="BH38" s="82"/>
      <c r="BI38" s="72"/>
      <c r="BJ38" s="72" t="s">
        <v>708</v>
      </c>
      <c r="BK38" s="72" t="s">
        <v>709</v>
      </c>
      <c r="BL38" s="82" t="s">
        <v>130</v>
      </c>
      <c r="BM38" s="72" t="s">
        <v>9</v>
      </c>
      <c r="BN38" s="79"/>
      <c r="BO38" s="79"/>
      <c r="BP38" s="82"/>
      <c r="BQ38" s="79"/>
      <c r="BR38" s="77" t="s">
        <v>710</v>
      </c>
      <c r="BS38" s="77" t="s">
        <v>711</v>
      </c>
      <c r="BT38" s="82" t="s">
        <v>130</v>
      </c>
      <c r="BU38" s="77" t="s">
        <v>153</v>
      </c>
    </row>
    <row r="39" spans="1:73" s="112" customFormat="1" ht="90" customHeight="1">
      <c r="A39" s="107">
        <v>32</v>
      </c>
      <c r="B39" s="108" t="s">
        <v>712</v>
      </c>
      <c r="C39" s="109" t="s">
        <v>713</v>
      </c>
      <c r="D39" s="110" t="s">
        <v>15</v>
      </c>
      <c r="E39" s="111">
        <v>1</v>
      </c>
      <c r="F39" s="81"/>
      <c r="G39" s="81"/>
      <c r="H39" s="82"/>
      <c r="I39" s="76"/>
      <c r="J39" s="71" t="s">
        <v>55</v>
      </c>
      <c r="K39" s="71" t="s">
        <v>55</v>
      </c>
      <c r="L39" s="82"/>
      <c r="M39" s="71" t="s">
        <v>55</v>
      </c>
      <c r="N39" s="72" t="s">
        <v>713</v>
      </c>
      <c r="O39" s="72" t="s">
        <v>714</v>
      </c>
      <c r="P39" s="82" t="s">
        <v>130</v>
      </c>
      <c r="Q39" s="72" t="s">
        <v>14</v>
      </c>
      <c r="R39" s="73" t="s">
        <v>715</v>
      </c>
      <c r="S39" s="73" t="s">
        <v>716</v>
      </c>
      <c r="T39" s="82" t="s">
        <v>130</v>
      </c>
      <c r="U39" s="73" t="s">
        <v>282</v>
      </c>
      <c r="V39" s="72" t="s">
        <v>713</v>
      </c>
      <c r="W39" s="72" t="s">
        <v>712</v>
      </c>
      <c r="X39" s="69" t="s">
        <v>130</v>
      </c>
      <c r="Y39" s="72" t="s">
        <v>14</v>
      </c>
      <c r="Z39" s="74"/>
      <c r="AA39" s="74"/>
      <c r="AB39" s="82"/>
      <c r="AC39" s="74"/>
      <c r="AD39" s="75" t="s">
        <v>717</v>
      </c>
      <c r="AE39" s="75" t="s">
        <v>15</v>
      </c>
      <c r="AF39" s="82" t="s">
        <v>130</v>
      </c>
      <c r="AG39" s="75"/>
      <c r="AH39" s="74" t="s">
        <v>713</v>
      </c>
      <c r="AI39" s="74" t="s">
        <v>718</v>
      </c>
      <c r="AJ39" s="82" t="s">
        <v>130</v>
      </c>
      <c r="AK39" s="74" t="s">
        <v>14</v>
      </c>
      <c r="AL39" s="72"/>
      <c r="AM39" s="72"/>
      <c r="AN39" s="82"/>
      <c r="AO39" s="72"/>
      <c r="AP39" s="76" t="s">
        <v>713</v>
      </c>
      <c r="AQ39" s="76" t="s">
        <v>719</v>
      </c>
      <c r="AR39" s="82" t="s">
        <v>130</v>
      </c>
      <c r="AS39" s="76" t="s">
        <v>10</v>
      </c>
      <c r="AT39" s="73"/>
      <c r="AU39" s="73"/>
      <c r="AV39" s="82"/>
      <c r="AW39" s="73"/>
      <c r="AX39" s="77" t="s">
        <v>713</v>
      </c>
      <c r="AY39" s="77" t="s">
        <v>15</v>
      </c>
      <c r="AZ39" s="82" t="s">
        <v>130</v>
      </c>
      <c r="BA39" s="77" t="s">
        <v>10</v>
      </c>
      <c r="BB39" s="74" t="s">
        <v>713</v>
      </c>
      <c r="BC39" s="74" t="s">
        <v>720</v>
      </c>
      <c r="BD39" s="82" t="s">
        <v>130</v>
      </c>
      <c r="BE39" s="74" t="s">
        <v>10</v>
      </c>
      <c r="BF39" s="72"/>
      <c r="BG39" s="72"/>
      <c r="BH39" s="82"/>
      <c r="BI39" s="72"/>
      <c r="BJ39" s="72" t="s">
        <v>713</v>
      </c>
      <c r="BK39" s="72" t="s">
        <v>721</v>
      </c>
      <c r="BL39" s="82" t="s">
        <v>130</v>
      </c>
      <c r="BM39" s="72" t="s">
        <v>10</v>
      </c>
      <c r="BN39" s="79"/>
      <c r="BO39" s="79"/>
      <c r="BP39" s="82"/>
      <c r="BQ39" s="79"/>
      <c r="BR39" s="77" t="s">
        <v>722</v>
      </c>
      <c r="BS39" s="77" t="s">
        <v>723</v>
      </c>
      <c r="BT39" s="82" t="s">
        <v>130</v>
      </c>
      <c r="BU39" s="77" t="s">
        <v>302</v>
      </c>
    </row>
    <row r="40" spans="1:73" s="112" customFormat="1" ht="47.25" customHeight="1">
      <c r="A40" s="113"/>
      <c r="B40" s="114"/>
      <c r="C40" s="109" t="s">
        <v>724</v>
      </c>
      <c r="D40" s="110"/>
      <c r="E40" s="111">
        <v>1</v>
      </c>
      <c r="F40" s="81"/>
      <c r="G40" s="81"/>
      <c r="H40" s="82"/>
      <c r="I40" s="76"/>
      <c r="J40" s="71" t="s">
        <v>55</v>
      </c>
      <c r="K40" s="71" t="s">
        <v>55</v>
      </c>
      <c r="L40" s="82"/>
      <c r="M40" s="71" t="s">
        <v>55</v>
      </c>
      <c r="N40" s="72" t="s">
        <v>724</v>
      </c>
      <c r="O40" s="72"/>
      <c r="P40" s="82" t="s">
        <v>130</v>
      </c>
      <c r="Q40" s="72"/>
      <c r="R40" s="73" t="s">
        <v>725</v>
      </c>
      <c r="S40" s="73" t="s">
        <v>726</v>
      </c>
      <c r="T40" s="82" t="s">
        <v>130</v>
      </c>
      <c r="U40" s="73" t="s">
        <v>727</v>
      </c>
      <c r="V40" s="72" t="s">
        <v>724</v>
      </c>
      <c r="W40" s="72"/>
      <c r="X40" s="69" t="s">
        <v>130</v>
      </c>
      <c r="Y40" s="72"/>
      <c r="Z40" s="74"/>
      <c r="AA40" s="74"/>
      <c r="AB40" s="82"/>
      <c r="AC40" s="74"/>
      <c r="AD40" s="75" t="s">
        <v>728</v>
      </c>
      <c r="AE40" s="75" t="s">
        <v>15</v>
      </c>
      <c r="AF40" s="82" t="s">
        <v>130</v>
      </c>
      <c r="AG40" s="75"/>
      <c r="AH40" s="74" t="s">
        <v>729</v>
      </c>
      <c r="AI40" s="74" t="s">
        <v>730</v>
      </c>
      <c r="AJ40" s="82" t="s">
        <v>130</v>
      </c>
      <c r="AK40" s="74"/>
      <c r="AL40" s="72"/>
      <c r="AM40" s="72"/>
      <c r="AN40" s="82"/>
      <c r="AO40" s="72"/>
      <c r="AP40" s="76" t="s">
        <v>731</v>
      </c>
      <c r="AQ40" s="76" t="s">
        <v>15</v>
      </c>
      <c r="AR40" s="82" t="s">
        <v>130</v>
      </c>
      <c r="AS40" s="76" t="s">
        <v>10</v>
      </c>
      <c r="AT40" s="73"/>
      <c r="AU40" s="73"/>
      <c r="AV40" s="82"/>
      <c r="AW40" s="73"/>
      <c r="AX40" s="77" t="s">
        <v>724</v>
      </c>
      <c r="AY40" s="77" t="s">
        <v>15</v>
      </c>
      <c r="AZ40" s="82" t="s">
        <v>130</v>
      </c>
      <c r="BA40" s="77" t="s">
        <v>10</v>
      </c>
      <c r="BB40" s="74" t="s">
        <v>724</v>
      </c>
      <c r="BC40" s="74" t="s">
        <v>732</v>
      </c>
      <c r="BD40" s="82" t="s">
        <v>130</v>
      </c>
      <c r="BE40" s="74" t="s">
        <v>10</v>
      </c>
      <c r="BF40" s="72"/>
      <c r="BG40" s="72"/>
      <c r="BH40" s="82"/>
      <c r="BI40" s="72"/>
      <c r="BJ40" s="72" t="s">
        <v>724</v>
      </c>
      <c r="BK40" s="72" t="s">
        <v>733</v>
      </c>
      <c r="BL40" s="82" t="s">
        <v>130</v>
      </c>
      <c r="BM40" s="72" t="s">
        <v>10</v>
      </c>
      <c r="BN40" s="79"/>
      <c r="BO40" s="79"/>
      <c r="BP40" s="82"/>
      <c r="BQ40" s="79"/>
      <c r="BR40" s="77" t="s">
        <v>734</v>
      </c>
      <c r="BS40" s="77" t="s">
        <v>735</v>
      </c>
      <c r="BT40" s="82" t="s">
        <v>130</v>
      </c>
      <c r="BU40" s="77" t="s">
        <v>302</v>
      </c>
    </row>
    <row r="41" spans="1:73" s="112" customFormat="1" ht="47.25" customHeight="1">
      <c r="A41" s="113"/>
      <c r="B41" s="114"/>
      <c r="C41" s="109" t="s">
        <v>736</v>
      </c>
      <c r="D41" s="110" t="s">
        <v>15</v>
      </c>
      <c r="E41" s="111">
        <v>1</v>
      </c>
      <c r="F41" s="81"/>
      <c r="G41" s="81"/>
      <c r="H41" s="82"/>
      <c r="I41" s="76"/>
      <c r="J41" s="71" t="s">
        <v>55</v>
      </c>
      <c r="K41" s="71" t="s">
        <v>55</v>
      </c>
      <c r="L41" s="82"/>
      <c r="M41" s="71" t="s">
        <v>55</v>
      </c>
      <c r="N41" s="72" t="s">
        <v>736</v>
      </c>
      <c r="O41" s="72" t="s">
        <v>15</v>
      </c>
      <c r="P41" s="82" t="s">
        <v>130</v>
      </c>
      <c r="Q41" s="72" t="s">
        <v>737</v>
      </c>
      <c r="R41" s="73" t="s">
        <v>738</v>
      </c>
      <c r="S41" s="73" t="s">
        <v>739</v>
      </c>
      <c r="T41" s="82" t="s">
        <v>130</v>
      </c>
      <c r="U41" s="73" t="s">
        <v>282</v>
      </c>
      <c r="V41" s="72" t="s">
        <v>736</v>
      </c>
      <c r="W41" s="72"/>
      <c r="X41" s="69" t="s">
        <v>130</v>
      </c>
      <c r="Y41" s="72"/>
      <c r="Z41" s="74"/>
      <c r="AA41" s="74"/>
      <c r="AB41" s="82"/>
      <c r="AC41" s="74"/>
      <c r="AD41" s="75" t="s">
        <v>736</v>
      </c>
      <c r="AE41" s="75" t="s">
        <v>15</v>
      </c>
      <c r="AF41" s="82" t="s">
        <v>130</v>
      </c>
      <c r="AG41" s="75"/>
      <c r="AH41" s="74" t="s">
        <v>740</v>
      </c>
      <c r="AI41" s="74" t="s">
        <v>741</v>
      </c>
      <c r="AJ41" s="82" t="s">
        <v>130</v>
      </c>
      <c r="AK41" s="74" t="s">
        <v>141</v>
      </c>
      <c r="AL41" s="72"/>
      <c r="AM41" s="72"/>
      <c r="AN41" s="82"/>
      <c r="AO41" s="72"/>
      <c r="AP41" s="76" t="s">
        <v>736</v>
      </c>
      <c r="AQ41" s="76" t="s">
        <v>15</v>
      </c>
      <c r="AR41" s="82" t="s">
        <v>130</v>
      </c>
      <c r="AS41" s="76" t="s">
        <v>10</v>
      </c>
      <c r="AT41" s="73"/>
      <c r="AU41" s="73"/>
      <c r="AV41" s="82"/>
      <c r="AW41" s="73"/>
      <c r="AX41" s="77" t="s">
        <v>736</v>
      </c>
      <c r="AY41" s="77" t="s">
        <v>15</v>
      </c>
      <c r="AZ41" s="82" t="s">
        <v>130</v>
      </c>
      <c r="BA41" s="77" t="s">
        <v>10</v>
      </c>
      <c r="BB41" s="74" t="s">
        <v>736</v>
      </c>
      <c r="BC41" s="74" t="s">
        <v>742</v>
      </c>
      <c r="BD41" s="82" t="s">
        <v>130</v>
      </c>
      <c r="BE41" s="74" t="s">
        <v>10</v>
      </c>
      <c r="BF41" s="72"/>
      <c r="BG41" s="72"/>
      <c r="BH41" s="82"/>
      <c r="BI41" s="72"/>
      <c r="BJ41" s="72" t="s">
        <v>736</v>
      </c>
      <c r="BK41" s="72" t="s">
        <v>743</v>
      </c>
      <c r="BL41" s="82" t="s">
        <v>130</v>
      </c>
      <c r="BM41" s="72" t="s">
        <v>10</v>
      </c>
      <c r="BN41" s="79"/>
      <c r="BO41" s="79"/>
      <c r="BP41" s="82"/>
      <c r="BQ41" s="79"/>
      <c r="BR41" s="77" t="s">
        <v>744</v>
      </c>
      <c r="BS41" s="77" t="s">
        <v>745</v>
      </c>
      <c r="BT41" s="82" t="s">
        <v>130</v>
      </c>
      <c r="BU41" s="77" t="s">
        <v>153</v>
      </c>
    </row>
    <row r="42" spans="1:73" s="112" customFormat="1" ht="90" customHeight="1">
      <c r="A42" s="115"/>
      <c r="B42" s="116"/>
      <c r="C42" s="109" t="s">
        <v>746</v>
      </c>
      <c r="D42" s="110" t="s">
        <v>15</v>
      </c>
      <c r="E42" s="111">
        <v>1</v>
      </c>
      <c r="F42" s="81"/>
      <c r="G42" s="81"/>
      <c r="H42" s="82"/>
      <c r="I42" s="76"/>
      <c r="J42" s="71" t="s">
        <v>55</v>
      </c>
      <c r="K42" s="71" t="s">
        <v>55</v>
      </c>
      <c r="L42" s="82"/>
      <c r="M42" s="71" t="s">
        <v>55</v>
      </c>
      <c r="N42" s="72" t="s">
        <v>746</v>
      </c>
      <c r="O42" s="72" t="s">
        <v>15</v>
      </c>
      <c r="P42" s="82" t="s">
        <v>130</v>
      </c>
      <c r="Q42" s="72" t="s">
        <v>697</v>
      </c>
      <c r="R42" s="73" t="s">
        <v>747</v>
      </c>
      <c r="S42" s="73" t="s">
        <v>748</v>
      </c>
      <c r="T42" s="82" t="s">
        <v>130</v>
      </c>
      <c r="U42" s="73" t="s">
        <v>135</v>
      </c>
      <c r="V42" s="72" t="s">
        <v>746</v>
      </c>
      <c r="W42" s="72"/>
      <c r="X42" s="69" t="s">
        <v>130</v>
      </c>
      <c r="Y42" s="72"/>
      <c r="Z42" s="74"/>
      <c r="AA42" s="74"/>
      <c r="AB42" s="82"/>
      <c r="AC42" s="74"/>
      <c r="AD42" s="75" t="s">
        <v>749</v>
      </c>
      <c r="AE42" s="75" t="s">
        <v>15</v>
      </c>
      <c r="AF42" s="82" t="s">
        <v>130</v>
      </c>
      <c r="AG42" s="75"/>
      <c r="AH42" s="74" t="s">
        <v>750</v>
      </c>
      <c r="AI42" s="74" t="s">
        <v>751</v>
      </c>
      <c r="AJ42" s="82" t="s">
        <v>130</v>
      </c>
      <c r="AK42" s="74" t="s">
        <v>141</v>
      </c>
      <c r="AL42" s="72"/>
      <c r="AM42" s="72"/>
      <c r="AN42" s="82"/>
      <c r="AO42" s="72"/>
      <c r="AP42" s="76" t="s">
        <v>749</v>
      </c>
      <c r="AQ42" s="76" t="s">
        <v>15</v>
      </c>
      <c r="AR42" s="82" t="s">
        <v>130</v>
      </c>
      <c r="AS42" s="76" t="s">
        <v>10</v>
      </c>
      <c r="AT42" s="73"/>
      <c r="AU42" s="73"/>
      <c r="AV42" s="82"/>
      <c r="AW42" s="73"/>
      <c r="AX42" s="77" t="s">
        <v>749</v>
      </c>
      <c r="AY42" s="77" t="s">
        <v>15</v>
      </c>
      <c r="AZ42" s="82" t="s">
        <v>130</v>
      </c>
      <c r="BA42" s="77" t="s">
        <v>10</v>
      </c>
      <c r="BB42" s="74" t="s">
        <v>749</v>
      </c>
      <c r="BC42" s="74" t="s">
        <v>752</v>
      </c>
      <c r="BD42" s="82" t="s">
        <v>130</v>
      </c>
      <c r="BE42" s="74" t="s">
        <v>10</v>
      </c>
      <c r="BF42" s="72"/>
      <c r="BG42" s="72"/>
      <c r="BH42" s="82"/>
      <c r="BI42" s="72"/>
      <c r="BJ42" s="72" t="s">
        <v>746</v>
      </c>
      <c r="BK42" s="72" t="s">
        <v>753</v>
      </c>
      <c r="BL42" s="82" t="s">
        <v>130</v>
      </c>
      <c r="BM42" s="72" t="s">
        <v>10</v>
      </c>
      <c r="BN42" s="79"/>
      <c r="BO42" s="79"/>
      <c r="BP42" s="82"/>
      <c r="BQ42" s="79"/>
      <c r="BR42" s="77" t="s">
        <v>754</v>
      </c>
      <c r="BS42" s="77" t="s">
        <v>755</v>
      </c>
      <c r="BT42" s="82" t="s">
        <v>130</v>
      </c>
      <c r="BU42" s="77" t="s">
        <v>153</v>
      </c>
    </row>
    <row r="43" spans="1:73" ht="90" customHeight="1">
      <c r="A43" s="117">
        <v>33</v>
      </c>
      <c r="B43" s="118" t="s">
        <v>756</v>
      </c>
      <c r="C43" s="93" t="s">
        <v>757</v>
      </c>
      <c r="D43" s="118" t="s">
        <v>758</v>
      </c>
      <c r="E43" s="98">
        <v>2</v>
      </c>
      <c r="F43" s="119"/>
      <c r="G43" s="119"/>
      <c r="H43" s="120"/>
      <c r="I43" s="76"/>
      <c r="J43" s="71" t="s">
        <v>759</v>
      </c>
      <c r="K43" s="71" t="s">
        <v>760</v>
      </c>
      <c r="L43" s="83" t="s">
        <v>761</v>
      </c>
      <c r="M43" s="71" t="s">
        <v>16</v>
      </c>
      <c r="N43" s="72"/>
      <c r="O43" s="72"/>
      <c r="P43" s="120"/>
      <c r="Q43" s="72"/>
      <c r="R43" s="73" t="s">
        <v>762</v>
      </c>
      <c r="S43" s="73" t="s">
        <v>763</v>
      </c>
      <c r="T43" s="120" t="s">
        <v>130</v>
      </c>
      <c r="U43" s="73" t="s">
        <v>135</v>
      </c>
      <c r="V43" s="72" t="s">
        <v>757</v>
      </c>
      <c r="W43" s="72"/>
      <c r="X43" s="120"/>
      <c r="Y43" s="72"/>
      <c r="Z43" s="74"/>
      <c r="AA43" s="74"/>
      <c r="AB43" s="120"/>
      <c r="AC43" s="74"/>
      <c r="AD43" s="75" t="s">
        <v>764</v>
      </c>
      <c r="AE43" s="75" t="s">
        <v>15</v>
      </c>
      <c r="AF43" s="83" t="s">
        <v>765</v>
      </c>
      <c r="AG43" s="75"/>
      <c r="AH43" s="74"/>
      <c r="AI43" s="74"/>
      <c r="AJ43" s="120"/>
      <c r="AK43" s="74"/>
      <c r="AL43" s="72" t="s">
        <v>766</v>
      </c>
      <c r="AM43" s="72" t="s">
        <v>767</v>
      </c>
      <c r="AN43" s="120" t="s">
        <v>130</v>
      </c>
      <c r="AO43" s="72" t="s">
        <v>190</v>
      </c>
      <c r="AP43" s="121"/>
      <c r="AQ43" s="121"/>
      <c r="AR43" s="120"/>
      <c r="AS43" s="121"/>
      <c r="AT43" s="122"/>
      <c r="AU43" s="122"/>
      <c r="AV43" s="120"/>
      <c r="AW43" s="122"/>
      <c r="AX43" s="77" t="s">
        <v>757</v>
      </c>
      <c r="AY43" s="77" t="s">
        <v>768</v>
      </c>
      <c r="AZ43" s="120" t="s">
        <v>130</v>
      </c>
      <c r="BA43" s="77" t="s">
        <v>9</v>
      </c>
      <c r="BB43" s="74" t="s">
        <v>757</v>
      </c>
      <c r="BC43" s="74" t="s">
        <v>762</v>
      </c>
      <c r="BD43" s="120" t="s">
        <v>130</v>
      </c>
      <c r="BE43" s="74" t="s">
        <v>9</v>
      </c>
      <c r="BF43" s="72"/>
      <c r="BG43" s="72"/>
      <c r="BH43" s="120"/>
      <c r="BI43" s="72"/>
      <c r="BJ43" s="72" t="s">
        <v>55</v>
      </c>
      <c r="BK43" s="72" t="s">
        <v>55</v>
      </c>
      <c r="BL43" s="120"/>
      <c r="BM43" s="72" t="s">
        <v>55</v>
      </c>
      <c r="BN43" s="79"/>
      <c r="BO43" s="79"/>
      <c r="BP43" s="120"/>
      <c r="BQ43" s="79"/>
      <c r="BR43" s="77" t="s">
        <v>55</v>
      </c>
      <c r="BS43" s="77" t="s">
        <v>55</v>
      </c>
      <c r="BT43" s="120"/>
      <c r="BU43" s="77" t="s">
        <v>55</v>
      </c>
    </row>
    <row r="44" spans="1:73">
      <c r="A44" s="123"/>
      <c r="B44" s="124"/>
      <c r="C44" s="124"/>
      <c r="D44" s="125"/>
      <c r="E44" s="125"/>
    </row>
    <row r="45" spans="1:73" ht="18" customHeight="1">
      <c r="C45" s="126" t="s">
        <v>7</v>
      </c>
    </row>
    <row r="46" spans="1:73" ht="21" customHeight="1">
      <c r="B46" s="127" t="s">
        <v>769</v>
      </c>
      <c r="C46"/>
    </row>
    <row r="47" spans="1:73" ht="30.95" customHeight="1">
      <c r="B47" s="127" t="s">
        <v>770</v>
      </c>
      <c r="C47" s="128"/>
    </row>
    <row r="48" spans="1:73" ht="45.95" customHeight="1">
      <c r="B48" s="127" t="s">
        <v>771</v>
      </c>
      <c r="C48" s="128"/>
    </row>
    <row r="60" spans="3:3">
      <c r="C60" s="126" t="s">
        <v>7</v>
      </c>
    </row>
  </sheetData>
  <mergeCells count="23">
    <mergeCell ref="BJ6:BM6"/>
    <mergeCell ref="BN6:BQ6"/>
    <mergeCell ref="BR6:BU6"/>
    <mergeCell ref="A39:A42"/>
    <mergeCell ref="B39:B42"/>
    <mergeCell ref="AL6:AO6"/>
    <mergeCell ref="AP6:AS6"/>
    <mergeCell ref="AT6:AW6"/>
    <mergeCell ref="AX6:BA6"/>
    <mergeCell ref="BB6:BE6"/>
    <mergeCell ref="BF6:BI6"/>
    <mergeCell ref="N6:Q6"/>
    <mergeCell ref="R6:U6"/>
    <mergeCell ref="V6:Y6"/>
    <mergeCell ref="Z6:AC6"/>
    <mergeCell ref="AD6:AG6"/>
    <mergeCell ref="AH6:AK6"/>
    <mergeCell ref="A1:H1"/>
    <mergeCell ref="A2:H2"/>
    <mergeCell ref="A3:H3"/>
    <mergeCell ref="A4:H4"/>
    <mergeCell ref="F6:I6"/>
    <mergeCell ref="J6:M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Y61"/>
  <sheetViews>
    <sheetView zoomScale="60" zoomScaleNormal="60" workbookViewId="0">
      <selection activeCell="C7" sqref="C7"/>
    </sheetView>
  </sheetViews>
  <sheetFormatPr baseColWidth="10" defaultRowHeight="15"/>
  <cols>
    <col min="1" max="1" width="8.42578125" style="41" customWidth="1"/>
    <col min="2" max="2" width="39.42578125" style="126" customWidth="1"/>
    <col min="3" max="3" width="63.85546875" style="126" customWidth="1"/>
    <col min="4" max="4" width="19.42578125" style="41" customWidth="1"/>
    <col min="5" max="5" width="9.42578125" style="41" customWidth="1"/>
    <col min="6" max="6" width="58" style="41" customWidth="1"/>
    <col min="7" max="8" width="26.42578125" style="41" customWidth="1"/>
    <col min="9" max="9" width="17.85546875" style="41" customWidth="1"/>
    <col min="10" max="10" width="14.85546875" style="41" customWidth="1"/>
    <col min="11" max="11" width="17.85546875" style="41" customWidth="1"/>
    <col min="12" max="12" width="16.42578125" style="41" customWidth="1"/>
    <col min="13" max="13" width="15.42578125" style="41" customWidth="1"/>
    <col min="14" max="14" width="32.7109375" style="41" customWidth="1"/>
    <col min="15" max="16" width="16.140625" style="41" customWidth="1"/>
    <col min="17" max="18" width="11.42578125" style="41"/>
    <col min="19" max="19" width="13.28515625" style="41" customWidth="1"/>
    <col min="20" max="21" width="11.42578125" style="41" customWidth="1"/>
    <col min="22" max="22" width="45" style="41" customWidth="1"/>
    <col min="23" max="24" width="16.85546875" style="41" customWidth="1"/>
    <col min="25" max="26" width="11.42578125" style="41"/>
    <col min="27" max="27" width="13.28515625" style="41" customWidth="1"/>
    <col min="28" max="29" width="11.42578125" style="41" customWidth="1"/>
    <col min="30" max="30" width="59.7109375" style="41" customWidth="1"/>
    <col min="31" max="31" width="11.42578125" style="41" customWidth="1"/>
    <col min="32" max="32" width="15.7109375" style="41" customWidth="1"/>
    <col min="33" max="34" width="11.42578125" style="41"/>
    <col min="35" max="35" width="14.7109375" style="41" customWidth="1"/>
    <col min="36" max="37" width="11.42578125" style="41" customWidth="1"/>
    <col min="38" max="38" width="43.42578125" style="41" customWidth="1"/>
    <col min="39" max="40" width="19.28515625" style="41" customWidth="1"/>
    <col min="41" max="41" width="12.85546875" style="41" customWidth="1"/>
    <col min="42" max="42" width="11.42578125" style="41"/>
    <col min="43" max="43" width="14.42578125" style="41" customWidth="1"/>
    <col min="44" max="45" width="11.42578125" style="41" customWidth="1"/>
    <col min="46" max="46" width="56" style="41" customWidth="1"/>
    <col min="47" max="48" width="11.42578125" style="41" customWidth="1"/>
    <col min="49" max="50" width="11.42578125" style="41"/>
    <col min="51" max="51" width="13.42578125" style="41" customWidth="1"/>
    <col min="52" max="53" width="11.42578125" style="41" customWidth="1"/>
    <col min="54" max="54" width="52" style="41" customWidth="1"/>
    <col min="55" max="55" width="11.42578125" style="41" customWidth="1"/>
    <col min="56" max="56" width="17.140625" style="41" customWidth="1"/>
    <col min="57" max="58" width="11.42578125" style="41"/>
    <col min="59" max="59" width="14.28515625" style="41" customWidth="1"/>
    <col min="60" max="61" width="11.42578125" style="41" customWidth="1"/>
    <col min="62" max="63" width="24.85546875" style="122" customWidth="1"/>
    <col min="64" max="64" width="48" style="41" customWidth="1"/>
    <col min="65" max="65" width="54" style="41" customWidth="1"/>
    <col min="66" max="66" width="20.28515625" style="41" customWidth="1"/>
    <col min="67" max="67" width="12.28515625" style="41" customWidth="1"/>
    <col min="68" max="68" width="11.42578125" style="41"/>
    <col min="69" max="69" width="13.28515625" style="41" customWidth="1"/>
    <col min="70" max="71" width="11.42578125" style="41" customWidth="1"/>
    <col min="72" max="72" width="35.7109375" style="41" customWidth="1"/>
    <col min="73" max="74" width="14.28515625" style="41" customWidth="1"/>
    <col min="75" max="75" width="12.7109375" style="41" customWidth="1"/>
    <col min="76" max="76" width="11.42578125" style="41"/>
    <col min="77" max="77" width="12.28515625" style="41" customWidth="1"/>
    <col min="78" max="79" width="11.42578125" style="41" customWidth="1"/>
    <col min="80" max="80" width="34.7109375" style="41" customWidth="1"/>
    <col min="81" max="81" width="14.7109375" style="41" customWidth="1"/>
    <col min="82" max="82" width="17.85546875" style="41" customWidth="1"/>
    <col min="83" max="83" width="13.28515625" style="41" customWidth="1"/>
    <col min="84" max="84" width="11.42578125" style="41"/>
    <col min="85" max="85" width="12.7109375" style="41" customWidth="1"/>
    <col min="86" max="87" width="11.42578125" style="41" customWidth="1"/>
    <col min="88" max="88" width="45.28515625" style="41" customWidth="1"/>
    <col min="89" max="89" width="11.42578125" style="41" customWidth="1"/>
    <col min="90" max="90" width="19.28515625" style="41" customWidth="1"/>
    <col min="91" max="92" width="11.42578125" style="41"/>
    <col min="93" max="93" width="13.28515625" style="41" customWidth="1"/>
    <col min="94" max="95" width="11.42578125" style="41" customWidth="1"/>
    <col min="96" max="96" width="54.140625" style="41" customWidth="1"/>
    <col min="97" max="98" width="11.42578125" style="41" customWidth="1"/>
    <col min="99" max="99" width="15" style="41" customWidth="1"/>
    <col min="100" max="100" width="11.42578125" style="41"/>
    <col min="101" max="101" width="15.28515625" style="41" customWidth="1"/>
    <col min="102" max="103" width="11.42578125" style="41" customWidth="1"/>
    <col min="104" max="104" width="43.42578125" style="41" customWidth="1"/>
    <col min="105" max="105" width="11.42578125" style="41" customWidth="1"/>
    <col min="106" max="106" width="15.42578125" style="41" customWidth="1"/>
    <col min="107" max="108" width="11.42578125" style="41"/>
    <col min="109" max="109" width="14" style="41" customWidth="1"/>
    <col min="110" max="111" width="11.42578125" style="41" customWidth="1"/>
    <col min="112" max="112" width="32.7109375" style="41" customWidth="1"/>
    <col min="113" max="114" width="29.140625" style="41" customWidth="1"/>
    <col min="115" max="116" width="11.42578125" style="41"/>
    <col min="117" max="117" width="13.85546875" style="41" customWidth="1"/>
    <col min="118" max="119" width="11.42578125" style="41" customWidth="1"/>
    <col min="120" max="121" width="30.42578125" style="41" customWidth="1"/>
    <col min="122" max="122" width="52.28515625" style="41" customWidth="1"/>
    <col min="123" max="124" width="15.28515625" style="41" customWidth="1"/>
    <col min="125" max="126" width="11.42578125" style="41"/>
    <col min="127" max="127" width="12.85546875" style="41" customWidth="1"/>
    <col min="128" max="129" width="11.42578125" style="41" customWidth="1"/>
    <col min="130" max="130" width="37.7109375" style="41" customWidth="1"/>
    <col min="131" max="132" width="11.42578125" style="41" customWidth="1"/>
    <col min="133" max="134" width="11.42578125" style="41"/>
    <col min="135" max="135" width="14.7109375" style="41" customWidth="1"/>
    <col min="136" max="137" width="11.42578125" style="41" customWidth="1"/>
    <col min="138" max="138" width="70.140625" style="41" customWidth="1"/>
    <col min="139" max="140" width="14" style="41" customWidth="1"/>
    <col min="141" max="141" width="12.7109375" style="41" customWidth="1"/>
    <col min="142" max="142" width="11.42578125" style="41"/>
    <col min="143" max="143" width="15" style="41" customWidth="1"/>
    <col min="144" max="145" width="11.42578125" style="41" customWidth="1"/>
    <col min="146" max="146" width="16.85546875" style="41" customWidth="1"/>
    <col min="147" max="148" width="28.28515625" style="41" customWidth="1"/>
    <col min="149" max="149" width="19.140625" style="41" customWidth="1"/>
    <col min="150" max="150" width="23.7109375" style="41" customWidth="1"/>
    <col min="151" max="151" width="11.42578125" style="41"/>
    <col min="152" max="152" width="18.7109375" style="41" customWidth="1"/>
    <col min="153" max="256" width="11.42578125" style="41"/>
    <col min="257" max="257" width="8.42578125" style="41" customWidth="1"/>
    <col min="258" max="258" width="39.42578125" style="41" customWidth="1"/>
    <col min="259" max="259" width="63.85546875" style="41" customWidth="1"/>
    <col min="260" max="260" width="19.42578125" style="41" customWidth="1"/>
    <col min="261" max="261" width="9.42578125" style="41" customWidth="1"/>
    <col min="262" max="262" width="58" style="41" customWidth="1"/>
    <col min="263" max="264" width="26.42578125" style="41" customWidth="1"/>
    <col min="265" max="265" width="17.85546875" style="41" customWidth="1"/>
    <col min="266" max="266" width="14.85546875" style="41" customWidth="1"/>
    <col min="267" max="267" width="17.85546875" style="41" customWidth="1"/>
    <col min="268" max="268" width="16.42578125" style="41" customWidth="1"/>
    <col min="269" max="269" width="15.42578125" style="41" customWidth="1"/>
    <col min="270" max="270" width="32.7109375" style="41" customWidth="1"/>
    <col min="271" max="272" width="16.140625" style="41" customWidth="1"/>
    <col min="273" max="274" width="11.42578125" style="41"/>
    <col min="275" max="275" width="13.28515625" style="41" customWidth="1"/>
    <col min="276" max="277" width="11.42578125" style="41" customWidth="1"/>
    <col min="278" max="278" width="45" style="41" customWidth="1"/>
    <col min="279" max="280" width="16.85546875" style="41" customWidth="1"/>
    <col min="281" max="282" width="11.42578125" style="41"/>
    <col min="283" max="283" width="13.28515625" style="41" customWidth="1"/>
    <col min="284" max="285" width="11.42578125" style="41" customWidth="1"/>
    <col min="286" max="286" width="59.7109375" style="41" customWidth="1"/>
    <col min="287" max="287" width="11.42578125" style="41" customWidth="1"/>
    <col min="288" max="288" width="15.7109375" style="41" customWidth="1"/>
    <col min="289" max="290" width="11.42578125" style="41"/>
    <col min="291" max="291" width="14.7109375" style="41" customWidth="1"/>
    <col min="292" max="293" width="11.42578125" style="41" customWidth="1"/>
    <col min="294" max="294" width="43.42578125" style="41" customWidth="1"/>
    <col min="295" max="296" width="19.28515625" style="41" customWidth="1"/>
    <col min="297" max="297" width="12.85546875" style="41" customWidth="1"/>
    <col min="298" max="298" width="11.42578125" style="41"/>
    <col min="299" max="299" width="14.42578125" style="41" customWidth="1"/>
    <col min="300" max="301" width="11.42578125" style="41" customWidth="1"/>
    <col min="302" max="302" width="56" style="41" customWidth="1"/>
    <col min="303" max="304" width="11.42578125" style="41" customWidth="1"/>
    <col min="305" max="306" width="11.42578125" style="41"/>
    <col min="307" max="307" width="13.42578125" style="41" customWidth="1"/>
    <col min="308" max="309" width="11.42578125" style="41" customWidth="1"/>
    <col min="310" max="310" width="52" style="41" customWidth="1"/>
    <col min="311" max="311" width="11.42578125" style="41" customWidth="1"/>
    <col min="312" max="312" width="17.140625" style="41" customWidth="1"/>
    <col min="313" max="314" width="11.42578125" style="41"/>
    <col min="315" max="315" width="14.28515625" style="41" customWidth="1"/>
    <col min="316" max="317" width="11.42578125" style="41" customWidth="1"/>
    <col min="318" max="319" width="24.85546875" style="41" customWidth="1"/>
    <col min="320" max="320" width="48" style="41" customWidth="1"/>
    <col min="321" max="321" width="54" style="41" customWidth="1"/>
    <col min="322" max="322" width="20.28515625" style="41" customWidth="1"/>
    <col min="323" max="323" width="12.28515625" style="41" customWidth="1"/>
    <col min="324" max="324" width="11.42578125" style="41"/>
    <col min="325" max="325" width="13.28515625" style="41" customWidth="1"/>
    <col min="326" max="327" width="11.42578125" style="41" customWidth="1"/>
    <col min="328" max="328" width="35.7109375" style="41" customWidth="1"/>
    <col min="329" max="330" width="14.28515625" style="41" customWidth="1"/>
    <col min="331" max="331" width="12.7109375" style="41" customWidth="1"/>
    <col min="332" max="332" width="11.42578125" style="41"/>
    <col min="333" max="333" width="12.28515625" style="41" customWidth="1"/>
    <col min="334" max="335" width="11.42578125" style="41" customWidth="1"/>
    <col min="336" max="336" width="34.7109375" style="41" customWidth="1"/>
    <col min="337" max="337" width="14.7109375" style="41" customWidth="1"/>
    <col min="338" max="338" width="17.85546875" style="41" customWidth="1"/>
    <col min="339" max="339" width="13.28515625" style="41" customWidth="1"/>
    <col min="340" max="340" width="11.42578125" style="41"/>
    <col min="341" max="341" width="12.7109375" style="41" customWidth="1"/>
    <col min="342" max="343" width="11.42578125" style="41" customWidth="1"/>
    <col min="344" max="344" width="45.28515625" style="41" customWidth="1"/>
    <col min="345" max="345" width="11.42578125" style="41" customWidth="1"/>
    <col min="346" max="346" width="19.28515625" style="41" customWidth="1"/>
    <col min="347" max="348" width="11.42578125" style="41"/>
    <col min="349" max="349" width="13.28515625" style="41" customWidth="1"/>
    <col min="350" max="351" width="11.42578125" style="41" customWidth="1"/>
    <col min="352" max="352" width="54.140625" style="41" customWidth="1"/>
    <col min="353" max="354" width="11.42578125" style="41" customWidth="1"/>
    <col min="355" max="355" width="15" style="41" customWidth="1"/>
    <col min="356" max="356" width="11.42578125" style="41"/>
    <col min="357" max="357" width="15.28515625" style="41" customWidth="1"/>
    <col min="358" max="359" width="11.42578125" style="41" customWidth="1"/>
    <col min="360" max="360" width="43.42578125" style="41" customWidth="1"/>
    <col min="361" max="361" width="11.42578125" style="41" customWidth="1"/>
    <col min="362" max="362" width="15.42578125" style="41" customWidth="1"/>
    <col min="363" max="364" width="11.42578125" style="41"/>
    <col min="365" max="365" width="14" style="41" customWidth="1"/>
    <col min="366" max="367" width="11.42578125" style="41" customWidth="1"/>
    <col min="368" max="368" width="32.7109375" style="41" customWidth="1"/>
    <col min="369" max="370" width="29.140625" style="41" customWidth="1"/>
    <col min="371" max="372" width="11.42578125" style="41"/>
    <col min="373" max="373" width="13.85546875" style="41" customWidth="1"/>
    <col min="374" max="375" width="11.42578125" style="41" customWidth="1"/>
    <col min="376" max="377" width="30.42578125" style="41" customWidth="1"/>
    <col min="378" max="378" width="52.28515625" style="41" customWidth="1"/>
    <col min="379" max="380" width="15.28515625" style="41" customWidth="1"/>
    <col min="381" max="382" width="11.42578125" style="41"/>
    <col min="383" max="383" width="12.85546875" style="41" customWidth="1"/>
    <col min="384" max="385" width="11.42578125" style="41" customWidth="1"/>
    <col min="386" max="386" width="37.7109375" style="41" customWidth="1"/>
    <col min="387" max="388" width="11.42578125" style="41" customWidth="1"/>
    <col min="389" max="390" width="11.42578125" style="41"/>
    <col min="391" max="391" width="14.7109375" style="41" customWidth="1"/>
    <col min="392" max="393" width="11.42578125" style="41" customWidth="1"/>
    <col min="394" max="394" width="70.140625" style="41" customWidth="1"/>
    <col min="395" max="396" width="14" style="41" customWidth="1"/>
    <col min="397" max="397" width="12.7109375" style="41" customWidth="1"/>
    <col min="398" max="398" width="11.42578125" style="41"/>
    <col min="399" max="399" width="15" style="41" customWidth="1"/>
    <col min="400" max="401" width="11.42578125" style="41" customWidth="1"/>
    <col min="402" max="402" width="16.85546875" style="41" customWidth="1"/>
    <col min="403" max="404" width="28.28515625" style="41" customWidth="1"/>
    <col min="405" max="405" width="19.140625" style="41" customWidth="1"/>
    <col min="406" max="406" width="23.7109375" style="41" customWidth="1"/>
    <col min="407" max="407" width="11.42578125" style="41"/>
    <col min="408" max="408" width="18.7109375" style="41" customWidth="1"/>
    <col min="409" max="512" width="11.42578125" style="41"/>
    <col min="513" max="513" width="8.42578125" style="41" customWidth="1"/>
    <col min="514" max="514" width="39.42578125" style="41" customWidth="1"/>
    <col min="515" max="515" width="63.85546875" style="41" customWidth="1"/>
    <col min="516" max="516" width="19.42578125" style="41" customWidth="1"/>
    <col min="517" max="517" width="9.42578125" style="41" customWidth="1"/>
    <col min="518" max="518" width="58" style="41" customWidth="1"/>
    <col min="519" max="520" width="26.42578125" style="41" customWidth="1"/>
    <col min="521" max="521" width="17.85546875" style="41" customWidth="1"/>
    <col min="522" max="522" width="14.85546875" style="41" customWidth="1"/>
    <col min="523" max="523" width="17.85546875" style="41" customWidth="1"/>
    <col min="524" max="524" width="16.42578125" style="41" customWidth="1"/>
    <col min="525" max="525" width="15.42578125" style="41" customWidth="1"/>
    <col min="526" max="526" width="32.7109375" style="41" customWidth="1"/>
    <col min="527" max="528" width="16.140625" style="41" customWidth="1"/>
    <col min="529" max="530" width="11.42578125" style="41"/>
    <col min="531" max="531" width="13.28515625" style="41" customWidth="1"/>
    <col min="532" max="533" width="11.42578125" style="41" customWidth="1"/>
    <col min="534" max="534" width="45" style="41" customWidth="1"/>
    <col min="535" max="536" width="16.85546875" style="41" customWidth="1"/>
    <col min="537" max="538" width="11.42578125" style="41"/>
    <col min="539" max="539" width="13.28515625" style="41" customWidth="1"/>
    <col min="540" max="541" width="11.42578125" style="41" customWidth="1"/>
    <col min="542" max="542" width="59.7109375" style="41" customWidth="1"/>
    <col min="543" max="543" width="11.42578125" style="41" customWidth="1"/>
    <col min="544" max="544" width="15.7109375" style="41" customWidth="1"/>
    <col min="545" max="546" width="11.42578125" style="41"/>
    <col min="547" max="547" width="14.7109375" style="41" customWidth="1"/>
    <col min="548" max="549" width="11.42578125" style="41" customWidth="1"/>
    <col min="550" max="550" width="43.42578125" style="41" customWidth="1"/>
    <col min="551" max="552" width="19.28515625" style="41" customWidth="1"/>
    <col min="553" max="553" width="12.85546875" style="41" customWidth="1"/>
    <col min="554" max="554" width="11.42578125" style="41"/>
    <col min="555" max="555" width="14.42578125" style="41" customWidth="1"/>
    <col min="556" max="557" width="11.42578125" style="41" customWidth="1"/>
    <col min="558" max="558" width="56" style="41" customWidth="1"/>
    <col min="559" max="560" width="11.42578125" style="41" customWidth="1"/>
    <col min="561" max="562" width="11.42578125" style="41"/>
    <col min="563" max="563" width="13.42578125" style="41" customWidth="1"/>
    <col min="564" max="565" width="11.42578125" style="41" customWidth="1"/>
    <col min="566" max="566" width="52" style="41" customWidth="1"/>
    <col min="567" max="567" width="11.42578125" style="41" customWidth="1"/>
    <col min="568" max="568" width="17.140625" style="41" customWidth="1"/>
    <col min="569" max="570" width="11.42578125" style="41"/>
    <col min="571" max="571" width="14.28515625" style="41" customWidth="1"/>
    <col min="572" max="573" width="11.42578125" style="41" customWidth="1"/>
    <col min="574" max="575" width="24.85546875" style="41" customWidth="1"/>
    <col min="576" max="576" width="48" style="41" customWidth="1"/>
    <col min="577" max="577" width="54" style="41" customWidth="1"/>
    <col min="578" max="578" width="20.28515625" style="41" customWidth="1"/>
    <col min="579" max="579" width="12.28515625" style="41" customWidth="1"/>
    <col min="580" max="580" width="11.42578125" style="41"/>
    <col min="581" max="581" width="13.28515625" style="41" customWidth="1"/>
    <col min="582" max="583" width="11.42578125" style="41" customWidth="1"/>
    <col min="584" max="584" width="35.7109375" style="41" customWidth="1"/>
    <col min="585" max="586" width="14.28515625" style="41" customWidth="1"/>
    <col min="587" max="587" width="12.7109375" style="41" customWidth="1"/>
    <col min="588" max="588" width="11.42578125" style="41"/>
    <col min="589" max="589" width="12.28515625" style="41" customWidth="1"/>
    <col min="590" max="591" width="11.42578125" style="41" customWidth="1"/>
    <col min="592" max="592" width="34.7109375" style="41" customWidth="1"/>
    <col min="593" max="593" width="14.7109375" style="41" customWidth="1"/>
    <col min="594" max="594" width="17.85546875" style="41" customWidth="1"/>
    <col min="595" max="595" width="13.28515625" style="41" customWidth="1"/>
    <col min="596" max="596" width="11.42578125" style="41"/>
    <col min="597" max="597" width="12.7109375" style="41" customWidth="1"/>
    <col min="598" max="599" width="11.42578125" style="41" customWidth="1"/>
    <col min="600" max="600" width="45.28515625" style="41" customWidth="1"/>
    <col min="601" max="601" width="11.42578125" style="41" customWidth="1"/>
    <col min="602" max="602" width="19.28515625" style="41" customWidth="1"/>
    <col min="603" max="604" width="11.42578125" style="41"/>
    <col min="605" max="605" width="13.28515625" style="41" customWidth="1"/>
    <col min="606" max="607" width="11.42578125" style="41" customWidth="1"/>
    <col min="608" max="608" width="54.140625" style="41" customWidth="1"/>
    <col min="609" max="610" width="11.42578125" style="41" customWidth="1"/>
    <col min="611" max="611" width="15" style="41" customWidth="1"/>
    <col min="612" max="612" width="11.42578125" style="41"/>
    <col min="613" max="613" width="15.28515625" style="41" customWidth="1"/>
    <col min="614" max="615" width="11.42578125" style="41" customWidth="1"/>
    <col min="616" max="616" width="43.42578125" style="41" customWidth="1"/>
    <col min="617" max="617" width="11.42578125" style="41" customWidth="1"/>
    <col min="618" max="618" width="15.42578125" style="41" customWidth="1"/>
    <col min="619" max="620" width="11.42578125" style="41"/>
    <col min="621" max="621" width="14" style="41" customWidth="1"/>
    <col min="622" max="623" width="11.42578125" style="41" customWidth="1"/>
    <col min="624" max="624" width="32.7109375" style="41" customWidth="1"/>
    <col min="625" max="626" width="29.140625" style="41" customWidth="1"/>
    <col min="627" max="628" width="11.42578125" style="41"/>
    <col min="629" max="629" width="13.85546875" style="41" customWidth="1"/>
    <col min="630" max="631" width="11.42578125" style="41" customWidth="1"/>
    <col min="632" max="633" width="30.42578125" style="41" customWidth="1"/>
    <col min="634" max="634" width="52.28515625" style="41" customWidth="1"/>
    <col min="635" max="636" width="15.28515625" style="41" customWidth="1"/>
    <col min="637" max="638" width="11.42578125" style="41"/>
    <col min="639" max="639" width="12.85546875" style="41" customWidth="1"/>
    <col min="640" max="641" width="11.42578125" style="41" customWidth="1"/>
    <col min="642" max="642" width="37.7109375" style="41" customWidth="1"/>
    <col min="643" max="644" width="11.42578125" style="41" customWidth="1"/>
    <col min="645" max="646" width="11.42578125" style="41"/>
    <col min="647" max="647" width="14.7109375" style="41" customWidth="1"/>
    <col min="648" max="649" width="11.42578125" style="41" customWidth="1"/>
    <col min="650" max="650" width="70.140625" style="41" customWidth="1"/>
    <col min="651" max="652" width="14" style="41" customWidth="1"/>
    <col min="653" max="653" width="12.7109375" style="41" customWidth="1"/>
    <col min="654" max="654" width="11.42578125" style="41"/>
    <col min="655" max="655" width="15" style="41" customWidth="1"/>
    <col min="656" max="657" width="11.42578125" style="41" customWidth="1"/>
    <col min="658" max="658" width="16.85546875" style="41" customWidth="1"/>
    <col min="659" max="660" width="28.28515625" style="41" customWidth="1"/>
    <col min="661" max="661" width="19.140625" style="41" customWidth="1"/>
    <col min="662" max="662" width="23.7109375" style="41" customWidth="1"/>
    <col min="663" max="663" width="11.42578125" style="41"/>
    <col min="664" max="664" width="18.7109375" style="41" customWidth="1"/>
    <col min="665" max="768" width="11.42578125" style="41"/>
    <col min="769" max="769" width="8.42578125" style="41" customWidth="1"/>
    <col min="770" max="770" width="39.42578125" style="41" customWidth="1"/>
    <col min="771" max="771" width="63.85546875" style="41" customWidth="1"/>
    <col min="772" max="772" width="19.42578125" style="41" customWidth="1"/>
    <col min="773" max="773" width="9.42578125" style="41" customWidth="1"/>
    <col min="774" max="774" width="58" style="41" customWidth="1"/>
    <col min="775" max="776" width="26.42578125" style="41" customWidth="1"/>
    <col min="777" max="777" width="17.85546875" style="41" customWidth="1"/>
    <col min="778" max="778" width="14.85546875" style="41" customWidth="1"/>
    <col min="779" max="779" width="17.85546875" style="41" customWidth="1"/>
    <col min="780" max="780" width="16.42578125" style="41" customWidth="1"/>
    <col min="781" max="781" width="15.42578125" style="41" customWidth="1"/>
    <col min="782" max="782" width="32.7109375" style="41" customWidth="1"/>
    <col min="783" max="784" width="16.140625" style="41" customWidth="1"/>
    <col min="785" max="786" width="11.42578125" style="41"/>
    <col min="787" max="787" width="13.28515625" style="41" customWidth="1"/>
    <col min="788" max="789" width="11.42578125" style="41" customWidth="1"/>
    <col min="790" max="790" width="45" style="41" customWidth="1"/>
    <col min="791" max="792" width="16.85546875" style="41" customWidth="1"/>
    <col min="793" max="794" width="11.42578125" style="41"/>
    <col min="795" max="795" width="13.28515625" style="41" customWidth="1"/>
    <col min="796" max="797" width="11.42578125" style="41" customWidth="1"/>
    <col min="798" max="798" width="59.7109375" style="41" customWidth="1"/>
    <col min="799" max="799" width="11.42578125" style="41" customWidth="1"/>
    <col min="800" max="800" width="15.7109375" style="41" customWidth="1"/>
    <col min="801" max="802" width="11.42578125" style="41"/>
    <col min="803" max="803" width="14.7109375" style="41" customWidth="1"/>
    <col min="804" max="805" width="11.42578125" style="41" customWidth="1"/>
    <col min="806" max="806" width="43.42578125" style="41" customWidth="1"/>
    <col min="807" max="808" width="19.28515625" style="41" customWidth="1"/>
    <col min="809" max="809" width="12.85546875" style="41" customWidth="1"/>
    <col min="810" max="810" width="11.42578125" style="41"/>
    <col min="811" max="811" width="14.42578125" style="41" customWidth="1"/>
    <col min="812" max="813" width="11.42578125" style="41" customWidth="1"/>
    <col min="814" max="814" width="56" style="41" customWidth="1"/>
    <col min="815" max="816" width="11.42578125" style="41" customWidth="1"/>
    <col min="817" max="818" width="11.42578125" style="41"/>
    <col min="819" max="819" width="13.42578125" style="41" customWidth="1"/>
    <col min="820" max="821" width="11.42578125" style="41" customWidth="1"/>
    <col min="822" max="822" width="52" style="41" customWidth="1"/>
    <col min="823" max="823" width="11.42578125" style="41" customWidth="1"/>
    <col min="824" max="824" width="17.140625" style="41" customWidth="1"/>
    <col min="825" max="826" width="11.42578125" style="41"/>
    <col min="827" max="827" width="14.28515625" style="41" customWidth="1"/>
    <col min="828" max="829" width="11.42578125" style="41" customWidth="1"/>
    <col min="830" max="831" width="24.85546875" style="41" customWidth="1"/>
    <col min="832" max="832" width="48" style="41" customWidth="1"/>
    <col min="833" max="833" width="54" style="41" customWidth="1"/>
    <col min="834" max="834" width="20.28515625" style="41" customWidth="1"/>
    <col min="835" max="835" width="12.28515625" style="41" customWidth="1"/>
    <col min="836" max="836" width="11.42578125" style="41"/>
    <col min="837" max="837" width="13.28515625" style="41" customWidth="1"/>
    <col min="838" max="839" width="11.42578125" style="41" customWidth="1"/>
    <col min="840" max="840" width="35.7109375" style="41" customWidth="1"/>
    <col min="841" max="842" width="14.28515625" style="41" customWidth="1"/>
    <col min="843" max="843" width="12.7109375" style="41" customWidth="1"/>
    <col min="844" max="844" width="11.42578125" style="41"/>
    <col min="845" max="845" width="12.28515625" style="41" customWidth="1"/>
    <col min="846" max="847" width="11.42578125" style="41" customWidth="1"/>
    <col min="848" max="848" width="34.7109375" style="41" customWidth="1"/>
    <col min="849" max="849" width="14.7109375" style="41" customWidth="1"/>
    <col min="850" max="850" width="17.85546875" style="41" customWidth="1"/>
    <col min="851" max="851" width="13.28515625" style="41" customWidth="1"/>
    <col min="852" max="852" width="11.42578125" style="41"/>
    <col min="853" max="853" width="12.7109375" style="41" customWidth="1"/>
    <col min="854" max="855" width="11.42578125" style="41" customWidth="1"/>
    <col min="856" max="856" width="45.28515625" style="41" customWidth="1"/>
    <col min="857" max="857" width="11.42578125" style="41" customWidth="1"/>
    <col min="858" max="858" width="19.28515625" style="41" customWidth="1"/>
    <col min="859" max="860" width="11.42578125" style="41"/>
    <col min="861" max="861" width="13.28515625" style="41" customWidth="1"/>
    <col min="862" max="863" width="11.42578125" style="41" customWidth="1"/>
    <col min="864" max="864" width="54.140625" style="41" customWidth="1"/>
    <col min="865" max="866" width="11.42578125" style="41" customWidth="1"/>
    <col min="867" max="867" width="15" style="41" customWidth="1"/>
    <col min="868" max="868" width="11.42578125" style="41"/>
    <col min="869" max="869" width="15.28515625" style="41" customWidth="1"/>
    <col min="870" max="871" width="11.42578125" style="41" customWidth="1"/>
    <col min="872" max="872" width="43.42578125" style="41" customWidth="1"/>
    <col min="873" max="873" width="11.42578125" style="41" customWidth="1"/>
    <col min="874" max="874" width="15.42578125" style="41" customWidth="1"/>
    <col min="875" max="876" width="11.42578125" style="41"/>
    <col min="877" max="877" width="14" style="41" customWidth="1"/>
    <col min="878" max="879" width="11.42578125" style="41" customWidth="1"/>
    <col min="880" max="880" width="32.7109375" style="41" customWidth="1"/>
    <col min="881" max="882" width="29.140625" style="41" customWidth="1"/>
    <col min="883" max="884" width="11.42578125" style="41"/>
    <col min="885" max="885" width="13.85546875" style="41" customWidth="1"/>
    <col min="886" max="887" width="11.42578125" style="41" customWidth="1"/>
    <col min="888" max="889" width="30.42578125" style="41" customWidth="1"/>
    <col min="890" max="890" width="52.28515625" style="41" customWidth="1"/>
    <col min="891" max="892" width="15.28515625" style="41" customWidth="1"/>
    <col min="893" max="894" width="11.42578125" style="41"/>
    <col min="895" max="895" width="12.85546875" style="41" customWidth="1"/>
    <col min="896" max="897" width="11.42578125" style="41" customWidth="1"/>
    <col min="898" max="898" width="37.7109375" style="41" customWidth="1"/>
    <col min="899" max="900" width="11.42578125" style="41" customWidth="1"/>
    <col min="901" max="902" width="11.42578125" style="41"/>
    <col min="903" max="903" width="14.7109375" style="41" customWidth="1"/>
    <col min="904" max="905" width="11.42578125" style="41" customWidth="1"/>
    <col min="906" max="906" width="70.140625" style="41" customWidth="1"/>
    <col min="907" max="908" width="14" style="41" customWidth="1"/>
    <col min="909" max="909" width="12.7109375" style="41" customWidth="1"/>
    <col min="910" max="910" width="11.42578125" style="41"/>
    <col min="911" max="911" width="15" style="41" customWidth="1"/>
    <col min="912" max="913" width="11.42578125" style="41" customWidth="1"/>
    <col min="914" max="914" width="16.85546875" style="41" customWidth="1"/>
    <col min="915" max="916" width="28.28515625" style="41" customWidth="1"/>
    <col min="917" max="917" width="19.140625" style="41" customWidth="1"/>
    <col min="918" max="918" width="23.7109375" style="41" customWidth="1"/>
    <col min="919" max="919" width="11.42578125" style="41"/>
    <col min="920" max="920" width="18.7109375" style="41" customWidth="1"/>
    <col min="921" max="1024" width="11.42578125" style="41"/>
    <col min="1025" max="1025" width="8.42578125" style="41" customWidth="1"/>
    <col min="1026" max="1026" width="39.42578125" style="41" customWidth="1"/>
    <col min="1027" max="1027" width="63.85546875" style="41" customWidth="1"/>
    <col min="1028" max="1028" width="19.42578125" style="41" customWidth="1"/>
    <col min="1029" max="1029" width="9.42578125" style="41" customWidth="1"/>
    <col min="1030" max="1030" width="58" style="41" customWidth="1"/>
    <col min="1031" max="1032" width="26.42578125" style="41" customWidth="1"/>
    <col min="1033" max="1033" width="17.85546875" style="41" customWidth="1"/>
    <col min="1034" max="1034" width="14.85546875" style="41" customWidth="1"/>
    <col min="1035" max="1035" width="17.85546875" style="41" customWidth="1"/>
    <col min="1036" max="1036" width="16.42578125" style="41" customWidth="1"/>
    <col min="1037" max="1037" width="15.42578125" style="41" customWidth="1"/>
    <col min="1038" max="1038" width="32.7109375" style="41" customWidth="1"/>
    <col min="1039" max="1040" width="16.140625" style="41" customWidth="1"/>
    <col min="1041" max="1042" width="11.42578125" style="41"/>
    <col min="1043" max="1043" width="13.28515625" style="41" customWidth="1"/>
    <col min="1044" max="1045" width="11.42578125" style="41" customWidth="1"/>
    <col min="1046" max="1046" width="45" style="41" customWidth="1"/>
    <col min="1047" max="1048" width="16.85546875" style="41" customWidth="1"/>
    <col min="1049" max="1050" width="11.42578125" style="41"/>
    <col min="1051" max="1051" width="13.28515625" style="41" customWidth="1"/>
    <col min="1052" max="1053" width="11.42578125" style="41" customWidth="1"/>
    <col min="1054" max="1054" width="59.7109375" style="41" customWidth="1"/>
    <col min="1055" max="1055" width="11.42578125" style="41" customWidth="1"/>
    <col min="1056" max="1056" width="15.7109375" style="41" customWidth="1"/>
    <col min="1057" max="1058" width="11.42578125" style="41"/>
    <col min="1059" max="1059" width="14.7109375" style="41" customWidth="1"/>
    <col min="1060" max="1061" width="11.42578125" style="41" customWidth="1"/>
    <col min="1062" max="1062" width="43.42578125" style="41" customWidth="1"/>
    <col min="1063" max="1064" width="19.28515625" style="41" customWidth="1"/>
    <col min="1065" max="1065" width="12.85546875" style="41" customWidth="1"/>
    <col min="1066" max="1066" width="11.42578125" style="41"/>
    <col min="1067" max="1067" width="14.42578125" style="41" customWidth="1"/>
    <col min="1068" max="1069" width="11.42578125" style="41" customWidth="1"/>
    <col min="1070" max="1070" width="56" style="41" customWidth="1"/>
    <col min="1071" max="1072" width="11.42578125" style="41" customWidth="1"/>
    <col min="1073" max="1074" width="11.42578125" style="41"/>
    <col min="1075" max="1075" width="13.42578125" style="41" customWidth="1"/>
    <col min="1076" max="1077" width="11.42578125" style="41" customWidth="1"/>
    <col min="1078" max="1078" width="52" style="41" customWidth="1"/>
    <col min="1079" max="1079" width="11.42578125" style="41" customWidth="1"/>
    <col min="1080" max="1080" width="17.140625" style="41" customWidth="1"/>
    <col min="1081" max="1082" width="11.42578125" style="41"/>
    <col min="1083" max="1083" width="14.28515625" style="41" customWidth="1"/>
    <col min="1084" max="1085" width="11.42578125" style="41" customWidth="1"/>
    <col min="1086" max="1087" width="24.85546875" style="41" customWidth="1"/>
    <col min="1088" max="1088" width="48" style="41" customWidth="1"/>
    <col min="1089" max="1089" width="54" style="41" customWidth="1"/>
    <col min="1090" max="1090" width="20.28515625" style="41" customWidth="1"/>
    <col min="1091" max="1091" width="12.28515625" style="41" customWidth="1"/>
    <col min="1092" max="1092" width="11.42578125" style="41"/>
    <col min="1093" max="1093" width="13.28515625" style="41" customWidth="1"/>
    <col min="1094" max="1095" width="11.42578125" style="41" customWidth="1"/>
    <col min="1096" max="1096" width="35.7109375" style="41" customWidth="1"/>
    <col min="1097" max="1098" width="14.28515625" style="41" customWidth="1"/>
    <col min="1099" max="1099" width="12.7109375" style="41" customWidth="1"/>
    <col min="1100" max="1100" width="11.42578125" style="41"/>
    <col min="1101" max="1101" width="12.28515625" style="41" customWidth="1"/>
    <col min="1102" max="1103" width="11.42578125" style="41" customWidth="1"/>
    <col min="1104" max="1104" width="34.7109375" style="41" customWidth="1"/>
    <col min="1105" max="1105" width="14.7109375" style="41" customWidth="1"/>
    <col min="1106" max="1106" width="17.85546875" style="41" customWidth="1"/>
    <col min="1107" max="1107" width="13.28515625" style="41" customWidth="1"/>
    <col min="1108" max="1108" width="11.42578125" style="41"/>
    <col min="1109" max="1109" width="12.7109375" style="41" customWidth="1"/>
    <col min="1110" max="1111" width="11.42578125" style="41" customWidth="1"/>
    <col min="1112" max="1112" width="45.28515625" style="41" customWidth="1"/>
    <col min="1113" max="1113" width="11.42578125" style="41" customWidth="1"/>
    <col min="1114" max="1114" width="19.28515625" style="41" customWidth="1"/>
    <col min="1115" max="1116" width="11.42578125" style="41"/>
    <col min="1117" max="1117" width="13.28515625" style="41" customWidth="1"/>
    <col min="1118" max="1119" width="11.42578125" style="41" customWidth="1"/>
    <col min="1120" max="1120" width="54.140625" style="41" customWidth="1"/>
    <col min="1121" max="1122" width="11.42578125" style="41" customWidth="1"/>
    <col min="1123" max="1123" width="15" style="41" customWidth="1"/>
    <col min="1124" max="1124" width="11.42578125" style="41"/>
    <col min="1125" max="1125" width="15.28515625" style="41" customWidth="1"/>
    <col min="1126" max="1127" width="11.42578125" style="41" customWidth="1"/>
    <col min="1128" max="1128" width="43.42578125" style="41" customWidth="1"/>
    <col min="1129" max="1129" width="11.42578125" style="41" customWidth="1"/>
    <col min="1130" max="1130" width="15.42578125" style="41" customWidth="1"/>
    <col min="1131" max="1132" width="11.42578125" style="41"/>
    <col min="1133" max="1133" width="14" style="41" customWidth="1"/>
    <col min="1134" max="1135" width="11.42578125" style="41" customWidth="1"/>
    <col min="1136" max="1136" width="32.7109375" style="41" customWidth="1"/>
    <col min="1137" max="1138" width="29.140625" style="41" customWidth="1"/>
    <col min="1139" max="1140" width="11.42578125" style="41"/>
    <col min="1141" max="1141" width="13.85546875" style="41" customWidth="1"/>
    <col min="1142" max="1143" width="11.42578125" style="41" customWidth="1"/>
    <col min="1144" max="1145" width="30.42578125" style="41" customWidth="1"/>
    <col min="1146" max="1146" width="52.28515625" style="41" customWidth="1"/>
    <col min="1147" max="1148" width="15.28515625" style="41" customWidth="1"/>
    <col min="1149" max="1150" width="11.42578125" style="41"/>
    <col min="1151" max="1151" width="12.85546875" style="41" customWidth="1"/>
    <col min="1152" max="1153" width="11.42578125" style="41" customWidth="1"/>
    <col min="1154" max="1154" width="37.7109375" style="41" customWidth="1"/>
    <col min="1155" max="1156" width="11.42578125" style="41" customWidth="1"/>
    <col min="1157" max="1158" width="11.42578125" style="41"/>
    <col min="1159" max="1159" width="14.7109375" style="41" customWidth="1"/>
    <col min="1160" max="1161" width="11.42578125" style="41" customWidth="1"/>
    <col min="1162" max="1162" width="70.140625" style="41" customWidth="1"/>
    <col min="1163" max="1164" width="14" style="41" customWidth="1"/>
    <col min="1165" max="1165" width="12.7109375" style="41" customWidth="1"/>
    <col min="1166" max="1166" width="11.42578125" style="41"/>
    <col min="1167" max="1167" width="15" style="41" customWidth="1"/>
    <col min="1168" max="1169" width="11.42578125" style="41" customWidth="1"/>
    <col min="1170" max="1170" width="16.85546875" style="41" customWidth="1"/>
    <col min="1171" max="1172" width="28.28515625" style="41" customWidth="1"/>
    <col min="1173" max="1173" width="19.140625" style="41" customWidth="1"/>
    <col min="1174" max="1174" width="23.7109375" style="41" customWidth="1"/>
    <col min="1175" max="1175" width="11.42578125" style="41"/>
    <col min="1176" max="1176" width="18.7109375" style="41" customWidth="1"/>
    <col min="1177" max="1280" width="11.42578125" style="41"/>
    <col min="1281" max="1281" width="8.42578125" style="41" customWidth="1"/>
    <col min="1282" max="1282" width="39.42578125" style="41" customWidth="1"/>
    <col min="1283" max="1283" width="63.85546875" style="41" customWidth="1"/>
    <col min="1284" max="1284" width="19.42578125" style="41" customWidth="1"/>
    <col min="1285" max="1285" width="9.42578125" style="41" customWidth="1"/>
    <col min="1286" max="1286" width="58" style="41" customWidth="1"/>
    <col min="1287" max="1288" width="26.42578125" style="41" customWidth="1"/>
    <col min="1289" max="1289" width="17.85546875" style="41" customWidth="1"/>
    <col min="1290" max="1290" width="14.85546875" style="41" customWidth="1"/>
    <col min="1291" max="1291" width="17.85546875" style="41" customWidth="1"/>
    <col min="1292" max="1292" width="16.42578125" style="41" customWidth="1"/>
    <col min="1293" max="1293" width="15.42578125" style="41" customWidth="1"/>
    <col min="1294" max="1294" width="32.7109375" style="41" customWidth="1"/>
    <col min="1295" max="1296" width="16.140625" style="41" customWidth="1"/>
    <col min="1297" max="1298" width="11.42578125" style="41"/>
    <col min="1299" max="1299" width="13.28515625" style="41" customWidth="1"/>
    <col min="1300" max="1301" width="11.42578125" style="41" customWidth="1"/>
    <col min="1302" max="1302" width="45" style="41" customWidth="1"/>
    <col min="1303" max="1304" width="16.85546875" style="41" customWidth="1"/>
    <col min="1305" max="1306" width="11.42578125" style="41"/>
    <col min="1307" max="1307" width="13.28515625" style="41" customWidth="1"/>
    <col min="1308" max="1309" width="11.42578125" style="41" customWidth="1"/>
    <col min="1310" max="1310" width="59.7109375" style="41" customWidth="1"/>
    <col min="1311" max="1311" width="11.42578125" style="41" customWidth="1"/>
    <col min="1312" max="1312" width="15.7109375" style="41" customWidth="1"/>
    <col min="1313" max="1314" width="11.42578125" style="41"/>
    <col min="1315" max="1315" width="14.7109375" style="41" customWidth="1"/>
    <col min="1316" max="1317" width="11.42578125" style="41" customWidth="1"/>
    <col min="1318" max="1318" width="43.42578125" style="41" customWidth="1"/>
    <col min="1319" max="1320" width="19.28515625" style="41" customWidth="1"/>
    <col min="1321" max="1321" width="12.85546875" style="41" customWidth="1"/>
    <col min="1322" max="1322" width="11.42578125" style="41"/>
    <col min="1323" max="1323" width="14.42578125" style="41" customWidth="1"/>
    <col min="1324" max="1325" width="11.42578125" style="41" customWidth="1"/>
    <col min="1326" max="1326" width="56" style="41" customWidth="1"/>
    <col min="1327" max="1328" width="11.42578125" style="41" customWidth="1"/>
    <col min="1329" max="1330" width="11.42578125" style="41"/>
    <col min="1331" max="1331" width="13.42578125" style="41" customWidth="1"/>
    <col min="1332" max="1333" width="11.42578125" style="41" customWidth="1"/>
    <col min="1334" max="1334" width="52" style="41" customWidth="1"/>
    <col min="1335" max="1335" width="11.42578125" style="41" customWidth="1"/>
    <col min="1336" max="1336" width="17.140625" style="41" customWidth="1"/>
    <col min="1337" max="1338" width="11.42578125" style="41"/>
    <col min="1339" max="1339" width="14.28515625" style="41" customWidth="1"/>
    <col min="1340" max="1341" width="11.42578125" style="41" customWidth="1"/>
    <col min="1342" max="1343" width="24.85546875" style="41" customWidth="1"/>
    <col min="1344" max="1344" width="48" style="41" customWidth="1"/>
    <col min="1345" max="1345" width="54" style="41" customWidth="1"/>
    <col min="1346" max="1346" width="20.28515625" style="41" customWidth="1"/>
    <col min="1347" max="1347" width="12.28515625" style="41" customWidth="1"/>
    <col min="1348" max="1348" width="11.42578125" style="41"/>
    <col min="1349" max="1349" width="13.28515625" style="41" customWidth="1"/>
    <col min="1350" max="1351" width="11.42578125" style="41" customWidth="1"/>
    <col min="1352" max="1352" width="35.7109375" style="41" customWidth="1"/>
    <col min="1353" max="1354" width="14.28515625" style="41" customWidth="1"/>
    <col min="1355" max="1355" width="12.7109375" style="41" customWidth="1"/>
    <col min="1356" max="1356" width="11.42578125" style="41"/>
    <col min="1357" max="1357" width="12.28515625" style="41" customWidth="1"/>
    <col min="1358" max="1359" width="11.42578125" style="41" customWidth="1"/>
    <col min="1360" max="1360" width="34.7109375" style="41" customWidth="1"/>
    <col min="1361" max="1361" width="14.7109375" style="41" customWidth="1"/>
    <col min="1362" max="1362" width="17.85546875" style="41" customWidth="1"/>
    <col min="1363" max="1363" width="13.28515625" style="41" customWidth="1"/>
    <col min="1364" max="1364" width="11.42578125" style="41"/>
    <col min="1365" max="1365" width="12.7109375" style="41" customWidth="1"/>
    <col min="1366" max="1367" width="11.42578125" style="41" customWidth="1"/>
    <col min="1368" max="1368" width="45.28515625" style="41" customWidth="1"/>
    <col min="1369" max="1369" width="11.42578125" style="41" customWidth="1"/>
    <col min="1370" max="1370" width="19.28515625" style="41" customWidth="1"/>
    <col min="1371" max="1372" width="11.42578125" style="41"/>
    <col min="1373" max="1373" width="13.28515625" style="41" customWidth="1"/>
    <col min="1374" max="1375" width="11.42578125" style="41" customWidth="1"/>
    <col min="1376" max="1376" width="54.140625" style="41" customWidth="1"/>
    <col min="1377" max="1378" width="11.42578125" style="41" customWidth="1"/>
    <col min="1379" max="1379" width="15" style="41" customWidth="1"/>
    <col min="1380" max="1380" width="11.42578125" style="41"/>
    <col min="1381" max="1381" width="15.28515625" style="41" customWidth="1"/>
    <col min="1382" max="1383" width="11.42578125" style="41" customWidth="1"/>
    <col min="1384" max="1384" width="43.42578125" style="41" customWidth="1"/>
    <col min="1385" max="1385" width="11.42578125" style="41" customWidth="1"/>
    <col min="1386" max="1386" width="15.42578125" style="41" customWidth="1"/>
    <col min="1387" max="1388" width="11.42578125" style="41"/>
    <col min="1389" max="1389" width="14" style="41" customWidth="1"/>
    <col min="1390" max="1391" width="11.42578125" style="41" customWidth="1"/>
    <col min="1392" max="1392" width="32.7109375" style="41" customWidth="1"/>
    <col min="1393" max="1394" width="29.140625" style="41" customWidth="1"/>
    <col min="1395" max="1396" width="11.42578125" style="41"/>
    <col min="1397" max="1397" width="13.85546875" style="41" customWidth="1"/>
    <col min="1398" max="1399" width="11.42578125" style="41" customWidth="1"/>
    <col min="1400" max="1401" width="30.42578125" style="41" customWidth="1"/>
    <col min="1402" max="1402" width="52.28515625" style="41" customWidth="1"/>
    <col min="1403" max="1404" width="15.28515625" style="41" customWidth="1"/>
    <col min="1405" max="1406" width="11.42578125" style="41"/>
    <col min="1407" max="1407" width="12.85546875" style="41" customWidth="1"/>
    <col min="1408" max="1409" width="11.42578125" style="41" customWidth="1"/>
    <col min="1410" max="1410" width="37.7109375" style="41" customWidth="1"/>
    <col min="1411" max="1412" width="11.42578125" style="41" customWidth="1"/>
    <col min="1413" max="1414" width="11.42578125" style="41"/>
    <col min="1415" max="1415" width="14.7109375" style="41" customWidth="1"/>
    <col min="1416" max="1417" width="11.42578125" style="41" customWidth="1"/>
    <col min="1418" max="1418" width="70.140625" style="41" customWidth="1"/>
    <col min="1419" max="1420" width="14" style="41" customWidth="1"/>
    <col min="1421" max="1421" width="12.7109375" style="41" customWidth="1"/>
    <col min="1422" max="1422" width="11.42578125" style="41"/>
    <col min="1423" max="1423" width="15" style="41" customWidth="1"/>
    <col min="1424" max="1425" width="11.42578125" style="41" customWidth="1"/>
    <col min="1426" max="1426" width="16.85546875" style="41" customWidth="1"/>
    <col min="1427" max="1428" width="28.28515625" style="41" customWidth="1"/>
    <col min="1429" max="1429" width="19.140625" style="41" customWidth="1"/>
    <col min="1430" max="1430" width="23.7109375" style="41" customWidth="1"/>
    <col min="1431" max="1431" width="11.42578125" style="41"/>
    <col min="1432" max="1432" width="18.7109375" style="41" customWidth="1"/>
    <col min="1433" max="1536" width="11.42578125" style="41"/>
    <col min="1537" max="1537" width="8.42578125" style="41" customWidth="1"/>
    <col min="1538" max="1538" width="39.42578125" style="41" customWidth="1"/>
    <col min="1539" max="1539" width="63.85546875" style="41" customWidth="1"/>
    <col min="1540" max="1540" width="19.42578125" style="41" customWidth="1"/>
    <col min="1541" max="1541" width="9.42578125" style="41" customWidth="1"/>
    <col min="1542" max="1542" width="58" style="41" customWidth="1"/>
    <col min="1543" max="1544" width="26.42578125" style="41" customWidth="1"/>
    <col min="1545" max="1545" width="17.85546875" style="41" customWidth="1"/>
    <col min="1546" max="1546" width="14.85546875" style="41" customWidth="1"/>
    <col min="1547" max="1547" width="17.85546875" style="41" customWidth="1"/>
    <col min="1548" max="1548" width="16.42578125" style="41" customWidth="1"/>
    <col min="1549" max="1549" width="15.42578125" style="41" customWidth="1"/>
    <col min="1550" max="1550" width="32.7109375" style="41" customWidth="1"/>
    <col min="1551" max="1552" width="16.140625" style="41" customWidth="1"/>
    <col min="1553" max="1554" width="11.42578125" style="41"/>
    <col min="1555" max="1555" width="13.28515625" style="41" customWidth="1"/>
    <col min="1556" max="1557" width="11.42578125" style="41" customWidth="1"/>
    <col min="1558" max="1558" width="45" style="41" customWidth="1"/>
    <col min="1559" max="1560" width="16.85546875" style="41" customWidth="1"/>
    <col min="1561" max="1562" width="11.42578125" style="41"/>
    <col min="1563" max="1563" width="13.28515625" style="41" customWidth="1"/>
    <col min="1564" max="1565" width="11.42578125" style="41" customWidth="1"/>
    <col min="1566" max="1566" width="59.7109375" style="41" customWidth="1"/>
    <col min="1567" max="1567" width="11.42578125" style="41" customWidth="1"/>
    <col min="1568" max="1568" width="15.7109375" style="41" customWidth="1"/>
    <col min="1569" max="1570" width="11.42578125" style="41"/>
    <col min="1571" max="1571" width="14.7109375" style="41" customWidth="1"/>
    <col min="1572" max="1573" width="11.42578125" style="41" customWidth="1"/>
    <col min="1574" max="1574" width="43.42578125" style="41" customWidth="1"/>
    <col min="1575" max="1576" width="19.28515625" style="41" customWidth="1"/>
    <col min="1577" max="1577" width="12.85546875" style="41" customWidth="1"/>
    <col min="1578" max="1578" width="11.42578125" style="41"/>
    <col min="1579" max="1579" width="14.42578125" style="41" customWidth="1"/>
    <col min="1580" max="1581" width="11.42578125" style="41" customWidth="1"/>
    <col min="1582" max="1582" width="56" style="41" customWidth="1"/>
    <col min="1583" max="1584" width="11.42578125" style="41" customWidth="1"/>
    <col min="1585" max="1586" width="11.42578125" style="41"/>
    <col min="1587" max="1587" width="13.42578125" style="41" customWidth="1"/>
    <col min="1588" max="1589" width="11.42578125" style="41" customWidth="1"/>
    <col min="1590" max="1590" width="52" style="41" customWidth="1"/>
    <col min="1591" max="1591" width="11.42578125" style="41" customWidth="1"/>
    <col min="1592" max="1592" width="17.140625" style="41" customWidth="1"/>
    <col min="1593" max="1594" width="11.42578125" style="41"/>
    <col min="1595" max="1595" width="14.28515625" style="41" customWidth="1"/>
    <col min="1596" max="1597" width="11.42578125" style="41" customWidth="1"/>
    <col min="1598" max="1599" width="24.85546875" style="41" customWidth="1"/>
    <col min="1600" max="1600" width="48" style="41" customWidth="1"/>
    <col min="1601" max="1601" width="54" style="41" customWidth="1"/>
    <col min="1602" max="1602" width="20.28515625" style="41" customWidth="1"/>
    <col min="1603" max="1603" width="12.28515625" style="41" customWidth="1"/>
    <col min="1604" max="1604" width="11.42578125" style="41"/>
    <col min="1605" max="1605" width="13.28515625" style="41" customWidth="1"/>
    <col min="1606" max="1607" width="11.42578125" style="41" customWidth="1"/>
    <col min="1608" max="1608" width="35.7109375" style="41" customWidth="1"/>
    <col min="1609" max="1610" width="14.28515625" style="41" customWidth="1"/>
    <col min="1611" max="1611" width="12.7109375" style="41" customWidth="1"/>
    <col min="1612" max="1612" width="11.42578125" style="41"/>
    <col min="1613" max="1613" width="12.28515625" style="41" customWidth="1"/>
    <col min="1614" max="1615" width="11.42578125" style="41" customWidth="1"/>
    <col min="1616" max="1616" width="34.7109375" style="41" customWidth="1"/>
    <col min="1617" max="1617" width="14.7109375" style="41" customWidth="1"/>
    <col min="1618" max="1618" width="17.85546875" style="41" customWidth="1"/>
    <col min="1619" max="1619" width="13.28515625" style="41" customWidth="1"/>
    <col min="1620" max="1620" width="11.42578125" style="41"/>
    <col min="1621" max="1621" width="12.7109375" style="41" customWidth="1"/>
    <col min="1622" max="1623" width="11.42578125" style="41" customWidth="1"/>
    <col min="1624" max="1624" width="45.28515625" style="41" customWidth="1"/>
    <col min="1625" max="1625" width="11.42578125" style="41" customWidth="1"/>
    <col min="1626" max="1626" width="19.28515625" style="41" customWidth="1"/>
    <col min="1627" max="1628" width="11.42578125" style="41"/>
    <col min="1629" max="1629" width="13.28515625" style="41" customWidth="1"/>
    <col min="1630" max="1631" width="11.42578125" style="41" customWidth="1"/>
    <col min="1632" max="1632" width="54.140625" style="41" customWidth="1"/>
    <col min="1633" max="1634" width="11.42578125" style="41" customWidth="1"/>
    <col min="1635" max="1635" width="15" style="41" customWidth="1"/>
    <col min="1636" max="1636" width="11.42578125" style="41"/>
    <col min="1637" max="1637" width="15.28515625" style="41" customWidth="1"/>
    <col min="1638" max="1639" width="11.42578125" style="41" customWidth="1"/>
    <col min="1640" max="1640" width="43.42578125" style="41" customWidth="1"/>
    <col min="1641" max="1641" width="11.42578125" style="41" customWidth="1"/>
    <col min="1642" max="1642" width="15.42578125" style="41" customWidth="1"/>
    <col min="1643" max="1644" width="11.42578125" style="41"/>
    <col min="1645" max="1645" width="14" style="41" customWidth="1"/>
    <col min="1646" max="1647" width="11.42578125" style="41" customWidth="1"/>
    <col min="1648" max="1648" width="32.7109375" style="41" customWidth="1"/>
    <col min="1649" max="1650" width="29.140625" style="41" customWidth="1"/>
    <col min="1651" max="1652" width="11.42578125" style="41"/>
    <col min="1653" max="1653" width="13.85546875" style="41" customWidth="1"/>
    <col min="1654" max="1655" width="11.42578125" style="41" customWidth="1"/>
    <col min="1656" max="1657" width="30.42578125" style="41" customWidth="1"/>
    <col min="1658" max="1658" width="52.28515625" style="41" customWidth="1"/>
    <col min="1659" max="1660" width="15.28515625" style="41" customWidth="1"/>
    <col min="1661" max="1662" width="11.42578125" style="41"/>
    <col min="1663" max="1663" width="12.85546875" style="41" customWidth="1"/>
    <col min="1664" max="1665" width="11.42578125" style="41" customWidth="1"/>
    <col min="1666" max="1666" width="37.7109375" style="41" customWidth="1"/>
    <col min="1667" max="1668" width="11.42578125" style="41" customWidth="1"/>
    <col min="1669" max="1670" width="11.42578125" style="41"/>
    <col min="1671" max="1671" width="14.7109375" style="41" customWidth="1"/>
    <col min="1672" max="1673" width="11.42578125" style="41" customWidth="1"/>
    <col min="1674" max="1674" width="70.140625" style="41" customWidth="1"/>
    <col min="1675" max="1676" width="14" style="41" customWidth="1"/>
    <col min="1677" max="1677" width="12.7109375" style="41" customWidth="1"/>
    <col min="1678" max="1678" width="11.42578125" style="41"/>
    <col min="1679" max="1679" width="15" style="41" customWidth="1"/>
    <col min="1680" max="1681" width="11.42578125" style="41" customWidth="1"/>
    <col min="1682" max="1682" width="16.85546875" style="41" customWidth="1"/>
    <col min="1683" max="1684" width="28.28515625" style="41" customWidth="1"/>
    <col min="1685" max="1685" width="19.140625" style="41" customWidth="1"/>
    <col min="1686" max="1686" width="23.7109375" style="41" customWidth="1"/>
    <col min="1687" max="1687" width="11.42578125" style="41"/>
    <col min="1688" max="1688" width="18.7109375" style="41" customWidth="1"/>
    <col min="1689" max="1792" width="11.42578125" style="41"/>
    <col min="1793" max="1793" width="8.42578125" style="41" customWidth="1"/>
    <col min="1794" max="1794" width="39.42578125" style="41" customWidth="1"/>
    <col min="1795" max="1795" width="63.85546875" style="41" customWidth="1"/>
    <col min="1796" max="1796" width="19.42578125" style="41" customWidth="1"/>
    <col min="1797" max="1797" width="9.42578125" style="41" customWidth="1"/>
    <col min="1798" max="1798" width="58" style="41" customWidth="1"/>
    <col min="1799" max="1800" width="26.42578125" style="41" customWidth="1"/>
    <col min="1801" max="1801" width="17.85546875" style="41" customWidth="1"/>
    <col min="1802" max="1802" width="14.85546875" style="41" customWidth="1"/>
    <col min="1803" max="1803" width="17.85546875" style="41" customWidth="1"/>
    <col min="1804" max="1804" width="16.42578125" style="41" customWidth="1"/>
    <col min="1805" max="1805" width="15.42578125" style="41" customWidth="1"/>
    <col min="1806" max="1806" width="32.7109375" style="41" customWidth="1"/>
    <col min="1807" max="1808" width="16.140625" style="41" customWidth="1"/>
    <col min="1809" max="1810" width="11.42578125" style="41"/>
    <col min="1811" max="1811" width="13.28515625" style="41" customWidth="1"/>
    <col min="1812" max="1813" width="11.42578125" style="41" customWidth="1"/>
    <col min="1814" max="1814" width="45" style="41" customWidth="1"/>
    <col min="1815" max="1816" width="16.85546875" style="41" customWidth="1"/>
    <col min="1817" max="1818" width="11.42578125" style="41"/>
    <col min="1819" max="1819" width="13.28515625" style="41" customWidth="1"/>
    <col min="1820" max="1821" width="11.42578125" style="41" customWidth="1"/>
    <col min="1822" max="1822" width="59.7109375" style="41" customWidth="1"/>
    <col min="1823" max="1823" width="11.42578125" style="41" customWidth="1"/>
    <col min="1824" max="1824" width="15.7109375" style="41" customWidth="1"/>
    <col min="1825" max="1826" width="11.42578125" style="41"/>
    <col min="1827" max="1827" width="14.7109375" style="41" customWidth="1"/>
    <col min="1828" max="1829" width="11.42578125" style="41" customWidth="1"/>
    <col min="1830" max="1830" width="43.42578125" style="41" customWidth="1"/>
    <col min="1831" max="1832" width="19.28515625" style="41" customWidth="1"/>
    <col min="1833" max="1833" width="12.85546875" style="41" customWidth="1"/>
    <col min="1834" max="1834" width="11.42578125" style="41"/>
    <col min="1835" max="1835" width="14.42578125" style="41" customWidth="1"/>
    <col min="1836" max="1837" width="11.42578125" style="41" customWidth="1"/>
    <col min="1838" max="1838" width="56" style="41" customWidth="1"/>
    <col min="1839" max="1840" width="11.42578125" style="41" customWidth="1"/>
    <col min="1841" max="1842" width="11.42578125" style="41"/>
    <col min="1843" max="1843" width="13.42578125" style="41" customWidth="1"/>
    <col min="1844" max="1845" width="11.42578125" style="41" customWidth="1"/>
    <col min="1846" max="1846" width="52" style="41" customWidth="1"/>
    <col min="1847" max="1847" width="11.42578125" style="41" customWidth="1"/>
    <col min="1848" max="1848" width="17.140625" style="41" customWidth="1"/>
    <col min="1849" max="1850" width="11.42578125" style="41"/>
    <col min="1851" max="1851" width="14.28515625" style="41" customWidth="1"/>
    <col min="1852" max="1853" width="11.42578125" style="41" customWidth="1"/>
    <col min="1854" max="1855" width="24.85546875" style="41" customWidth="1"/>
    <col min="1856" max="1856" width="48" style="41" customWidth="1"/>
    <col min="1857" max="1857" width="54" style="41" customWidth="1"/>
    <col min="1858" max="1858" width="20.28515625" style="41" customWidth="1"/>
    <col min="1859" max="1859" width="12.28515625" style="41" customWidth="1"/>
    <col min="1860" max="1860" width="11.42578125" style="41"/>
    <col min="1861" max="1861" width="13.28515625" style="41" customWidth="1"/>
    <col min="1862" max="1863" width="11.42578125" style="41" customWidth="1"/>
    <col min="1864" max="1864" width="35.7109375" style="41" customWidth="1"/>
    <col min="1865" max="1866" width="14.28515625" style="41" customWidth="1"/>
    <col min="1867" max="1867" width="12.7109375" style="41" customWidth="1"/>
    <col min="1868" max="1868" width="11.42578125" style="41"/>
    <col min="1869" max="1869" width="12.28515625" style="41" customWidth="1"/>
    <col min="1870" max="1871" width="11.42578125" style="41" customWidth="1"/>
    <col min="1872" max="1872" width="34.7109375" style="41" customWidth="1"/>
    <col min="1873" max="1873" width="14.7109375" style="41" customWidth="1"/>
    <col min="1874" max="1874" width="17.85546875" style="41" customWidth="1"/>
    <col min="1875" max="1875" width="13.28515625" style="41" customWidth="1"/>
    <col min="1876" max="1876" width="11.42578125" style="41"/>
    <col min="1877" max="1877" width="12.7109375" style="41" customWidth="1"/>
    <col min="1878" max="1879" width="11.42578125" style="41" customWidth="1"/>
    <col min="1880" max="1880" width="45.28515625" style="41" customWidth="1"/>
    <col min="1881" max="1881" width="11.42578125" style="41" customWidth="1"/>
    <col min="1882" max="1882" width="19.28515625" style="41" customWidth="1"/>
    <col min="1883" max="1884" width="11.42578125" style="41"/>
    <col min="1885" max="1885" width="13.28515625" style="41" customWidth="1"/>
    <col min="1886" max="1887" width="11.42578125" style="41" customWidth="1"/>
    <col min="1888" max="1888" width="54.140625" style="41" customWidth="1"/>
    <col min="1889" max="1890" width="11.42578125" style="41" customWidth="1"/>
    <col min="1891" max="1891" width="15" style="41" customWidth="1"/>
    <col min="1892" max="1892" width="11.42578125" style="41"/>
    <col min="1893" max="1893" width="15.28515625" style="41" customWidth="1"/>
    <col min="1894" max="1895" width="11.42578125" style="41" customWidth="1"/>
    <col min="1896" max="1896" width="43.42578125" style="41" customWidth="1"/>
    <col min="1897" max="1897" width="11.42578125" style="41" customWidth="1"/>
    <col min="1898" max="1898" width="15.42578125" style="41" customWidth="1"/>
    <col min="1899" max="1900" width="11.42578125" style="41"/>
    <col min="1901" max="1901" width="14" style="41" customWidth="1"/>
    <col min="1902" max="1903" width="11.42578125" style="41" customWidth="1"/>
    <col min="1904" max="1904" width="32.7109375" style="41" customWidth="1"/>
    <col min="1905" max="1906" width="29.140625" style="41" customWidth="1"/>
    <col min="1907" max="1908" width="11.42578125" style="41"/>
    <col min="1909" max="1909" width="13.85546875" style="41" customWidth="1"/>
    <col min="1910" max="1911" width="11.42578125" style="41" customWidth="1"/>
    <col min="1912" max="1913" width="30.42578125" style="41" customWidth="1"/>
    <col min="1914" max="1914" width="52.28515625" style="41" customWidth="1"/>
    <col min="1915" max="1916" width="15.28515625" style="41" customWidth="1"/>
    <col min="1917" max="1918" width="11.42578125" style="41"/>
    <col min="1919" max="1919" width="12.85546875" style="41" customWidth="1"/>
    <col min="1920" max="1921" width="11.42578125" style="41" customWidth="1"/>
    <col min="1922" max="1922" width="37.7109375" style="41" customWidth="1"/>
    <col min="1923" max="1924" width="11.42578125" style="41" customWidth="1"/>
    <col min="1925" max="1926" width="11.42578125" style="41"/>
    <col min="1927" max="1927" width="14.7109375" style="41" customWidth="1"/>
    <col min="1928" max="1929" width="11.42578125" style="41" customWidth="1"/>
    <col min="1930" max="1930" width="70.140625" style="41" customWidth="1"/>
    <col min="1931" max="1932" width="14" style="41" customWidth="1"/>
    <col min="1933" max="1933" width="12.7109375" style="41" customWidth="1"/>
    <col min="1934" max="1934" width="11.42578125" style="41"/>
    <col min="1935" max="1935" width="15" style="41" customWidth="1"/>
    <col min="1936" max="1937" width="11.42578125" style="41" customWidth="1"/>
    <col min="1938" max="1938" width="16.85546875" style="41" customWidth="1"/>
    <col min="1939" max="1940" width="28.28515625" style="41" customWidth="1"/>
    <col min="1941" max="1941" width="19.140625" style="41" customWidth="1"/>
    <col min="1942" max="1942" width="23.7109375" style="41" customWidth="1"/>
    <col min="1943" max="1943" width="11.42578125" style="41"/>
    <col min="1944" max="1944" width="18.7109375" style="41" customWidth="1"/>
    <col min="1945" max="2048" width="11.42578125" style="41"/>
    <col min="2049" max="2049" width="8.42578125" style="41" customWidth="1"/>
    <col min="2050" max="2050" width="39.42578125" style="41" customWidth="1"/>
    <col min="2051" max="2051" width="63.85546875" style="41" customWidth="1"/>
    <col min="2052" max="2052" width="19.42578125" style="41" customWidth="1"/>
    <col min="2053" max="2053" width="9.42578125" style="41" customWidth="1"/>
    <col min="2054" max="2054" width="58" style="41" customWidth="1"/>
    <col min="2055" max="2056" width="26.42578125" style="41" customWidth="1"/>
    <col min="2057" max="2057" width="17.85546875" style="41" customWidth="1"/>
    <col min="2058" max="2058" width="14.85546875" style="41" customWidth="1"/>
    <col min="2059" max="2059" width="17.85546875" style="41" customWidth="1"/>
    <col min="2060" max="2060" width="16.42578125" style="41" customWidth="1"/>
    <col min="2061" max="2061" width="15.42578125" style="41" customWidth="1"/>
    <col min="2062" max="2062" width="32.7109375" style="41" customWidth="1"/>
    <col min="2063" max="2064" width="16.140625" style="41" customWidth="1"/>
    <col min="2065" max="2066" width="11.42578125" style="41"/>
    <col min="2067" max="2067" width="13.28515625" style="41" customWidth="1"/>
    <col min="2068" max="2069" width="11.42578125" style="41" customWidth="1"/>
    <col min="2070" max="2070" width="45" style="41" customWidth="1"/>
    <col min="2071" max="2072" width="16.85546875" style="41" customWidth="1"/>
    <col min="2073" max="2074" width="11.42578125" style="41"/>
    <col min="2075" max="2075" width="13.28515625" style="41" customWidth="1"/>
    <col min="2076" max="2077" width="11.42578125" style="41" customWidth="1"/>
    <col min="2078" max="2078" width="59.7109375" style="41" customWidth="1"/>
    <col min="2079" max="2079" width="11.42578125" style="41" customWidth="1"/>
    <col min="2080" max="2080" width="15.7109375" style="41" customWidth="1"/>
    <col min="2081" max="2082" width="11.42578125" style="41"/>
    <col min="2083" max="2083" width="14.7109375" style="41" customWidth="1"/>
    <col min="2084" max="2085" width="11.42578125" style="41" customWidth="1"/>
    <col min="2086" max="2086" width="43.42578125" style="41" customWidth="1"/>
    <col min="2087" max="2088" width="19.28515625" style="41" customWidth="1"/>
    <col min="2089" max="2089" width="12.85546875" style="41" customWidth="1"/>
    <col min="2090" max="2090" width="11.42578125" style="41"/>
    <col min="2091" max="2091" width="14.42578125" style="41" customWidth="1"/>
    <col min="2092" max="2093" width="11.42578125" style="41" customWidth="1"/>
    <col min="2094" max="2094" width="56" style="41" customWidth="1"/>
    <col min="2095" max="2096" width="11.42578125" style="41" customWidth="1"/>
    <col min="2097" max="2098" width="11.42578125" style="41"/>
    <col min="2099" max="2099" width="13.42578125" style="41" customWidth="1"/>
    <col min="2100" max="2101" width="11.42578125" style="41" customWidth="1"/>
    <col min="2102" max="2102" width="52" style="41" customWidth="1"/>
    <col min="2103" max="2103" width="11.42578125" style="41" customWidth="1"/>
    <col min="2104" max="2104" width="17.140625" style="41" customWidth="1"/>
    <col min="2105" max="2106" width="11.42578125" style="41"/>
    <col min="2107" max="2107" width="14.28515625" style="41" customWidth="1"/>
    <col min="2108" max="2109" width="11.42578125" style="41" customWidth="1"/>
    <col min="2110" max="2111" width="24.85546875" style="41" customWidth="1"/>
    <col min="2112" max="2112" width="48" style="41" customWidth="1"/>
    <col min="2113" max="2113" width="54" style="41" customWidth="1"/>
    <col min="2114" max="2114" width="20.28515625" style="41" customWidth="1"/>
    <col min="2115" max="2115" width="12.28515625" style="41" customWidth="1"/>
    <col min="2116" max="2116" width="11.42578125" style="41"/>
    <col min="2117" max="2117" width="13.28515625" style="41" customWidth="1"/>
    <col min="2118" max="2119" width="11.42578125" style="41" customWidth="1"/>
    <col min="2120" max="2120" width="35.7109375" style="41" customWidth="1"/>
    <col min="2121" max="2122" width="14.28515625" style="41" customWidth="1"/>
    <col min="2123" max="2123" width="12.7109375" style="41" customWidth="1"/>
    <col min="2124" max="2124" width="11.42578125" style="41"/>
    <col min="2125" max="2125" width="12.28515625" style="41" customWidth="1"/>
    <col min="2126" max="2127" width="11.42578125" style="41" customWidth="1"/>
    <col min="2128" max="2128" width="34.7109375" style="41" customWidth="1"/>
    <col min="2129" max="2129" width="14.7109375" style="41" customWidth="1"/>
    <col min="2130" max="2130" width="17.85546875" style="41" customWidth="1"/>
    <col min="2131" max="2131" width="13.28515625" style="41" customWidth="1"/>
    <col min="2132" max="2132" width="11.42578125" style="41"/>
    <col min="2133" max="2133" width="12.7109375" style="41" customWidth="1"/>
    <col min="2134" max="2135" width="11.42578125" style="41" customWidth="1"/>
    <col min="2136" max="2136" width="45.28515625" style="41" customWidth="1"/>
    <col min="2137" max="2137" width="11.42578125" style="41" customWidth="1"/>
    <col min="2138" max="2138" width="19.28515625" style="41" customWidth="1"/>
    <col min="2139" max="2140" width="11.42578125" style="41"/>
    <col min="2141" max="2141" width="13.28515625" style="41" customWidth="1"/>
    <col min="2142" max="2143" width="11.42578125" style="41" customWidth="1"/>
    <col min="2144" max="2144" width="54.140625" style="41" customWidth="1"/>
    <col min="2145" max="2146" width="11.42578125" style="41" customWidth="1"/>
    <col min="2147" max="2147" width="15" style="41" customWidth="1"/>
    <col min="2148" max="2148" width="11.42578125" style="41"/>
    <col min="2149" max="2149" width="15.28515625" style="41" customWidth="1"/>
    <col min="2150" max="2151" width="11.42578125" style="41" customWidth="1"/>
    <col min="2152" max="2152" width="43.42578125" style="41" customWidth="1"/>
    <col min="2153" max="2153" width="11.42578125" style="41" customWidth="1"/>
    <col min="2154" max="2154" width="15.42578125" style="41" customWidth="1"/>
    <col min="2155" max="2156" width="11.42578125" style="41"/>
    <col min="2157" max="2157" width="14" style="41" customWidth="1"/>
    <col min="2158" max="2159" width="11.42578125" style="41" customWidth="1"/>
    <col min="2160" max="2160" width="32.7109375" style="41" customWidth="1"/>
    <col min="2161" max="2162" width="29.140625" style="41" customWidth="1"/>
    <col min="2163" max="2164" width="11.42578125" style="41"/>
    <col min="2165" max="2165" width="13.85546875" style="41" customWidth="1"/>
    <col min="2166" max="2167" width="11.42578125" style="41" customWidth="1"/>
    <col min="2168" max="2169" width="30.42578125" style="41" customWidth="1"/>
    <col min="2170" max="2170" width="52.28515625" style="41" customWidth="1"/>
    <col min="2171" max="2172" width="15.28515625" style="41" customWidth="1"/>
    <col min="2173" max="2174" width="11.42578125" style="41"/>
    <col min="2175" max="2175" width="12.85546875" style="41" customWidth="1"/>
    <col min="2176" max="2177" width="11.42578125" style="41" customWidth="1"/>
    <col min="2178" max="2178" width="37.7109375" style="41" customWidth="1"/>
    <col min="2179" max="2180" width="11.42578125" style="41" customWidth="1"/>
    <col min="2181" max="2182" width="11.42578125" style="41"/>
    <col min="2183" max="2183" width="14.7109375" style="41" customWidth="1"/>
    <col min="2184" max="2185" width="11.42578125" style="41" customWidth="1"/>
    <col min="2186" max="2186" width="70.140625" style="41" customWidth="1"/>
    <col min="2187" max="2188" width="14" style="41" customWidth="1"/>
    <col min="2189" max="2189" width="12.7109375" style="41" customWidth="1"/>
    <col min="2190" max="2190" width="11.42578125" style="41"/>
    <col min="2191" max="2191" width="15" style="41" customWidth="1"/>
    <col min="2192" max="2193" width="11.42578125" style="41" customWidth="1"/>
    <col min="2194" max="2194" width="16.85546875" style="41" customWidth="1"/>
    <col min="2195" max="2196" width="28.28515625" style="41" customWidth="1"/>
    <col min="2197" max="2197" width="19.140625" style="41" customWidth="1"/>
    <col min="2198" max="2198" width="23.7109375" style="41" customWidth="1"/>
    <col min="2199" max="2199" width="11.42578125" style="41"/>
    <col min="2200" max="2200" width="18.7109375" style="41" customWidth="1"/>
    <col min="2201" max="2304" width="11.42578125" style="41"/>
    <col min="2305" max="2305" width="8.42578125" style="41" customWidth="1"/>
    <col min="2306" max="2306" width="39.42578125" style="41" customWidth="1"/>
    <col min="2307" max="2307" width="63.85546875" style="41" customWidth="1"/>
    <col min="2308" max="2308" width="19.42578125" style="41" customWidth="1"/>
    <col min="2309" max="2309" width="9.42578125" style="41" customWidth="1"/>
    <col min="2310" max="2310" width="58" style="41" customWidth="1"/>
    <col min="2311" max="2312" width="26.42578125" style="41" customWidth="1"/>
    <col min="2313" max="2313" width="17.85546875" style="41" customWidth="1"/>
    <col min="2314" max="2314" width="14.85546875" style="41" customWidth="1"/>
    <col min="2315" max="2315" width="17.85546875" style="41" customWidth="1"/>
    <col min="2316" max="2316" width="16.42578125" style="41" customWidth="1"/>
    <col min="2317" max="2317" width="15.42578125" style="41" customWidth="1"/>
    <col min="2318" max="2318" width="32.7109375" style="41" customWidth="1"/>
    <col min="2319" max="2320" width="16.140625" style="41" customWidth="1"/>
    <col min="2321" max="2322" width="11.42578125" style="41"/>
    <col min="2323" max="2323" width="13.28515625" style="41" customWidth="1"/>
    <col min="2324" max="2325" width="11.42578125" style="41" customWidth="1"/>
    <col min="2326" max="2326" width="45" style="41" customWidth="1"/>
    <col min="2327" max="2328" width="16.85546875" style="41" customWidth="1"/>
    <col min="2329" max="2330" width="11.42578125" style="41"/>
    <col min="2331" max="2331" width="13.28515625" style="41" customWidth="1"/>
    <col min="2332" max="2333" width="11.42578125" style="41" customWidth="1"/>
    <col min="2334" max="2334" width="59.7109375" style="41" customWidth="1"/>
    <col min="2335" max="2335" width="11.42578125" style="41" customWidth="1"/>
    <col min="2336" max="2336" width="15.7109375" style="41" customWidth="1"/>
    <col min="2337" max="2338" width="11.42578125" style="41"/>
    <col min="2339" max="2339" width="14.7109375" style="41" customWidth="1"/>
    <col min="2340" max="2341" width="11.42578125" style="41" customWidth="1"/>
    <col min="2342" max="2342" width="43.42578125" style="41" customWidth="1"/>
    <col min="2343" max="2344" width="19.28515625" style="41" customWidth="1"/>
    <col min="2345" max="2345" width="12.85546875" style="41" customWidth="1"/>
    <col min="2346" max="2346" width="11.42578125" style="41"/>
    <col min="2347" max="2347" width="14.42578125" style="41" customWidth="1"/>
    <col min="2348" max="2349" width="11.42578125" style="41" customWidth="1"/>
    <col min="2350" max="2350" width="56" style="41" customWidth="1"/>
    <col min="2351" max="2352" width="11.42578125" style="41" customWidth="1"/>
    <col min="2353" max="2354" width="11.42578125" style="41"/>
    <col min="2355" max="2355" width="13.42578125" style="41" customWidth="1"/>
    <col min="2356" max="2357" width="11.42578125" style="41" customWidth="1"/>
    <col min="2358" max="2358" width="52" style="41" customWidth="1"/>
    <col min="2359" max="2359" width="11.42578125" style="41" customWidth="1"/>
    <col min="2360" max="2360" width="17.140625" style="41" customWidth="1"/>
    <col min="2361" max="2362" width="11.42578125" style="41"/>
    <col min="2363" max="2363" width="14.28515625" style="41" customWidth="1"/>
    <col min="2364" max="2365" width="11.42578125" style="41" customWidth="1"/>
    <col min="2366" max="2367" width="24.85546875" style="41" customWidth="1"/>
    <col min="2368" max="2368" width="48" style="41" customWidth="1"/>
    <col min="2369" max="2369" width="54" style="41" customWidth="1"/>
    <col min="2370" max="2370" width="20.28515625" style="41" customWidth="1"/>
    <col min="2371" max="2371" width="12.28515625" style="41" customWidth="1"/>
    <col min="2372" max="2372" width="11.42578125" style="41"/>
    <col min="2373" max="2373" width="13.28515625" style="41" customWidth="1"/>
    <col min="2374" max="2375" width="11.42578125" style="41" customWidth="1"/>
    <col min="2376" max="2376" width="35.7109375" style="41" customWidth="1"/>
    <col min="2377" max="2378" width="14.28515625" style="41" customWidth="1"/>
    <col min="2379" max="2379" width="12.7109375" style="41" customWidth="1"/>
    <col min="2380" max="2380" width="11.42578125" style="41"/>
    <col min="2381" max="2381" width="12.28515625" style="41" customWidth="1"/>
    <col min="2382" max="2383" width="11.42578125" style="41" customWidth="1"/>
    <col min="2384" max="2384" width="34.7109375" style="41" customWidth="1"/>
    <col min="2385" max="2385" width="14.7109375" style="41" customWidth="1"/>
    <col min="2386" max="2386" width="17.85546875" style="41" customWidth="1"/>
    <col min="2387" max="2387" width="13.28515625" style="41" customWidth="1"/>
    <col min="2388" max="2388" width="11.42578125" style="41"/>
    <col min="2389" max="2389" width="12.7109375" style="41" customWidth="1"/>
    <col min="2390" max="2391" width="11.42578125" style="41" customWidth="1"/>
    <col min="2392" max="2392" width="45.28515625" style="41" customWidth="1"/>
    <col min="2393" max="2393" width="11.42578125" style="41" customWidth="1"/>
    <col min="2394" max="2394" width="19.28515625" style="41" customWidth="1"/>
    <col min="2395" max="2396" width="11.42578125" style="41"/>
    <col min="2397" max="2397" width="13.28515625" style="41" customWidth="1"/>
    <col min="2398" max="2399" width="11.42578125" style="41" customWidth="1"/>
    <col min="2400" max="2400" width="54.140625" style="41" customWidth="1"/>
    <col min="2401" max="2402" width="11.42578125" style="41" customWidth="1"/>
    <col min="2403" max="2403" width="15" style="41" customWidth="1"/>
    <col min="2404" max="2404" width="11.42578125" style="41"/>
    <col min="2405" max="2405" width="15.28515625" style="41" customWidth="1"/>
    <col min="2406" max="2407" width="11.42578125" style="41" customWidth="1"/>
    <col min="2408" max="2408" width="43.42578125" style="41" customWidth="1"/>
    <col min="2409" max="2409" width="11.42578125" style="41" customWidth="1"/>
    <col min="2410" max="2410" width="15.42578125" style="41" customWidth="1"/>
    <col min="2411" max="2412" width="11.42578125" style="41"/>
    <col min="2413" max="2413" width="14" style="41" customWidth="1"/>
    <col min="2414" max="2415" width="11.42578125" style="41" customWidth="1"/>
    <col min="2416" max="2416" width="32.7109375" style="41" customWidth="1"/>
    <col min="2417" max="2418" width="29.140625" style="41" customWidth="1"/>
    <col min="2419" max="2420" width="11.42578125" style="41"/>
    <col min="2421" max="2421" width="13.85546875" style="41" customWidth="1"/>
    <col min="2422" max="2423" width="11.42578125" style="41" customWidth="1"/>
    <col min="2424" max="2425" width="30.42578125" style="41" customWidth="1"/>
    <col min="2426" max="2426" width="52.28515625" style="41" customWidth="1"/>
    <col min="2427" max="2428" width="15.28515625" style="41" customWidth="1"/>
    <col min="2429" max="2430" width="11.42578125" style="41"/>
    <col min="2431" max="2431" width="12.85546875" style="41" customWidth="1"/>
    <col min="2432" max="2433" width="11.42578125" style="41" customWidth="1"/>
    <col min="2434" max="2434" width="37.7109375" style="41" customWidth="1"/>
    <col min="2435" max="2436" width="11.42578125" style="41" customWidth="1"/>
    <col min="2437" max="2438" width="11.42578125" style="41"/>
    <col min="2439" max="2439" width="14.7109375" style="41" customWidth="1"/>
    <col min="2440" max="2441" width="11.42578125" style="41" customWidth="1"/>
    <col min="2442" max="2442" width="70.140625" style="41" customWidth="1"/>
    <col min="2443" max="2444" width="14" style="41" customWidth="1"/>
    <col min="2445" max="2445" width="12.7109375" style="41" customWidth="1"/>
    <col min="2446" max="2446" width="11.42578125" style="41"/>
    <col min="2447" max="2447" width="15" style="41" customWidth="1"/>
    <col min="2448" max="2449" width="11.42578125" style="41" customWidth="1"/>
    <col min="2450" max="2450" width="16.85546875" style="41" customWidth="1"/>
    <col min="2451" max="2452" width="28.28515625" style="41" customWidth="1"/>
    <col min="2453" max="2453" width="19.140625" style="41" customWidth="1"/>
    <col min="2454" max="2454" width="23.7109375" style="41" customWidth="1"/>
    <col min="2455" max="2455" width="11.42578125" style="41"/>
    <col min="2456" max="2456" width="18.7109375" style="41" customWidth="1"/>
    <col min="2457" max="2560" width="11.42578125" style="41"/>
    <col min="2561" max="2561" width="8.42578125" style="41" customWidth="1"/>
    <col min="2562" max="2562" width="39.42578125" style="41" customWidth="1"/>
    <col min="2563" max="2563" width="63.85546875" style="41" customWidth="1"/>
    <col min="2564" max="2564" width="19.42578125" style="41" customWidth="1"/>
    <col min="2565" max="2565" width="9.42578125" style="41" customWidth="1"/>
    <col min="2566" max="2566" width="58" style="41" customWidth="1"/>
    <col min="2567" max="2568" width="26.42578125" style="41" customWidth="1"/>
    <col min="2569" max="2569" width="17.85546875" style="41" customWidth="1"/>
    <col min="2570" max="2570" width="14.85546875" style="41" customWidth="1"/>
    <col min="2571" max="2571" width="17.85546875" style="41" customWidth="1"/>
    <col min="2572" max="2572" width="16.42578125" style="41" customWidth="1"/>
    <col min="2573" max="2573" width="15.42578125" style="41" customWidth="1"/>
    <col min="2574" max="2574" width="32.7109375" style="41" customWidth="1"/>
    <col min="2575" max="2576" width="16.140625" style="41" customWidth="1"/>
    <col min="2577" max="2578" width="11.42578125" style="41"/>
    <col min="2579" max="2579" width="13.28515625" style="41" customWidth="1"/>
    <col min="2580" max="2581" width="11.42578125" style="41" customWidth="1"/>
    <col min="2582" max="2582" width="45" style="41" customWidth="1"/>
    <col min="2583" max="2584" width="16.85546875" style="41" customWidth="1"/>
    <col min="2585" max="2586" width="11.42578125" style="41"/>
    <col min="2587" max="2587" width="13.28515625" style="41" customWidth="1"/>
    <col min="2588" max="2589" width="11.42578125" style="41" customWidth="1"/>
    <col min="2590" max="2590" width="59.7109375" style="41" customWidth="1"/>
    <col min="2591" max="2591" width="11.42578125" style="41" customWidth="1"/>
    <col min="2592" max="2592" width="15.7109375" style="41" customWidth="1"/>
    <col min="2593" max="2594" width="11.42578125" style="41"/>
    <col min="2595" max="2595" width="14.7109375" style="41" customWidth="1"/>
    <col min="2596" max="2597" width="11.42578125" style="41" customWidth="1"/>
    <col min="2598" max="2598" width="43.42578125" style="41" customWidth="1"/>
    <col min="2599" max="2600" width="19.28515625" style="41" customWidth="1"/>
    <col min="2601" max="2601" width="12.85546875" style="41" customWidth="1"/>
    <col min="2602" max="2602" width="11.42578125" style="41"/>
    <col min="2603" max="2603" width="14.42578125" style="41" customWidth="1"/>
    <col min="2604" max="2605" width="11.42578125" style="41" customWidth="1"/>
    <col min="2606" max="2606" width="56" style="41" customWidth="1"/>
    <col min="2607" max="2608" width="11.42578125" style="41" customWidth="1"/>
    <col min="2609" max="2610" width="11.42578125" style="41"/>
    <col min="2611" max="2611" width="13.42578125" style="41" customWidth="1"/>
    <col min="2612" max="2613" width="11.42578125" style="41" customWidth="1"/>
    <col min="2614" max="2614" width="52" style="41" customWidth="1"/>
    <col min="2615" max="2615" width="11.42578125" style="41" customWidth="1"/>
    <col min="2616" max="2616" width="17.140625" style="41" customWidth="1"/>
    <col min="2617" max="2618" width="11.42578125" style="41"/>
    <col min="2619" max="2619" width="14.28515625" style="41" customWidth="1"/>
    <col min="2620" max="2621" width="11.42578125" style="41" customWidth="1"/>
    <col min="2622" max="2623" width="24.85546875" style="41" customWidth="1"/>
    <col min="2624" max="2624" width="48" style="41" customWidth="1"/>
    <col min="2625" max="2625" width="54" style="41" customWidth="1"/>
    <col min="2626" max="2626" width="20.28515625" style="41" customWidth="1"/>
    <col min="2627" max="2627" width="12.28515625" style="41" customWidth="1"/>
    <col min="2628" max="2628" width="11.42578125" style="41"/>
    <col min="2629" max="2629" width="13.28515625" style="41" customWidth="1"/>
    <col min="2630" max="2631" width="11.42578125" style="41" customWidth="1"/>
    <col min="2632" max="2632" width="35.7109375" style="41" customWidth="1"/>
    <col min="2633" max="2634" width="14.28515625" style="41" customWidth="1"/>
    <col min="2635" max="2635" width="12.7109375" style="41" customWidth="1"/>
    <col min="2636" max="2636" width="11.42578125" style="41"/>
    <col min="2637" max="2637" width="12.28515625" style="41" customWidth="1"/>
    <col min="2638" max="2639" width="11.42578125" style="41" customWidth="1"/>
    <col min="2640" max="2640" width="34.7109375" style="41" customWidth="1"/>
    <col min="2641" max="2641" width="14.7109375" style="41" customWidth="1"/>
    <col min="2642" max="2642" width="17.85546875" style="41" customWidth="1"/>
    <col min="2643" max="2643" width="13.28515625" style="41" customWidth="1"/>
    <col min="2644" max="2644" width="11.42578125" style="41"/>
    <col min="2645" max="2645" width="12.7109375" style="41" customWidth="1"/>
    <col min="2646" max="2647" width="11.42578125" style="41" customWidth="1"/>
    <col min="2648" max="2648" width="45.28515625" style="41" customWidth="1"/>
    <col min="2649" max="2649" width="11.42578125" style="41" customWidth="1"/>
    <col min="2650" max="2650" width="19.28515625" style="41" customWidth="1"/>
    <col min="2651" max="2652" width="11.42578125" style="41"/>
    <col min="2653" max="2653" width="13.28515625" style="41" customWidth="1"/>
    <col min="2654" max="2655" width="11.42578125" style="41" customWidth="1"/>
    <col min="2656" max="2656" width="54.140625" style="41" customWidth="1"/>
    <col min="2657" max="2658" width="11.42578125" style="41" customWidth="1"/>
    <col min="2659" max="2659" width="15" style="41" customWidth="1"/>
    <col min="2660" max="2660" width="11.42578125" style="41"/>
    <col min="2661" max="2661" width="15.28515625" style="41" customWidth="1"/>
    <col min="2662" max="2663" width="11.42578125" style="41" customWidth="1"/>
    <col min="2664" max="2664" width="43.42578125" style="41" customWidth="1"/>
    <col min="2665" max="2665" width="11.42578125" style="41" customWidth="1"/>
    <col min="2666" max="2666" width="15.42578125" style="41" customWidth="1"/>
    <col min="2667" max="2668" width="11.42578125" style="41"/>
    <col min="2669" max="2669" width="14" style="41" customWidth="1"/>
    <col min="2670" max="2671" width="11.42578125" style="41" customWidth="1"/>
    <col min="2672" max="2672" width="32.7109375" style="41" customWidth="1"/>
    <col min="2673" max="2674" width="29.140625" style="41" customWidth="1"/>
    <col min="2675" max="2676" width="11.42578125" style="41"/>
    <col min="2677" max="2677" width="13.85546875" style="41" customWidth="1"/>
    <col min="2678" max="2679" width="11.42578125" style="41" customWidth="1"/>
    <col min="2680" max="2681" width="30.42578125" style="41" customWidth="1"/>
    <col min="2682" max="2682" width="52.28515625" style="41" customWidth="1"/>
    <col min="2683" max="2684" width="15.28515625" style="41" customWidth="1"/>
    <col min="2685" max="2686" width="11.42578125" style="41"/>
    <col min="2687" max="2687" width="12.85546875" style="41" customWidth="1"/>
    <col min="2688" max="2689" width="11.42578125" style="41" customWidth="1"/>
    <col min="2690" max="2690" width="37.7109375" style="41" customWidth="1"/>
    <col min="2691" max="2692" width="11.42578125" style="41" customWidth="1"/>
    <col min="2693" max="2694" width="11.42578125" style="41"/>
    <col min="2695" max="2695" width="14.7109375" style="41" customWidth="1"/>
    <col min="2696" max="2697" width="11.42578125" style="41" customWidth="1"/>
    <col min="2698" max="2698" width="70.140625" style="41" customWidth="1"/>
    <col min="2699" max="2700" width="14" style="41" customWidth="1"/>
    <col min="2701" max="2701" width="12.7109375" style="41" customWidth="1"/>
    <col min="2702" max="2702" width="11.42578125" style="41"/>
    <col min="2703" max="2703" width="15" style="41" customWidth="1"/>
    <col min="2704" max="2705" width="11.42578125" style="41" customWidth="1"/>
    <col min="2706" max="2706" width="16.85546875" style="41" customWidth="1"/>
    <col min="2707" max="2708" width="28.28515625" style="41" customWidth="1"/>
    <col min="2709" max="2709" width="19.140625" style="41" customWidth="1"/>
    <col min="2710" max="2710" width="23.7109375" style="41" customWidth="1"/>
    <col min="2711" max="2711" width="11.42578125" style="41"/>
    <col min="2712" max="2712" width="18.7109375" style="41" customWidth="1"/>
    <col min="2713" max="2816" width="11.42578125" style="41"/>
    <col min="2817" max="2817" width="8.42578125" style="41" customWidth="1"/>
    <col min="2818" max="2818" width="39.42578125" style="41" customWidth="1"/>
    <col min="2819" max="2819" width="63.85546875" style="41" customWidth="1"/>
    <col min="2820" max="2820" width="19.42578125" style="41" customWidth="1"/>
    <col min="2821" max="2821" width="9.42578125" style="41" customWidth="1"/>
    <col min="2822" max="2822" width="58" style="41" customWidth="1"/>
    <col min="2823" max="2824" width="26.42578125" style="41" customWidth="1"/>
    <col min="2825" max="2825" width="17.85546875" style="41" customWidth="1"/>
    <col min="2826" max="2826" width="14.85546875" style="41" customWidth="1"/>
    <col min="2827" max="2827" width="17.85546875" style="41" customWidth="1"/>
    <col min="2828" max="2828" width="16.42578125" style="41" customWidth="1"/>
    <col min="2829" max="2829" width="15.42578125" style="41" customWidth="1"/>
    <col min="2830" max="2830" width="32.7109375" style="41" customWidth="1"/>
    <col min="2831" max="2832" width="16.140625" style="41" customWidth="1"/>
    <col min="2833" max="2834" width="11.42578125" style="41"/>
    <col min="2835" max="2835" width="13.28515625" style="41" customWidth="1"/>
    <col min="2836" max="2837" width="11.42578125" style="41" customWidth="1"/>
    <col min="2838" max="2838" width="45" style="41" customWidth="1"/>
    <col min="2839" max="2840" width="16.85546875" style="41" customWidth="1"/>
    <col min="2841" max="2842" width="11.42578125" style="41"/>
    <col min="2843" max="2843" width="13.28515625" style="41" customWidth="1"/>
    <col min="2844" max="2845" width="11.42578125" style="41" customWidth="1"/>
    <col min="2846" max="2846" width="59.7109375" style="41" customWidth="1"/>
    <col min="2847" max="2847" width="11.42578125" style="41" customWidth="1"/>
    <col min="2848" max="2848" width="15.7109375" style="41" customWidth="1"/>
    <col min="2849" max="2850" width="11.42578125" style="41"/>
    <col min="2851" max="2851" width="14.7109375" style="41" customWidth="1"/>
    <col min="2852" max="2853" width="11.42578125" style="41" customWidth="1"/>
    <col min="2854" max="2854" width="43.42578125" style="41" customWidth="1"/>
    <col min="2855" max="2856" width="19.28515625" style="41" customWidth="1"/>
    <col min="2857" max="2857" width="12.85546875" style="41" customWidth="1"/>
    <col min="2858" max="2858" width="11.42578125" style="41"/>
    <col min="2859" max="2859" width="14.42578125" style="41" customWidth="1"/>
    <col min="2860" max="2861" width="11.42578125" style="41" customWidth="1"/>
    <col min="2862" max="2862" width="56" style="41" customWidth="1"/>
    <col min="2863" max="2864" width="11.42578125" style="41" customWidth="1"/>
    <col min="2865" max="2866" width="11.42578125" style="41"/>
    <col min="2867" max="2867" width="13.42578125" style="41" customWidth="1"/>
    <col min="2868" max="2869" width="11.42578125" style="41" customWidth="1"/>
    <col min="2870" max="2870" width="52" style="41" customWidth="1"/>
    <col min="2871" max="2871" width="11.42578125" style="41" customWidth="1"/>
    <col min="2872" max="2872" width="17.140625" style="41" customWidth="1"/>
    <col min="2873" max="2874" width="11.42578125" style="41"/>
    <col min="2875" max="2875" width="14.28515625" style="41" customWidth="1"/>
    <col min="2876" max="2877" width="11.42578125" style="41" customWidth="1"/>
    <col min="2878" max="2879" width="24.85546875" style="41" customWidth="1"/>
    <col min="2880" max="2880" width="48" style="41" customWidth="1"/>
    <col min="2881" max="2881" width="54" style="41" customWidth="1"/>
    <col min="2882" max="2882" width="20.28515625" style="41" customWidth="1"/>
    <col min="2883" max="2883" width="12.28515625" style="41" customWidth="1"/>
    <col min="2884" max="2884" width="11.42578125" style="41"/>
    <col min="2885" max="2885" width="13.28515625" style="41" customWidth="1"/>
    <col min="2886" max="2887" width="11.42578125" style="41" customWidth="1"/>
    <col min="2888" max="2888" width="35.7109375" style="41" customWidth="1"/>
    <col min="2889" max="2890" width="14.28515625" style="41" customWidth="1"/>
    <col min="2891" max="2891" width="12.7109375" style="41" customWidth="1"/>
    <col min="2892" max="2892" width="11.42578125" style="41"/>
    <col min="2893" max="2893" width="12.28515625" style="41" customWidth="1"/>
    <col min="2894" max="2895" width="11.42578125" style="41" customWidth="1"/>
    <col min="2896" max="2896" width="34.7109375" style="41" customWidth="1"/>
    <col min="2897" max="2897" width="14.7109375" style="41" customWidth="1"/>
    <col min="2898" max="2898" width="17.85546875" style="41" customWidth="1"/>
    <col min="2899" max="2899" width="13.28515625" style="41" customWidth="1"/>
    <col min="2900" max="2900" width="11.42578125" style="41"/>
    <col min="2901" max="2901" width="12.7109375" style="41" customWidth="1"/>
    <col min="2902" max="2903" width="11.42578125" style="41" customWidth="1"/>
    <col min="2904" max="2904" width="45.28515625" style="41" customWidth="1"/>
    <col min="2905" max="2905" width="11.42578125" style="41" customWidth="1"/>
    <col min="2906" max="2906" width="19.28515625" style="41" customWidth="1"/>
    <col min="2907" max="2908" width="11.42578125" style="41"/>
    <col min="2909" max="2909" width="13.28515625" style="41" customWidth="1"/>
    <col min="2910" max="2911" width="11.42578125" style="41" customWidth="1"/>
    <col min="2912" max="2912" width="54.140625" style="41" customWidth="1"/>
    <col min="2913" max="2914" width="11.42578125" style="41" customWidth="1"/>
    <col min="2915" max="2915" width="15" style="41" customWidth="1"/>
    <col min="2916" max="2916" width="11.42578125" style="41"/>
    <col min="2917" max="2917" width="15.28515625" style="41" customWidth="1"/>
    <col min="2918" max="2919" width="11.42578125" style="41" customWidth="1"/>
    <col min="2920" max="2920" width="43.42578125" style="41" customWidth="1"/>
    <col min="2921" max="2921" width="11.42578125" style="41" customWidth="1"/>
    <col min="2922" max="2922" width="15.42578125" style="41" customWidth="1"/>
    <col min="2923" max="2924" width="11.42578125" style="41"/>
    <col min="2925" max="2925" width="14" style="41" customWidth="1"/>
    <col min="2926" max="2927" width="11.42578125" style="41" customWidth="1"/>
    <col min="2928" max="2928" width="32.7109375" style="41" customWidth="1"/>
    <col min="2929" max="2930" width="29.140625" style="41" customWidth="1"/>
    <col min="2931" max="2932" width="11.42578125" style="41"/>
    <col min="2933" max="2933" width="13.85546875" style="41" customWidth="1"/>
    <col min="2934" max="2935" width="11.42578125" style="41" customWidth="1"/>
    <col min="2936" max="2937" width="30.42578125" style="41" customWidth="1"/>
    <col min="2938" max="2938" width="52.28515625" style="41" customWidth="1"/>
    <col min="2939" max="2940" width="15.28515625" style="41" customWidth="1"/>
    <col min="2941" max="2942" width="11.42578125" style="41"/>
    <col min="2943" max="2943" width="12.85546875" style="41" customWidth="1"/>
    <col min="2944" max="2945" width="11.42578125" style="41" customWidth="1"/>
    <col min="2946" max="2946" width="37.7109375" style="41" customWidth="1"/>
    <col min="2947" max="2948" width="11.42578125" style="41" customWidth="1"/>
    <col min="2949" max="2950" width="11.42578125" style="41"/>
    <col min="2951" max="2951" width="14.7109375" style="41" customWidth="1"/>
    <col min="2952" max="2953" width="11.42578125" style="41" customWidth="1"/>
    <col min="2954" max="2954" width="70.140625" style="41" customWidth="1"/>
    <col min="2955" max="2956" width="14" style="41" customWidth="1"/>
    <col min="2957" max="2957" width="12.7109375" style="41" customWidth="1"/>
    <col min="2958" max="2958" width="11.42578125" style="41"/>
    <col min="2959" max="2959" width="15" style="41" customWidth="1"/>
    <col min="2960" max="2961" width="11.42578125" style="41" customWidth="1"/>
    <col min="2962" max="2962" width="16.85546875" style="41" customWidth="1"/>
    <col min="2963" max="2964" width="28.28515625" style="41" customWidth="1"/>
    <col min="2965" max="2965" width="19.140625" style="41" customWidth="1"/>
    <col min="2966" max="2966" width="23.7109375" style="41" customWidth="1"/>
    <col min="2967" max="2967" width="11.42578125" style="41"/>
    <col min="2968" max="2968" width="18.7109375" style="41" customWidth="1"/>
    <col min="2969" max="3072" width="11.42578125" style="41"/>
    <col min="3073" max="3073" width="8.42578125" style="41" customWidth="1"/>
    <col min="3074" max="3074" width="39.42578125" style="41" customWidth="1"/>
    <col min="3075" max="3075" width="63.85546875" style="41" customWidth="1"/>
    <col min="3076" max="3076" width="19.42578125" style="41" customWidth="1"/>
    <col min="3077" max="3077" width="9.42578125" style="41" customWidth="1"/>
    <col min="3078" max="3078" width="58" style="41" customWidth="1"/>
    <col min="3079" max="3080" width="26.42578125" style="41" customWidth="1"/>
    <col min="3081" max="3081" width="17.85546875" style="41" customWidth="1"/>
    <col min="3082" max="3082" width="14.85546875" style="41" customWidth="1"/>
    <col min="3083" max="3083" width="17.85546875" style="41" customWidth="1"/>
    <col min="3084" max="3084" width="16.42578125" style="41" customWidth="1"/>
    <col min="3085" max="3085" width="15.42578125" style="41" customWidth="1"/>
    <col min="3086" max="3086" width="32.7109375" style="41" customWidth="1"/>
    <col min="3087" max="3088" width="16.140625" style="41" customWidth="1"/>
    <col min="3089" max="3090" width="11.42578125" style="41"/>
    <col min="3091" max="3091" width="13.28515625" style="41" customWidth="1"/>
    <col min="3092" max="3093" width="11.42578125" style="41" customWidth="1"/>
    <col min="3094" max="3094" width="45" style="41" customWidth="1"/>
    <col min="3095" max="3096" width="16.85546875" style="41" customWidth="1"/>
    <col min="3097" max="3098" width="11.42578125" style="41"/>
    <col min="3099" max="3099" width="13.28515625" style="41" customWidth="1"/>
    <col min="3100" max="3101" width="11.42578125" style="41" customWidth="1"/>
    <col min="3102" max="3102" width="59.7109375" style="41" customWidth="1"/>
    <col min="3103" max="3103" width="11.42578125" style="41" customWidth="1"/>
    <col min="3104" max="3104" width="15.7109375" style="41" customWidth="1"/>
    <col min="3105" max="3106" width="11.42578125" style="41"/>
    <col min="3107" max="3107" width="14.7109375" style="41" customWidth="1"/>
    <col min="3108" max="3109" width="11.42578125" style="41" customWidth="1"/>
    <col min="3110" max="3110" width="43.42578125" style="41" customWidth="1"/>
    <col min="3111" max="3112" width="19.28515625" style="41" customWidth="1"/>
    <col min="3113" max="3113" width="12.85546875" style="41" customWidth="1"/>
    <col min="3114" max="3114" width="11.42578125" style="41"/>
    <col min="3115" max="3115" width="14.42578125" style="41" customWidth="1"/>
    <col min="3116" max="3117" width="11.42578125" style="41" customWidth="1"/>
    <col min="3118" max="3118" width="56" style="41" customWidth="1"/>
    <col min="3119" max="3120" width="11.42578125" style="41" customWidth="1"/>
    <col min="3121" max="3122" width="11.42578125" style="41"/>
    <col min="3123" max="3123" width="13.42578125" style="41" customWidth="1"/>
    <col min="3124" max="3125" width="11.42578125" style="41" customWidth="1"/>
    <col min="3126" max="3126" width="52" style="41" customWidth="1"/>
    <col min="3127" max="3127" width="11.42578125" style="41" customWidth="1"/>
    <col min="3128" max="3128" width="17.140625" style="41" customWidth="1"/>
    <col min="3129" max="3130" width="11.42578125" style="41"/>
    <col min="3131" max="3131" width="14.28515625" style="41" customWidth="1"/>
    <col min="3132" max="3133" width="11.42578125" style="41" customWidth="1"/>
    <col min="3134" max="3135" width="24.85546875" style="41" customWidth="1"/>
    <col min="3136" max="3136" width="48" style="41" customWidth="1"/>
    <col min="3137" max="3137" width="54" style="41" customWidth="1"/>
    <col min="3138" max="3138" width="20.28515625" style="41" customWidth="1"/>
    <col min="3139" max="3139" width="12.28515625" style="41" customWidth="1"/>
    <col min="3140" max="3140" width="11.42578125" style="41"/>
    <col min="3141" max="3141" width="13.28515625" style="41" customWidth="1"/>
    <col min="3142" max="3143" width="11.42578125" style="41" customWidth="1"/>
    <col min="3144" max="3144" width="35.7109375" style="41" customWidth="1"/>
    <col min="3145" max="3146" width="14.28515625" style="41" customWidth="1"/>
    <col min="3147" max="3147" width="12.7109375" style="41" customWidth="1"/>
    <col min="3148" max="3148" width="11.42578125" style="41"/>
    <col min="3149" max="3149" width="12.28515625" style="41" customWidth="1"/>
    <col min="3150" max="3151" width="11.42578125" style="41" customWidth="1"/>
    <col min="3152" max="3152" width="34.7109375" style="41" customWidth="1"/>
    <col min="3153" max="3153" width="14.7109375" style="41" customWidth="1"/>
    <col min="3154" max="3154" width="17.85546875" style="41" customWidth="1"/>
    <col min="3155" max="3155" width="13.28515625" style="41" customWidth="1"/>
    <col min="3156" max="3156" width="11.42578125" style="41"/>
    <col min="3157" max="3157" width="12.7109375" style="41" customWidth="1"/>
    <col min="3158" max="3159" width="11.42578125" style="41" customWidth="1"/>
    <col min="3160" max="3160" width="45.28515625" style="41" customWidth="1"/>
    <col min="3161" max="3161" width="11.42578125" style="41" customWidth="1"/>
    <col min="3162" max="3162" width="19.28515625" style="41" customWidth="1"/>
    <col min="3163" max="3164" width="11.42578125" style="41"/>
    <col min="3165" max="3165" width="13.28515625" style="41" customWidth="1"/>
    <col min="3166" max="3167" width="11.42578125" style="41" customWidth="1"/>
    <col min="3168" max="3168" width="54.140625" style="41" customWidth="1"/>
    <col min="3169" max="3170" width="11.42578125" style="41" customWidth="1"/>
    <col min="3171" max="3171" width="15" style="41" customWidth="1"/>
    <col min="3172" max="3172" width="11.42578125" style="41"/>
    <col min="3173" max="3173" width="15.28515625" style="41" customWidth="1"/>
    <col min="3174" max="3175" width="11.42578125" style="41" customWidth="1"/>
    <col min="3176" max="3176" width="43.42578125" style="41" customWidth="1"/>
    <col min="3177" max="3177" width="11.42578125" style="41" customWidth="1"/>
    <col min="3178" max="3178" width="15.42578125" style="41" customWidth="1"/>
    <col min="3179" max="3180" width="11.42578125" style="41"/>
    <col min="3181" max="3181" width="14" style="41" customWidth="1"/>
    <col min="3182" max="3183" width="11.42578125" style="41" customWidth="1"/>
    <col min="3184" max="3184" width="32.7109375" style="41" customWidth="1"/>
    <col min="3185" max="3186" width="29.140625" style="41" customWidth="1"/>
    <col min="3187" max="3188" width="11.42578125" style="41"/>
    <col min="3189" max="3189" width="13.85546875" style="41" customWidth="1"/>
    <col min="3190" max="3191" width="11.42578125" style="41" customWidth="1"/>
    <col min="3192" max="3193" width="30.42578125" style="41" customWidth="1"/>
    <col min="3194" max="3194" width="52.28515625" style="41" customWidth="1"/>
    <col min="3195" max="3196" width="15.28515625" style="41" customWidth="1"/>
    <col min="3197" max="3198" width="11.42578125" style="41"/>
    <col min="3199" max="3199" width="12.85546875" style="41" customWidth="1"/>
    <col min="3200" max="3201" width="11.42578125" style="41" customWidth="1"/>
    <col min="3202" max="3202" width="37.7109375" style="41" customWidth="1"/>
    <col min="3203" max="3204" width="11.42578125" style="41" customWidth="1"/>
    <col min="3205" max="3206" width="11.42578125" style="41"/>
    <col min="3207" max="3207" width="14.7109375" style="41" customWidth="1"/>
    <col min="3208" max="3209" width="11.42578125" style="41" customWidth="1"/>
    <col min="3210" max="3210" width="70.140625" style="41" customWidth="1"/>
    <col min="3211" max="3212" width="14" style="41" customWidth="1"/>
    <col min="3213" max="3213" width="12.7109375" style="41" customWidth="1"/>
    <col min="3214" max="3214" width="11.42578125" style="41"/>
    <col min="3215" max="3215" width="15" style="41" customWidth="1"/>
    <col min="3216" max="3217" width="11.42578125" style="41" customWidth="1"/>
    <col min="3218" max="3218" width="16.85546875" style="41" customWidth="1"/>
    <col min="3219" max="3220" width="28.28515625" style="41" customWidth="1"/>
    <col min="3221" max="3221" width="19.140625" style="41" customWidth="1"/>
    <col min="3222" max="3222" width="23.7109375" style="41" customWidth="1"/>
    <col min="3223" max="3223" width="11.42578125" style="41"/>
    <col min="3224" max="3224" width="18.7109375" style="41" customWidth="1"/>
    <col min="3225" max="3328" width="11.42578125" style="41"/>
    <col min="3329" max="3329" width="8.42578125" style="41" customWidth="1"/>
    <col min="3330" max="3330" width="39.42578125" style="41" customWidth="1"/>
    <col min="3331" max="3331" width="63.85546875" style="41" customWidth="1"/>
    <col min="3332" max="3332" width="19.42578125" style="41" customWidth="1"/>
    <col min="3333" max="3333" width="9.42578125" style="41" customWidth="1"/>
    <col min="3334" max="3334" width="58" style="41" customWidth="1"/>
    <col min="3335" max="3336" width="26.42578125" style="41" customWidth="1"/>
    <col min="3337" max="3337" width="17.85546875" style="41" customWidth="1"/>
    <col min="3338" max="3338" width="14.85546875" style="41" customWidth="1"/>
    <col min="3339" max="3339" width="17.85546875" style="41" customWidth="1"/>
    <col min="3340" max="3340" width="16.42578125" style="41" customWidth="1"/>
    <col min="3341" max="3341" width="15.42578125" style="41" customWidth="1"/>
    <col min="3342" max="3342" width="32.7109375" style="41" customWidth="1"/>
    <col min="3343" max="3344" width="16.140625" style="41" customWidth="1"/>
    <col min="3345" max="3346" width="11.42578125" style="41"/>
    <col min="3347" max="3347" width="13.28515625" style="41" customWidth="1"/>
    <col min="3348" max="3349" width="11.42578125" style="41" customWidth="1"/>
    <col min="3350" max="3350" width="45" style="41" customWidth="1"/>
    <col min="3351" max="3352" width="16.85546875" style="41" customWidth="1"/>
    <col min="3353" max="3354" width="11.42578125" style="41"/>
    <col min="3355" max="3355" width="13.28515625" style="41" customWidth="1"/>
    <col min="3356" max="3357" width="11.42578125" style="41" customWidth="1"/>
    <col min="3358" max="3358" width="59.7109375" style="41" customWidth="1"/>
    <col min="3359" max="3359" width="11.42578125" style="41" customWidth="1"/>
    <col min="3360" max="3360" width="15.7109375" style="41" customWidth="1"/>
    <col min="3361" max="3362" width="11.42578125" style="41"/>
    <col min="3363" max="3363" width="14.7109375" style="41" customWidth="1"/>
    <col min="3364" max="3365" width="11.42578125" style="41" customWidth="1"/>
    <col min="3366" max="3366" width="43.42578125" style="41" customWidth="1"/>
    <col min="3367" max="3368" width="19.28515625" style="41" customWidth="1"/>
    <col min="3369" max="3369" width="12.85546875" style="41" customWidth="1"/>
    <col min="3370" max="3370" width="11.42578125" style="41"/>
    <col min="3371" max="3371" width="14.42578125" style="41" customWidth="1"/>
    <col min="3372" max="3373" width="11.42578125" style="41" customWidth="1"/>
    <col min="3374" max="3374" width="56" style="41" customWidth="1"/>
    <col min="3375" max="3376" width="11.42578125" style="41" customWidth="1"/>
    <col min="3377" max="3378" width="11.42578125" style="41"/>
    <col min="3379" max="3379" width="13.42578125" style="41" customWidth="1"/>
    <col min="3380" max="3381" width="11.42578125" style="41" customWidth="1"/>
    <col min="3382" max="3382" width="52" style="41" customWidth="1"/>
    <col min="3383" max="3383" width="11.42578125" style="41" customWidth="1"/>
    <col min="3384" max="3384" width="17.140625" style="41" customWidth="1"/>
    <col min="3385" max="3386" width="11.42578125" style="41"/>
    <col min="3387" max="3387" width="14.28515625" style="41" customWidth="1"/>
    <col min="3388" max="3389" width="11.42578125" style="41" customWidth="1"/>
    <col min="3390" max="3391" width="24.85546875" style="41" customWidth="1"/>
    <col min="3392" max="3392" width="48" style="41" customWidth="1"/>
    <col min="3393" max="3393" width="54" style="41" customWidth="1"/>
    <col min="3394" max="3394" width="20.28515625" style="41" customWidth="1"/>
    <col min="3395" max="3395" width="12.28515625" style="41" customWidth="1"/>
    <col min="3396" max="3396" width="11.42578125" style="41"/>
    <col min="3397" max="3397" width="13.28515625" style="41" customWidth="1"/>
    <col min="3398" max="3399" width="11.42578125" style="41" customWidth="1"/>
    <col min="3400" max="3400" width="35.7109375" style="41" customWidth="1"/>
    <col min="3401" max="3402" width="14.28515625" style="41" customWidth="1"/>
    <col min="3403" max="3403" width="12.7109375" style="41" customWidth="1"/>
    <col min="3404" max="3404" width="11.42578125" style="41"/>
    <col min="3405" max="3405" width="12.28515625" style="41" customWidth="1"/>
    <col min="3406" max="3407" width="11.42578125" style="41" customWidth="1"/>
    <col min="3408" max="3408" width="34.7109375" style="41" customWidth="1"/>
    <col min="3409" max="3409" width="14.7109375" style="41" customWidth="1"/>
    <col min="3410" max="3410" width="17.85546875" style="41" customWidth="1"/>
    <col min="3411" max="3411" width="13.28515625" style="41" customWidth="1"/>
    <col min="3412" max="3412" width="11.42578125" style="41"/>
    <col min="3413" max="3413" width="12.7109375" style="41" customWidth="1"/>
    <col min="3414" max="3415" width="11.42578125" style="41" customWidth="1"/>
    <col min="3416" max="3416" width="45.28515625" style="41" customWidth="1"/>
    <col min="3417" max="3417" width="11.42578125" style="41" customWidth="1"/>
    <col min="3418" max="3418" width="19.28515625" style="41" customWidth="1"/>
    <col min="3419" max="3420" width="11.42578125" style="41"/>
    <col min="3421" max="3421" width="13.28515625" style="41" customWidth="1"/>
    <col min="3422" max="3423" width="11.42578125" style="41" customWidth="1"/>
    <col min="3424" max="3424" width="54.140625" style="41" customWidth="1"/>
    <col min="3425" max="3426" width="11.42578125" style="41" customWidth="1"/>
    <col min="3427" max="3427" width="15" style="41" customWidth="1"/>
    <col min="3428" max="3428" width="11.42578125" style="41"/>
    <col min="3429" max="3429" width="15.28515625" style="41" customWidth="1"/>
    <col min="3430" max="3431" width="11.42578125" style="41" customWidth="1"/>
    <col min="3432" max="3432" width="43.42578125" style="41" customWidth="1"/>
    <col min="3433" max="3433" width="11.42578125" style="41" customWidth="1"/>
    <col min="3434" max="3434" width="15.42578125" style="41" customWidth="1"/>
    <col min="3435" max="3436" width="11.42578125" style="41"/>
    <col min="3437" max="3437" width="14" style="41" customWidth="1"/>
    <col min="3438" max="3439" width="11.42578125" style="41" customWidth="1"/>
    <col min="3440" max="3440" width="32.7109375" style="41" customWidth="1"/>
    <col min="3441" max="3442" width="29.140625" style="41" customWidth="1"/>
    <col min="3443" max="3444" width="11.42578125" style="41"/>
    <col min="3445" max="3445" width="13.85546875" style="41" customWidth="1"/>
    <col min="3446" max="3447" width="11.42578125" style="41" customWidth="1"/>
    <col min="3448" max="3449" width="30.42578125" style="41" customWidth="1"/>
    <col min="3450" max="3450" width="52.28515625" style="41" customWidth="1"/>
    <col min="3451" max="3452" width="15.28515625" style="41" customWidth="1"/>
    <col min="3453" max="3454" width="11.42578125" style="41"/>
    <col min="3455" max="3455" width="12.85546875" style="41" customWidth="1"/>
    <col min="3456" max="3457" width="11.42578125" style="41" customWidth="1"/>
    <col min="3458" max="3458" width="37.7109375" style="41" customWidth="1"/>
    <col min="3459" max="3460" width="11.42578125" style="41" customWidth="1"/>
    <col min="3461" max="3462" width="11.42578125" style="41"/>
    <col min="3463" max="3463" width="14.7109375" style="41" customWidth="1"/>
    <col min="3464" max="3465" width="11.42578125" style="41" customWidth="1"/>
    <col min="3466" max="3466" width="70.140625" style="41" customWidth="1"/>
    <col min="3467" max="3468" width="14" style="41" customWidth="1"/>
    <col min="3469" max="3469" width="12.7109375" style="41" customWidth="1"/>
    <col min="3470" max="3470" width="11.42578125" style="41"/>
    <col min="3471" max="3471" width="15" style="41" customWidth="1"/>
    <col min="3472" max="3473" width="11.42578125" style="41" customWidth="1"/>
    <col min="3474" max="3474" width="16.85546875" style="41" customWidth="1"/>
    <col min="3475" max="3476" width="28.28515625" style="41" customWidth="1"/>
    <col min="3477" max="3477" width="19.140625" style="41" customWidth="1"/>
    <col min="3478" max="3478" width="23.7109375" style="41" customWidth="1"/>
    <col min="3479" max="3479" width="11.42578125" style="41"/>
    <col min="3480" max="3480" width="18.7109375" style="41" customWidth="1"/>
    <col min="3481" max="3584" width="11.42578125" style="41"/>
    <col min="3585" max="3585" width="8.42578125" style="41" customWidth="1"/>
    <col min="3586" max="3586" width="39.42578125" style="41" customWidth="1"/>
    <col min="3587" max="3587" width="63.85546875" style="41" customWidth="1"/>
    <col min="3588" max="3588" width="19.42578125" style="41" customWidth="1"/>
    <col min="3589" max="3589" width="9.42578125" style="41" customWidth="1"/>
    <col min="3590" max="3590" width="58" style="41" customWidth="1"/>
    <col min="3591" max="3592" width="26.42578125" style="41" customWidth="1"/>
    <col min="3593" max="3593" width="17.85546875" style="41" customWidth="1"/>
    <col min="3594" max="3594" width="14.85546875" style="41" customWidth="1"/>
    <col min="3595" max="3595" width="17.85546875" style="41" customWidth="1"/>
    <col min="3596" max="3596" width="16.42578125" style="41" customWidth="1"/>
    <col min="3597" max="3597" width="15.42578125" style="41" customWidth="1"/>
    <col min="3598" max="3598" width="32.7109375" style="41" customWidth="1"/>
    <col min="3599" max="3600" width="16.140625" style="41" customWidth="1"/>
    <col min="3601" max="3602" width="11.42578125" style="41"/>
    <col min="3603" max="3603" width="13.28515625" style="41" customWidth="1"/>
    <col min="3604" max="3605" width="11.42578125" style="41" customWidth="1"/>
    <col min="3606" max="3606" width="45" style="41" customWidth="1"/>
    <col min="3607" max="3608" width="16.85546875" style="41" customWidth="1"/>
    <col min="3609" max="3610" width="11.42578125" style="41"/>
    <col min="3611" max="3611" width="13.28515625" style="41" customWidth="1"/>
    <col min="3612" max="3613" width="11.42578125" style="41" customWidth="1"/>
    <col min="3614" max="3614" width="59.7109375" style="41" customWidth="1"/>
    <col min="3615" max="3615" width="11.42578125" style="41" customWidth="1"/>
    <col min="3616" max="3616" width="15.7109375" style="41" customWidth="1"/>
    <col min="3617" max="3618" width="11.42578125" style="41"/>
    <col min="3619" max="3619" width="14.7109375" style="41" customWidth="1"/>
    <col min="3620" max="3621" width="11.42578125" style="41" customWidth="1"/>
    <col min="3622" max="3622" width="43.42578125" style="41" customWidth="1"/>
    <col min="3623" max="3624" width="19.28515625" style="41" customWidth="1"/>
    <col min="3625" max="3625" width="12.85546875" style="41" customWidth="1"/>
    <col min="3626" max="3626" width="11.42578125" style="41"/>
    <col min="3627" max="3627" width="14.42578125" style="41" customWidth="1"/>
    <col min="3628" max="3629" width="11.42578125" style="41" customWidth="1"/>
    <col min="3630" max="3630" width="56" style="41" customWidth="1"/>
    <col min="3631" max="3632" width="11.42578125" style="41" customWidth="1"/>
    <col min="3633" max="3634" width="11.42578125" style="41"/>
    <col min="3635" max="3635" width="13.42578125" style="41" customWidth="1"/>
    <col min="3636" max="3637" width="11.42578125" style="41" customWidth="1"/>
    <col min="3638" max="3638" width="52" style="41" customWidth="1"/>
    <col min="3639" max="3639" width="11.42578125" style="41" customWidth="1"/>
    <col min="3640" max="3640" width="17.140625" style="41" customWidth="1"/>
    <col min="3641" max="3642" width="11.42578125" style="41"/>
    <col min="3643" max="3643" width="14.28515625" style="41" customWidth="1"/>
    <col min="3644" max="3645" width="11.42578125" style="41" customWidth="1"/>
    <col min="3646" max="3647" width="24.85546875" style="41" customWidth="1"/>
    <col min="3648" max="3648" width="48" style="41" customWidth="1"/>
    <col min="3649" max="3649" width="54" style="41" customWidth="1"/>
    <col min="3650" max="3650" width="20.28515625" style="41" customWidth="1"/>
    <col min="3651" max="3651" width="12.28515625" style="41" customWidth="1"/>
    <col min="3652" max="3652" width="11.42578125" style="41"/>
    <col min="3653" max="3653" width="13.28515625" style="41" customWidth="1"/>
    <col min="3654" max="3655" width="11.42578125" style="41" customWidth="1"/>
    <col min="3656" max="3656" width="35.7109375" style="41" customWidth="1"/>
    <col min="3657" max="3658" width="14.28515625" style="41" customWidth="1"/>
    <col min="3659" max="3659" width="12.7109375" style="41" customWidth="1"/>
    <col min="3660" max="3660" width="11.42578125" style="41"/>
    <col min="3661" max="3661" width="12.28515625" style="41" customWidth="1"/>
    <col min="3662" max="3663" width="11.42578125" style="41" customWidth="1"/>
    <col min="3664" max="3664" width="34.7109375" style="41" customWidth="1"/>
    <col min="3665" max="3665" width="14.7109375" style="41" customWidth="1"/>
    <col min="3666" max="3666" width="17.85546875" style="41" customWidth="1"/>
    <col min="3667" max="3667" width="13.28515625" style="41" customWidth="1"/>
    <col min="3668" max="3668" width="11.42578125" style="41"/>
    <col min="3669" max="3669" width="12.7109375" style="41" customWidth="1"/>
    <col min="3670" max="3671" width="11.42578125" style="41" customWidth="1"/>
    <col min="3672" max="3672" width="45.28515625" style="41" customWidth="1"/>
    <col min="3673" max="3673" width="11.42578125" style="41" customWidth="1"/>
    <col min="3674" max="3674" width="19.28515625" style="41" customWidth="1"/>
    <col min="3675" max="3676" width="11.42578125" style="41"/>
    <col min="3677" max="3677" width="13.28515625" style="41" customWidth="1"/>
    <col min="3678" max="3679" width="11.42578125" style="41" customWidth="1"/>
    <col min="3680" max="3680" width="54.140625" style="41" customWidth="1"/>
    <col min="3681" max="3682" width="11.42578125" style="41" customWidth="1"/>
    <col min="3683" max="3683" width="15" style="41" customWidth="1"/>
    <col min="3684" max="3684" width="11.42578125" style="41"/>
    <col min="3685" max="3685" width="15.28515625" style="41" customWidth="1"/>
    <col min="3686" max="3687" width="11.42578125" style="41" customWidth="1"/>
    <col min="3688" max="3688" width="43.42578125" style="41" customWidth="1"/>
    <col min="3689" max="3689" width="11.42578125" style="41" customWidth="1"/>
    <col min="3690" max="3690" width="15.42578125" style="41" customWidth="1"/>
    <col min="3691" max="3692" width="11.42578125" style="41"/>
    <col min="3693" max="3693" width="14" style="41" customWidth="1"/>
    <col min="3694" max="3695" width="11.42578125" style="41" customWidth="1"/>
    <col min="3696" max="3696" width="32.7109375" style="41" customWidth="1"/>
    <col min="3697" max="3698" width="29.140625" style="41" customWidth="1"/>
    <col min="3699" max="3700" width="11.42578125" style="41"/>
    <col min="3701" max="3701" width="13.85546875" style="41" customWidth="1"/>
    <col min="3702" max="3703" width="11.42578125" style="41" customWidth="1"/>
    <col min="3704" max="3705" width="30.42578125" style="41" customWidth="1"/>
    <col min="3706" max="3706" width="52.28515625" style="41" customWidth="1"/>
    <col min="3707" max="3708" width="15.28515625" style="41" customWidth="1"/>
    <col min="3709" max="3710" width="11.42578125" style="41"/>
    <col min="3711" max="3711" width="12.85546875" style="41" customWidth="1"/>
    <col min="3712" max="3713" width="11.42578125" style="41" customWidth="1"/>
    <col min="3714" max="3714" width="37.7109375" style="41" customWidth="1"/>
    <col min="3715" max="3716" width="11.42578125" style="41" customWidth="1"/>
    <col min="3717" max="3718" width="11.42578125" style="41"/>
    <col min="3719" max="3719" width="14.7109375" style="41" customWidth="1"/>
    <col min="3720" max="3721" width="11.42578125" style="41" customWidth="1"/>
    <col min="3722" max="3722" width="70.140625" style="41" customWidth="1"/>
    <col min="3723" max="3724" width="14" style="41" customWidth="1"/>
    <col min="3725" max="3725" width="12.7109375" style="41" customWidth="1"/>
    <col min="3726" max="3726" width="11.42578125" style="41"/>
    <col min="3727" max="3727" width="15" style="41" customWidth="1"/>
    <col min="3728" max="3729" width="11.42578125" style="41" customWidth="1"/>
    <col min="3730" max="3730" width="16.85546875" style="41" customWidth="1"/>
    <col min="3731" max="3732" width="28.28515625" style="41" customWidth="1"/>
    <col min="3733" max="3733" width="19.140625" style="41" customWidth="1"/>
    <col min="3734" max="3734" width="23.7109375" style="41" customWidth="1"/>
    <col min="3735" max="3735" width="11.42578125" style="41"/>
    <col min="3736" max="3736" width="18.7109375" style="41" customWidth="1"/>
    <col min="3737" max="3840" width="11.42578125" style="41"/>
    <col min="3841" max="3841" width="8.42578125" style="41" customWidth="1"/>
    <col min="3842" max="3842" width="39.42578125" style="41" customWidth="1"/>
    <col min="3843" max="3843" width="63.85546875" style="41" customWidth="1"/>
    <col min="3844" max="3844" width="19.42578125" style="41" customWidth="1"/>
    <col min="3845" max="3845" width="9.42578125" style="41" customWidth="1"/>
    <col min="3846" max="3846" width="58" style="41" customWidth="1"/>
    <col min="3847" max="3848" width="26.42578125" style="41" customWidth="1"/>
    <col min="3849" max="3849" width="17.85546875" style="41" customWidth="1"/>
    <col min="3850" max="3850" width="14.85546875" style="41" customWidth="1"/>
    <col min="3851" max="3851" width="17.85546875" style="41" customWidth="1"/>
    <col min="3852" max="3852" width="16.42578125" style="41" customWidth="1"/>
    <col min="3853" max="3853" width="15.42578125" style="41" customWidth="1"/>
    <col min="3854" max="3854" width="32.7109375" style="41" customWidth="1"/>
    <col min="3855" max="3856" width="16.140625" style="41" customWidth="1"/>
    <col min="3857" max="3858" width="11.42578125" style="41"/>
    <col min="3859" max="3859" width="13.28515625" style="41" customWidth="1"/>
    <col min="3860" max="3861" width="11.42578125" style="41" customWidth="1"/>
    <col min="3862" max="3862" width="45" style="41" customWidth="1"/>
    <col min="3863" max="3864" width="16.85546875" style="41" customWidth="1"/>
    <col min="3865" max="3866" width="11.42578125" style="41"/>
    <col min="3867" max="3867" width="13.28515625" style="41" customWidth="1"/>
    <col min="3868" max="3869" width="11.42578125" style="41" customWidth="1"/>
    <col min="3870" max="3870" width="59.7109375" style="41" customWidth="1"/>
    <col min="3871" max="3871" width="11.42578125" style="41" customWidth="1"/>
    <col min="3872" max="3872" width="15.7109375" style="41" customWidth="1"/>
    <col min="3873" max="3874" width="11.42578125" style="41"/>
    <col min="3875" max="3875" width="14.7109375" style="41" customWidth="1"/>
    <col min="3876" max="3877" width="11.42578125" style="41" customWidth="1"/>
    <col min="3878" max="3878" width="43.42578125" style="41" customWidth="1"/>
    <col min="3879" max="3880" width="19.28515625" style="41" customWidth="1"/>
    <col min="3881" max="3881" width="12.85546875" style="41" customWidth="1"/>
    <col min="3882" max="3882" width="11.42578125" style="41"/>
    <col min="3883" max="3883" width="14.42578125" style="41" customWidth="1"/>
    <col min="3884" max="3885" width="11.42578125" style="41" customWidth="1"/>
    <col min="3886" max="3886" width="56" style="41" customWidth="1"/>
    <col min="3887" max="3888" width="11.42578125" style="41" customWidth="1"/>
    <col min="3889" max="3890" width="11.42578125" style="41"/>
    <col min="3891" max="3891" width="13.42578125" style="41" customWidth="1"/>
    <col min="3892" max="3893" width="11.42578125" style="41" customWidth="1"/>
    <col min="3894" max="3894" width="52" style="41" customWidth="1"/>
    <col min="3895" max="3895" width="11.42578125" style="41" customWidth="1"/>
    <col min="3896" max="3896" width="17.140625" style="41" customWidth="1"/>
    <col min="3897" max="3898" width="11.42578125" style="41"/>
    <col min="3899" max="3899" width="14.28515625" style="41" customWidth="1"/>
    <col min="3900" max="3901" width="11.42578125" style="41" customWidth="1"/>
    <col min="3902" max="3903" width="24.85546875" style="41" customWidth="1"/>
    <col min="3904" max="3904" width="48" style="41" customWidth="1"/>
    <col min="3905" max="3905" width="54" style="41" customWidth="1"/>
    <col min="3906" max="3906" width="20.28515625" style="41" customWidth="1"/>
    <col min="3907" max="3907" width="12.28515625" style="41" customWidth="1"/>
    <col min="3908" max="3908" width="11.42578125" style="41"/>
    <col min="3909" max="3909" width="13.28515625" style="41" customWidth="1"/>
    <col min="3910" max="3911" width="11.42578125" style="41" customWidth="1"/>
    <col min="3912" max="3912" width="35.7109375" style="41" customWidth="1"/>
    <col min="3913" max="3914" width="14.28515625" style="41" customWidth="1"/>
    <col min="3915" max="3915" width="12.7109375" style="41" customWidth="1"/>
    <col min="3916" max="3916" width="11.42578125" style="41"/>
    <col min="3917" max="3917" width="12.28515625" style="41" customWidth="1"/>
    <col min="3918" max="3919" width="11.42578125" style="41" customWidth="1"/>
    <col min="3920" max="3920" width="34.7109375" style="41" customWidth="1"/>
    <col min="3921" max="3921" width="14.7109375" style="41" customWidth="1"/>
    <col min="3922" max="3922" width="17.85546875" style="41" customWidth="1"/>
    <col min="3923" max="3923" width="13.28515625" style="41" customWidth="1"/>
    <col min="3924" max="3924" width="11.42578125" style="41"/>
    <col min="3925" max="3925" width="12.7109375" style="41" customWidth="1"/>
    <col min="3926" max="3927" width="11.42578125" style="41" customWidth="1"/>
    <col min="3928" max="3928" width="45.28515625" style="41" customWidth="1"/>
    <col min="3929" max="3929" width="11.42578125" style="41" customWidth="1"/>
    <col min="3930" max="3930" width="19.28515625" style="41" customWidth="1"/>
    <col min="3931" max="3932" width="11.42578125" style="41"/>
    <col min="3933" max="3933" width="13.28515625" style="41" customWidth="1"/>
    <col min="3934" max="3935" width="11.42578125" style="41" customWidth="1"/>
    <col min="3936" max="3936" width="54.140625" style="41" customWidth="1"/>
    <col min="3937" max="3938" width="11.42578125" style="41" customWidth="1"/>
    <col min="3939" max="3939" width="15" style="41" customWidth="1"/>
    <col min="3940" max="3940" width="11.42578125" style="41"/>
    <col min="3941" max="3941" width="15.28515625" style="41" customWidth="1"/>
    <col min="3942" max="3943" width="11.42578125" style="41" customWidth="1"/>
    <col min="3944" max="3944" width="43.42578125" style="41" customWidth="1"/>
    <col min="3945" max="3945" width="11.42578125" style="41" customWidth="1"/>
    <col min="3946" max="3946" width="15.42578125" style="41" customWidth="1"/>
    <col min="3947" max="3948" width="11.42578125" style="41"/>
    <col min="3949" max="3949" width="14" style="41" customWidth="1"/>
    <col min="3950" max="3951" width="11.42578125" style="41" customWidth="1"/>
    <col min="3952" max="3952" width="32.7109375" style="41" customWidth="1"/>
    <col min="3953" max="3954" width="29.140625" style="41" customWidth="1"/>
    <col min="3955" max="3956" width="11.42578125" style="41"/>
    <col min="3957" max="3957" width="13.85546875" style="41" customWidth="1"/>
    <col min="3958" max="3959" width="11.42578125" style="41" customWidth="1"/>
    <col min="3960" max="3961" width="30.42578125" style="41" customWidth="1"/>
    <col min="3962" max="3962" width="52.28515625" style="41" customWidth="1"/>
    <col min="3963" max="3964" width="15.28515625" style="41" customWidth="1"/>
    <col min="3965" max="3966" width="11.42578125" style="41"/>
    <col min="3967" max="3967" width="12.85546875" style="41" customWidth="1"/>
    <col min="3968" max="3969" width="11.42578125" style="41" customWidth="1"/>
    <col min="3970" max="3970" width="37.7109375" style="41" customWidth="1"/>
    <col min="3971" max="3972" width="11.42578125" style="41" customWidth="1"/>
    <col min="3973" max="3974" width="11.42578125" style="41"/>
    <col min="3975" max="3975" width="14.7109375" style="41" customWidth="1"/>
    <col min="3976" max="3977" width="11.42578125" style="41" customWidth="1"/>
    <col min="3978" max="3978" width="70.140625" style="41" customWidth="1"/>
    <col min="3979" max="3980" width="14" style="41" customWidth="1"/>
    <col min="3981" max="3981" width="12.7109375" style="41" customWidth="1"/>
    <col min="3982" max="3982" width="11.42578125" style="41"/>
    <col min="3983" max="3983" width="15" style="41" customWidth="1"/>
    <col min="3984" max="3985" width="11.42578125" style="41" customWidth="1"/>
    <col min="3986" max="3986" width="16.85546875" style="41" customWidth="1"/>
    <col min="3987" max="3988" width="28.28515625" style="41" customWidth="1"/>
    <col min="3989" max="3989" width="19.140625" style="41" customWidth="1"/>
    <col min="3990" max="3990" width="23.7109375" style="41" customWidth="1"/>
    <col min="3991" max="3991" width="11.42578125" style="41"/>
    <col min="3992" max="3992" width="18.7109375" style="41" customWidth="1"/>
    <col min="3993" max="4096" width="11.42578125" style="41"/>
    <col min="4097" max="4097" width="8.42578125" style="41" customWidth="1"/>
    <col min="4098" max="4098" width="39.42578125" style="41" customWidth="1"/>
    <col min="4099" max="4099" width="63.85546875" style="41" customWidth="1"/>
    <col min="4100" max="4100" width="19.42578125" style="41" customWidth="1"/>
    <col min="4101" max="4101" width="9.42578125" style="41" customWidth="1"/>
    <col min="4102" max="4102" width="58" style="41" customWidth="1"/>
    <col min="4103" max="4104" width="26.42578125" style="41" customWidth="1"/>
    <col min="4105" max="4105" width="17.85546875" style="41" customWidth="1"/>
    <col min="4106" max="4106" width="14.85546875" style="41" customWidth="1"/>
    <col min="4107" max="4107" width="17.85546875" style="41" customWidth="1"/>
    <col min="4108" max="4108" width="16.42578125" style="41" customWidth="1"/>
    <col min="4109" max="4109" width="15.42578125" style="41" customWidth="1"/>
    <col min="4110" max="4110" width="32.7109375" style="41" customWidth="1"/>
    <col min="4111" max="4112" width="16.140625" style="41" customWidth="1"/>
    <col min="4113" max="4114" width="11.42578125" style="41"/>
    <col min="4115" max="4115" width="13.28515625" style="41" customWidth="1"/>
    <col min="4116" max="4117" width="11.42578125" style="41" customWidth="1"/>
    <col min="4118" max="4118" width="45" style="41" customWidth="1"/>
    <col min="4119" max="4120" width="16.85546875" style="41" customWidth="1"/>
    <col min="4121" max="4122" width="11.42578125" style="41"/>
    <col min="4123" max="4123" width="13.28515625" style="41" customWidth="1"/>
    <col min="4124" max="4125" width="11.42578125" style="41" customWidth="1"/>
    <col min="4126" max="4126" width="59.7109375" style="41" customWidth="1"/>
    <col min="4127" max="4127" width="11.42578125" style="41" customWidth="1"/>
    <col min="4128" max="4128" width="15.7109375" style="41" customWidth="1"/>
    <col min="4129" max="4130" width="11.42578125" style="41"/>
    <col min="4131" max="4131" width="14.7109375" style="41" customWidth="1"/>
    <col min="4132" max="4133" width="11.42578125" style="41" customWidth="1"/>
    <col min="4134" max="4134" width="43.42578125" style="41" customWidth="1"/>
    <col min="4135" max="4136" width="19.28515625" style="41" customWidth="1"/>
    <col min="4137" max="4137" width="12.85546875" style="41" customWidth="1"/>
    <col min="4138" max="4138" width="11.42578125" style="41"/>
    <col min="4139" max="4139" width="14.42578125" style="41" customWidth="1"/>
    <col min="4140" max="4141" width="11.42578125" style="41" customWidth="1"/>
    <col min="4142" max="4142" width="56" style="41" customWidth="1"/>
    <col min="4143" max="4144" width="11.42578125" style="41" customWidth="1"/>
    <col min="4145" max="4146" width="11.42578125" style="41"/>
    <col min="4147" max="4147" width="13.42578125" style="41" customWidth="1"/>
    <col min="4148" max="4149" width="11.42578125" style="41" customWidth="1"/>
    <col min="4150" max="4150" width="52" style="41" customWidth="1"/>
    <col min="4151" max="4151" width="11.42578125" style="41" customWidth="1"/>
    <col min="4152" max="4152" width="17.140625" style="41" customWidth="1"/>
    <col min="4153" max="4154" width="11.42578125" style="41"/>
    <col min="4155" max="4155" width="14.28515625" style="41" customWidth="1"/>
    <col min="4156" max="4157" width="11.42578125" style="41" customWidth="1"/>
    <col min="4158" max="4159" width="24.85546875" style="41" customWidth="1"/>
    <col min="4160" max="4160" width="48" style="41" customWidth="1"/>
    <col min="4161" max="4161" width="54" style="41" customWidth="1"/>
    <col min="4162" max="4162" width="20.28515625" style="41" customWidth="1"/>
    <col min="4163" max="4163" width="12.28515625" style="41" customWidth="1"/>
    <col min="4164" max="4164" width="11.42578125" style="41"/>
    <col min="4165" max="4165" width="13.28515625" style="41" customWidth="1"/>
    <col min="4166" max="4167" width="11.42578125" style="41" customWidth="1"/>
    <col min="4168" max="4168" width="35.7109375" style="41" customWidth="1"/>
    <col min="4169" max="4170" width="14.28515625" style="41" customWidth="1"/>
    <col min="4171" max="4171" width="12.7109375" style="41" customWidth="1"/>
    <col min="4172" max="4172" width="11.42578125" style="41"/>
    <col min="4173" max="4173" width="12.28515625" style="41" customWidth="1"/>
    <col min="4174" max="4175" width="11.42578125" style="41" customWidth="1"/>
    <col min="4176" max="4176" width="34.7109375" style="41" customWidth="1"/>
    <col min="4177" max="4177" width="14.7109375" style="41" customWidth="1"/>
    <col min="4178" max="4178" width="17.85546875" style="41" customWidth="1"/>
    <col min="4179" max="4179" width="13.28515625" style="41" customWidth="1"/>
    <col min="4180" max="4180" width="11.42578125" style="41"/>
    <col min="4181" max="4181" width="12.7109375" style="41" customWidth="1"/>
    <col min="4182" max="4183" width="11.42578125" style="41" customWidth="1"/>
    <col min="4184" max="4184" width="45.28515625" style="41" customWidth="1"/>
    <col min="4185" max="4185" width="11.42578125" style="41" customWidth="1"/>
    <col min="4186" max="4186" width="19.28515625" style="41" customWidth="1"/>
    <col min="4187" max="4188" width="11.42578125" style="41"/>
    <col min="4189" max="4189" width="13.28515625" style="41" customWidth="1"/>
    <col min="4190" max="4191" width="11.42578125" style="41" customWidth="1"/>
    <col min="4192" max="4192" width="54.140625" style="41" customWidth="1"/>
    <col min="4193" max="4194" width="11.42578125" style="41" customWidth="1"/>
    <col min="4195" max="4195" width="15" style="41" customWidth="1"/>
    <col min="4196" max="4196" width="11.42578125" style="41"/>
    <col min="4197" max="4197" width="15.28515625" style="41" customWidth="1"/>
    <col min="4198" max="4199" width="11.42578125" style="41" customWidth="1"/>
    <col min="4200" max="4200" width="43.42578125" style="41" customWidth="1"/>
    <col min="4201" max="4201" width="11.42578125" style="41" customWidth="1"/>
    <col min="4202" max="4202" width="15.42578125" style="41" customWidth="1"/>
    <col min="4203" max="4204" width="11.42578125" style="41"/>
    <col min="4205" max="4205" width="14" style="41" customWidth="1"/>
    <col min="4206" max="4207" width="11.42578125" style="41" customWidth="1"/>
    <col min="4208" max="4208" width="32.7109375" style="41" customWidth="1"/>
    <col min="4209" max="4210" width="29.140625" style="41" customWidth="1"/>
    <col min="4211" max="4212" width="11.42578125" style="41"/>
    <col min="4213" max="4213" width="13.85546875" style="41" customWidth="1"/>
    <col min="4214" max="4215" width="11.42578125" style="41" customWidth="1"/>
    <col min="4216" max="4217" width="30.42578125" style="41" customWidth="1"/>
    <col min="4218" max="4218" width="52.28515625" style="41" customWidth="1"/>
    <col min="4219" max="4220" width="15.28515625" style="41" customWidth="1"/>
    <col min="4221" max="4222" width="11.42578125" style="41"/>
    <col min="4223" max="4223" width="12.85546875" style="41" customWidth="1"/>
    <col min="4224" max="4225" width="11.42578125" style="41" customWidth="1"/>
    <col min="4226" max="4226" width="37.7109375" style="41" customWidth="1"/>
    <col min="4227" max="4228" width="11.42578125" style="41" customWidth="1"/>
    <col min="4229" max="4230" width="11.42578125" style="41"/>
    <col min="4231" max="4231" width="14.7109375" style="41" customWidth="1"/>
    <col min="4232" max="4233" width="11.42578125" style="41" customWidth="1"/>
    <col min="4234" max="4234" width="70.140625" style="41" customWidth="1"/>
    <col min="4235" max="4236" width="14" style="41" customWidth="1"/>
    <col min="4237" max="4237" width="12.7109375" style="41" customWidth="1"/>
    <col min="4238" max="4238" width="11.42578125" style="41"/>
    <col min="4239" max="4239" width="15" style="41" customWidth="1"/>
    <col min="4240" max="4241" width="11.42578125" style="41" customWidth="1"/>
    <col min="4242" max="4242" width="16.85546875" style="41" customWidth="1"/>
    <col min="4243" max="4244" width="28.28515625" style="41" customWidth="1"/>
    <col min="4245" max="4245" width="19.140625" style="41" customWidth="1"/>
    <col min="4246" max="4246" width="23.7109375" style="41" customWidth="1"/>
    <col min="4247" max="4247" width="11.42578125" style="41"/>
    <col min="4248" max="4248" width="18.7109375" style="41" customWidth="1"/>
    <col min="4249" max="4352" width="11.42578125" style="41"/>
    <col min="4353" max="4353" width="8.42578125" style="41" customWidth="1"/>
    <col min="4354" max="4354" width="39.42578125" style="41" customWidth="1"/>
    <col min="4355" max="4355" width="63.85546875" style="41" customWidth="1"/>
    <col min="4356" max="4356" width="19.42578125" style="41" customWidth="1"/>
    <col min="4357" max="4357" width="9.42578125" style="41" customWidth="1"/>
    <col min="4358" max="4358" width="58" style="41" customWidth="1"/>
    <col min="4359" max="4360" width="26.42578125" style="41" customWidth="1"/>
    <col min="4361" max="4361" width="17.85546875" style="41" customWidth="1"/>
    <col min="4362" max="4362" width="14.85546875" style="41" customWidth="1"/>
    <col min="4363" max="4363" width="17.85546875" style="41" customWidth="1"/>
    <col min="4364" max="4364" width="16.42578125" style="41" customWidth="1"/>
    <col min="4365" max="4365" width="15.42578125" style="41" customWidth="1"/>
    <col min="4366" max="4366" width="32.7109375" style="41" customWidth="1"/>
    <col min="4367" max="4368" width="16.140625" style="41" customWidth="1"/>
    <col min="4369" max="4370" width="11.42578125" style="41"/>
    <col min="4371" max="4371" width="13.28515625" style="41" customWidth="1"/>
    <col min="4372" max="4373" width="11.42578125" style="41" customWidth="1"/>
    <col min="4374" max="4374" width="45" style="41" customWidth="1"/>
    <col min="4375" max="4376" width="16.85546875" style="41" customWidth="1"/>
    <col min="4377" max="4378" width="11.42578125" style="41"/>
    <col min="4379" max="4379" width="13.28515625" style="41" customWidth="1"/>
    <col min="4380" max="4381" width="11.42578125" style="41" customWidth="1"/>
    <col min="4382" max="4382" width="59.7109375" style="41" customWidth="1"/>
    <col min="4383" max="4383" width="11.42578125" style="41" customWidth="1"/>
    <col min="4384" max="4384" width="15.7109375" style="41" customWidth="1"/>
    <col min="4385" max="4386" width="11.42578125" style="41"/>
    <col min="4387" max="4387" width="14.7109375" style="41" customWidth="1"/>
    <col min="4388" max="4389" width="11.42578125" style="41" customWidth="1"/>
    <col min="4390" max="4390" width="43.42578125" style="41" customWidth="1"/>
    <col min="4391" max="4392" width="19.28515625" style="41" customWidth="1"/>
    <col min="4393" max="4393" width="12.85546875" style="41" customWidth="1"/>
    <col min="4394" max="4394" width="11.42578125" style="41"/>
    <col min="4395" max="4395" width="14.42578125" style="41" customWidth="1"/>
    <col min="4396" max="4397" width="11.42578125" style="41" customWidth="1"/>
    <col min="4398" max="4398" width="56" style="41" customWidth="1"/>
    <col min="4399" max="4400" width="11.42578125" style="41" customWidth="1"/>
    <col min="4401" max="4402" width="11.42578125" style="41"/>
    <col min="4403" max="4403" width="13.42578125" style="41" customWidth="1"/>
    <col min="4404" max="4405" width="11.42578125" style="41" customWidth="1"/>
    <col min="4406" max="4406" width="52" style="41" customWidth="1"/>
    <col min="4407" max="4407" width="11.42578125" style="41" customWidth="1"/>
    <col min="4408" max="4408" width="17.140625" style="41" customWidth="1"/>
    <col min="4409" max="4410" width="11.42578125" style="41"/>
    <col min="4411" max="4411" width="14.28515625" style="41" customWidth="1"/>
    <col min="4412" max="4413" width="11.42578125" style="41" customWidth="1"/>
    <col min="4414" max="4415" width="24.85546875" style="41" customWidth="1"/>
    <col min="4416" max="4416" width="48" style="41" customWidth="1"/>
    <col min="4417" max="4417" width="54" style="41" customWidth="1"/>
    <col min="4418" max="4418" width="20.28515625" style="41" customWidth="1"/>
    <col min="4419" max="4419" width="12.28515625" style="41" customWidth="1"/>
    <col min="4420" max="4420" width="11.42578125" style="41"/>
    <col min="4421" max="4421" width="13.28515625" style="41" customWidth="1"/>
    <col min="4422" max="4423" width="11.42578125" style="41" customWidth="1"/>
    <col min="4424" max="4424" width="35.7109375" style="41" customWidth="1"/>
    <col min="4425" max="4426" width="14.28515625" style="41" customWidth="1"/>
    <col min="4427" max="4427" width="12.7109375" style="41" customWidth="1"/>
    <col min="4428" max="4428" width="11.42578125" style="41"/>
    <col min="4429" max="4429" width="12.28515625" style="41" customWidth="1"/>
    <col min="4430" max="4431" width="11.42578125" style="41" customWidth="1"/>
    <col min="4432" max="4432" width="34.7109375" style="41" customWidth="1"/>
    <col min="4433" max="4433" width="14.7109375" style="41" customWidth="1"/>
    <col min="4434" max="4434" width="17.85546875" style="41" customWidth="1"/>
    <col min="4435" max="4435" width="13.28515625" style="41" customWidth="1"/>
    <col min="4436" max="4436" width="11.42578125" style="41"/>
    <col min="4437" max="4437" width="12.7109375" style="41" customWidth="1"/>
    <col min="4438" max="4439" width="11.42578125" style="41" customWidth="1"/>
    <col min="4440" max="4440" width="45.28515625" style="41" customWidth="1"/>
    <col min="4441" max="4441" width="11.42578125" style="41" customWidth="1"/>
    <col min="4442" max="4442" width="19.28515625" style="41" customWidth="1"/>
    <col min="4443" max="4444" width="11.42578125" style="41"/>
    <col min="4445" max="4445" width="13.28515625" style="41" customWidth="1"/>
    <col min="4446" max="4447" width="11.42578125" style="41" customWidth="1"/>
    <col min="4448" max="4448" width="54.140625" style="41" customWidth="1"/>
    <col min="4449" max="4450" width="11.42578125" style="41" customWidth="1"/>
    <col min="4451" max="4451" width="15" style="41" customWidth="1"/>
    <col min="4452" max="4452" width="11.42578125" style="41"/>
    <col min="4453" max="4453" width="15.28515625" style="41" customWidth="1"/>
    <col min="4454" max="4455" width="11.42578125" style="41" customWidth="1"/>
    <col min="4456" max="4456" width="43.42578125" style="41" customWidth="1"/>
    <col min="4457" max="4457" width="11.42578125" style="41" customWidth="1"/>
    <col min="4458" max="4458" width="15.42578125" style="41" customWidth="1"/>
    <col min="4459" max="4460" width="11.42578125" style="41"/>
    <col min="4461" max="4461" width="14" style="41" customWidth="1"/>
    <col min="4462" max="4463" width="11.42578125" style="41" customWidth="1"/>
    <col min="4464" max="4464" width="32.7109375" style="41" customWidth="1"/>
    <col min="4465" max="4466" width="29.140625" style="41" customWidth="1"/>
    <col min="4467" max="4468" width="11.42578125" style="41"/>
    <col min="4469" max="4469" width="13.85546875" style="41" customWidth="1"/>
    <col min="4470" max="4471" width="11.42578125" style="41" customWidth="1"/>
    <col min="4472" max="4473" width="30.42578125" style="41" customWidth="1"/>
    <col min="4474" max="4474" width="52.28515625" style="41" customWidth="1"/>
    <col min="4475" max="4476" width="15.28515625" style="41" customWidth="1"/>
    <col min="4477" max="4478" width="11.42578125" style="41"/>
    <col min="4479" max="4479" width="12.85546875" style="41" customWidth="1"/>
    <col min="4480" max="4481" width="11.42578125" style="41" customWidth="1"/>
    <col min="4482" max="4482" width="37.7109375" style="41" customWidth="1"/>
    <col min="4483" max="4484" width="11.42578125" style="41" customWidth="1"/>
    <col min="4485" max="4486" width="11.42578125" style="41"/>
    <col min="4487" max="4487" width="14.7109375" style="41" customWidth="1"/>
    <col min="4488" max="4489" width="11.42578125" style="41" customWidth="1"/>
    <col min="4490" max="4490" width="70.140625" style="41" customWidth="1"/>
    <col min="4491" max="4492" width="14" style="41" customWidth="1"/>
    <col min="4493" max="4493" width="12.7109375" style="41" customWidth="1"/>
    <col min="4494" max="4494" width="11.42578125" style="41"/>
    <col min="4495" max="4495" width="15" style="41" customWidth="1"/>
    <col min="4496" max="4497" width="11.42578125" style="41" customWidth="1"/>
    <col min="4498" max="4498" width="16.85546875" style="41" customWidth="1"/>
    <col min="4499" max="4500" width="28.28515625" style="41" customWidth="1"/>
    <col min="4501" max="4501" width="19.140625" style="41" customWidth="1"/>
    <col min="4502" max="4502" width="23.7109375" style="41" customWidth="1"/>
    <col min="4503" max="4503" width="11.42578125" style="41"/>
    <col min="4504" max="4504" width="18.7109375" style="41" customWidth="1"/>
    <col min="4505" max="4608" width="11.42578125" style="41"/>
    <col min="4609" max="4609" width="8.42578125" style="41" customWidth="1"/>
    <col min="4610" max="4610" width="39.42578125" style="41" customWidth="1"/>
    <col min="4611" max="4611" width="63.85546875" style="41" customWidth="1"/>
    <col min="4612" max="4612" width="19.42578125" style="41" customWidth="1"/>
    <col min="4613" max="4613" width="9.42578125" style="41" customWidth="1"/>
    <col min="4614" max="4614" width="58" style="41" customWidth="1"/>
    <col min="4615" max="4616" width="26.42578125" style="41" customWidth="1"/>
    <col min="4617" max="4617" width="17.85546875" style="41" customWidth="1"/>
    <col min="4618" max="4618" width="14.85546875" style="41" customWidth="1"/>
    <col min="4619" max="4619" width="17.85546875" style="41" customWidth="1"/>
    <col min="4620" max="4620" width="16.42578125" style="41" customWidth="1"/>
    <col min="4621" max="4621" width="15.42578125" style="41" customWidth="1"/>
    <col min="4622" max="4622" width="32.7109375" style="41" customWidth="1"/>
    <col min="4623" max="4624" width="16.140625" style="41" customWidth="1"/>
    <col min="4625" max="4626" width="11.42578125" style="41"/>
    <col min="4627" max="4627" width="13.28515625" style="41" customWidth="1"/>
    <col min="4628" max="4629" width="11.42578125" style="41" customWidth="1"/>
    <col min="4630" max="4630" width="45" style="41" customWidth="1"/>
    <col min="4631" max="4632" width="16.85546875" style="41" customWidth="1"/>
    <col min="4633" max="4634" width="11.42578125" style="41"/>
    <col min="4635" max="4635" width="13.28515625" style="41" customWidth="1"/>
    <col min="4636" max="4637" width="11.42578125" style="41" customWidth="1"/>
    <col min="4638" max="4638" width="59.7109375" style="41" customWidth="1"/>
    <col min="4639" max="4639" width="11.42578125" style="41" customWidth="1"/>
    <col min="4640" max="4640" width="15.7109375" style="41" customWidth="1"/>
    <col min="4641" max="4642" width="11.42578125" style="41"/>
    <col min="4643" max="4643" width="14.7109375" style="41" customWidth="1"/>
    <col min="4644" max="4645" width="11.42578125" style="41" customWidth="1"/>
    <col min="4646" max="4646" width="43.42578125" style="41" customWidth="1"/>
    <col min="4647" max="4648" width="19.28515625" style="41" customWidth="1"/>
    <col min="4649" max="4649" width="12.85546875" style="41" customWidth="1"/>
    <col min="4650" max="4650" width="11.42578125" style="41"/>
    <col min="4651" max="4651" width="14.42578125" style="41" customWidth="1"/>
    <col min="4652" max="4653" width="11.42578125" style="41" customWidth="1"/>
    <col min="4654" max="4654" width="56" style="41" customWidth="1"/>
    <col min="4655" max="4656" width="11.42578125" style="41" customWidth="1"/>
    <col min="4657" max="4658" width="11.42578125" style="41"/>
    <col min="4659" max="4659" width="13.42578125" style="41" customWidth="1"/>
    <col min="4660" max="4661" width="11.42578125" style="41" customWidth="1"/>
    <col min="4662" max="4662" width="52" style="41" customWidth="1"/>
    <col min="4663" max="4663" width="11.42578125" style="41" customWidth="1"/>
    <col min="4664" max="4664" width="17.140625" style="41" customWidth="1"/>
    <col min="4665" max="4666" width="11.42578125" style="41"/>
    <col min="4667" max="4667" width="14.28515625" style="41" customWidth="1"/>
    <col min="4668" max="4669" width="11.42578125" style="41" customWidth="1"/>
    <col min="4670" max="4671" width="24.85546875" style="41" customWidth="1"/>
    <col min="4672" max="4672" width="48" style="41" customWidth="1"/>
    <col min="4673" max="4673" width="54" style="41" customWidth="1"/>
    <col min="4674" max="4674" width="20.28515625" style="41" customWidth="1"/>
    <col min="4675" max="4675" width="12.28515625" style="41" customWidth="1"/>
    <col min="4676" max="4676" width="11.42578125" style="41"/>
    <col min="4677" max="4677" width="13.28515625" style="41" customWidth="1"/>
    <col min="4678" max="4679" width="11.42578125" style="41" customWidth="1"/>
    <col min="4680" max="4680" width="35.7109375" style="41" customWidth="1"/>
    <col min="4681" max="4682" width="14.28515625" style="41" customWidth="1"/>
    <col min="4683" max="4683" width="12.7109375" style="41" customWidth="1"/>
    <col min="4684" max="4684" width="11.42578125" style="41"/>
    <col min="4685" max="4685" width="12.28515625" style="41" customWidth="1"/>
    <col min="4686" max="4687" width="11.42578125" style="41" customWidth="1"/>
    <col min="4688" max="4688" width="34.7109375" style="41" customWidth="1"/>
    <col min="4689" max="4689" width="14.7109375" style="41" customWidth="1"/>
    <col min="4690" max="4690" width="17.85546875" style="41" customWidth="1"/>
    <col min="4691" max="4691" width="13.28515625" style="41" customWidth="1"/>
    <col min="4692" max="4692" width="11.42578125" style="41"/>
    <col min="4693" max="4693" width="12.7109375" style="41" customWidth="1"/>
    <col min="4694" max="4695" width="11.42578125" style="41" customWidth="1"/>
    <col min="4696" max="4696" width="45.28515625" style="41" customWidth="1"/>
    <col min="4697" max="4697" width="11.42578125" style="41" customWidth="1"/>
    <col min="4698" max="4698" width="19.28515625" style="41" customWidth="1"/>
    <col min="4699" max="4700" width="11.42578125" style="41"/>
    <col min="4701" max="4701" width="13.28515625" style="41" customWidth="1"/>
    <col min="4702" max="4703" width="11.42578125" style="41" customWidth="1"/>
    <col min="4704" max="4704" width="54.140625" style="41" customWidth="1"/>
    <col min="4705" max="4706" width="11.42578125" style="41" customWidth="1"/>
    <col min="4707" max="4707" width="15" style="41" customWidth="1"/>
    <col min="4708" max="4708" width="11.42578125" style="41"/>
    <col min="4709" max="4709" width="15.28515625" style="41" customWidth="1"/>
    <col min="4710" max="4711" width="11.42578125" style="41" customWidth="1"/>
    <col min="4712" max="4712" width="43.42578125" style="41" customWidth="1"/>
    <col min="4713" max="4713" width="11.42578125" style="41" customWidth="1"/>
    <col min="4714" max="4714" width="15.42578125" style="41" customWidth="1"/>
    <col min="4715" max="4716" width="11.42578125" style="41"/>
    <col min="4717" max="4717" width="14" style="41" customWidth="1"/>
    <col min="4718" max="4719" width="11.42578125" style="41" customWidth="1"/>
    <col min="4720" max="4720" width="32.7109375" style="41" customWidth="1"/>
    <col min="4721" max="4722" width="29.140625" style="41" customWidth="1"/>
    <col min="4723" max="4724" width="11.42578125" style="41"/>
    <col min="4725" max="4725" width="13.85546875" style="41" customWidth="1"/>
    <col min="4726" max="4727" width="11.42578125" style="41" customWidth="1"/>
    <col min="4728" max="4729" width="30.42578125" style="41" customWidth="1"/>
    <col min="4730" max="4730" width="52.28515625" style="41" customWidth="1"/>
    <col min="4731" max="4732" width="15.28515625" style="41" customWidth="1"/>
    <col min="4733" max="4734" width="11.42578125" style="41"/>
    <col min="4735" max="4735" width="12.85546875" style="41" customWidth="1"/>
    <col min="4736" max="4737" width="11.42578125" style="41" customWidth="1"/>
    <col min="4738" max="4738" width="37.7109375" style="41" customWidth="1"/>
    <col min="4739" max="4740" width="11.42578125" style="41" customWidth="1"/>
    <col min="4741" max="4742" width="11.42578125" style="41"/>
    <col min="4743" max="4743" width="14.7109375" style="41" customWidth="1"/>
    <col min="4744" max="4745" width="11.42578125" style="41" customWidth="1"/>
    <col min="4746" max="4746" width="70.140625" style="41" customWidth="1"/>
    <col min="4747" max="4748" width="14" style="41" customWidth="1"/>
    <col min="4749" max="4749" width="12.7109375" style="41" customWidth="1"/>
    <col min="4750" max="4750" width="11.42578125" style="41"/>
    <col min="4751" max="4751" width="15" style="41" customWidth="1"/>
    <col min="4752" max="4753" width="11.42578125" style="41" customWidth="1"/>
    <col min="4754" max="4754" width="16.85546875" style="41" customWidth="1"/>
    <col min="4755" max="4756" width="28.28515625" style="41" customWidth="1"/>
    <col min="4757" max="4757" width="19.140625" style="41" customWidth="1"/>
    <col min="4758" max="4758" width="23.7109375" style="41" customWidth="1"/>
    <col min="4759" max="4759" width="11.42578125" style="41"/>
    <col min="4760" max="4760" width="18.7109375" style="41" customWidth="1"/>
    <col min="4761" max="4864" width="11.42578125" style="41"/>
    <col min="4865" max="4865" width="8.42578125" style="41" customWidth="1"/>
    <col min="4866" max="4866" width="39.42578125" style="41" customWidth="1"/>
    <col min="4867" max="4867" width="63.85546875" style="41" customWidth="1"/>
    <col min="4868" max="4868" width="19.42578125" style="41" customWidth="1"/>
    <col min="4869" max="4869" width="9.42578125" style="41" customWidth="1"/>
    <col min="4870" max="4870" width="58" style="41" customWidth="1"/>
    <col min="4871" max="4872" width="26.42578125" style="41" customWidth="1"/>
    <col min="4873" max="4873" width="17.85546875" style="41" customWidth="1"/>
    <col min="4874" max="4874" width="14.85546875" style="41" customWidth="1"/>
    <col min="4875" max="4875" width="17.85546875" style="41" customWidth="1"/>
    <col min="4876" max="4876" width="16.42578125" style="41" customWidth="1"/>
    <col min="4877" max="4877" width="15.42578125" style="41" customWidth="1"/>
    <col min="4878" max="4878" width="32.7109375" style="41" customWidth="1"/>
    <col min="4879" max="4880" width="16.140625" style="41" customWidth="1"/>
    <col min="4881" max="4882" width="11.42578125" style="41"/>
    <col min="4883" max="4883" width="13.28515625" style="41" customWidth="1"/>
    <col min="4884" max="4885" width="11.42578125" style="41" customWidth="1"/>
    <col min="4886" max="4886" width="45" style="41" customWidth="1"/>
    <col min="4887" max="4888" width="16.85546875" style="41" customWidth="1"/>
    <col min="4889" max="4890" width="11.42578125" style="41"/>
    <col min="4891" max="4891" width="13.28515625" style="41" customWidth="1"/>
    <col min="4892" max="4893" width="11.42578125" style="41" customWidth="1"/>
    <col min="4894" max="4894" width="59.7109375" style="41" customWidth="1"/>
    <col min="4895" max="4895" width="11.42578125" style="41" customWidth="1"/>
    <col min="4896" max="4896" width="15.7109375" style="41" customWidth="1"/>
    <col min="4897" max="4898" width="11.42578125" style="41"/>
    <col min="4899" max="4899" width="14.7109375" style="41" customWidth="1"/>
    <col min="4900" max="4901" width="11.42578125" style="41" customWidth="1"/>
    <col min="4902" max="4902" width="43.42578125" style="41" customWidth="1"/>
    <col min="4903" max="4904" width="19.28515625" style="41" customWidth="1"/>
    <col min="4905" max="4905" width="12.85546875" style="41" customWidth="1"/>
    <col min="4906" max="4906" width="11.42578125" style="41"/>
    <col min="4907" max="4907" width="14.42578125" style="41" customWidth="1"/>
    <col min="4908" max="4909" width="11.42578125" style="41" customWidth="1"/>
    <col min="4910" max="4910" width="56" style="41" customWidth="1"/>
    <col min="4911" max="4912" width="11.42578125" style="41" customWidth="1"/>
    <col min="4913" max="4914" width="11.42578125" style="41"/>
    <col min="4915" max="4915" width="13.42578125" style="41" customWidth="1"/>
    <col min="4916" max="4917" width="11.42578125" style="41" customWidth="1"/>
    <col min="4918" max="4918" width="52" style="41" customWidth="1"/>
    <col min="4919" max="4919" width="11.42578125" style="41" customWidth="1"/>
    <col min="4920" max="4920" width="17.140625" style="41" customWidth="1"/>
    <col min="4921" max="4922" width="11.42578125" style="41"/>
    <col min="4923" max="4923" width="14.28515625" style="41" customWidth="1"/>
    <col min="4924" max="4925" width="11.42578125" style="41" customWidth="1"/>
    <col min="4926" max="4927" width="24.85546875" style="41" customWidth="1"/>
    <col min="4928" max="4928" width="48" style="41" customWidth="1"/>
    <col min="4929" max="4929" width="54" style="41" customWidth="1"/>
    <col min="4930" max="4930" width="20.28515625" style="41" customWidth="1"/>
    <col min="4931" max="4931" width="12.28515625" style="41" customWidth="1"/>
    <col min="4932" max="4932" width="11.42578125" style="41"/>
    <col min="4933" max="4933" width="13.28515625" style="41" customWidth="1"/>
    <col min="4934" max="4935" width="11.42578125" style="41" customWidth="1"/>
    <col min="4936" max="4936" width="35.7109375" style="41" customWidth="1"/>
    <col min="4937" max="4938" width="14.28515625" style="41" customWidth="1"/>
    <col min="4939" max="4939" width="12.7109375" style="41" customWidth="1"/>
    <col min="4940" max="4940" width="11.42578125" style="41"/>
    <col min="4941" max="4941" width="12.28515625" style="41" customWidth="1"/>
    <col min="4942" max="4943" width="11.42578125" style="41" customWidth="1"/>
    <col min="4944" max="4944" width="34.7109375" style="41" customWidth="1"/>
    <col min="4945" max="4945" width="14.7109375" style="41" customWidth="1"/>
    <col min="4946" max="4946" width="17.85546875" style="41" customWidth="1"/>
    <col min="4947" max="4947" width="13.28515625" style="41" customWidth="1"/>
    <col min="4948" max="4948" width="11.42578125" style="41"/>
    <col min="4949" max="4949" width="12.7109375" style="41" customWidth="1"/>
    <col min="4950" max="4951" width="11.42578125" style="41" customWidth="1"/>
    <col min="4952" max="4952" width="45.28515625" style="41" customWidth="1"/>
    <col min="4953" max="4953" width="11.42578125" style="41" customWidth="1"/>
    <col min="4954" max="4954" width="19.28515625" style="41" customWidth="1"/>
    <col min="4955" max="4956" width="11.42578125" style="41"/>
    <col min="4957" max="4957" width="13.28515625" style="41" customWidth="1"/>
    <col min="4958" max="4959" width="11.42578125" style="41" customWidth="1"/>
    <col min="4960" max="4960" width="54.140625" style="41" customWidth="1"/>
    <col min="4961" max="4962" width="11.42578125" style="41" customWidth="1"/>
    <col min="4963" max="4963" width="15" style="41" customWidth="1"/>
    <col min="4964" max="4964" width="11.42578125" style="41"/>
    <col min="4965" max="4965" width="15.28515625" style="41" customWidth="1"/>
    <col min="4966" max="4967" width="11.42578125" style="41" customWidth="1"/>
    <col min="4968" max="4968" width="43.42578125" style="41" customWidth="1"/>
    <col min="4969" max="4969" width="11.42578125" style="41" customWidth="1"/>
    <col min="4970" max="4970" width="15.42578125" style="41" customWidth="1"/>
    <col min="4971" max="4972" width="11.42578125" style="41"/>
    <col min="4973" max="4973" width="14" style="41" customWidth="1"/>
    <col min="4974" max="4975" width="11.42578125" style="41" customWidth="1"/>
    <col min="4976" max="4976" width="32.7109375" style="41" customWidth="1"/>
    <col min="4977" max="4978" width="29.140625" style="41" customWidth="1"/>
    <col min="4979" max="4980" width="11.42578125" style="41"/>
    <col min="4981" max="4981" width="13.85546875" style="41" customWidth="1"/>
    <col min="4982" max="4983" width="11.42578125" style="41" customWidth="1"/>
    <col min="4984" max="4985" width="30.42578125" style="41" customWidth="1"/>
    <col min="4986" max="4986" width="52.28515625" style="41" customWidth="1"/>
    <col min="4987" max="4988" width="15.28515625" style="41" customWidth="1"/>
    <col min="4989" max="4990" width="11.42578125" style="41"/>
    <col min="4991" max="4991" width="12.85546875" style="41" customWidth="1"/>
    <col min="4992" max="4993" width="11.42578125" style="41" customWidth="1"/>
    <col min="4994" max="4994" width="37.7109375" style="41" customWidth="1"/>
    <col min="4995" max="4996" width="11.42578125" style="41" customWidth="1"/>
    <col min="4997" max="4998" width="11.42578125" style="41"/>
    <col min="4999" max="4999" width="14.7109375" style="41" customWidth="1"/>
    <col min="5000" max="5001" width="11.42578125" style="41" customWidth="1"/>
    <col min="5002" max="5002" width="70.140625" style="41" customWidth="1"/>
    <col min="5003" max="5004" width="14" style="41" customWidth="1"/>
    <col min="5005" max="5005" width="12.7109375" style="41" customWidth="1"/>
    <col min="5006" max="5006" width="11.42578125" style="41"/>
    <col min="5007" max="5007" width="15" style="41" customWidth="1"/>
    <col min="5008" max="5009" width="11.42578125" style="41" customWidth="1"/>
    <col min="5010" max="5010" width="16.85546875" style="41" customWidth="1"/>
    <col min="5011" max="5012" width="28.28515625" style="41" customWidth="1"/>
    <col min="5013" max="5013" width="19.140625" style="41" customWidth="1"/>
    <col min="5014" max="5014" width="23.7109375" style="41" customWidth="1"/>
    <col min="5015" max="5015" width="11.42578125" style="41"/>
    <col min="5016" max="5016" width="18.7109375" style="41" customWidth="1"/>
    <col min="5017" max="5120" width="11.42578125" style="41"/>
    <col min="5121" max="5121" width="8.42578125" style="41" customWidth="1"/>
    <col min="5122" max="5122" width="39.42578125" style="41" customWidth="1"/>
    <col min="5123" max="5123" width="63.85546875" style="41" customWidth="1"/>
    <col min="5124" max="5124" width="19.42578125" style="41" customWidth="1"/>
    <col min="5125" max="5125" width="9.42578125" style="41" customWidth="1"/>
    <col min="5126" max="5126" width="58" style="41" customWidth="1"/>
    <col min="5127" max="5128" width="26.42578125" style="41" customWidth="1"/>
    <col min="5129" max="5129" width="17.85546875" style="41" customWidth="1"/>
    <col min="5130" max="5130" width="14.85546875" style="41" customWidth="1"/>
    <col min="5131" max="5131" width="17.85546875" style="41" customWidth="1"/>
    <col min="5132" max="5132" width="16.42578125" style="41" customWidth="1"/>
    <col min="5133" max="5133" width="15.42578125" style="41" customWidth="1"/>
    <col min="5134" max="5134" width="32.7109375" style="41" customWidth="1"/>
    <col min="5135" max="5136" width="16.140625" style="41" customWidth="1"/>
    <col min="5137" max="5138" width="11.42578125" style="41"/>
    <col min="5139" max="5139" width="13.28515625" style="41" customWidth="1"/>
    <col min="5140" max="5141" width="11.42578125" style="41" customWidth="1"/>
    <col min="5142" max="5142" width="45" style="41" customWidth="1"/>
    <col min="5143" max="5144" width="16.85546875" style="41" customWidth="1"/>
    <col min="5145" max="5146" width="11.42578125" style="41"/>
    <col min="5147" max="5147" width="13.28515625" style="41" customWidth="1"/>
    <col min="5148" max="5149" width="11.42578125" style="41" customWidth="1"/>
    <col min="5150" max="5150" width="59.7109375" style="41" customWidth="1"/>
    <col min="5151" max="5151" width="11.42578125" style="41" customWidth="1"/>
    <col min="5152" max="5152" width="15.7109375" style="41" customWidth="1"/>
    <col min="5153" max="5154" width="11.42578125" style="41"/>
    <col min="5155" max="5155" width="14.7109375" style="41" customWidth="1"/>
    <col min="5156" max="5157" width="11.42578125" style="41" customWidth="1"/>
    <col min="5158" max="5158" width="43.42578125" style="41" customWidth="1"/>
    <col min="5159" max="5160" width="19.28515625" style="41" customWidth="1"/>
    <col min="5161" max="5161" width="12.85546875" style="41" customWidth="1"/>
    <col min="5162" max="5162" width="11.42578125" style="41"/>
    <col min="5163" max="5163" width="14.42578125" style="41" customWidth="1"/>
    <col min="5164" max="5165" width="11.42578125" style="41" customWidth="1"/>
    <col min="5166" max="5166" width="56" style="41" customWidth="1"/>
    <col min="5167" max="5168" width="11.42578125" style="41" customWidth="1"/>
    <col min="5169" max="5170" width="11.42578125" style="41"/>
    <col min="5171" max="5171" width="13.42578125" style="41" customWidth="1"/>
    <col min="5172" max="5173" width="11.42578125" style="41" customWidth="1"/>
    <col min="5174" max="5174" width="52" style="41" customWidth="1"/>
    <col min="5175" max="5175" width="11.42578125" style="41" customWidth="1"/>
    <col min="5176" max="5176" width="17.140625" style="41" customWidth="1"/>
    <col min="5177" max="5178" width="11.42578125" style="41"/>
    <col min="5179" max="5179" width="14.28515625" style="41" customWidth="1"/>
    <col min="5180" max="5181" width="11.42578125" style="41" customWidth="1"/>
    <col min="5182" max="5183" width="24.85546875" style="41" customWidth="1"/>
    <col min="5184" max="5184" width="48" style="41" customWidth="1"/>
    <col min="5185" max="5185" width="54" style="41" customWidth="1"/>
    <col min="5186" max="5186" width="20.28515625" style="41" customWidth="1"/>
    <col min="5187" max="5187" width="12.28515625" style="41" customWidth="1"/>
    <col min="5188" max="5188" width="11.42578125" style="41"/>
    <col min="5189" max="5189" width="13.28515625" style="41" customWidth="1"/>
    <col min="5190" max="5191" width="11.42578125" style="41" customWidth="1"/>
    <col min="5192" max="5192" width="35.7109375" style="41" customWidth="1"/>
    <col min="5193" max="5194" width="14.28515625" style="41" customWidth="1"/>
    <col min="5195" max="5195" width="12.7109375" style="41" customWidth="1"/>
    <col min="5196" max="5196" width="11.42578125" style="41"/>
    <col min="5197" max="5197" width="12.28515625" style="41" customWidth="1"/>
    <col min="5198" max="5199" width="11.42578125" style="41" customWidth="1"/>
    <col min="5200" max="5200" width="34.7109375" style="41" customWidth="1"/>
    <col min="5201" max="5201" width="14.7109375" style="41" customWidth="1"/>
    <col min="5202" max="5202" width="17.85546875" style="41" customWidth="1"/>
    <col min="5203" max="5203" width="13.28515625" style="41" customWidth="1"/>
    <col min="5204" max="5204" width="11.42578125" style="41"/>
    <col min="5205" max="5205" width="12.7109375" style="41" customWidth="1"/>
    <col min="5206" max="5207" width="11.42578125" style="41" customWidth="1"/>
    <col min="5208" max="5208" width="45.28515625" style="41" customWidth="1"/>
    <col min="5209" max="5209" width="11.42578125" style="41" customWidth="1"/>
    <col min="5210" max="5210" width="19.28515625" style="41" customWidth="1"/>
    <col min="5211" max="5212" width="11.42578125" style="41"/>
    <col min="5213" max="5213" width="13.28515625" style="41" customWidth="1"/>
    <col min="5214" max="5215" width="11.42578125" style="41" customWidth="1"/>
    <col min="5216" max="5216" width="54.140625" style="41" customWidth="1"/>
    <col min="5217" max="5218" width="11.42578125" style="41" customWidth="1"/>
    <col min="5219" max="5219" width="15" style="41" customWidth="1"/>
    <col min="5220" max="5220" width="11.42578125" style="41"/>
    <col min="5221" max="5221" width="15.28515625" style="41" customWidth="1"/>
    <col min="5222" max="5223" width="11.42578125" style="41" customWidth="1"/>
    <col min="5224" max="5224" width="43.42578125" style="41" customWidth="1"/>
    <col min="5225" max="5225" width="11.42578125" style="41" customWidth="1"/>
    <col min="5226" max="5226" width="15.42578125" style="41" customWidth="1"/>
    <col min="5227" max="5228" width="11.42578125" style="41"/>
    <col min="5229" max="5229" width="14" style="41" customWidth="1"/>
    <col min="5230" max="5231" width="11.42578125" style="41" customWidth="1"/>
    <col min="5232" max="5232" width="32.7109375" style="41" customWidth="1"/>
    <col min="5233" max="5234" width="29.140625" style="41" customWidth="1"/>
    <col min="5235" max="5236" width="11.42578125" style="41"/>
    <col min="5237" max="5237" width="13.85546875" style="41" customWidth="1"/>
    <col min="5238" max="5239" width="11.42578125" style="41" customWidth="1"/>
    <col min="5240" max="5241" width="30.42578125" style="41" customWidth="1"/>
    <col min="5242" max="5242" width="52.28515625" style="41" customWidth="1"/>
    <col min="5243" max="5244" width="15.28515625" style="41" customWidth="1"/>
    <col min="5245" max="5246" width="11.42578125" style="41"/>
    <col min="5247" max="5247" width="12.85546875" style="41" customWidth="1"/>
    <col min="5248" max="5249" width="11.42578125" style="41" customWidth="1"/>
    <col min="5250" max="5250" width="37.7109375" style="41" customWidth="1"/>
    <col min="5251" max="5252" width="11.42578125" style="41" customWidth="1"/>
    <col min="5253" max="5254" width="11.42578125" style="41"/>
    <col min="5255" max="5255" width="14.7109375" style="41" customWidth="1"/>
    <col min="5256" max="5257" width="11.42578125" style="41" customWidth="1"/>
    <col min="5258" max="5258" width="70.140625" style="41" customWidth="1"/>
    <col min="5259" max="5260" width="14" style="41" customWidth="1"/>
    <col min="5261" max="5261" width="12.7109375" style="41" customWidth="1"/>
    <col min="5262" max="5262" width="11.42578125" style="41"/>
    <col min="5263" max="5263" width="15" style="41" customWidth="1"/>
    <col min="5264" max="5265" width="11.42578125" style="41" customWidth="1"/>
    <col min="5266" max="5266" width="16.85546875" style="41" customWidth="1"/>
    <col min="5267" max="5268" width="28.28515625" style="41" customWidth="1"/>
    <col min="5269" max="5269" width="19.140625" style="41" customWidth="1"/>
    <col min="5270" max="5270" width="23.7109375" style="41" customWidth="1"/>
    <col min="5271" max="5271" width="11.42578125" style="41"/>
    <col min="5272" max="5272" width="18.7109375" style="41" customWidth="1"/>
    <col min="5273" max="5376" width="11.42578125" style="41"/>
    <col min="5377" max="5377" width="8.42578125" style="41" customWidth="1"/>
    <col min="5378" max="5378" width="39.42578125" style="41" customWidth="1"/>
    <col min="5379" max="5379" width="63.85546875" style="41" customWidth="1"/>
    <col min="5380" max="5380" width="19.42578125" style="41" customWidth="1"/>
    <col min="5381" max="5381" width="9.42578125" style="41" customWidth="1"/>
    <col min="5382" max="5382" width="58" style="41" customWidth="1"/>
    <col min="5383" max="5384" width="26.42578125" style="41" customWidth="1"/>
    <col min="5385" max="5385" width="17.85546875" style="41" customWidth="1"/>
    <col min="5386" max="5386" width="14.85546875" style="41" customWidth="1"/>
    <col min="5387" max="5387" width="17.85546875" style="41" customWidth="1"/>
    <col min="5388" max="5388" width="16.42578125" style="41" customWidth="1"/>
    <col min="5389" max="5389" width="15.42578125" style="41" customWidth="1"/>
    <col min="5390" max="5390" width="32.7109375" style="41" customWidth="1"/>
    <col min="5391" max="5392" width="16.140625" style="41" customWidth="1"/>
    <col min="5393" max="5394" width="11.42578125" style="41"/>
    <col min="5395" max="5395" width="13.28515625" style="41" customWidth="1"/>
    <col min="5396" max="5397" width="11.42578125" style="41" customWidth="1"/>
    <col min="5398" max="5398" width="45" style="41" customWidth="1"/>
    <col min="5399" max="5400" width="16.85546875" style="41" customWidth="1"/>
    <col min="5401" max="5402" width="11.42578125" style="41"/>
    <col min="5403" max="5403" width="13.28515625" style="41" customWidth="1"/>
    <col min="5404" max="5405" width="11.42578125" style="41" customWidth="1"/>
    <col min="5406" max="5406" width="59.7109375" style="41" customWidth="1"/>
    <col min="5407" max="5407" width="11.42578125" style="41" customWidth="1"/>
    <col min="5408" max="5408" width="15.7109375" style="41" customWidth="1"/>
    <col min="5409" max="5410" width="11.42578125" style="41"/>
    <col min="5411" max="5411" width="14.7109375" style="41" customWidth="1"/>
    <col min="5412" max="5413" width="11.42578125" style="41" customWidth="1"/>
    <col min="5414" max="5414" width="43.42578125" style="41" customWidth="1"/>
    <col min="5415" max="5416" width="19.28515625" style="41" customWidth="1"/>
    <col min="5417" max="5417" width="12.85546875" style="41" customWidth="1"/>
    <col min="5418" max="5418" width="11.42578125" style="41"/>
    <col min="5419" max="5419" width="14.42578125" style="41" customWidth="1"/>
    <col min="5420" max="5421" width="11.42578125" style="41" customWidth="1"/>
    <col min="5422" max="5422" width="56" style="41" customWidth="1"/>
    <col min="5423" max="5424" width="11.42578125" style="41" customWidth="1"/>
    <col min="5425" max="5426" width="11.42578125" style="41"/>
    <col min="5427" max="5427" width="13.42578125" style="41" customWidth="1"/>
    <col min="5428" max="5429" width="11.42578125" style="41" customWidth="1"/>
    <col min="5430" max="5430" width="52" style="41" customWidth="1"/>
    <col min="5431" max="5431" width="11.42578125" style="41" customWidth="1"/>
    <col min="5432" max="5432" width="17.140625" style="41" customWidth="1"/>
    <col min="5433" max="5434" width="11.42578125" style="41"/>
    <col min="5435" max="5435" width="14.28515625" style="41" customWidth="1"/>
    <col min="5436" max="5437" width="11.42578125" style="41" customWidth="1"/>
    <col min="5438" max="5439" width="24.85546875" style="41" customWidth="1"/>
    <col min="5440" max="5440" width="48" style="41" customWidth="1"/>
    <col min="5441" max="5441" width="54" style="41" customWidth="1"/>
    <col min="5442" max="5442" width="20.28515625" style="41" customWidth="1"/>
    <col min="5443" max="5443" width="12.28515625" style="41" customWidth="1"/>
    <col min="5444" max="5444" width="11.42578125" style="41"/>
    <col min="5445" max="5445" width="13.28515625" style="41" customWidth="1"/>
    <col min="5446" max="5447" width="11.42578125" style="41" customWidth="1"/>
    <col min="5448" max="5448" width="35.7109375" style="41" customWidth="1"/>
    <col min="5449" max="5450" width="14.28515625" style="41" customWidth="1"/>
    <col min="5451" max="5451" width="12.7109375" style="41" customWidth="1"/>
    <col min="5452" max="5452" width="11.42578125" style="41"/>
    <col min="5453" max="5453" width="12.28515625" style="41" customWidth="1"/>
    <col min="5454" max="5455" width="11.42578125" style="41" customWidth="1"/>
    <col min="5456" max="5456" width="34.7109375" style="41" customWidth="1"/>
    <col min="5457" max="5457" width="14.7109375" style="41" customWidth="1"/>
    <col min="5458" max="5458" width="17.85546875" style="41" customWidth="1"/>
    <col min="5459" max="5459" width="13.28515625" style="41" customWidth="1"/>
    <col min="5460" max="5460" width="11.42578125" style="41"/>
    <col min="5461" max="5461" width="12.7109375" style="41" customWidth="1"/>
    <col min="5462" max="5463" width="11.42578125" style="41" customWidth="1"/>
    <col min="5464" max="5464" width="45.28515625" style="41" customWidth="1"/>
    <col min="5465" max="5465" width="11.42578125" style="41" customWidth="1"/>
    <col min="5466" max="5466" width="19.28515625" style="41" customWidth="1"/>
    <col min="5467" max="5468" width="11.42578125" style="41"/>
    <col min="5469" max="5469" width="13.28515625" style="41" customWidth="1"/>
    <col min="5470" max="5471" width="11.42578125" style="41" customWidth="1"/>
    <col min="5472" max="5472" width="54.140625" style="41" customWidth="1"/>
    <col min="5473" max="5474" width="11.42578125" style="41" customWidth="1"/>
    <col min="5475" max="5475" width="15" style="41" customWidth="1"/>
    <col min="5476" max="5476" width="11.42578125" style="41"/>
    <col min="5477" max="5477" width="15.28515625" style="41" customWidth="1"/>
    <col min="5478" max="5479" width="11.42578125" style="41" customWidth="1"/>
    <col min="5480" max="5480" width="43.42578125" style="41" customWidth="1"/>
    <col min="5481" max="5481" width="11.42578125" style="41" customWidth="1"/>
    <col min="5482" max="5482" width="15.42578125" style="41" customWidth="1"/>
    <col min="5483" max="5484" width="11.42578125" style="41"/>
    <col min="5485" max="5485" width="14" style="41" customWidth="1"/>
    <col min="5486" max="5487" width="11.42578125" style="41" customWidth="1"/>
    <col min="5488" max="5488" width="32.7109375" style="41" customWidth="1"/>
    <col min="5489" max="5490" width="29.140625" style="41" customWidth="1"/>
    <col min="5491" max="5492" width="11.42578125" style="41"/>
    <col min="5493" max="5493" width="13.85546875" style="41" customWidth="1"/>
    <col min="5494" max="5495" width="11.42578125" style="41" customWidth="1"/>
    <col min="5496" max="5497" width="30.42578125" style="41" customWidth="1"/>
    <col min="5498" max="5498" width="52.28515625" style="41" customWidth="1"/>
    <col min="5499" max="5500" width="15.28515625" style="41" customWidth="1"/>
    <col min="5501" max="5502" width="11.42578125" style="41"/>
    <col min="5503" max="5503" width="12.85546875" style="41" customWidth="1"/>
    <col min="5504" max="5505" width="11.42578125" style="41" customWidth="1"/>
    <col min="5506" max="5506" width="37.7109375" style="41" customWidth="1"/>
    <col min="5507" max="5508" width="11.42578125" style="41" customWidth="1"/>
    <col min="5509" max="5510" width="11.42578125" style="41"/>
    <col min="5511" max="5511" width="14.7109375" style="41" customWidth="1"/>
    <col min="5512" max="5513" width="11.42578125" style="41" customWidth="1"/>
    <col min="5514" max="5514" width="70.140625" style="41" customWidth="1"/>
    <col min="5515" max="5516" width="14" style="41" customWidth="1"/>
    <col min="5517" max="5517" width="12.7109375" style="41" customWidth="1"/>
    <col min="5518" max="5518" width="11.42578125" style="41"/>
    <col min="5519" max="5519" width="15" style="41" customWidth="1"/>
    <col min="5520" max="5521" width="11.42578125" style="41" customWidth="1"/>
    <col min="5522" max="5522" width="16.85546875" style="41" customWidth="1"/>
    <col min="5523" max="5524" width="28.28515625" style="41" customWidth="1"/>
    <col min="5525" max="5525" width="19.140625" style="41" customWidth="1"/>
    <col min="5526" max="5526" width="23.7109375" style="41" customWidth="1"/>
    <col min="5527" max="5527" width="11.42578125" style="41"/>
    <col min="5528" max="5528" width="18.7109375" style="41" customWidth="1"/>
    <col min="5529" max="5632" width="11.42578125" style="41"/>
    <col min="5633" max="5633" width="8.42578125" style="41" customWidth="1"/>
    <col min="5634" max="5634" width="39.42578125" style="41" customWidth="1"/>
    <col min="5635" max="5635" width="63.85546875" style="41" customWidth="1"/>
    <col min="5636" max="5636" width="19.42578125" style="41" customWidth="1"/>
    <col min="5637" max="5637" width="9.42578125" style="41" customWidth="1"/>
    <col min="5638" max="5638" width="58" style="41" customWidth="1"/>
    <col min="5639" max="5640" width="26.42578125" style="41" customWidth="1"/>
    <col min="5641" max="5641" width="17.85546875" style="41" customWidth="1"/>
    <col min="5642" max="5642" width="14.85546875" style="41" customWidth="1"/>
    <col min="5643" max="5643" width="17.85546875" style="41" customWidth="1"/>
    <col min="5644" max="5644" width="16.42578125" style="41" customWidth="1"/>
    <col min="5645" max="5645" width="15.42578125" style="41" customWidth="1"/>
    <col min="5646" max="5646" width="32.7109375" style="41" customWidth="1"/>
    <col min="5647" max="5648" width="16.140625" style="41" customWidth="1"/>
    <col min="5649" max="5650" width="11.42578125" style="41"/>
    <col min="5651" max="5651" width="13.28515625" style="41" customWidth="1"/>
    <col min="5652" max="5653" width="11.42578125" style="41" customWidth="1"/>
    <col min="5654" max="5654" width="45" style="41" customWidth="1"/>
    <col min="5655" max="5656" width="16.85546875" style="41" customWidth="1"/>
    <col min="5657" max="5658" width="11.42578125" style="41"/>
    <col min="5659" max="5659" width="13.28515625" style="41" customWidth="1"/>
    <col min="5660" max="5661" width="11.42578125" style="41" customWidth="1"/>
    <col min="5662" max="5662" width="59.7109375" style="41" customWidth="1"/>
    <col min="5663" max="5663" width="11.42578125" style="41" customWidth="1"/>
    <col min="5664" max="5664" width="15.7109375" style="41" customWidth="1"/>
    <col min="5665" max="5666" width="11.42578125" style="41"/>
    <col min="5667" max="5667" width="14.7109375" style="41" customWidth="1"/>
    <col min="5668" max="5669" width="11.42578125" style="41" customWidth="1"/>
    <col min="5670" max="5670" width="43.42578125" style="41" customWidth="1"/>
    <col min="5671" max="5672" width="19.28515625" style="41" customWidth="1"/>
    <col min="5673" max="5673" width="12.85546875" style="41" customWidth="1"/>
    <col min="5674" max="5674" width="11.42578125" style="41"/>
    <col min="5675" max="5675" width="14.42578125" style="41" customWidth="1"/>
    <col min="5676" max="5677" width="11.42578125" style="41" customWidth="1"/>
    <col min="5678" max="5678" width="56" style="41" customWidth="1"/>
    <col min="5679" max="5680" width="11.42578125" style="41" customWidth="1"/>
    <col min="5681" max="5682" width="11.42578125" style="41"/>
    <col min="5683" max="5683" width="13.42578125" style="41" customWidth="1"/>
    <col min="5684" max="5685" width="11.42578125" style="41" customWidth="1"/>
    <col min="5686" max="5686" width="52" style="41" customWidth="1"/>
    <col min="5687" max="5687" width="11.42578125" style="41" customWidth="1"/>
    <col min="5688" max="5688" width="17.140625" style="41" customWidth="1"/>
    <col min="5689" max="5690" width="11.42578125" style="41"/>
    <col min="5691" max="5691" width="14.28515625" style="41" customWidth="1"/>
    <col min="5692" max="5693" width="11.42578125" style="41" customWidth="1"/>
    <col min="5694" max="5695" width="24.85546875" style="41" customWidth="1"/>
    <col min="5696" max="5696" width="48" style="41" customWidth="1"/>
    <col min="5697" max="5697" width="54" style="41" customWidth="1"/>
    <col min="5698" max="5698" width="20.28515625" style="41" customWidth="1"/>
    <col min="5699" max="5699" width="12.28515625" style="41" customWidth="1"/>
    <col min="5700" max="5700" width="11.42578125" style="41"/>
    <col min="5701" max="5701" width="13.28515625" style="41" customWidth="1"/>
    <col min="5702" max="5703" width="11.42578125" style="41" customWidth="1"/>
    <col min="5704" max="5704" width="35.7109375" style="41" customWidth="1"/>
    <col min="5705" max="5706" width="14.28515625" style="41" customWidth="1"/>
    <col min="5707" max="5707" width="12.7109375" style="41" customWidth="1"/>
    <col min="5708" max="5708" width="11.42578125" style="41"/>
    <col min="5709" max="5709" width="12.28515625" style="41" customWidth="1"/>
    <col min="5710" max="5711" width="11.42578125" style="41" customWidth="1"/>
    <col min="5712" max="5712" width="34.7109375" style="41" customWidth="1"/>
    <col min="5713" max="5713" width="14.7109375" style="41" customWidth="1"/>
    <col min="5714" max="5714" width="17.85546875" style="41" customWidth="1"/>
    <col min="5715" max="5715" width="13.28515625" style="41" customWidth="1"/>
    <col min="5716" max="5716" width="11.42578125" style="41"/>
    <col min="5717" max="5717" width="12.7109375" style="41" customWidth="1"/>
    <col min="5718" max="5719" width="11.42578125" style="41" customWidth="1"/>
    <col min="5720" max="5720" width="45.28515625" style="41" customWidth="1"/>
    <col min="5721" max="5721" width="11.42578125" style="41" customWidth="1"/>
    <col min="5722" max="5722" width="19.28515625" style="41" customWidth="1"/>
    <col min="5723" max="5724" width="11.42578125" style="41"/>
    <col min="5725" max="5725" width="13.28515625" style="41" customWidth="1"/>
    <col min="5726" max="5727" width="11.42578125" style="41" customWidth="1"/>
    <col min="5728" max="5728" width="54.140625" style="41" customWidth="1"/>
    <col min="5729" max="5730" width="11.42578125" style="41" customWidth="1"/>
    <col min="5731" max="5731" width="15" style="41" customWidth="1"/>
    <col min="5732" max="5732" width="11.42578125" style="41"/>
    <col min="5733" max="5733" width="15.28515625" style="41" customWidth="1"/>
    <col min="5734" max="5735" width="11.42578125" style="41" customWidth="1"/>
    <col min="5736" max="5736" width="43.42578125" style="41" customWidth="1"/>
    <col min="5737" max="5737" width="11.42578125" style="41" customWidth="1"/>
    <col min="5738" max="5738" width="15.42578125" style="41" customWidth="1"/>
    <col min="5739" max="5740" width="11.42578125" style="41"/>
    <col min="5741" max="5741" width="14" style="41" customWidth="1"/>
    <col min="5742" max="5743" width="11.42578125" style="41" customWidth="1"/>
    <col min="5744" max="5744" width="32.7109375" style="41" customWidth="1"/>
    <col min="5745" max="5746" width="29.140625" style="41" customWidth="1"/>
    <col min="5747" max="5748" width="11.42578125" style="41"/>
    <col min="5749" max="5749" width="13.85546875" style="41" customWidth="1"/>
    <col min="5750" max="5751" width="11.42578125" style="41" customWidth="1"/>
    <col min="5752" max="5753" width="30.42578125" style="41" customWidth="1"/>
    <col min="5754" max="5754" width="52.28515625" style="41" customWidth="1"/>
    <col min="5755" max="5756" width="15.28515625" style="41" customWidth="1"/>
    <col min="5757" max="5758" width="11.42578125" style="41"/>
    <col min="5759" max="5759" width="12.85546875" style="41" customWidth="1"/>
    <col min="5760" max="5761" width="11.42578125" style="41" customWidth="1"/>
    <col min="5762" max="5762" width="37.7109375" style="41" customWidth="1"/>
    <col min="5763" max="5764" width="11.42578125" style="41" customWidth="1"/>
    <col min="5765" max="5766" width="11.42578125" style="41"/>
    <col min="5767" max="5767" width="14.7109375" style="41" customWidth="1"/>
    <col min="5768" max="5769" width="11.42578125" style="41" customWidth="1"/>
    <col min="5770" max="5770" width="70.140625" style="41" customWidth="1"/>
    <col min="5771" max="5772" width="14" style="41" customWidth="1"/>
    <col min="5773" max="5773" width="12.7109375" style="41" customWidth="1"/>
    <col min="5774" max="5774" width="11.42578125" style="41"/>
    <col min="5775" max="5775" width="15" style="41" customWidth="1"/>
    <col min="5776" max="5777" width="11.42578125" style="41" customWidth="1"/>
    <col min="5778" max="5778" width="16.85546875" style="41" customWidth="1"/>
    <col min="5779" max="5780" width="28.28515625" style="41" customWidth="1"/>
    <col min="5781" max="5781" width="19.140625" style="41" customWidth="1"/>
    <col min="5782" max="5782" width="23.7109375" style="41" customWidth="1"/>
    <col min="5783" max="5783" width="11.42578125" style="41"/>
    <col min="5784" max="5784" width="18.7109375" style="41" customWidth="1"/>
    <col min="5785" max="5888" width="11.42578125" style="41"/>
    <col min="5889" max="5889" width="8.42578125" style="41" customWidth="1"/>
    <col min="5890" max="5890" width="39.42578125" style="41" customWidth="1"/>
    <col min="5891" max="5891" width="63.85546875" style="41" customWidth="1"/>
    <col min="5892" max="5892" width="19.42578125" style="41" customWidth="1"/>
    <col min="5893" max="5893" width="9.42578125" style="41" customWidth="1"/>
    <col min="5894" max="5894" width="58" style="41" customWidth="1"/>
    <col min="5895" max="5896" width="26.42578125" style="41" customWidth="1"/>
    <col min="5897" max="5897" width="17.85546875" style="41" customWidth="1"/>
    <col min="5898" max="5898" width="14.85546875" style="41" customWidth="1"/>
    <col min="5899" max="5899" width="17.85546875" style="41" customWidth="1"/>
    <col min="5900" max="5900" width="16.42578125" style="41" customWidth="1"/>
    <col min="5901" max="5901" width="15.42578125" style="41" customWidth="1"/>
    <col min="5902" max="5902" width="32.7109375" style="41" customWidth="1"/>
    <col min="5903" max="5904" width="16.140625" style="41" customWidth="1"/>
    <col min="5905" max="5906" width="11.42578125" style="41"/>
    <col min="5907" max="5907" width="13.28515625" style="41" customWidth="1"/>
    <col min="5908" max="5909" width="11.42578125" style="41" customWidth="1"/>
    <col min="5910" max="5910" width="45" style="41" customWidth="1"/>
    <col min="5911" max="5912" width="16.85546875" style="41" customWidth="1"/>
    <col min="5913" max="5914" width="11.42578125" style="41"/>
    <col min="5915" max="5915" width="13.28515625" style="41" customWidth="1"/>
    <col min="5916" max="5917" width="11.42578125" style="41" customWidth="1"/>
    <col min="5918" max="5918" width="59.7109375" style="41" customWidth="1"/>
    <col min="5919" max="5919" width="11.42578125" style="41" customWidth="1"/>
    <col min="5920" max="5920" width="15.7109375" style="41" customWidth="1"/>
    <col min="5921" max="5922" width="11.42578125" style="41"/>
    <col min="5923" max="5923" width="14.7109375" style="41" customWidth="1"/>
    <col min="5924" max="5925" width="11.42578125" style="41" customWidth="1"/>
    <col min="5926" max="5926" width="43.42578125" style="41" customWidth="1"/>
    <col min="5927" max="5928" width="19.28515625" style="41" customWidth="1"/>
    <col min="5929" max="5929" width="12.85546875" style="41" customWidth="1"/>
    <col min="5930" max="5930" width="11.42578125" style="41"/>
    <col min="5931" max="5931" width="14.42578125" style="41" customWidth="1"/>
    <col min="5932" max="5933" width="11.42578125" style="41" customWidth="1"/>
    <col min="5934" max="5934" width="56" style="41" customWidth="1"/>
    <col min="5935" max="5936" width="11.42578125" style="41" customWidth="1"/>
    <col min="5937" max="5938" width="11.42578125" style="41"/>
    <col min="5939" max="5939" width="13.42578125" style="41" customWidth="1"/>
    <col min="5940" max="5941" width="11.42578125" style="41" customWidth="1"/>
    <col min="5942" max="5942" width="52" style="41" customWidth="1"/>
    <col min="5943" max="5943" width="11.42578125" style="41" customWidth="1"/>
    <col min="5944" max="5944" width="17.140625" style="41" customWidth="1"/>
    <col min="5945" max="5946" width="11.42578125" style="41"/>
    <col min="5947" max="5947" width="14.28515625" style="41" customWidth="1"/>
    <col min="5948" max="5949" width="11.42578125" style="41" customWidth="1"/>
    <col min="5950" max="5951" width="24.85546875" style="41" customWidth="1"/>
    <col min="5952" max="5952" width="48" style="41" customWidth="1"/>
    <col min="5953" max="5953" width="54" style="41" customWidth="1"/>
    <col min="5954" max="5954" width="20.28515625" style="41" customWidth="1"/>
    <col min="5955" max="5955" width="12.28515625" style="41" customWidth="1"/>
    <col min="5956" max="5956" width="11.42578125" style="41"/>
    <col min="5957" max="5957" width="13.28515625" style="41" customWidth="1"/>
    <col min="5958" max="5959" width="11.42578125" style="41" customWidth="1"/>
    <col min="5960" max="5960" width="35.7109375" style="41" customWidth="1"/>
    <col min="5961" max="5962" width="14.28515625" style="41" customWidth="1"/>
    <col min="5963" max="5963" width="12.7109375" style="41" customWidth="1"/>
    <col min="5964" max="5964" width="11.42578125" style="41"/>
    <col min="5965" max="5965" width="12.28515625" style="41" customWidth="1"/>
    <col min="5966" max="5967" width="11.42578125" style="41" customWidth="1"/>
    <col min="5968" max="5968" width="34.7109375" style="41" customWidth="1"/>
    <col min="5969" max="5969" width="14.7109375" style="41" customWidth="1"/>
    <col min="5970" max="5970" width="17.85546875" style="41" customWidth="1"/>
    <col min="5971" max="5971" width="13.28515625" style="41" customWidth="1"/>
    <col min="5972" max="5972" width="11.42578125" style="41"/>
    <col min="5973" max="5973" width="12.7109375" style="41" customWidth="1"/>
    <col min="5974" max="5975" width="11.42578125" style="41" customWidth="1"/>
    <col min="5976" max="5976" width="45.28515625" style="41" customWidth="1"/>
    <col min="5977" max="5977" width="11.42578125" style="41" customWidth="1"/>
    <col min="5978" max="5978" width="19.28515625" style="41" customWidth="1"/>
    <col min="5979" max="5980" width="11.42578125" style="41"/>
    <col min="5981" max="5981" width="13.28515625" style="41" customWidth="1"/>
    <col min="5982" max="5983" width="11.42578125" style="41" customWidth="1"/>
    <col min="5984" max="5984" width="54.140625" style="41" customWidth="1"/>
    <col min="5985" max="5986" width="11.42578125" style="41" customWidth="1"/>
    <col min="5987" max="5987" width="15" style="41" customWidth="1"/>
    <col min="5988" max="5988" width="11.42578125" style="41"/>
    <col min="5989" max="5989" width="15.28515625" style="41" customWidth="1"/>
    <col min="5990" max="5991" width="11.42578125" style="41" customWidth="1"/>
    <col min="5992" max="5992" width="43.42578125" style="41" customWidth="1"/>
    <col min="5993" max="5993" width="11.42578125" style="41" customWidth="1"/>
    <col min="5994" max="5994" width="15.42578125" style="41" customWidth="1"/>
    <col min="5995" max="5996" width="11.42578125" style="41"/>
    <col min="5997" max="5997" width="14" style="41" customWidth="1"/>
    <col min="5998" max="5999" width="11.42578125" style="41" customWidth="1"/>
    <col min="6000" max="6000" width="32.7109375" style="41" customWidth="1"/>
    <col min="6001" max="6002" width="29.140625" style="41" customWidth="1"/>
    <col min="6003" max="6004" width="11.42578125" style="41"/>
    <col min="6005" max="6005" width="13.85546875" style="41" customWidth="1"/>
    <col min="6006" max="6007" width="11.42578125" style="41" customWidth="1"/>
    <col min="6008" max="6009" width="30.42578125" style="41" customWidth="1"/>
    <col min="6010" max="6010" width="52.28515625" style="41" customWidth="1"/>
    <col min="6011" max="6012" width="15.28515625" style="41" customWidth="1"/>
    <col min="6013" max="6014" width="11.42578125" style="41"/>
    <col min="6015" max="6015" width="12.85546875" style="41" customWidth="1"/>
    <col min="6016" max="6017" width="11.42578125" style="41" customWidth="1"/>
    <col min="6018" max="6018" width="37.7109375" style="41" customWidth="1"/>
    <col min="6019" max="6020" width="11.42578125" style="41" customWidth="1"/>
    <col min="6021" max="6022" width="11.42578125" style="41"/>
    <col min="6023" max="6023" width="14.7109375" style="41" customWidth="1"/>
    <col min="6024" max="6025" width="11.42578125" style="41" customWidth="1"/>
    <col min="6026" max="6026" width="70.140625" style="41" customWidth="1"/>
    <col min="6027" max="6028" width="14" style="41" customWidth="1"/>
    <col min="6029" max="6029" width="12.7109375" style="41" customWidth="1"/>
    <col min="6030" max="6030" width="11.42578125" style="41"/>
    <col min="6031" max="6031" width="15" style="41" customWidth="1"/>
    <col min="6032" max="6033" width="11.42578125" style="41" customWidth="1"/>
    <col min="6034" max="6034" width="16.85546875" style="41" customWidth="1"/>
    <col min="6035" max="6036" width="28.28515625" style="41" customWidth="1"/>
    <col min="6037" max="6037" width="19.140625" style="41" customWidth="1"/>
    <col min="6038" max="6038" width="23.7109375" style="41" customWidth="1"/>
    <col min="6039" max="6039" width="11.42578125" style="41"/>
    <col min="6040" max="6040" width="18.7109375" style="41" customWidth="1"/>
    <col min="6041" max="6144" width="11.42578125" style="41"/>
    <col min="6145" max="6145" width="8.42578125" style="41" customWidth="1"/>
    <col min="6146" max="6146" width="39.42578125" style="41" customWidth="1"/>
    <col min="6147" max="6147" width="63.85546875" style="41" customWidth="1"/>
    <col min="6148" max="6148" width="19.42578125" style="41" customWidth="1"/>
    <col min="6149" max="6149" width="9.42578125" style="41" customWidth="1"/>
    <col min="6150" max="6150" width="58" style="41" customWidth="1"/>
    <col min="6151" max="6152" width="26.42578125" style="41" customWidth="1"/>
    <col min="6153" max="6153" width="17.85546875" style="41" customWidth="1"/>
    <col min="6154" max="6154" width="14.85546875" style="41" customWidth="1"/>
    <col min="6155" max="6155" width="17.85546875" style="41" customWidth="1"/>
    <col min="6156" max="6156" width="16.42578125" style="41" customWidth="1"/>
    <col min="6157" max="6157" width="15.42578125" style="41" customWidth="1"/>
    <col min="6158" max="6158" width="32.7109375" style="41" customWidth="1"/>
    <col min="6159" max="6160" width="16.140625" style="41" customWidth="1"/>
    <col min="6161" max="6162" width="11.42578125" style="41"/>
    <col min="6163" max="6163" width="13.28515625" style="41" customWidth="1"/>
    <col min="6164" max="6165" width="11.42578125" style="41" customWidth="1"/>
    <col min="6166" max="6166" width="45" style="41" customWidth="1"/>
    <col min="6167" max="6168" width="16.85546875" style="41" customWidth="1"/>
    <col min="6169" max="6170" width="11.42578125" style="41"/>
    <col min="6171" max="6171" width="13.28515625" style="41" customWidth="1"/>
    <col min="6172" max="6173" width="11.42578125" style="41" customWidth="1"/>
    <col min="6174" max="6174" width="59.7109375" style="41" customWidth="1"/>
    <col min="6175" max="6175" width="11.42578125" style="41" customWidth="1"/>
    <col min="6176" max="6176" width="15.7109375" style="41" customWidth="1"/>
    <col min="6177" max="6178" width="11.42578125" style="41"/>
    <col min="6179" max="6179" width="14.7109375" style="41" customWidth="1"/>
    <col min="6180" max="6181" width="11.42578125" style="41" customWidth="1"/>
    <col min="6182" max="6182" width="43.42578125" style="41" customWidth="1"/>
    <col min="6183" max="6184" width="19.28515625" style="41" customWidth="1"/>
    <col min="6185" max="6185" width="12.85546875" style="41" customWidth="1"/>
    <col min="6186" max="6186" width="11.42578125" style="41"/>
    <col min="6187" max="6187" width="14.42578125" style="41" customWidth="1"/>
    <col min="6188" max="6189" width="11.42578125" style="41" customWidth="1"/>
    <col min="6190" max="6190" width="56" style="41" customWidth="1"/>
    <col min="6191" max="6192" width="11.42578125" style="41" customWidth="1"/>
    <col min="6193" max="6194" width="11.42578125" style="41"/>
    <col min="6195" max="6195" width="13.42578125" style="41" customWidth="1"/>
    <col min="6196" max="6197" width="11.42578125" style="41" customWidth="1"/>
    <col min="6198" max="6198" width="52" style="41" customWidth="1"/>
    <col min="6199" max="6199" width="11.42578125" style="41" customWidth="1"/>
    <col min="6200" max="6200" width="17.140625" style="41" customWidth="1"/>
    <col min="6201" max="6202" width="11.42578125" style="41"/>
    <col min="6203" max="6203" width="14.28515625" style="41" customWidth="1"/>
    <col min="6204" max="6205" width="11.42578125" style="41" customWidth="1"/>
    <col min="6206" max="6207" width="24.85546875" style="41" customWidth="1"/>
    <col min="6208" max="6208" width="48" style="41" customWidth="1"/>
    <col min="6209" max="6209" width="54" style="41" customWidth="1"/>
    <col min="6210" max="6210" width="20.28515625" style="41" customWidth="1"/>
    <col min="6211" max="6211" width="12.28515625" style="41" customWidth="1"/>
    <col min="6212" max="6212" width="11.42578125" style="41"/>
    <col min="6213" max="6213" width="13.28515625" style="41" customWidth="1"/>
    <col min="6214" max="6215" width="11.42578125" style="41" customWidth="1"/>
    <col min="6216" max="6216" width="35.7109375" style="41" customWidth="1"/>
    <col min="6217" max="6218" width="14.28515625" style="41" customWidth="1"/>
    <col min="6219" max="6219" width="12.7109375" style="41" customWidth="1"/>
    <col min="6220" max="6220" width="11.42578125" style="41"/>
    <col min="6221" max="6221" width="12.28515625" style="41" customWidth="1"/>
    <col min="6222" max="6223" width="11.42578125" style="41" customWidth="1"/>
    <col min="6224" max="6224" width="34.7109375" style="41" customWidth="1"/>
    <col min="6225" max="6225" width="14.7109375" style="41" customWidth="1"/>
    <col min="6226" max="6226" width="17.85546875" style="41" customWidth="1"/>
    <col min="6227" max="6227" width="13.28515625" style="41" customWidth="1"/>
    <col min="6228" max="6228" width="11.42578125" style="41"/>
    <col min="6229" max="6229" width="12.7109375" style="41" customWidth="1"/>
    <col min="6230" max="6231" width="11.42578125" style="41" customWidth="1"/>
    <col min="6232" max="6232" width="45.28515625" style="41" customWidth="1"/>
    <col min="6233" max="6233" width="11.42578125" style="41" customWidth="1"/>
    <col min="6234" max="6234" width="19.28515625" style="41" customWidth="1"/>
    <col min="6235" max="6236" width="11.42578125" style="41"/>
    <col min="6237" max="6237" width="13.28515625" style="41" customWidth="1"/>
    <col min="6238" max="6239" width="11.42578125" style="41" customWidth="1"/>
    <col min="6240" max="6240" width="54.140625" style="41" customWidth="1"/>
    <col min="6241" max="6242" width="11.42578125" style="41" customWidth="1"/>
    <col min="6243" max="6243" width="15" style="41" customWidth="1"/>
    <col min="6244" max="6244" width="11.42578125" style="41"/>
    <col min="6245" max="6245" width="15.28515625" style="41" customWidth="1"/>
    <col min="6246" max="6247" width="11.42578125" style="41" customWidth="1"/>
    <col min="6248" max="6248" width="43.42578125" style="41" customWidth="1"/>
    <col min="6249" max="6249" width="11.42578125" style="41" customWidth="1"/>
    <col min="6250" max="6250" width="15.42578125" style="41" customWidth="1"/>
    <col min="6251" max="6252" width="11.42578125" style="41"/>
    <col min="6253" max="6253" width="14" style="41" customWidth="1"/>
    <col min="6254" max="6255" width="11.42578125" style="41" customWidth="1"/>
    <col min="6256" max="6256" width="32.7109375" style="41" customWidth="1"/>
    <col min="6257" max="6258" width="29.140625" style="41" customWidth="1"/>
    <col min="6259" max="6260" width="11.42578125" style="41"/>
    <col min="6261" max="6261" width="13.85546875" style="41" customWidth="1"/>
    <col min="6262" max="6263" width="11.42578125" style="41" customWidth="1"/>
    <col min="6264" max="6265" width="30.42578125" style="41" customWidth="1"/>
    <col min="6266" max="6266" width="52.28515625" style="41" customWidth="1"/>
    <col min="6267" max="6268" width="15.28515625" style="41" customWidth="1"/>
    <col min="6269" max="6270" width="11.42578125" style="41"/>
    <col min="6271" max="6271" width="12.85546875" style="41" customWidth="1"/>
    <col min="6272" max="6273" width="11.42578125" style="41" customWidth="1"/>
    <col min="6274" max="6274" width="37.7109375" style="41" customWidth="1"/>
    <col min="6275" max="6276" width="11.42578125" style="41" customWidth="1"/>
    <col min="6277" max="6278" width="11.42578125" style="41"/>
    <col min="6279" max="6279" width="14.7109375" style="41" customWidth="1"/>
    <col min="6280" max="6281" width="11.42578125" style="41" customWidth="1"/>
    <col min="6282" max="6282" width="70.140625" style="41" customWidth="1"/>
    <col min="6283" max="6284" width="14" style="41" customWidth="1"/>
    <col min="6285" max="6285" width="12.7109375" style="41" customWidth="1"/>
    <col min="6286" max="6286" width="11.42578125" style="41"/>
    <col min="6287" max="6287" width="15" style="41" customWidth="1"/>
    <col min="6288" max="6289" width="11.42578125" style="41" customWidth="1"/>
    <col min="6290" max="6290" width="16.85546875" style="41" customWidth="1"/>
    <col min="6291" max="6292" width="28.28515625" style="41" customWidth="1"/>
    <col min="6293" max="6293" width="19.140625" style="41" customWidth="1"/>
    <col min="6294" max="6294" width="23.7109375" style="41" customWidth="1"/>
    <col min="6295" max="6295" width="11.42578125" style="41"/>
    <col min="6296" max="6296" width="18.7109375" style="41" customWidth="1"/>
    <col min="6297" max="6400" width="11.42578125" style="41"/>
    <col min="6401" max="6401" width="8.42578125" style="41" customWidth="1"/>
    <col min="6402" max="6402" width="39.42578125" style="41" customWidth="1"/>
    <col min="6403" max="6403" width="63.85546875" style="41" customWidth="1"/>
    <col min="6404" max="6404" width="19.42578125" style="41" customWidth="1"/>
    <col min="6405" max="6405" width="9.42578125" style="41" customWidth="1"/>
    <col min="6406" max="6406" width="58" style="41" customWidth="1"/>
    <col min="6407" max="6408" width="26.42578125" style="41" customWidth="1"/>
    <col min="6409" max="6409" width="17.85546875" style="41" customWidth="1"/>
    <col min="6410" max="6410" width="14.85546875" style="41" customWidth="1"/>
    <col min="6411" max="6411" width="17.85546875" style="41" customWidth="1"/>
    <col min="6412" max="6412" width="16.42578125" style="41" customWidth="1"/>
    <col min="6413" max="6413" width="15.42578125" style="41" customWidth="1"/>
    <col min="6414" max="6414" width="32.7109375" style="41" customWidth="1"/>
    <col min="6415" max="6416" width="16.140625" style="41" customWidth="1"/>
    <col min="6417" max="6418" width="11.42578125" style="41"/>
    <col min="6419" max="6419" width="13.28515625" style="41" customWidth="1"/>
    <col min="6420" max="6421" width="11.42578125" style="41" customWidth="1"/>
    <col min="6422" max="6422" width="45" style="41" customWidth="1"/>
    <col min="6423" max="6424" width="16.85546875" style="41" customWidth="1"/>
    <col min="6425" max="6426" width="11.42578125" style="41"/>
    <col min="6427" max="6427" width="13.28515625" style="41" customWidth="1"/>
    <col min="6428" max="6429" width="11.42578125" style="41" customWidth="1"/>
    <col min="6430" max="6430" width="59.7109375" style="41" customWidth="1"/>
    <col min="6431" max="6431" width="11.42578125" style="41" customWidth="1"/>
    <col min="6432" max="6432" width="15.7109375" style="41" customWidth="1"/>
    <col min="6433" max="6434" width="11.42578125" style="41"/>
    <col min="6435" max="6435" width="14.7109375" style="41" customWidth="1"/>
    <col min="6436" max="6437" width="11.42578125" style="41" customWidth="1"/>
    <col min="6438" max="6438" width="43.42578125" style="41" customWidth="1"/>
    <col min="6439" max="6440" width="19.28515625" style="41" customWidth="1"/>
    <col min="6441" max="6441" width="12.85546875" style="41" customWidth="1"/>
    <col min="6442" max="6442" width="11.42578125" style="41"/>
    <col min="6443" max="6443" width="14.42578125" style="41" customWidth="1"/>
    <col min="6444" max="6445" width="11.42578125" style="41" customWidth="1"/>
    <col min="6446" max="6446" width="56" style="41" customWidth="1"/>
    <col min="6447" max="6448" width="11.42578125" style="41" customWidth="1"/>
    <col min="6449" max="6450" width="11.42578125" style="41"/>
    <col min="6451" max="6451" width="13.42578125" style="41" customWidth="1"/>
    <col min="6452" max="6453" width="11.42578125" style="41" customWidth="1"/>
    <col min="6454" max="6454" width="52" style="41" customWidth="1"/>
    <col min="6455" max="6455" width="11.42578125" style="41" customWidth="1"/>
    <col min="6456" max="6456" width="17.140625" style="41" customWidth="1"/>
    <col min="6457" max="6458" width="11.42578125" style="41"/>
    <col min="6459" max="6459" width="14.28515625" style="41" customWidth="1"/>
    <col min="6460" max="6461" width="11.42578125" style="41" customWidth="1"/>
    <col min="6462" max="6463" width="24.85546875" style="41" customWidth="1"/>
    <col min="6464" max="6464" width="48" style="41" customWidth="1"/>
    <col min="6465" max="6465" width="54" style="41" customWidth="1"/>
    <col min="6466" max="6466" width="20.28515625" style="41" customWidth="1"/>
    <col min="6467" max="6467" width="12.28515625" style="41" customWidth="1"/>
    <col min="6468" max="6468" width="11.42578125" style="41"/>
    <col min="6469" max="6469" width="13.28515625" style="41" customWidth="1"/>
    <col min="6470" max="6471" width="11.42578125" style="41" customWidth="1"/>
    <col min="6472" max="6472" width="35.7109375" style="41" customWidth="1"/>
    <col min="6473" max="6474" width="14.28515625" style="41" customWidth="1"/>
    <col min="6475" max="6475" width="12.7109375" style="41" customWidth="1"/>
    <col min="6476" max="6476" width="11.42578125" style="41"/>
    <col min="6477" max="6477" width="12.28515625" style="41" customWidth="1"/>
    <col min="6478" max="6479" width="11.42578125" style="41" customWidth="1"/>
    <col min="6480" max="6480" width="34.7109375" style="41" customWidth="1"/>
    <col min="6481" max="6481" width="14.7109375" style="41" customWidth="1"/>
    <col min="6482" max="6482" width="17.85546875" style="41" customWidth="1"/>
    <col min="6483" max="6483" width="13.28515625" style="41" customWidth="1"/>
    <col min="6484" max="6484" width="11.42578125" style="41"/>
    <col min="6485" max="6485" width="12.7109375" style="41" customWidth="1"/>
    <col min="6486" max="6487" width="11.42578125" style="41" customWidth="1"/>
    <col min="6488" max="6488" width="45.28515625" style="41" customWidth="1"/>
    <col min="6489" max="6489" width="11.42578125" style="41" customWidth="1"/>
    <col min="6490" max="6490" width="19.28515625" style="41" customWidth="1"/>
    <col min="6491" max="6492" width="11.42578125" style="41"/>
    <col min="6493" max="6493" width="13.28515625" style="41" customWidth="1"/>
    <col min="6494" max="6495" width="11.42578125" style="41" customWidth="1"/>
    <col min="6496" max="6496" width="54.140625" style="41" customWidth="1"/>
    <col min="6497" max="6498" width="11.42578125" style="41" customWidth="1"/>
    <col min="6499" max="6499" width="15" style="41" customWidth="1"/>
    <col min="6500" max="6500" width="11.42578125" style="41"/>
    <col min="6501" max="6501" width="15.28515625" style="41" customWidth="1"/>
    <col min="6502" max="6503" width="11.42578125" style="41" customWidth="1"/>
    <col min="6504" max="6504" width="43.42578125" style="41" customWidth="1"/>
    <col min="6505" max="6505" width="11.42578125" style="41" customWidth="1"/>
    <col min="6506" max="6506" width="15.42578125" style="41" customWidth="1"/>
    <col min="6507" max="6508" width="11.42578125" style="41"/>
    <col min="6509" max="6509" width="14" style="41" customWidth="1"/>
    <col min="6510" max="6511" width="11.42578125" style="41" customWidth="1"/>
    <col min="6512" max="6512" width="32.7109375" style="41" customWidth="1"/>
    <col min="6513" max="6514" width="29.140625" style="41" customWidth="1"/>
    <col min="6515" max="6516" width="11.42578125" style="41"/>
    <col min="6517" max="6517" width="13.85546875" style="41" customWidth="1"/>
    <col min="6518" max="6519" width="11.42578125" style="41" customWidth="1"/>
    <col min="6520" max="6521" width="30.42578125" style="41" customWidth="1"/>
    <col min="6522" max="6522" width="52.28515625" style="41" customWidth="1"/>
    <col min="6523" max="6524" width="15.28515625" style="41" customWidth="1"/>
    <col min="6525" max="6526" width="11.42578125" style="41"/>
    <col min="6527" max="6527" width="12.85546875" style="41" customWidth="1"/>
    <col min="6528" max="6529" width="11.42578125" style="41" customWidth="1"/>
    <col min="6530" max="6530" width="37.7109375" style="41" customWidth="1"/>
    <col min="6531" max="6532" width="11.42578125" style="41" customWidth="1"/>
    <col min="6533" max="6534" width="11.42578125" style="41"/>
    <col min="6535" max="6535" width="14.7109375" style="41" customWidth="1"/>
    <col min="6536" max="6537" width="11.42578125" style="41" customWidth="1"/>
    <col min="6538" max="6538" width="70.140625" style="41" customWidth="1"/>
    <col min="6539" max="6540" width="14" style="41" customWidth="1"/>
    <col min="6541" max="6541" width="12.7109375" style="41" customWidth="1"/>
    <col min="6542" max="6542" width="11.42578125" style="41"/>
    <col min="6543" max="6543" width="15" style="41" customWidth="1"/>
    <col min="6544" max="6545" width="11.42578125" style="41" customWidth="1"/>
    <col min="6546" max="6546" width="16.85546875" style="41" customWidth="1"/>
    <col min="6547" max="6548" width="28.28515625" style="41" customWidth="1"/>
    <col min="6549" max="6549" width="19.140625" style="41" customWidth="1"/>
    <col min="6550" max="6550" width="23.7109375" style="41" customWidth="1"/>
    <col min="6551" max="6551" width="11.42578125" style="41"/>
    <col min="6552" max="6552" width="18.7109375" style="41" customWidth="1"/>
    <col min="6553" max="6656" width="11.42578125" style="41"/>
    <col min="6657" max="6657" width="8.42578125" style="41" customWidth="1"/>
    <col min="6658" max="6658" width="39.42578125" style="41" customWidth="1"/>
    <col min="6659" max="6659" width="63.85546875" style="41" customWidth="1"/>
    <col min="6660" max="6660" width="19.42578125" style="41" customWidth="1"/>
    <col min="6661" max="6661" width="9.42578125" style="41" customWidth="1"/>
    <col min="6662" max="6662" width="58" style="41" customWidth="1"/>
    <col min="6663" max="6664" width="26.42578125" style="41" customWidth="1"/>
    <col min="6665" max="6665" width="17.85546875" style="41" customWidth="1"/>
    <col min="6666" max="6666" width="14.85546875" style="41" customWidth="1"/>
    <col min="6667" max="6667" width="17.85546875" style="41" customWidth="1"/>
    <col min="6668" max="6668" width="16.42578125" style="41" customWidth="1"/>
    <col min="6669" max="6669" width="15.42578125" style="41" customWidth="1"/>
    <col min="6670" max="6670" width="32.7109375" style="41" customWidth="1"/>
    <col min="6671" max="6672" width="16.140625" style="41" customWidth="1"/>
    <col min="6673" max="6674" width="11.42578125" style="41"/>
    <col min="6675" max="6675" width="13.28515625" style="41" customWidth="1"/>
    <col min="6676" max="6677" width="11.42578125" style="41" customWidth="1"/>
    <col min="6678" max="6678" width="45" style="41" customWidth="1"/>
    <col min="6679" max="6680" width="16.85546875" style="41" customWidth="1"/>
    <col min="6681" max="6682" width="11.42578125" style="41"/>
    <col min="6683" max="6683" width="13.28515625" style="41" customWidth="1"/>
    <col min="6684" max="6685" width="11.42578125" style="41" customWidth="1"/>
    <col min="6686" max="6686" width="59.7109375" style="41" customWidth="1"/>
    <col min="6687" max="6687" width="11.42578125" style="41" customWidth="1"/>
    <col min="6688" max="6688" width="15.7109375" style="41" customWidth="1"/>
    <col min="6689" max="6690" width="11.42578125" style="41"/>
    <col min="6691" max="6691" width="14.7109375" style="41" customWidth="1"/>
    <col min="6692" max="6693" width="11.42578125" style="41" customWidth="1"/>
    <col min="6694" max="6694" width="43.42578125" style="41" customWidth="1"/>
    <col min="6695" max="6696" width="19.28515625" style="41" customWidth="1"/>
    <col min="6697" max="6697" width="12.85546875" style="41" customWidth="1"/>
    <col min="6698" max="6698" width="11.42578125" style="41"/>
    <col min="6699" max="6699" width="14.42578125" style="41" customWidth="1"/>
    <col min="6700" max="6701" width="11.42578125" style="41" customWidth="1"/>
    <col min="6702" max="6702" width="56" style="41" customWidth="1"/>
    <col min="6703" max="6704" width="11.42578125" style="41" customWidth="1"/>
    <col min="6705" max="6706" width="11.42578125" style="41"/>
    <col min="6707" max="6707" width="13.42578125" style="41" customWidth="1"/>
    <col min="6708" max="6709" width="11.42578125" style="41" customWidth="1"/>
    <col min="6710" max="6710" width="52" style="41" customWidth="1"/>
    <col min="6711" max="6711" width="11.42578125" style="41" customWidth="1"/>
    <col min="6712" max="6712" width="17.140625" style="41" customWidth="1"/>
    <col min="6713" max="6714" width="11.42578125" style="41"/>
    <col min="6715" max="6715" width="14.28515625" style="41" customWidth="1"/>
    <col min="6716" max="6717" width="11.42578125" style="41" customWidth="1"/>
    <col min="6718" max="6719" width="24.85546875" style="41" customWidth="1"/>
    <col min="6720" max="6720" width="48" style="41" customWidth="1"/>
    <col min="6721" max="6721" width="54" style="41" customWidth="1"/>
    <col min="6722" max="6722" width="20.28515625" style="41" customWidth="1"/>
    <col min="6723" max="6723" width="12.28515625" style="41" customWidth="1"/>
    <col min="6724" max="6724" width="11.42578125" style="41"/>
    <col min="6725" max="6725" width="13.28515625" style="41" customWidth="1"/>
    <col min="6726" max="6727" width="11.42578125" style="41" customWidth="1"/>
    <col min="6728" max="6728" width="35.7109375" style="41" customWidth="1"/>
    <col min="6729" max="6730" width="14.28515625" style="41" customWidth="1"/>
    <col min="6731" max="6731" width="12.7109375" style="41" customWidth="1"/>
    <col min="6732" max="6732" width="11.42578125" style="41"/>
    <col min="6733" max="6733" width="12.28515625" style="41" customWidth="1"/>
    <col min="6734" max="6735" width="11.42578125" style="41" customWidth="1"/>
    <col min="6736" max="6736" width="34.7109375" style="41" customWidth="1"/>
    <col min="6737" max="6737" width="14.7109375" style="41" customWidth="1"/>
    <col min="6738" max="6738" width="17.85546875" style="41" customWidth="1"/>
    <col min="6739" max="6739" width="13.28515625" style="41" customWidth="1"/>
    <col min="6740" max="6740" width="11.42578125" style="41"/>
    <col min="6741" max="6741" width="12.7109375" style="41" customWidth="1"/>
    <col min="6742" max="6743" width="11.42578125" style="41" customWidth="1"/>
    <col min="6744" max="6744" width="45.28515625" style="41" customWidth="1"/>
    <col min="6745" max="6745" width="11.42578125" style="41" customWidth="1"/>
    <col min="6746" max="6746" width="19.28515625" style="41" customWidth="1"/>
    <col min="6747" max="6748" width="11.42578125" style="41"/>
    <col min="6749" max="6749" width="13.28515625" style="41" customWidth="1"/>
    <col min="6750" max="6751" width="11.42578125" style="41" customWidth="1"/>
    <col min="6752" max="6752" width="54.140625" style="41" customWidth="1"/>
    <col min="6753" max="6754" width="11.42578125" style="41" customWidth="1"/>
    <col min="6755" max="6755" width="15" style="41" customWidth="1"/>
    <col min="6756" max="6756" width="11.42578125" style="41"/>
    <col min="6757" max="6757" width="15.28515625" style="41" customWidth="1"/>
    <col min="6758" max="6759" width="11.42578125" style="41" customWidth="1"/>
    <col min="6760" max="6760" width="43.42578125" style="41" customWidth="1"/>
    <col min="6761" max="6761" width="11.42578125" style="41" customWidth="1"/>
    <col min="6762" max="6762" width="15.42578125" style="41" customWidth="1"/>
    <col min="6763" max="6764" width="11.42578125" style="41"/>
    <col min="6765" max="6765" width="14" style="41" customWidth="1"/>
    <col min="6766" max="6767" width="11.42578125" style="41" customWidth="1"/>
    <col min="6768" max="6768" width="32.7109375" style="41" customWidth="1"/>
    <col min="6769" max="6770" width="29.140625" style="41" customWidth="1"/>
    <col min="6771" max="6772" width="11.42578125" style="41"/>
    <col min="6773" max="6773" width="13.85546875" style="41" customWidth="1"/>
    <col min="6774" max="6775" width="11.42578125" style="41" customWidth="1"/>
    <col min="6776" max="6777" width="30.42578125" style="41" customWidth="1"/>
    <col min="6778" max="6778" width="52.28515625" style="41" customWidth="1"/>
    <col min="6779" max="6780" width="15.28515625" style="41" customWidth="1"/>
    <col min="6781" max="6782" width="11.42578125" style="41"/>
    <col min="6783" max="6783" width="12.85546875" style="41" customWidth="1"/>
    <col min="6784" max="6785" width="11.42578125" style="41" customWidth="1"/>
    <col min="6786" max="6786" width="37.7109375" style="41" customWidth="1"/>
    <col min="6787" max="6788" width="11.42578125" style="41" customWidth="1"/>
    <col min="6789" max="6790" width="11.42578125" style="41"/>
    <col min="6791" max="6791" width="14.7109375" style="41" customWidth="1"/>
    <col min="6792" max="6793" width="11.42578125" style="41" customWidth="1"/>
    <col min="6794" max="6794" width="70.140625" style="41" customWidth="1"/>
    <col min="6795" max="6796" width="14" style="41" customWidth="1"/>
    <col min="6797" max="6797" width="12.7109375" style="41" customWidth="1"/>
    <col min="6798" max="6798" width="11.42578125" style="41"/>
    <col min="6799" max="6799" width="15" style="41" customWidth="1"/>
    <col min="6800" max="6801" width="11.42578125" style="41" customWidth="1"/>
    <col min="6802" max="6802" width="16.85546875" style="41" customWidth="1"/>
    <col min="6803" max="6804" width="28.28515625" style="41" customWidth="1"/>
    <col min="6805" max="6805" width="19.140625" style="41" customWidth="1"/>
    <col min="6806" max="6806" width="23.7109375" style="41" customWidth="1"/>
    <col min="6807" max="6807" width="11.42578125" style="41"/>
    <col min="6808" max="6808" width="18.7109375" style="41" customWidth="1"/>
    <col min="6809" max="6912" width="11.42578125" style="41"/>
    <col min="6913" max="6913" width="8.42578125" style="41" customWidth="1"/>
    <col min="6914" max="6914" width="39.42578125" style="41" customWidth="1"/>
    <col min="6915" max="6915" width="63.85546875" style="41" customWidth="1"/>
    <col min="6916" max="6916" width="19.42578125" style="41" customWidth="1"/>
    <col min="6917" max="6917" width="9.42578125" style="41" customWidth="1"/>
    <col min="6918" max="6918" width="58" style="41" customWidth="1"/>
    <col min="6919" max="6920" width="26.42578125" style="41" customWidth="1"/>
    <col min="6921" max="6921" width="17.85546875" style="41" customWidth="1"/>
    <col min="6922" max="6922" width="14.85546875" style="41" customWidth="1"/>
    <col min="6923" max="6923" width="17.85546875" style="41" customWidth="1"/>
    <col min="6924" max="6924" width="16.42578125" style="41" customWidth="1"/>
    <col min="6925" max="6925" width="15.42578125" style="41" customWidth="1"/>
    <col min="6926" max="6926" width="32.7109375" style="41" customWidth="1"/>
    <col min="6927" max="6928" width="16.140625" style="41" customWidth="1"/>
    <col min="6929" max="6930" width="11.42578125" style="41"/>
    <col min="6931" max="6931" width="13.28515625" style="41" customWidth="1"/>
    <col min="6932" max="6933" width="11.42578125" style="41" customWidth="1"/>
    <col min="6934" max="6934" width="45" style="41" customWidth="1"/>
    <col min="6935" max="6936" width="16.85546875" style="41" customWidth="1"/>
    <col min="6937" max="6938" width="11.42578125" style="41"/>
    <col min="6939" max="6939" width="13.28515625" style="41" customWidth="1"/>
    <col min="6940" max="6941" width="11.42578125" style="41" customWidth="1"/>
    <col min="6942" max="6942" width="59.7109375" style="41" customWidth="1"/>
    <col min="6943" max="6943" width="11.42578125" style="41" customWidth="1"/>
    <col min="6944" max="6944" width="15.7109375" style="41" customWidth="1"/>
    <col min="6945" max="6946" width="11.42578125" style="41"/>
    <col min="6947" max="6947" width="14.7109375" style="41" customWidth="1"/>
    <col min="6948" max="6949" width="11.42578125" style="41" customWidth="1"/>
    <col min="6950" max="6950" width="43.42578125" style="41" customWidth="1"/>
    <col min="6951" max="6952" width="19.28515625" style="41" customWidth="1"/>
    <col min="6953" max="6953" width="12.85546875" style="41" customWidth="1"/>
    <col min="6954" max="6954" width="11.42578125" style="41"/>
    <col min="6955" max="6955" width="14.42578125" style="41" customWidth="1"/>
    <col min="6956" max="6957" width="11.42578125" style="41" customWidth="1"/>
    <col min="6958" max="6958" width="56" style="41" customWidth="1"/>
    <col min="6959" max="6960" width="11.42578125" style="41" customWidth="1"/>
    <col min="6961" max="6962" width="11.42578125" style="41"/>
    <col min="6963" max="6963" width="13.42578125" style="41" customWidth="1"/>
    <col min="6964" max="6965" width="11.42578125" style="41" customWidth="1"/>
    <col min="6966" max="6966" width="52" style="41" customWidth="1"/>
    <col min="6967" max="6967" width="11.42578125" style="41" customWidth="1"/>
    <col min="6968" max="6968" width="17.140625" style="41" customWidth="1"/>
    <col min="6969" max="6970" width="11.42578125" style="41"/>
    <col min="6971" max="6971" width="14.28515625" style="41" customWidth="1"/>
    <col min="6972" max="6973" width="11.42578125" style="41" customWidth="1"/>
    <col min="6974" max="6975" width="24.85546875" style="41" customWidth="1"/>
    <col min="6976" max="6976" width="48" style="41" customWidth="1"/>
    <col min="6977" max="6977" width="54" style="41" customWidth="1"/>
    <col min="6978" max="6978" width="20.28515625" style="41" customWidth="1"/>
    <col min="6979" max="6979" width="12.28515625" style="41" customWidth="1"/>
    <col min="6980" max="6980" width="11.42578125" style="41"/>
    <col min="6981" max="6981" width="13.28515625" style="41" customWidth="1"/>
    <col min="6982" max="6983" width="11.42578125" style="41" customWidth="1"/>
    <col min="6984" max="6984" width="35.7109375" style="41" customWidth="1"/>
    <col min="6985" max="6986" width="14.28515625" style="41" customWidth="1"/>
    <col min="6987" max="6987" width="12.7109375" style="41" customWidth="1"/>
    <col min="6988" max="6988" width="11.42578125" style="41"/>
    <col min="6989" max="6989" width="12.28515625" style="41" customWidth="1"/>
    <col min="6990" max="6991" width="11.42578125" style="41" customWidth="1"/>
    <col min="6992" max="6992" width="34.7109375" style="41" customWidth="1"/>
    <col min="6993" max="6993" width="14.7109375" style="41" customWidth="1"/>
    <col min="6994" max="6994" width="17.85546875" style="41" customWidth="1"/>
    <col min="6995" max="6995" width="13.28515625" style="41" customWidth="1"/>
    <col min="6996" max="6996" width="11.42578125" style="41"/>
    <col min="6997" max="6997" width="12.7109375" style="41" customWidth="1"/>
    <col min="6998" max="6999" width="11.42578125" style="41" customWidth="1"/>
    <col min="7000" max="7000" width="45.28515625" style="41" customWidth="1"/>
    <col min="7001" max="7001" width="11.42578125" style="41" customWidth="1"/>
    <col min="7002" max="7002" width="19.28515625" style="41" customWidth="1"/>
    <col min="7003" max="7004" width="11.42578125" style="41"/>
    <col min="7005" max="7005" width="13.28515625" style="41" customWidth="1"/>
    <col min="7006" max="7007" width="11.42578125" style="41" customWidth="1"/>
    <col min="7008" max="7008" width="54.140625" style="41" customWidth="1"/>
    <col min="7009" max="7010" width="11.42578125" style="41" customWidth="1"/>
    <col min="7011" max="7011" width="15" style="41" customWidth="1"/>
    <col min="7012" max="7012" width="11.42578125" style="41"/>
    <col min="7013" max="7013" width="15.28515625" style="41" customWidth="1"/>
    <col min="7014" max="7015" width="11.42578125" style="41" customWidth="1"/>
    <col min="7016" max="7016" width="43.42578125" style="41" customWidth="1"/>
    <col min="7017" max="7017" width="11.42578125" style="41" customWidth="1"/>
    <col min="7018" max="7018" width="15.42578125" style="41" customWidth="1"/>
    <col min="7019" max="7020" width="11.42578125" style="41"/>
    <col min="7021" max="7021" width="14" style="41" customWidth="1"/>
    <col min="7022" max="7023" width="11.42578125" style="41" customWidth="1"/>
    <col min="7024" max="7024" width="32.7109375" style="41" customWidth="1"/>
    <col min="7025" max="7026" width="29.140625" style="41" customWidth="1"/>
    <col min="7027" max="7028" width="11.42578125" style="41"/>
    <col min="7029" max="7029" width="13.85546875" style="41" customWidth="1"/>
    <col min="7030" max="7031" width="11.42578125" style="41" customWidth="1"/>
    <col min="7032" max="7033" width="30.42578125" style="41" customWidth="1"/>
    <col min="7034" max="7034" width="52.28515625" style="41" customWidth="1"/>
    <col min="7035" max="7036" width="15.28515625" style="41" customWidth="1"/>
    <col min="7037" max="7038" width="11.42578125" style="41"/>
    <col min="7039" max="7039" width="12.85546875" style="41" customWidth="1"/>
    <col min="7040" max="7041" width="11.42578125" style="41" customWidth="1"/>
    <col min="7042" max="7042" width="37.7109375" style="41" customWidth="1"/>
    <col min="7043" max="7044" width="11.42578125" style="41" customWidth="1"/>
    <col min="7045" max="7046" width="11.42578125" style="41"/>
    <col min="7047" max="7047" width="14.7109375" style="41" customWidth="1"/>
    <col min="7048" max="7049" width="11.42578125" style="41" customWidth="1"/>
    <col min="7050" max="7050" width="70.140625" style="41" customWidth="1"/>
    <col min="7051" max="7052" width="14" style="41" customWidth="1"/>
    <col min="7053" max="7053" width="12.7109375" style="41" customWidth="1"/>
    <col min="7054" max="7054" width="11.42578125" style="41"/>
    <col min="7055" max="7055" width="15" style="41" customWidth="1"/>
    <col min="7056" max="7057" width="11.42578125" style="41" customWidth="1"/>
    <col min="7058" max="7058" width="16.85546875" style="41" customWidth="1"/>
    <col min="7059" max="7060" width="28.28515625" style="41" customWidth="1"/>
    <col min="7061" max="7061" width="19.140625" style="41" customWidth="1"/>
    <col min="7062" max="7062" width="23.7109375" style="41" customWidth="1"/>
    <col min="7063" max="7063" width="11.42578125" style="41"/>
    <col min="7064" max="7064" width="18.7109375" style="41" customWidth="1"/>
    <col min="7065" max="7168" width="11.42578125" style="41"/>
    <col min="7169" max="7169" width="8.42578125" style="41" customWidth="1"/>
    <col min="7170" max="7170" width="39.42578125" style="41" customWidth="1"/>
    <col min="7171" max="7171" width="63.85546875" style="41" customWidth="1"/>
    <col min="7172" max="7172" width="19.42578125" style="41" customWidth="1"/>
    <col min="7173" max="7173" width="9.42578125" style="41" customWidth="1"/>
    <col min="7174" max="7174" width="58" style="41" customWidth="1"/>
    <col min="7175" max="7176" width="26.42578125" style="41" customWidth="1"/>
    <col min="7177" max="7177" width="17.85546875" style="41" customWidth="1"/>
    <col min="7178" max="7178" width="14.85546875" style="41" customWidth="1"/>
    <col min="7179" max="7179" width="17.85546875" style="41" customWidth="1"/>
    <col min="7180" max="7180" width="16.42578125" style="41" customWidth="1"/>
    <col min="7181" max="7181" width="15.42578125" style="41" customWidth="1"/>
    <col min="7182" max="7182" width="32.7109375" style="41" customWidth="1"/>
    <col min="7183" max="7184" width="16.140625" style="41" customWidth="1"/>
    <col min="7185" max="7186" width="11.42578125" style="41"/>
    <col min="7187" max="7187" width="13.28515625" style="41" customWidth="1"/>
    <col min="7188" max="7189" width="11.42578125" style="41" customWidth="1"/>
    <col min="7190" max="7190" width="45" style="41" customWidth="1"/>
    <col min="7191" max="7192" width="16.85546875" style="41" customWidth="1"/>
    <col min="7193" max="7194" width="11.42578125" style="41"/>
    <col min="7195" max="7195" width="13.28515625" style="41" customWidth="1"/>
    <col min="7196" max="7197" width="11.42578125" style="41" customWidth="1"/>
    <col min="7198" max="7198" width="59.7109375" style="41" customWidth="1"/>
    <col min="7199" max="7199" width="11.42578125" style="41" customWidth="1"/>
    <col min="7200" max="7200" width="15.7109375" style="41" customWidth="1"/>
    <col min="7201" max="7202" width="11.42578125" style="41"/>
    <col min="7203" max="7203" width="14.7109375" style="41" customWidth="1"/>
    <col min="7204" max="7205" width="11.42578125" style="41" customWidth="1"/>
    <col min="7206" max="7206" width="43.42578125" style="41" customWidth="1"/>
    <col min="7207" max="7208" width="19.28515625" style="41" customWidth="1"/>
    <col min="7209" max="7209" width="12.85546875" style="41" customWidth="1"/>
    <col min="7210" max="7210" width="11.42578125" style="41"/>
    <col min="7211" max="7211" width="14.42578125" style="41" customWidth="1"/>
    <col min="7212" max="7213" width="11.42578125" style="41" customWidth="1"/>
    <col min="7214" max="7214" width="56" style="41" customWidth="1"/>
    <col min="7215" max="7216" width="11.42578125" style="41" customWidth="1"/>
    <col min="7217" max="7218" width="11.42578125" style="41"/>
    <col min="7219" max="7219" width="13.42578125" style="41" customWidth="1"/>
    <col min="7220" max="7221" width="11.42578125" style="41" customWidth="1"/>
    <col min="7222" max="7222" width="52" style="41" customWidth="1"/>
    <col min="7223" max="7223" width="11.42578125" style="41" customWidth="1"/>
    <col min="7224" max="7224" width="17.140625" style="41" customWidth="1"/>
    <col min="7225" max="7226" width="11.42578125" style="41"/>
    <col min="7227" max="7227" width="14.28515625" style="41" customWidth="1"/>
    <col min="7228" max="7229" width="11.42578125" style="41" customWidth="1"/>
    <col min="7230" max="7231" width="24.85546875" style="41" customWidth="1"/>
    <col min="7232" max="7232" width="48" style="41" customWidth="1"/>
    <col min="7233" max="7233" width="54" style="41" customWidth="1"/>
    <col min="7234" max="7234" width="20.28515625" style="41" customWidth="1"/>
    <col min="7235" max="7235" width="12.28515625" style="41" customWidth="1"/>
    <col min="7236" max="7236" width="11.42578125" style="41"/>
    <col min="7237" max="7237" width="13.28515625" style="41" customWidth="1"/>
    <col min="7238" max="7239" width="11.42578125" style="41" customWidth="1"/>
    <col min="7240" max="7240" width="35.7109375" style="41" customWidth="1"/>
    <col min="7241" max="7242" width="14.28515625" style="41" customWidth="1"/>
    <col min="7243" max="7243" width="12.7109375" style="41" customWidth="1"/>
    <col min="7244" max="7244" width="11.42578125" style="41"/>
    <col min="7245" max="7245" width="12.28515625" style="41" customWidth="1"/>
    <col min="7246" max="7247" width="11.42578125" style="41" customWidth="1"/>
    <col min="7248" max="7248" width="34.7109375" style="41" customWidth="1"/>
    <col min="7249" max="7249" width="14.7109375" style="41" customWidth="1"/>
    <col min="7250" max="7250" width="17.85546875" style="41" customWidth="1"/>
    <col min="7251" max="7251" width="13.28515625" style="41" customWidth="1"/>
    <col min="7252" max="7252" width="11.42578125" style="41"/>
    <col min="7253" max="7253" width="12.7109375" style="41" customWidth="1"/>
    <col min="7254" max="7255" width="11.42578125" style="41" customWidth="1"/>
    <col min="7256" max="7256" width="45.28515625" style="41" customWidth="1"/>
    <col min="7257" max="7257" width="11.42578125" style="41" customWidth="1"/>
    <col min="7258" max="7258" width="19.28515625" style="41" customWidth="1"/>
    <col min="7259" max="7260" width="11.42578125" style="41"/>
    <col min="7261" max="7261" width="13.28515625" style="41" customWidth="1"/>
    <col min="7262" max="7263" width="11.42578125" style="41" customWidth="1"/>
    <col min="7264" max="7264" width="54.140625" style="41" customWidth="1"/>
    <col min="7265" max="7266" width="11.42578125" style="41" customWidth="1"/>
    <col min="7267" max="7267" width="15" style="41" customWidth="1"/>
    <col min="7268" max="7268" width="11.42578125" style="41"/>
    <col min="7269" max="7269" width="15.28515625" style="41" customWidth="1"/>
    <col min="7270" max="7271" width="11.42578125" style="41" customWidth="1"/>
    <col min="7272" max="7272" width="43.42578125" style="41" customWidth="1"/>
    <col min="7273" max="7273" width="11.42578125" style="41" customWidth="1"/>
    <col min="7274" max="7274" width="15.42578125" style="41" customWidth="1"/>
    <col min="7275" max="7276" width="11.42578125" style="41"/>
    <col min="7277" max="7277" width="14" style="41" customWidth="1"/>
    <col min="7278" max="7279" width="11.42578125" style="41" customWidth="1"/>
    <col min="7280" max="7280" width="32.7109375" style="41" customWidth="1"/>
    <col min="7281" max="7282" width="29.140625" style="41" customWidth="1"/>
    <col min="7283" max="7284" width="11.42578125" style="41"/>
    <col min="7285" max="7285" width="13.85546875" style="41" customWidth="1"/>
    <col min="7286" max="7287" width="11.42578125" style="41" customWidth="1"/>
    <col min="7288" max="7289" width="30.42578125" style="41" customWidth="1"/>
    <col min="7290" max="7290" width="52.28515625" style="41" customWidth="1"/>
    <col min="7291" max="7292" width="15.28515625" style="41" customWidth="1"/>
    <col min="7293" max="7294" width="11.42578125" style="41"/>
    <col min="7295" max="7295" width="12.85546875" style="41" customWidth="1"/>
    <col min="7296" max="7297" width="11.42578125" style="41" customWidth="1"/>
    <col min="7298" max="7298" width="37.7109375" style="41" customWidth="1"/>
    <col min="7299" max="7300" width="11.42578125" style="41" customWidth="1"/>
    <col min="7301" max="7302" width="11.42578125" style="41"/>
    <col min="7303" max="7303" width="14.7109375" style="41" customWidth="1"/>
    <col min="7304" max="7305" width="11.42578125" style="41" customWidth="1"/>
    <col min="7306" max="7306" width="70.140625" style="41" customWidth="1"/>
    <col min="7307" max="7308" width="14" style="41" customWidth="1"/>
    <col min="7309" max="7309" width="12.7109375" style="41" customWidth="1"/>
    <col min="7310" max="7310" width="11.42578125" style="41"/>
    <col min="7311" max="7311" width="15" style="41" customWidth="1"/>
    <col min="7312" max="7313" width="11.42578125" style="41" customWidth="1"/>
    <col min="7314" max="7314" width="16.85546875" style="41" customWidth="1"/>
    <col min="7315" max="7316" width="28.28515625" style="41" customWidth="1"/>
    <col min="7317" max="7317" width="19.140625" style="41" customWidth="1"/>
    <col min="7318" max="7318" width="23.7109375" style="41" customWidth="1"/>
    <col min="7319" max="7319" width="11.42578125" style="41"/>
    <col min="7320" max="7320" width="18.7109375" style="41" customWidth="1"/>
    <col min="7321" max="7424" width="11.42578125" style="41"/>
    <col min="7425" max="7425" width="8.42578125" style="41" customWidth="1"/>
    <col min="7426" max="7426" width="39.42578125" style="41" customWidth="1"/>
    <col min="7427" max="7427" width="63.85546875" style="41" customWidth="1"/>
    <col min="7428" max="7428" width="19.42578125" style="41" customWidth="1"/>
    <col min="7429" max="7429" width="9.42578125" style="41" customWidth="1"/>
    <col min="7430" max="7430" width="58" style="41" customWidth="1"/>
    <col min="7431" max="7432" width="26.42578125" style="41" customWidth="1"/>
    <col min="7433" max="7433" width="17.85546875" style="41" customWidth="1"/>
    <col min="7434" max="7434" width="14.85546875" style="41" customWidth="1"/>
    <col min="7435" max="7435" width="17.85546875" style="41" customWidth="1"/>
    <col min="7436" max="7436" width="16.42578125" style="41" customWidth="1"/>
    <col min="7437" max="7437" width="15.42578125" style="41" customWidth="1"/>
    <col min="7438" max="7438" width="32.7109375" style="41" customWidth="1"/>
    <col min="7439" max="7440" width="16.140625" style="41" customWidth="1"/>
    <col min="7441" max="7442" width="11.42578125" style="41"/>
    <col min="7443" max="7443" width="13.28515625" style="41" customWidth="1"/>
    <col min="7444" max="7445" width="11.42578125" style="41" customWidth="1"/>
    <col min="7446" max="7446" width="45" style="41" customWidth="1"/>
    <col min="7447" max="7448" width="16.85546875" style="41" customWidth="1"/>
    <col min="7449" max="7450" width="11.42578125" style="41"/>
    <col min="7451" max="7451" width="13.28515625" style="41" customWidth="1"/>
    <col min="7452" max="7453" width="11.42578125" style="41" customWidth="1"/>
    <col min="7454" max="7454" width="59.7109375" style="41" customWidth="1"/>
    <col min="7455" max="7455" width="11.42578125" style="41" customWidth="1"/>
    <col min="7456" max="7456" width="15.7109375" style="41" customWidth="1"/>
    <col min="7457" max="7458" width="11.42578125" style="41"/>
    <col min="7459" max="7459" width="14.7109375" style="41" customWidth="1"/>
    <col min="7460" max="7461" width="11.42578125" style="41" customWidth="1"/>
    <col min="7462" max="7462" width="43.42578125" style="41" customWidth="1"/>
    <col min="7463" max="7464" width="19.28515625" style="41" customWidth="1"/>
    <col min="7465" max="7465" width="12.85546875" style="41" customWidth="1"/>
    <col min="7466" max="7466" width="11.42578125" style="41"/>
    <col min="7467" max="7467" width="14.42578125" style="41" customWidth="1"/>
    <col min="7468" max="7469" width="11.42578125" style="41" customWidth="1"/>
    <col min="7470" max="7470" width="56" style="41" customWidth="1"/>
    <col min="7471" max="7472" width="11.42578125" style="41" customWidth="1"/>
    <col min="7473" max="7474" width="11.42578125" style="41"/>
    <col min="7475" max="7475" width="13.42578125" style="41" customWidth="1"/>
    <col min="7476" max="7477" width="11.42578125" style="41" customWidth="1"/>
    <col min="7478" max="7478" width="52" style="41" customWidth="1"/>
    <col min="7479" max="7479" width="11.42578125" style="41" customWidth="1"/>
    <col min="7480" max="7480" width="17.140625" style="41" customWidth="1"/>
    <col min="7481" max="7482" width="11.42578125" style="41"/>
    <col min="7483" max="7483" width="14.28515625" style="41" customWidth="1"/>
    <col min="7484" max="7485" width="11.42578125" style="41" customWidth="1"/>
    <col min="7486" max="7487" width="24.85546875" style="41" customWidth="1"/>
    <col min="7488" max="7488" width="48" style="41" customWidth="1"/>
    <col min="7489" max="7489" width="54" style="41" customWidth="1"/>
    <col min="7490" max="7490" width="20.28515625" style="41" customWidth="1"/>
    <col min="7491" max="7491" width="12.28515625" style="41" customWidth="1"/>
    <col min="7492" max="7492" width="11.42578125" style="41"/>
    <col min="7493" max="7493" width="13.28515625" style="41" customWidth="1"/>
    <col min="7494" max="7495" width="11.42578125" style="41" customWidth="1"/>
    <col min="7496" max="7496" width="35.7109375" style="41" customWidth="1"/>
    <col min="7497" max="7498" width="14.28515625" style="41" customWidth="1"/>
    <col min="7499" max="7499" width="12.7109375" style="41" customWidth="1"/>
    <col min="7500" max="7500" width="11.42578125" style="41"/>
    <col min="7501" max="7501" width="12.28515625" style="41" customWidth="1"/>
    <col min="7502" max="7503" width="11.42578125" style="41" customWidth="1"/>
    <col min="7504" max="7504" width="34.7109375" style="41" customWidth="1"/>
    <col min="7505" max="7505" width="14.7109375" style="41" customWidth="1"/>
    <col min="7506" max="7506" width="17.85546875" style="41" customWidth="1"/>
    <col min="7507" max="7507" width="13.28515625" style="41" customWidth="1"/>
    <col min="7508" max="7508" width="11.42578125" style="41"/>
    <col min="7509" max="7509" width="12.7109375" style="41" customWidth="1"/>
    <col min="7510" max="7511" width="11.42578125" style="41" customWidth="1"/>
    <col min="7512" max="7512" width="45.28515625" style="41" customWidth="1"/>
    <col min="7513" max="7513" width="11.42578125" style="41" customWidth="1"/>
    <col min="7514" max="7514" width="19.28515625" style="41" customWidth="1"/>
    <col min="7515" max="7516" width="11.42578125" style="41"/>
    <col min="7517" max="7517" width="13.28515625" style="41" customWidth="1"/>
    <col min="7518" max="7519" width="11.42578125" style="41" customWidth="1"/>
    <col min="7520" max="7520" width="54.140625" style="41" customWidth="1"/>
    <col min="7521" max="7522" width="11.42578125" style="41" customWidth="1"/>
    <col min="7523" max="7523" width="15" style="41" customWidth="1"/>
    <col min="7524" max="7524" width="11.42578125" style="41"/>
    <col min="7525" max="7525" width="15.28515625" style="41" customWidth="1"/>
    <col min="7526" max="7527" width="11.42578125" style="41" customWidth="1"/>
    <col min="7528" max="7528" width="43.42578125" style="41" customWidth="1"/>
    <col min="7529" max="7529" width="11.42578125" style="41" customWidth="1"/>
    <col min="7530" max="7530" width="15.42578125" style="41" customWidth="1"/>
    <col min="7531" max="7532" width="11.42578125" style="41"/>
    <col min="7533" max="7533" width="14" style="41" customWidth="1"/>
    <col min="7534" max="7535" width="11.42578125" style="41" customWidth="1"/>
    <col min="7536" max="7536" width="32.7109375" style="41" customWidth="1"/>
    <col min="7537" max="7538" width="29.140625" style="41" customWidth="1"/>
    <col min="7539" max="7540" width="11.42578125" style="41"/>
    <col min="7541" max="7541" width="13.85546875" style="41" customWidth="1"/>
    <col min="7542" max="7543" width="11.42578125" style="41" customWidth="1"/>
    <col min="7544" max="7545" width="30.42578125" style="41" customWidth="1"/>
    <col min="7546" max="7546" width="52.28515625" style="41" customWidth="1"/>
    <col min="7547" max="7548" width="15.28515625" style="41" customWidth="1"/>
    <col min="7549" max="7550" width="11.42578125" style="41"/>
    <col min="7551" max="7551" width="12.85546875" style="41" customWidth="1"/>
    <col min="7552" max="7553" width="11.42578125" style="41" customWidth="1"/>
    <col min="7554" max="7554" width="37.7109375" style="41" customWidth="1"/>
    <col min="7555" max="7556" width="11.42578125" style="41" customWidth="1"/>
    <col min="7557" max="7558" width="11.42578125" style="41"/>
    <col min="7559" max="7559" width="14.7109375" style="41" customWidth="1"/>
    <col min="7560" max="7561" width="11.42578125" style="41" customWidth="1"/>
    <col min="7562" max="7562" width="70.140625" style="41" customWidth="1"/>
    <col min="7563" max="7564" width="14" style="41" customWidth="1"/>
    <col min="7565" max="7565" width="12.7109375" style="41" customWidth="1"/>
    <col min="7566" max="7566" width="11.42578125" style="41"/>
    <col min="7567" max="7567" width="15" style="41" customWidth="1"/>
    <col min="7568" max="7569" width="11.42578125" style="41" customWidth="1"/>
    <col min="7570" max="7570" width="16.85546875" style="41" customWidth="1"/>
    <col min="7571" max="7572" width="28.28515625" style="41" customWidth="1"/>
    <col min="7573" max="7573" width="19.140625" style="41" customWidth="1"/>
    <col min="7574" max="7574" width="23.7109375" style="41" customWidth="1"/>
    <col min="7575" max="7575" width="11.42578125" style="41"/>
    <col min="7576" max="7576" width="18.7109375" style="41" customWidth="1"/>
    <col min="7577" max="7680" width="11.42578125" style="41"/>
    <col min="7681" max="7681" width="8.42578125" style="41" customWidth="1"/>
    <col min="7682" max="7682" width="39.42578125" style="41" customWidth="1"/>
    <col min="7683" max="7683" width="63.85546875" style="41" customWidth="1"/>
    <col min="7684" max="7684" width="19.42578125" style="41" customWidth="1"/>
    <col min="7685" max="7685" width="9.42578125" style="41" customWidth="1"/>
    <col min="7686" max="7686" width="58" style="41" customWidth="1"/>
    <col min="7687" max="7688" width="26.42578125" style="41" customWidth="1"/>
    <col min="7689" max="7689" width="17.85546875" style="41" customWidth="1"/>
    <col min="7690" max="7690" width="14.85546875" style="41" customWidth="1"/>
    <col min="7691" max="7691" width="17.85546875" style="41" customWidth="1"/>
    <col min="7692" max="7692" width="16.42578125" style="41" customWidth="1"/>
    <col min="7693" max="7693" width="15.42578125" style="41" customWidth="1"/>
    <col min="7694" max="7694" width="32.7109375" style="41" customWidth="1"/>
    <col min="7695" max="7696" width="16.140625" style="41" customWidth="1"/>
    <col min="7697" max="7698" width="11.42578125" style="41"/>
    <col min="7699" max="7699" width="13.28515625" style="41" customWidth="1"/>
    <col min="7700" max="7701" width="11.42578125" style="41" customWidth="1"/>
    <col min="7702" max="7702" width="45" style="41" customWidth="1"/>
    <col min="7703" max="7704" width="16.85546875" style="41" customWidth="1"/>
    <col min="7705" max="7706" width="11.42578125" style="41"/>
    <col min="7707" max="7707" width="13.28515625" style="41" customWidth="1"/>
    <col min="7708" max="7709" width="11.42578125" style="41" customWidth="1"/>
    <col min="7710" max="7710" width="59.7109375" style="41" customWidth="1"/>
    <col min="7711" max="7711" width="11.42578125" style="41" customWidth="1"/>
    <col min="7712" max="7712" width="15.7109375" style="41" customWidth="1"/>
    <col min="7713" max="7714" width="11.42578125" style="41"/>
    <col min="7715" max="7715" width="14.7109375" style="41" customWidth="1"/>
    <col min="7716" max="7717" width="11.42578125" style="41" customWidth="1"/>
    <col min="7718" max="7718" width="43.42578125" style="41" customWidth="1"/>
    <col min="7719" max="7720" width="19.28515625" style="41" customWidth="1"/>
    <col min="7721" max="7721" width="12.85546875" style="41" customWidth="1"/>
    <col min="7722" max="7722" width="11.42578125" style="41"/>
    <col min="7723" max="7723" width="14.42578125" style="41" customWidth="1"/>
    <col min="7724" max="7725" width="11.42578125" style="41" customWidth="1"/>
    <col min="7726" max="7726" width="56" style="41" customWidth="1"/>
    <col min="7727" max="7728" width="11.42578125" style="41" customWidth="1"/>
    <col min="7729" max="7730" width="11.42578125" style="41"/>
    <col min="7731" max="7731" width="13.42578125" style="41" customWidth="1"/>
    <col min="7732" max="7733" width="11.42578125" style="41" customWidth="1"/>
    <col min="7734" max="7734" width="52" style="41" customWidth="1"/>
    <col min="7735" max="7735" width="11.42578125" style="41" customWidth="1"/>
    <col min="7736" max="7736" width="17.140625" style="41" customWidth="1"/>
    <col min="7737" max="7738" width="11.42578125" style="41"/>
    <col min="7739" max="7739" width="14.28515625" style="41" customWidth="1"/>
    <col min="7740" max="7741" width="11.42578125" style="41" customWidth="1"/>
    <col min="7742" max="7743" width="24.85546875" style="41" customWidth="1"/>
    <col min="7744" max="7744" width="48" style="41" customWidth="1"/>
    <col min="7745" max="7745" width="54" style="41" customWidth="1"/>
    <col min="7746" max="7746" width="20.28515625" style="41" customWidth="1"/>
    <col min="7747" max="7747" width="12.28515625" style="41" customWidth="1"/>
    <col min="7748" max="7748" width="11.42578125" style="41"/>
    <col min="7749" max="7749" width="13.28515625" style="41" customWidth="1"/>
    <col min="7750" max="7751" width="11.42578125" style="41" customWidth="1"/>
    <col min="7752" max="7752" width="35.7109375" style="41" customWidth="1"/>
    <col min="7753" max="7754" width="14.28515625" style="41" customWidth="1"/>
    <col min="7755" max="7755" width="12.7109375" style="41" customWidth="1"/>
    <col min="7756" max="7756" width="11.42578125" style="41"/>
    <col min="7757" max="7757" width="12.28515625" style="41" customWidth="1"/>
    <col min="7758" max="7759" width="11.42578125" style="41" customWidth="1"/>
    <col min="7760" max="7760" width="34.7109375" style="41" customWidth="1"/>
    <col min="7761" max="7761" width="14.7109375" style="41" customWidth="1"/>
    <col min="7762" max="7762" width="17.85546875" style="41" customWidth="1"/>
    <col min="7763" max="7763" width="13.28515625" style="41" customWidth="1"/>
    <col min="7764" max="7764" width="11.42578125" style="41"/>
    <col min="7765" max="7765" width="12.7109375" style="41" customWidth="1"/>
    <col min="7766" max="7767" width="11.42578125" style="41" customWidth="1"/>
    <col min="7768" max="7768" width="45.28515625" style="41" customWidth="1"/>
    <col min="7769" max="7769" width="11.42578125" style="41" customWidth="1"/>
    <col min="7770" max="7770" width="19.28515625" style="41" customWidth="1"/>
    <col min="7771" max="7772" width="11.42578125" style="41"/>
    <col min="7773" max="7773" width="13.28515625" style="41" customWidth="1"/>
    <col min="7774" max="7775" width="11.42578125" style="41" customWidth="1"/>
    <col min="7776" max="7776" width="54.140625" style="41" customWidth="1"/>
    <col min="7777" max="7778" width="11.42578125" style="41" customWidth="1"/>
    <col min="7779" max="7779" width="15" style="41" customWidth="1"/>
    <col min="7780" max="7780" width="11.42578125" style="41"/>
    <col min="7781" max="7781" width="15.28515625" style="41" customWidth="1"/>
    <col min="7782" max="7783" width="11.42578125" style="41" customWidth="1"/>
    <col min="7784" max="7784" width="43.42578125" style="41" customWidth="1"/>
    <col min="7785" max="7785" width="11.42578125" style="41" customWidth="1"/>
    <col min="7786" max="7786" width="15.42578125" style="41" customWidth="1"/>
    <col min="7787" max="7788" width="11.42578125" style="41"/>
    <col min="7789" max="7789" width="14" style="41" customWidth="1"/>
    <col min="7790" max="7791" width="11.42578125" style="41" customWidth="1"/>
    <col min="7792" max="7792" width="32.7109375" style="41" customWidth="1"/>
    <col min="7793" max="7794" width="29.140625" style="41" customWidth="1"/>
    <col min="7795" max="7796" width="11.42578125" style="41"/>
    <col min="7797" max="7797" width="13.85546875" style="41" customWidth="1"/>
    <col min="7798" max="7799" width="11.42578125" style="41" customWidth="1"/>
    <col min="7800" max="7801" width="30.42578125" style="41" customWidth="1"/>
    <col min="7802" max="7802" width="52.28515625" style="41" customWidth="1"/>
    <col min="7803" max="7804" width="15.28515625" style="41" customWidth="1"/>
    <col min="7805" max="7806" width="11.42578125" style="41"/>
    <col min="7807" max="7807" width="12.85546875" style="41" customWidth="1"/>
    <col min="7808" max="7809" width="11.42578125" style="41" customWidth="1"/>
    <col min="7810" max="7810" width="37.7109375" style="41" customWidth="1"/>
    <col min="7811" max="7812" width="11.42578125" style="41" customWidth="1"/>
    <col min="7813" max="7814" width="11.42578125" style="41"/>
    <col min="7815" max="7815" width="14.7109375" style="41" customWidth="1"/>
    <col min="7816" max="7817" width="11.42578125" style="41" customWidth="1"/>
    <col min="7818" max="7818" width="70.140625" style="41" customWidth="1"/>
    <col min="7819" max="7820" width="14" style="41" customWidth="1"/>
    <col min="7821" max="7821" width="12.7109375" style="41" customWidth="1"/>
    <col min="7822" max="7822" width="11.42578125" style="41"/>
    <col min="7823" max="7823" width="15" style="41" customWidth="1"/>
    <col min="7824" max="7825" width="11.42578125" style="41" customWidth="1"/>
    <col min="7826" max="7826" width="16.85546875" style="41" customWidth="1"/>
    <col min="7827" max="7828" width="28.28515625" style="41" customWidth="1"/>
    <col min="7829" max="7829" width="19.140625" style="41" customWidth="1"/>
    <col min="7830" max="7830" width="23.7109375" style="41" customWidth="1"/>
    <col min="7831" max="7831" width="11.42578125" style="41"/>
    <col min="7832" max="7832" width="18.7109375" style="41" customWidth="1"/>
    <col min="7833" max="7936" width="11.42578125" style="41"/>
    <col min="7937" max="7937" width="8.42578125" style="41" customWidth="1"/>
    <col min="7938" max="7938" width="39.42578125" style="41" customWidth="1"/>
    <col min="7939" max="7939" width="63.85546875" style="41" customWidth="1"/>
    <col min="7940" max="7940" width="19.42578125" style="41" customWidth="1"/>
    <col min="7941" max="7941" width="9.42578125" style="41" customWidth="1"/>
    <col min="7942" max="7942" width="58" style="41" customWidth="1"/>
    <col min="7943" max="7944" width="26.42578125" style="41" customWidth="1"/>
    <col min="7945" max="7945" width="17.85546875" style="41" customWidth="1"/>
    <col min="7946" max="7946" width="14.85546875" style="41" customWidth="1"/>
    <col min="7947" max="7947" width="17.85546875" style="41" customWidth="1"/>
    <col min="7948" max="7948" width="16.42578125" style="41" customWidth="1"/>
    <col min="7949" max="7949" width="15.42578125" style="41" customWidth="1"/>
    <col min="7950" max="7950" width="32.7109375" style="41" customWidth="1"/>
    <col min="7951" max="7952" width="16.140625" style="41" customWidth="1"/>
    <col min="7953" max="7954" width="11.42578125" style="41"/>
    <col min="7955" max="7955" width="13.28515625" style="41" customWidth="1"/>
    <col min="7956" max="7957" width="11.42578125" style="41" customWidth="1"/>
    <col min="7958" max="7958" width="45" style="41" customWidth="1"/>
    <col min="7959" max="7960" width="16.85546875" style="41" customWidth="1"/>
    <col min="7961" max="7962" width="11.42578125" style="41"/>
    <col min="7963" max="7963" width="13.28515625" style="41" customWidth="1"/>
    <col min="7964" max="7965" width="11.42578125" style="41" customWidth="1"/>
    <col min="7966" max="7966" width="59.7109375" style="41" customWidth="1"/>
    <col min="7967" max="7967" width="11.42578125" style="41" customWidth="1"/>
    <col min="7968" max="7968" width="15.7109375" style="41" customWidth="1"/>
    <col min="7969" max="7970" width="11.42578125" style="41"/>
    <col min="7971" max="7971" width="14.7109375" style="41" customWidth="1"/>
    <col min="7972" max="7973" width="11.42578125" style="41" customWidth="1"/>
    <col min="7974" max="7974" width="43.42578125" style="41" customWidth="1"/>
    <col min="7975" max="7976" width="19.28515625" style="41" customWidth="1"/>
    <col min="7977" max="7977" width="12.85546875" style="41" customWidth="1"/>
    <col min="7978" max="7978" width="11.42578125" style="41"/>
    <col min="7979" max="7979" width="14.42578125" style="41" customWidth="1"/>
    <col min="7980" max="7981" width="11.42578125" style="41" customWidth="1"/>
    <col min="7982" max="7982" width="56" style="41" customWidth="1"/>
    <col min="7983" max="7984" width="11.42578125" style="41" customWidth="1"/>
    <col min="7985" max="7986" width="11.42578125" style="41"/>
    <col min="7987" max="7987" width="13.42578125" style="41" customWidth="1"/>
    <col min="7988" max="7989" width="11.42578125" style="41" customWidth="1"/>
    <col min="7990" max="7990" width="52" style="41" customWidth="1"/>
    <col min="7991" max="7991" width="11.42578125" style="41" customWidth="1"/>
    <col min="7992" max="7992" width="17.140625" style="41" customWidth="1"/>
    <col min="7993" max="7994" width="11.42578125" style="41"/>
    <col min="7995" max="7995" width="14.28515625" style="41" customWidth="1"/>
    <col min="7996" max="7997" width="11.42578125" style="41" customWidth="1"/>
    <col min="7998" max="7999" width="24.85546875" style="41" customWidth="1"/>
    <col min="8000" max="8000" width="48" style="41" customWidth="1"/>
    <col min="8001" max="8001" width="54" style="41" customWidth="1"/>
    <col min="8002" max="8002" width="20.28515625" style="41" customWidth="1"/>
    <col min="8003" max="8003" width="12.28515625" style="41" customWidth="1"/>
    <col min="8004" max="8004" width="11.42578125" style="41"/>
    <col min="8005" max="8005" width="13.28515625" style="41" customWidth="1"/>
    <col min="8006" max="8007" width="11.42578125" style="41" customWidth="1"/>
    <col min="8008" max="8008" width="35.7109375" style="41" customWidth="1"/>
    <col min="8009" max="8010" width="14.28515625" style="41" customWidth="1"/>
    <col min="8011" max="8011" width="12.7109375" style="41" customWidth="1"/>
    <col min="8012" max="8012" width="11.42578125" style="41"/>
    <col min="8013" max="8013" width="12.28515625" style="41" customWidth="1"/>
    <col min="8014" max="8015" width="11.42578125" style="41" customWidth="1"/>
    <col min="8016" max="8016" width="34.7109375" style="41" customWidth="1"/>
    <col min="8017" max="8017" width="14.7109375" style="41" customWidth="1"/>
    <col min="8018" max="8018" width="17.85546875" style="41" customWidth="1"/>
    <col min="8019" max="8019" width="13.28515625" style="41" customWidth="1"/>
    <col min="8020" max="8020" width="11.42578125" style="41"/>
    <col min="8021" max="8021" width="12.7109375" style="41" customWidth="1"/>
    <col min="8022" max="8023" width="11.42578125" style="41" customWidth="1"/>
    <col min="8024" max="8024" width="45.28515625" style="41" customWidth="1"/>
    <col min="8025" max="8025" width="11.42578125" style="41" customWidth="1"/>
    <col min="8026" max="8026" width="19.28515625" style="41" customWidth="1"/>
    <col min="8027" max="8028" width="11.42578125" style="41"/>
    <col min="8029" max="8029" width="13.28515625" style="41" customWidth="1"/>
    <col min="8030" max="8031" width="11.42578125" style="41" customWidth="1"/>
    <col min="8032" max="8032" width="54.140625" style="41" customWidth="1"/>
    <col min="8033" max="8034" width="11.42578125" style="41" customWidth="1"/>
    <col min="8035" max="8035" width="15" style="41" customWidth="1"/>
    <col min="8036" max="8036" width="11.42578125" style="41"/>
    <col min="8037" max="8037" width="15.28515625" style="41" customWidth="1"/>
    <col min="8038" max="8039" width="11.42578125" style="41" customWidth="1"/>
    <col min="8040" max="8040" width="43.42578125" style="41" customWidth="1"/>
    <col min="8041" max="8041" width="11.42578125" style="41" customWidth="1"/>
    <col min="8042" max="8042" width="15.42578125" style="41" customWidth="1"/>
    <col min="8043" max="8044" width="11.42578125" style="41"/>
    <col min="8045" max="8045" width="14" style="41" customWidth="1"/>
    <col min="8046" max="8047" width="11.42578125" style="41" customWidth="1"/>
    <col min="8048" max="8048" width="32.7109375" style="41" customWidth="1"/>
    <col min="8049" max="8050" width="29.140625" style="41" customWidth="1"/>
    <col min="8051" max="8052" width="11.42578125" style="41"/>
    <col min="8053" max="8053" width="13.85546875" style="41" customWidth="1"/>
    <col min="8054" max="8055" width="11.42578125" style="41" customWidth="1"/>
    <col min="8056" max="8057" width="30.42578125" style="41" customWidth="1"/>
    <col min="8058" max="8058" width="52.28515625" style="41" customWidth="1"/>
    <col min="8059" max="8060" width="15.28515625" style="41" customWidth="1"/>
    <col min="8061" max="8062" width="11.42578125" style="41"/>
    <col min="8063" max="8063" width="12.85546875" style="41" customWidth="1"/>
    <col min="8064" max="8065" width="11.42578125" style="41" customWidth="1"/>
    <col min="8066" max="8066" width="37.7109375" style="41" customWidth="1"/>
    <col min="8067" max="8068" width="11.42578125" style="41" customWidth="1"/>
    <col min="8069" max="8070" width="11.42578125" style="41"/>
    <col min="8071" max="8071" width="14.7109375" style="41" customWidth="1"/>
    <col min="8072" max="8073" width="11.42578125" style="41" customWidth="1"/>
    <col min="8074" max="8074" width="70.140625" style="41" customWidth="1"/>
    <col min="8075" max="8076" width="14" style="41" customWidth="1"/>
    <col min="8077" max="8077" width="12.7109375" style="41" customWidth="1"/>
    <col min="8078" max="8078" width="11.42578125" style="41"/>
    <col min="8079" max="8079" width="15" style="41" customWidth="1"/>
    <col min="8080" max="8081" width="11.42578125" style="41" customWidth="1"/>
    <col min="8082" max="8082" width="16.85546875" style="41" customWidth="1"/>
    <col min="8083" max="8084" width="28.28515625" style="41" customWidth="1"/>
    <col min="8085" max="8085" width="19.140625" style="41" customWidth="1"/>
    <col min="8086" max="8086" width="23.7109375" style="41" customWidth="1"/>
    <col min="8087" max="8087" width="11.42578125" style="41"/>
    <col min="8088" max="8088" width="18.7109375" style="41" customWidth="1"/>
    <col min="8089" max="8192" width="11.42578125" style="41"/>
    <col min="8193" max="8193" width="8.42578125" style="41" customWidth="1"/>
    <col min="8194" max="8194" width="39.42578125" style="41" customWidth="1"/>
    <col min="8195" max="8195" width="63.85546875" style="41" customWidth="1"/>
    <col min="8196" max="8196" width="19.42578125" style="41" customWidth="1"/>
    <col min="8197" max="8197" width="9.42578125" style="41" customWidth="1"/>
    <col min="8198" max="8198" width="58" style="41" customWidth="1"/>
    <col min="8199" max="8200" width="26.42578125" style="41" customWidth="1"/>
    <col min="8201" max="8201" width="17.85546875" style="41" customWidth="1"/>
    <col min="8202" max="8202" width="14.85546875" style="41" customWidth="1"/>
    <col min="8203" max="8203" width="17.85546875" style="41" customWidth="1"/>
    <col min="8204" max="8204" width="16.42578125" style="41" customWidth="1"/>
    <col min="8205" max="8205" width="15.42578125" style="41" customWidth="1"/>
    <col min="8206" max="8206" width="32.7109375" style="41" customWidth="1"/>
    <col min="8207" max="8208" width="16.140625" style="41" customWidth="1"/>
    <col min="8209" max="8210" width="11.42578125" style="41"/>
    <col min="8211" max="8211" width="13.28515625" style="41" customWidth="1"/>
    <col min="8212" max="8213" width="11.42578125" style="41" customWidth="1"/>
    <col min="8214" max="8214" width="45" style="41" customWidth="1"/>
    <col min="8215" max="8216" width="16.85546875" style="41" customWidth="1"/>
    <col min="8217" max="8218" width="11.42578125" style="41"/>
    <col min="8219" max="8219" width="13.28515625" style="41" customWidth="1"/>
    <col min="8220" max="8221" width="11.42578125" style="41" customWidth="1"/>
    <col min="8222" max="8222" width="59.7109375" style="41" customWidth="1"/>
    <col min="8223" max="8223" width="11.42578125" style="41" customWidth="1"/>
    <col min="8224" max="8224" width="15.7109375" style="41" customWidth="1"/>
    <col min="8225" max="8226" width="11.42578125" style="41"/>
    <col min="8227" max="8227" width="14.7109375" style="41" customWidth="1"/>
    <col min="8228" max="8229" width="11.42578125" style="41" customWidth="1"/>
    <col min="8230" max="8230" width="43.42578125" style="41" customWidth="1"/>
    <col min="8231" max="8232" width="19.28515625" style="41" customWidth="1"/>
    <col min="8233" max="8233" width="12.85546875" style="41" customWidth="1"/>
    <col min="8234" max="8234" width="11.42578125" style="41"/>
    <col min="8235" max="8235" width="14.42578125" style="41" customWidth="1"/>
    <col min="8236" max="8237" width="11.42578125" style="41" customWidth="1"/>
    <col min="8238" max="8238" width="56" style="41" customWidth="1"/>
    <col min="8239" max="8240" width="11.42578125" style="41" customWidth="1"/>
    <col min="8241" max="8242" width="11.42578125" style="41"/>
    <col min="8243" max="8243" width="13.42578125" style="41" customWidth="1"/>
    <col min="8244" max="8245" width="11.42578125" style="41" customWidth="1"/>
    <col min="8246" max="8246" width="52" style="41" customWidth="1"/>
    <col min="8247" max="8247" width="11.42578125" style="41" customWidth="1"/>
    <col min="8248" max="8248" width="17.140625" style="41" customWidth="1"/>
    <col min="8249" max="8250" width="11.42578125" style="41"/>
    <col min="8251" max="8251" width="14.28515625" style="41" customWidth="1"/>
    <col min="8252" max="8253" width="11.42578125" style="41" customWidth="1"/>
    <col min="8254" max="8255" width="24.85546875" style="41" customWidth="1"/>
    <col min="8256" max="8256" width="48" style="41" customWidth="1"/>
    <col min="8257" max="8257" width="54" style="41" customWidth="1"/>
    <col min="8258" max="8258" width="20.28515625" style="41" customWidth="1"/>
    <col min="8259" max="8259" width="12.28515625" style="41" customWidth="1"/>
    <col min="8260" max="8260" width="11.42578125" style="41"/>
    <col min="8261" max="8261" width="13.28515625" style="41" customWidth="1"/>
    <col min="8262" max="8263" width="11.42578125" style="41" customWidth="1"/>
    <col min="8264" max="8264" width="35.7109375" style="41" customWidth="1"/>
    <col min="8265" max="8266" width="14.28515625" style="41" customWidth="1"/>
    <col min="8267" max="8267" width="12.7109375" style="41" customWidth="1"/>
    <col min="8268" max="8268" width="11.42578125" style="41"/>
    <col min="8269" max="8269" width="12.28515625" style="41" customWidth="1"/>
    <col min="8270" max="8271" width="11.42578125" style="41" customWidth="1"/>
    <col min="8272" max="8272" width="34.7109375" style="41" customWidth="1"/>
    <col min="8273" max="8273" width="14.7109375" style="41" customWidth="1"/>
    <col min="8274" max="8274" width="17.85546875" style="41" customWidth="1"/>
    <col min="8275" max="8275" width="13.28515625" style="41" customWidth="1"/>
    <col min="8276" max="8276" width="11.42578125" style="41"/>
    <col min="8277" max="8277" width="12.7109375" style="41" customWidth="1"/>
    <col min="8278" max="8279" width="11.42578125" style="41" customWidth="1"/>
    <col min="8280" max="8280" width="45.28515625" style="41" customWidth="1"/>
    <col min="8281" max="8281" width="11.42578125" style="41" customWidth="1"/>
    <col min="8282" max="8282" width="19.28515625" style="41" customWidth="1"/>
    <col min="8283" max="8284" width="11.42578125" style="41"/>
    <col min="8285" max="8285" width="13.28515625" style="41" customWidth="1"/>
    <col min="8286" max="8287" width="11.42578125" style="41" customWidth="1"/>
    <col min="8288" max="8288" width="54.140625" style="41" customWidth="1"/>
    <col min="8289" max="8290" width="11.42578125" style="41" customWidth="1"/>
    <col min="8291" max="8291" width="15" style="41" customWidth="1"/>
    <col min="8292" max="8292" width="11.42578125" style="41"/>
    <col min="8293" max="8293" width="15.28515625" style="41" customWidth="1"/>
    <col min="8294" max="8295" width="11.42578125" style="41" customWidth="1"/>
    <col min="8296" max="8296" width="43.42578125" style="41" customWidth="1"/>
    <col min="8297" max="8297" width="11.42578125" style="41" customWidth="1"/>
    <col min="8298" max="8298" width="15.42578125" style="41" customWidth="1"/>
    <col min="8299" max="8300" width="11.42578125" style="41"/>
    <col min="8301" max="8301" width="14" style="41" customWidth="1"/>
    <col min="8302" max="8303" width="11.42578125" style="41" customWidth="1"/>
    <col min="8304" max="8304" width="32.7109375" style="41" customWidth="1"/>
    <col min="8305" max="8306" width="29.140625" style="41" customWidth="1"/>
    <col min="8307" max="8308" width="11.42578125" style="41"/>
    <col min="8309" max="8309" width="13.85546875" style="41" customWidth="1"/>
    <col min="8310" max="8311" width="11.42578125" style="41" customWidth="1"/>
    <col min="8312" max="8313" width="30.42578125" style="41" customWidth="1"/>
    <col min="8314" max="8314" width="52.28515625" style="41" customWidth="1"/>
    <col min="8315" max="8316" width="15.28515625" style="41" customWidth="1"/>
    <col min="8317" max="8318" width="11.42578125" style="41"/>
    <col min="8319" max="8319" width="12.85546875" style="41" customWidth="1"/>
    <col min="8320" max="8321" width="11.42578125" style="41" customWidth="1"/>
    <col min="8322" max="8322" width="37.7109375" style="41" customWidth="1"/>
    <col min="8323" max="8324" width="11.42578125" style="41" customWidth="1"/>
    <col min="8325" max="8326" width="11.42578125" style="41"/>
    <col min="8327" max="8327" width="14.7109375" style="41" customWidth="1"/>
    <col min="8328" max="8329" width="11.42578125" style="41" customWidth="1"/>
    <col min="8330" max="8330" width="70.140625" style="41" customWidth="1"/>
    <col min="8331" max="8332" width="14" style="41" customWidth="1"/>
    <col min="8333" max="8333" width="12.7109375" style="41" customWidth="1"/>
    <col min="8334" max="8334" width="11.42578125" style="41"/>
    <col min="8335" max="8335" width="15" style="41" customWidth="1"/>
    <col min="8336" max="8337" width="11.42578125" style="41" customWidth="1"/>
    <col min="8338" max="8338" width="16.85546875" style="41" customWidth="1"/>
    <col min="8339" max="8340" width="28.28515625" style="41" customWidth="1"/>
    <col min="8341" max="8341" width="19.140625" style="41" customWidth="1"/>
    <col min="8342" max="8342" width="23.7109375" style="41" customWidth="1"/>
    <col min="8343" max="8343" width="11.42578125" style="41"/>
    <col min="8344" max="8344" width="18.7109375" style="41" customWidth="1"/>
    <col min="8345" max="8448" width="11.42578125" style="41"/>
    <col min="8449" max="8449" width="8.42578125" style="41" customWidth="1"/>
    <col min="8450" max="8450" width="39.42578125" style="41" customWidth="1"/>
    <col min="8451" max="8451" width="63.85546875" style="41" customWidth="1"/>
    <col min="8452" max="8452" width="19.42578125" style="41" customWidth="1"/>
    <col min="8453" max="8453" width="9.42578125" style="41" customWidth="1"/>
    <col min="8454" max="8454" width="58" style="41" customWidth="1"/>
    <col min="8455" max="8456" width="26.42578125" style="41" customWidth="1"/>
    <col min="8457" max="8457" width="17.85546875" style="41" customWidth="1"/>
    <col min="8458" max="8458" width="14.85546875" style="41" customWidth="1"/>
    <col min="8459" max="8459" width="17.85546875" style="41" customWidth="1"/>
    <col min="8460" max="8460" width="16.42578125" style="41" customWidth="1"/>
    <col min="8461" max="8461" width="15.42578125" style="41" customWidth="1"/>
    <col min="8462" max="8462" width="32.7109375" style="41" customWidth="1"/>
    <col min="8463" max="8464" width="16.140625" style="41" customWidth="1"/>
    <col min="8465" max="8466" width="11.42578125" style="41"/>
    <col min="8467" max="8467" width="13.28515625" style="41" customWidth="1"/>
    <col min="8468" max="8469" width="11.42578125" style="41" customWidth="1"/>
    <col min="8470" max="8470" width="45" style="41" customWidth="1"/>
    <col min="8471" max="8472" width="16.85546875" style="41" customWidth="1"/>
    <col min="8473" max="8474" width="11.42578125" style="41"/>
    <col min="8475" max="8475" width="13.28515625" style="41" customWidth="1"/>
    <col min="8476" max="8477" width="11.42578125" style="41" customWidth="1"/>
    <col min="8478" max="8478" width="59.7109375" style="41" customWidth="1"/>
    <col min="8479" max="8479" width="11.42578125" style="41" customWidth="1"/>
    <col min="8480" max="8480" width="15.7109375" style="41" customWidth="1"/>
    <col min="8481" max="8482" width="11.42578125" style="41"/>
    <col min="8483" max="8483" width="14.7109375" style="41" customWidth="1"/>
    <col min="8484" max="8485" width="11.42578125" style="41" customWidth="1"/>
    <col min="8486" max="8486" width="43.42578125" style="41" customWidth="1"/>
    <col min="8487" max="8488" width="19.28515625" style="41" customWidth="1"/>
    <col min="8489" max="8489" width="12.85546875" style="41" customWidth="1"/>
    <col min="8490" max="8490" width="11.42578125" style="41"/>
    <col min="8491" max="8491" width="14.42578125" style="41" customWidth="1"/>
    <col min="8492" max="8493" width="11.42578125" style="41" customWidth="1"/>
    <col min="8494" max="8494" width="56" style="41" customWidth="1"/>
    <col min="8495" max="8496" width="11.42578125" style="41" customWidth="1"/>
    <col min="8497" max="8498" width="11.42578125" style="41"/>
    <col min="8499" max="8499" width="13.42578125" style="41" customWidth="1"/>
    <col min="8500" max="8501" width="11.42578125" style="41" customWidth="1"/>
    <col min="8502" max="8502" width="52" style="41" customWidth="1"/>
    <col min="8503" max="8503" width="11.42578125" style="41" customWidth="1"/>
    <col min="8504" max="8504" width="17.140625" style="41" customWidth="1"/>
    <col min="8505" max="8506" width="11.42578125" style="41"/>
    <col min="8507" max="8507" width="14.28515625" style="41" customWidth="1"/>
    <col min="8508" max="8509" width="11.42578125" style="41" customWidth="1"/>
    <col min="8510" max="8511" width="24.85546875" style="41" customWidth="1"/>
    <col min="8512" max="8512" width="48" style="41" customWidth="1"/>
    <col min="8513" max="8513" width="54" style="41" customWidth="1"/>
    <col min="8514" max="8514" width="20.28515625" style="41" customWidth="1"/>
    <col min="8515" max="8515" width="12.28515625" style="41" customWidth="1"/>
    <col min="8516" max="8516" width="11.42578125" style="41"/>
    <col min="8517" max="8517" width="13.28515625" style="41" customWidth="1"/>
    <col min="8518" max="8519" width="11.42578125" style="41" customWidth="1"/>
    <col min="8520" max="8520" width="35.7109375" style="41" customWidth="1"/>
    <col min="8521" max="8522" width="14.28515625" style="41" customWidth="1"/>
    <col min="8523" max="8523" width="12.7109375" style="41" customWidth="1"/>
    <col min="8524" max="8524" width="11.42578125" style="41"/>
    <col min="8525" max="8525" width="12.28515625" style="41" customWidth="1"/>
    <col min="8526" max="8527" width="11.42578125" style="41" customWidth="1"/>
    <col min="8528" max="8528" width="34.7109375" style="41" customWidth="1"/>
    <col min="8529" max="8529" width="14.7109375" style="41" customWidth="1"/>
    <col min="8530" max="8530" width="17.85546875" style="41" customWidth="1"/>
    <col min="8531" max="8531" width="13.28515625" style="41" customWidth="1"/>
    <col min="8532" max="8532" width="11.42578125" style="41"/>
    <col min="8533" max="8533" width="12.7109375" style="41" customWidth="1"/>
    <col min="8534" max="8535" width="11.42578125" style="41" customWidth="1"/>
    <col min="8536" max="8536" width="45.28515625" style="41" customWidth="1"/>
    <col min="8537" max="8537" width="11.42578125" style="41" customWidth="1"/>
    <col min="8538" max="8538" width="19.28515625" style="41" customWidth="1"/>
    <col min="8539" max="8540" width="11.42578125" style="41"/>
    <col min="8541" max="8541" width="13.28515625" style="41" customWidth="1"/>
    <col min="8542" max="8543" width="11.42578125" style="41" customWidth="1"/>
    <col min="8544" max="8544" width="54.140625" style="41" customWidth="1"/>
    <col min="8545" max="8546" width="11.42578125" style="41" customWidth="1"/>
    <col min="8547" max="8547" width="15" style="41" customWidth="1"/>
    <col min="8548" max="8548" width="11.42578125" style="41"/>
    <col min="8549" max="8549" width="15.28515625" style="41" customWidth="1"/>
    <col min="8550" max="8551" width="11.42578125" style="41" customWidth="1"/>
    <col min="8552" max="8552" width="43.42578125" style="41" customWidth="1"/>
    <col min="8553" max="8553" width="11.42578125" style="41" customWidth="1"/>
    <col min="8554" max="8554" width="15.42578125" style="41" customWidth="1"/>
    <col min="8555" max="8556" width="11.42578125" style="41"/>
    <col min="8557" max="8557" width="14" style="41" customWidth="1"/>
    <col min="8558" max="8559" width="11.42578125" style="41" customWidth="1"/>
    <col min="8560" max="8560" width="32.7109375" style="41" customWidth="1"/>
    <col min="8561" max="8562" width="29.140625" style="41" customWidth="1"/>
    <col min="8563" max="8564" width="11.42578125" style="41"/>
    <col min="8565" max="8565" width="13.85546875" style="41" customWidth="1"/>
    <col min="8566" max="8567" width="11.42578125" style="41" customWidth="1"/>
    <col min="8568" max="8569" width="30.42578125" style="41" customWidth="1"/>
    <col min="8570" max="8570" width="52.28515625" style="41" customWidth="1"/>
    <col min="8571" max="8572" width="15.28515625" style="41" customWidth="1"/>
    <col min="8573" max="8574" width="11.42578125" style="41"/>
    <col min="8575" max="8575" width="12.85546875" style="41" customWidth="1"/>
    <col min="8576" max="8577" width="11.42578125" style="41" customWidth="1"/>
    <col min="8578" max="8578" width="37.7109375" style="41" customWidth="1"/>
    <col min="8579" max="8580" width="11.42578125" style="41" customWidth="1"/>
    <col min="8581" max="8582" width="11.42578125" style="41"/>
    <col min="8583" max="8583" width="14.7109375" style="41" customWidth="1"/>
    <col min="8584" max="8585" width="11.42578125" style="41" customWidth="1"/>
    <col min="8586" max="8586" width="70.140625" style="41" customWidth="1"/>
    <col min="8587" max="8588" width="14" style="41" customWidth="1"/>
    <col min="8589" max="8589" width="12.7109375" style="41" customWidth="1"/>
    <col min="8590" max="8590" width="11.42578125" style="41"/>
    <col min="8591" max="8591" width="15" style="41" customWidth="1"/>
    <col min="8592" max="8593" width="11.42578125" style="41" customWidth="1"/>
    <col min="8594" max="8594" width="16.85546875" style="41" customWidth="1"/>
    <col min="8595" max="8596" width="28.28515625" style="41" customWidth="1"/>
    <col min="8597" max="8597" width="19.140625" style="41" customWidth="1"/>
    <col min="8598" max="8598" width="23.7109375" style="41" customWidth="1"/>
    <col min="8599" max="8599" width="11.42578125" style="41"/>
    <col min="8600" max="8600" width="18.7109375" style="41" customWidth="1"/>
    <col min="8601" max="8704" width="11.42578125" style="41"/>
    <col min="8705" max="8705" width="8.42578125" style="41" customWidth="1"/>
    <col min="8706" max="8706" width="39.42578125" style="41" customWidth="1"/>
    <col min="8707" max="8707" width="63.85546875" style="41" customWidth="1"/>
    <col min="8708" max="8708" width="19.42578125" style="41" customWidth="1"/>
    <col min="8709" max="8709" width="9.42578125" style="41" customWidth="1"/>
    <col min="8710" max="8710" width="58" style="41" customWidth="1"/>
    <col min="8711" max="8712" width="26.42578125" style="41" customWidth="1"/>
    <col min="8713" max="8713" width="17.85546875" style="41" customWidth="1"/>
    <col min="8714" max="8714" width="14.85546875" style="41" customWidth="1"/>
    <col min="8715" max="8715" width="17.85546875" style="41" customWidth="1"/>
    <col min="8716" max="8716" width="16.42578125" style="41" customWidth="1"/>
    <col min="8717" max="8717" width="15.42578125" style="41" customWidth="1"/>
    <col min="8718" max="8718" width="32.7109375" style="41" customWidth="1"/>
    <col min="8719" max="8720" width="16.140625" style="41" customWidth="1"/>
    <col min="8721" max="8722" width="11.42578125" style="41"/>
    <col min="8723" max="8723" width="13.28515625" style="41" customWidth="1"/>
    <col min="8724" max="8725" width="11.42578125" style="41" customWidth="1"/>
    <col min="8726" max="8726" width="45" style="41" customWidth="1"/>
    <col min="8727" max="8728" width="16.85546875" style="41" customWidth="1"/>
    <col min="8729" max="8730" width="11.42578125" style="41"/>
    <col min="8731" max="8731" width="13.28515625" style="41" customWidth="1"/>
    <col min="8732" max="8733" width="11.42578125" style="41" customWidth="1"/>
    <col min="8734" max="8734" width="59.7109375" style="41" customWidth="1"/>
    <col min="8735" max="8735" width="11.42578125" style="41" customWidth="1"/>
    <col min="8736" max="8736" width="15.7109375" style="41" customWidth="1"/>
    <col min="8737" max="8738" width="11.42578125" style="41"/>
    <col min="8739" max="8739" width="14.7109375" style="41" customWidth="1"/>
    <col min="8740" max="8741" width="11.42578125" style="41" customWidth="1"/>
    <col min="8742" max="8742" width="43.42578125" style="41" customWidth="1"/>
    <col min="8743" max="8744" width="19.28515625" style="41" customWidth="1"/>
    <col min="8745" max="8745" width="12.85546875" style="41" customWidth="1"/>
    <col min="8746" max="8746" width="11.42578125" style="41"/>
    <col min="8747" max="8747" width="14.42578125" style="41" customWidth="1"/>
    <col min="8748" max="8749" width="11.42578125" style="41" customWidth="1"/>
    <col min="8750" max="8750" width="56" style="41" customWidth="1"/>
    <col min="8751" max="8752" width="11.42578125" style="41" customWidth="1"/>
    <col min="8753" max="8754" width="11.42578125" style="41"/>
    <col min="8755" max="8755" width="13.42578125" style="41" customWidth="1"/>
    <col min="8756" max="8757" width="11.42578125" style="41" customWidth="1"/>
    <col min="8758" max="8758" width="52" style="41" customWidth="1"/>
    <col min="8759" max="8759" width="11.42578125" style="41" customWidth="1"/>
    <col min="8760" max="8760" width="17.140625" style="41" customWidth="1"/>
    <col min="8761" max="8762" width="11.42578125" style="41"/>
    <col min="8763" max="8763" width="14.28515625" style="41" customWidth="1"/>
    <col min="8764" max="8765" width="11.42578125" style="41" customWidth="1"/>
    <col min="8766" max="8767" width="24.85546875" style="41" customWidth="1"/>
    <col min="8768" max="8768" width="48" style="41" customWidth="1"/>
    <col min="8769" max="8769" width="54" style="41" customWidth="1"/>
    <col min="8770" max="8770" width="20.28515625" style="41" customWidth="1"/>
    <col min="8771" max="8771" width="12.28515625" style="41" customWidth="1"/>
    <col min="8772" max="8772" width="11.42578125" style="41"/>
    <col min="8773" max="8773" width="13.28515625" style="41" customWidth="1"/>
    <col min="8774" max="8775" width="11.42578125" style="41" customWidth="1"/>
    <col min="8776" max="8776" width="35.7109375" style="41" customWidth="1"/>
    <col min="8777" max="8778" width="14.28515625" style="41" customWidth="1"/>
    <col min="8779" max="8779" width="12.7109375" style="41" customWidth="1"/>
    <col min="8780" max="8780" width="11.42578125" style="41"/>
    <col min="8781" max="8781" width="12.28515625" style="41" customWidth="1"/>
    <col min="8782" max="8783" width="11.42578125" style="41" customWidth="1"/>
    <col min="8784" max="8784" width="34.7109375" style="41" customWidth="1"/>
    <col min="8785" max="8785" width="14.7109375" style="41" customWidth="1"/>
    <col min="8786" max="8786" width="17.85546875" style="41" customWidth="1"/>
    <col min="8787" max="8787" width="13.28515625" style="41" customWidth="1"/>
    <col min="8788" max="8788" width="11.42578125" style="41"/>
    <col min="8789" max="8789" width="12.7109375" style="41" customWidth="1"/>
    <col min="8790" max="8791" width="11.42578125" style="41" customWidth="1"/>
    <col min="8792" max="8792" width="45.28515625" style="41" customWidth="1"/>
    <col min="8793" max="8793" width="11.42578125" style="41" customWidth="1"/>
    <col min="8794" max="8794" width="19.28515625" style="41" customWidth="1"/>
    <col min="8795" max="8796" width="11.42578125" style="41"/>
    <col min="8797" max="8797" width="13.28515625" style="41" customWidth="1"/>
    <col min="8798" max="8799" width="11.42578125" style="41" customWidth="1"/>
    <col min="8800" max="8800" width="54.140625" style="41" customWidth="1"/>
    <col min="8801" max="8802" width="11.42578125" style="41" customWidth="1"/>
    <col min="8803" max="8803" width="15" style="41" customWidth="1"/>
    <col min="8804" max="8804" width="11.42578125" style="41"/>
    <col min="8805" max="8805" width="15.28515625" style="41" customWidth="1"/>
    <col min="8806" max="8807" width="11.42578125" style="41" customWidth="1"/>
    <col min="8808" max="8808" width="43.42578125" style="41" customWidth="1"/>
    <col min="8809" max="8809" width="11.42578125" style="41" customWidth="1"/>
    <col min="8810" max="8810" width="15.42578125" style="41" customWidth="1"/>
    <col min="8811" max="8812" width="11.42578125" style="41"/>
    <col min="8813" max="8813" width="14" style="41" customWidth="1"/>
    <col min="8814" max="8815" width="11.42578125" style="41" customWidth="1"/>
    <col min="8816" max="8816" width="32.7109375" style="41" customWidth="1"/>
    <col min="8817" max="8818" width="29.140625" style="41" customWidth="1"/>
    <col min="8819" max="8820" width="11.42578125" style="41"/>
    <col min="8821" max="8821" width="13.85546875" style="41" customWidth="1"/>
    <col min="8822" max="8823" width="11.42578125" style="41" customWidth="1"/>
    <col min="8824" max="8825" width="30.42578125" style="41" customWidth="1"/>
    <col min="8826" max="8826" width="52.28515625" style="41" customWidth="1"/>
    <col min="8827" max="8828" width="15.28515625" style="41" customWidth="1"/>
    <col min="8829" max="8830" width="11.42578125" style="41"/>
    <col min="8831" max="8831" width="12.85546875" style="41" customWidth="1"/>
    <col min="8832" max="8833" width="11.42578125" style="41" customWidth="1"/>
    <col min="8834" max="8834" width="37.7109375" style="41" customWidth="1"/>
    <col min="8835" max="8836" width="11.42578125" style="41" customWidth="1"/>
    <col min="8837" max="8838" width="11.42578125" style="41"/>
    <col min="8839" max="8839" width="14.7109375" style="41" customWidth="1"/>
    <col min="8840" max="8841" width="11.42578125" style="41" customWidth="1"/>
    <col min="8842" max="8842" width="70.140625" style="41" customWidth="1"/>
    <col min="8843" max="8844" width="14" style="41" customWidth="1"/>
    <col min="8845" max="8845" width="12.7109375" style="41" customWidth="1"/>
    <col min="8846" max="8846" width="11.42578125" style="41"/>
    <col min="8847" max="8847" width="15" style="41" customWidth="1"/>
    <col min="8848" max="8849" width="11.42578125" style="41" customWidth="1"/>
    <col min="8850" max="8850" width="16.85546875" style="41" customWidth="1"/>
    <col min="8851" max="8852" width="28.28515625" style="41" customWidth="1"/>
    <col min="8853" max="8853" width="19.140625" style="41" customWidth="1"/>
    <col min="8854" max="8854" width="23.7109375" style="41" customWidth="1"/>
    <col min="8855" max="8855" width="11.42578125" style="41"/>
    <col min="8856" max="8856" width="18.7109375" style="41" customWidth="1"/>
    <col min="8857" max="8960" width="11.42578125" style="41"/>
    <col min="8961" max="8961" width="8.42578125" style="41" customWidth="1"/>
    <col min="8962" max="8962" width="39.42578125" style="41" customWidth="1"/>
    <col min="8963" max="8963" width="63.85546875" style="41" customWidth="1"/>
    <col min="8964" max="8964" width="19.42578125" style="41" customWidth="1"/>
    <col min="8965" max="8965" width="9.42578125" style="41" customWidth="1"/>
    <col min="8966" max="8966" width="58" style="41" customWidth="1"/>
    <col min="8967" max="8968" width="26.42578125" style="41" customWidth="1"/>
    <col min="8969" max="8969" width="17.85546875" style="41" customWidth="1"/>
    <col min="8970" max="8970" width="14.85546875" style="41" customWidth="1"/>
    <col min="8971" max="8971" width="17.85546875" style="41" customWidth="1"/>
    <col min="8972" max="8972" width="16.42578125" style="41" customWidth="1"/>
    <col min="8973" max="8973" width="15.42578125" style="41" customWidth="1"/>
    <col min="8974" max="8974" width="32.7109375" style="41" customWidth="1"/>
    <col min="8975" max="8976" width="16.140625" style="41" customWidth="1"/>
    <col min="8977" max="8978" width="11.42578125" style="41"/>
    <col min="8979" max="8979" width="13.28515625" style="41" customWidth="1"/>
    <col min="8980" max="8981" width="11.42578125" style="41" customWidth="1"/>
    <col min="8982" max="8982" width="45" style="41" customWidth="1"/>
    <col min="8983" max="8984" width="16.85546875" style="41" customWidth="1"/>
    <col min="8985" max="8986" width="11.42578125" style="41"/>
    <col min="8987" max="8987" width="13.28515625" style="41" customWidth="1"/>
    <col min="8988" max="8989" width="11.42578125" style="41" customWidth="1"/>
    <col min="8990" max="8990" width="59.7109375" style="41" customWidth="1"/>
    <col min="8991" max="8991" width="11.42578125" style="41" customWidth="1"/>
    <col min="8992" max="8992" width="15.7109375" style="41" customWidth="1"/>
    <col min="8993" max="8994" width="11.42578125" style="41"/>
    <col min="8995" max="8995" width="14.7109375" style="41" customWidth="1"/>
    <col min="8996" max="8997" width="11.42578125" style="41" customWidth="1"/>
    <col min="8998" max="8998" width="43.42578125" style="41" customWidth="1"/>
    <col min="8999" max="9000" width="19.28515625" style="41" customWidth="1"/>
    <col min="9001" max="9001" width="12.85546875" style="41" customWidth="1"/>
    <col min="9002" max="9002" width="11.42578125" style="41"/>
    <col min="9003" max="9003" width="14.42578125" style="41" customWidth="1"/>
    <col min="9004" max="9005" width="11.42578125" style="41" customWidth="1"/>
    <col min="9006" max="9006" width="56" style="41" customWidth="1"/>
    <col min="9007" max="9008" width="11.42578125" style="41" customWidth="1"/>
    <col min="9009" max="9010" width="11.42578125" style="41"/>
    <col min="9011" max="9011" width="13.42578125" style="41" customWidth="1"/>
    <col min="9012" max="9013" width="11.42578125" style="41" customWidth="1"/>
    <col min="9014" max="9014" width="52" style="41" customWidth="1"/>
    <col min="9015" max="9015" width="11.42578125" style="41" customWidth="1"/>
    <col min="9016" max="9016" width="17.140625" style="41" customWidth="1"/>
    <col min="9017" max="9018" width="11.42578125" style="41"/>
    <col min="9019" max="9019" width="14.28515625" style="41" customWidth="1"/>
    <col min="9020" max="9021" width="11.42578125" style="41" customWidth="1"/>
    <col min="9022" max="9023" width="24.85546875" style="41" customWidth="1"/>
    <col min="9024" max="9024" width="48" style="41" customWidth="1"/>
    <col min="9025" max="9025" width="54" style="41" customWidth="1"/>
    <col min="9026" max="9026" width="20.28515625" style="41" customWidth="1"/>
    <col min="9027" max="9027" width="12.28515625" style="41" customWidth="1"/>
    <col min="9028" max="9028" width="11.42578125" style="41"/>
    <col min="9029" max="9029" width="13.28515625" style="41" customWidth="1"/>
    <col min="9030" max="9031" width="11.42578125" style="41" customWidth="1"/>
    <col min="9032" max="9032" width="35.7109375" style="41" customWidth="1"/>
    <col min="9033" max="9034" width="14.28515625" style="41" customWidth="1"/>
    <col min="9035" max="9035" width="12.7109375" style="41" customWidth="1"/>
    <col min="9036" max="9036" width="11.42578125" style="41"/>
    <col min="9037" max="9037" width="12.28515625" style="41" customWidth="1"/>
    <col min="9038" max="9039" width="11.42578125" style="41" customWidth="1"/>
    <col min="9040" max="9040" width="34.7109375" style="41" customWidth="1"/>
    <col min="9041" max="9041" width="14.7109375" style="41" customWidth="1"/>
    <col min="9042" max="9042" width="17.85546875" style="41" customWidth="1"/>
    <col min="9043" max="9043" width="13.28515625" style="41" customWidth="1"/>
    <col min="9044" max="9044" width="11.42578125" style="41"/>
    <col min="9045" max="9045" width="12.7109375" style="41" customWidth="1"/>
    <col min="9046" max="9047" width="11.42578125" style="41" customWidth="1"/>
    <col min="9048" max="9048" width="45.28515625" style="41" customWidth="1"/>
    <col min="9049" max="9049" width="11.42578125" style="41" customWidth="1"/>
    <col min="9050" max="9050" width="19.28515625" style="41" customWidth="1"/>
    <col min="9051" max="9052" width="11.42578125" style="41"/>
    <col min="9053" max="9053" width="13.28515625" style="41" customWidth="1"/>
    <col min="9054" max="9055" width="11.42578125" style="41" customWidth="1"/>
    <col min="9056" max="9056" width="54.140625" style="41" customWidth="1"/>
    <col min="9057" max="9058" width="11.42578125" style="41" customWidth="1"/>
    <col min="9059" max="9059" width="15" style="41" customWidth="1"/>
    <col min="9060" max="9060" width="11.42578125" style="41"/>
    <col min="9061" max="9061" width="15.28515625" style="41" customWidth="1"/>
    <col min="9062" max="9063" width="11.42578125" style="41" customWidth="1"/>
    <col min="9064" max="9064" width="43.42578125" style="41" customWidth="1"/>
    <col min="9065" max="9065" width="11.42578125" style="41" customWidth="1"/>
    <col min="9066" max="9066" width="15.42578125" style="41" customWidth="1"/>
    <col min="9067" max="9068" width="11.42578125" style="41"/>
    <col min="9069" max="9069" width="14" style="41" customWidth="1"/>
    <col min="9070" max="9071" width="11.42578125" style="41" customWidth="1"/>
    <col min="9072" max="9072" width="32.7109375" style="41" customWidth="1"/>
    <col min="9073" max="9074" width="29.140625" style="41" customWidth="1"/>
    <col min="9075" max="9076" width="11.42578125" style="41"/>
    <col min="9077" max="9077" width="13.85546875" style="41" customWidth="1"/>
    <col min="9078" max="9079" width="11.42578125" style="41" customWidth="1"/>
    <col min="9080" max="9081" width="30.42578125" style="41" customWidth="1"/>
    <col min="9082" max="9082" width="52.28515625" style="41" customWidth="1"/>
    <col min="9083" max="9084" width="15.28515625" style="41" customWidth="1"/>
    <col min="9085" max="9086" width="11.42578125" style="41"/>
    <col min="9087" max="9087" width="12.85546875" style="41" customWidth="1"/>
    <col min="9088" max="9089" width="11.42578125" style="41" customWidth="1"/>
    <col min="9090" max="9090" width="37.7109375" style="41" customWidth="1"/>
    <col min="9091" max="9092" width="11.42578125" style="41" customWidth="1"/>
    <col min="9093" max="9094" width="11.42578125" style="41"/>
    <col min="9095" max="9095" width="14.7109375" style="41" customWidth="1"/>
    <col min="9096" max="9097" width="11.42578125" style="41" customWidth="1"/>
    <col min="9098" max="9098" width="70.140625" style="41" customWidth="1"/>
    <col min="9099" max="9100" width="14" style="41" customWidth="1"/>
    <col min="9101" max="9101" width="12.7109375" style="41" customWidth="1"/>
    <col min="9102" max="9102" width="11.42578125" style="41"/>
    <col min="9103" max="9103" width="15" style="41" customWidth="1"/>
    <col min="9104" max="9105" width="11.42578125" style="41" customWidth="1"/>
    <col min="9106" max="9106" width="16.85546875" style="41" customWidth="1"/>
    <col min="9107" max="9108" width="28.28515625" style="41" customWidth="1"/>
    <col min="9109" max="9109" width="19.140625" style="41" customWidth="1"/>
    <col min="9110" max="9110" width="23.7109375" style="41" customWidth="1"/>
    <col min="9111" max="9111" width="11.42578125" style="41"/>
    <col min="9112" max="9112" width="18.7109375" style="41" customWidth="1"/>
    <col min="9113" max="9216" width="11.42578125" style="41"/>
    <col min="9217" max="9217" width="8.42578125" style="41" customWidth="1"/>
    <col min="9218" max="9218" width="39.42578125" style="41" customWidth="1"/>
    <col min="9219" max="9219" width="63.85546875" style="41" customWidth="1"/>
    <col min="9220" max="9220" width="19.42578125" style="41" customWidth="1"/>
    <col min="9221" max="9221" width="9.42578125" style="41" customWidth="1"/>
    <col min="9222" max="9222" width="58" style="41" customWidth="1"/>
    <col min="9223" max="9224" width="26.42578125" style="41" customWidth="1"/>
    <col min="9225" max="9225" width="17.85546875" style="41" customWidth="1"/>
    <col min="9226" max="9226" width="14.85546875" style="41" customWidth="1"/>
    <col min="9227" max="9227" width="17.85546875" style="41" customWidth="1"/>
    <col min="9228" max="9228" width="16.42578125" style="41" customWidth="1"/>
    <col min="9229" max="9229" width="15.42578125" style="41" customWidth="1"/>
    <col min="9230" max="9230" width="32.7109375" style="41" customWidth="1"/>
    <col min="9231" max="9232" width="16.140625" style="41" customWidth="1"/>
    <col min="9233" max="9234" width="11.42578125" style="41"/>
    <col min="9235" max="9235" width="13.28515625" style="41" customWidth="1"/>
    <col min="9236" max="9237" width="11.42578125" style="41" customWidth="1"/>
    <col min="9238" max="9238" width="45" style="41" customWidth="1"/>
    <col min="9239" max="9240" width="16.85546875" style="41" customWidth="1"/>
    <col min="9241" max="9242" width="11.42578125" style="41"/>
    <col min="9243" max="9243" width="13.28515625" style="41" customWidth="1"/>
    <col min="9244" max="9245" width="11.42578125" style="41" customWidth="1"/>
    <col min="9246" max="9246" width="59.7109375" style="41" customWidth="1"/>
    <col min="9247" max="9247" width="11.42578125" style="41" customWidth="1"/>
    <col min="9248" max="9248" width="15.7109375" style="41" customWidth="1"/>
    <col min="9249" max="9250" width="11.42578125" style="41"/>
    <col min="9251" max="9251" width="14.7109375" style="41" customWidth="1"/>
    <col min="9252" max="9253" width="11.42578125" style="41" customWidth="1"/>
    <col min="9254" max="9254" width="43.42578125" style="41" customWidth="1"/>
    <col min="9255" max="9256" width="19.28515625" style="41" customWidth="1"/>
    <col min="9257" max="9257" width="12.85546875" style="41" customWidth="1"/>
    <col min="9258" max="9258" width="11.42578125" style="41"/>
    <col min="9259" max="9259" width="14.42578125" style="41" customWidth="1"/>
    <col min="9260" max="9261" width="11.42578125" style="41" customWidth="1"/>
    <col min="9262" max="9262" width="56" style="41" customWidth="1"/>
    <col min="9263" max="9264" width="11.42578125" style="41" customWidth="1"/>
    <col min="9265" max="9266" width="11.42578125" style="41"/>
    <col min="9267" max="9267" width="13.42578125" style="41" customWidth="1"/>
    <col min="9268" max="9269" width="11.42578125" style="41" customWidth="1"/>
    <col min="9270" max="9270" width="52" style="41" customWidth="1"/>
    <col min="9271" max="9271" width="11.42578125" style="41" customWidth="1"/>
    <col min="9272" max="9272" width="17.140625" style="41" customWidth="1"/>
    <col min="9273" max="9274" width="11.42578125" style="41"/>
    <col min="9275" max="9275" width="14.28515625" style="41" customWidth="1"/>
    <col min="9276" max="9277" width="11.42578125" style="41" customWidth="1"/>
    <col min="9278" max="9279" width="24.85546875" style="41" customWidth="1"/>
    <col min="9280" max="9280" width="48" style="41" customWidth="1"/>
    <col min="9281" max="9281" width="54" style="41" customWidth="1"/>
    <col min="9282" max="9282" width="20.28515625" style="41" customWidth="1"/>
    <col min="9283" max="9283" width="12.28515625" style="41" customWidth="1"/>
    <col min="9284" max="9284" width="11.42578125" style="41"/>
    <col min="9285" max="9285" width="13.28515625" style="41" customWidth="1"/>
    <col min="9286" max="9287" width="11.42578125" style="41" customWidth="1"/>
    <col min="9288" max="9288" width="35.7109375" style="41" customWidth="1"/>
    <col min="9289" max="9290" width="14.28515625" style="41" customWidth="1"/>
    <col min="9291" max="9291" width="12.7109375" style="41" customWidth="1"/>
    <col min="9292" max="9292" width="11.42578125" style="41"/>
    <col min="9293" max="9293" width="12.28515625" style="41" customWidth="1"/>
    <col min="9294" max="9295" width="11.42578125" style="41" customWidth="1"/>
    <col min="9296" max="9296" width="34.7109375" style="41" customWidth="1"/>
    <col min="9297" max="9297" width="14.7109375" style="41" customWidth="1"/>
    <col min="9298" max="9298" width="17.85546875" style="41" customWidth="1"/>
    <col min="9299" max="9299" width="13.28515625" style="41" customWidth="1"/>
    <col min="9300" max="9300" width="11.42578125" style="41"/>
    <col min="9301" max="9301" width="12.7109375" style="41" customWidth="1"/>
    <col min="9302" max="9303" width="11.42578125" style="41" customWidth="1"/>
    <col min="9304" max="9304" width="45.28515625" style="41" customWidth="1"/>
    <col min="9305" max="9305" width="11.42578125" style="41" customWidth="1"/>
    <col min="9306" max="9306" width="19.28515625" style="41" customWidth="1"/>
    <col min="9307" max="9308" width="11.42578125" style="41"/>
    <col min="9309" max="9309" width="13.28515625" style="41" customWidth="1"/>
    <col min="9310" max="9311" width="11.42578125" style="41" customWidth="1"/>
    <col min="9312" max="9312" width="54.140625" style="41" customWidth="1"/>
    <col min="9313" max="9314" width="11.42578125" style="41" customWidth="1"/>
    <col min="9315" max="9315" width="15" style="41" customWidth="1"/>
    <col min="9316" max="9316" width="11.42578125" style="41"/>
    <col min="9317" max="9317" width="15.28515625" style="41" customWidth="1"/>
    <col min="9318" max="9319" width="11.42578125" style="41" customWidth="1"/>
    <col min="9320" max="9320" width="43.42578125" style="41" customWidth="1"/>
    <col min="9321" max="9321" width="11.42578125" style="41" customWidth="1"/>
    <col min="9322" max="9322" width="15.42578125" style="41" customWidth="1"/>
    <col min="9323" max="9324" width="11.42578125" style="41"/>
    <col min="9325" max="9325" width="14" style="41" customWidth="1"/>
    <col min="9326" max="9327" width="11.42578125" style="41" customWidth="1"/>
    <col min="9328" max="9328" width="32.7109375" style="41" customWidth="1"/>
    <col min="9329" max="9330" width="29.140625" style="41" customWidth="1"/>
    <col min="9331" max="9332" width="11.42578125" style="41"/>
    <col min="9333" max="9333" width="13.85546875" style="41" customWidth="1"/>
    <col min="9334" max="9335" width="11.42578125" style="41" customWidth="1"/>
    <col min="9336" max="9337" width="30.42578125" style="41" customWidth="1"/>
    <col min="9338" max="9338" width="52.28515625" style="41" customWidth="1"/>
    <col min="9339" max="9340" width="15.28515625" style="41" customWidth="1"/>
    <col min="9341" max="9342" width="11.42578125" style="41"/>
    <col min="9343" max="9343" width="12.85546875" style="41" customWidth="1"/>
    <col min="9344" max="9345" width="11.42578125" style="41" customWidth="1"/>
    <col min="9346" max="9346" width="37.7109375" style="41" customWidth="1"/>
    <col min="9347" max="9348" width="11.42578125" style="41" customWidth="1"/>
    <col min="9349" max="9350" width="11.42578125" style="41"/>
    <col min="9351" max="9351" width="14.7109375" style="41" customWidth="1"/>
    <col min="9352" max="9353" width="11.42578125" style="41" customWidth="1"/>
    <col min="9354" max="9354" width="70.140625" style="41" customWidth="1"/>
    <col min="9355" max="9356" width="14" style="41" customWidth="1"/>
    <col min="9357" max="9357" width="12.7109375" style="41" customWidth="1"/>
    <col min="9358" max="9358" width="11.42578125" style="41"/>
    <col min="9359" max="9359" width="15" style="41" customWidth="1"/>
    <col min="9360" max="9361" width="11.42578125" style="41" customWidth="1"/>
    <col min="9362" max="9362" width="16.85546875" style="41" customWidth="1"/>
    <col min="9363" max="9364" width="28.28515625" style="41" customWidth="1"/>
    <col min="9365" max="9365" width="19.140625" style="41" customWidth="1"/>
    <col min="9366" max="9366" width="23.7109375" style="41" customWidth="1"/>
    <col min="9367" max="9367" width="11.42578125" style="41"/>
    <col min="9368" max="9368" width="18.7109375" style="41" customWidth="1"/>
    <col min="9369" max="9472" width="11.42578125" style="41"/>
    <col min="9473" max="9473" width="8.42578125" style="41" customWidth="1"/>
    <col min="9474" max="9474" width="39.42578125" style="41" customWidth="1"/>
    <col min="9475" max="9475" width="63.85546875" style="41" customWidth="1"/>
    <col min="9476" max="9476" width="19.42578125" style="41" customWidth="1"/>
    <col min="9477" max="9477" width="9.42578125" style="41" customWidth="1"/>
    <col min="9478" max="9478" width="58" style="41" customWidth="1"/>
    <col min="9479" max="9480" width="26.42578125" style="41" customWidth="1"/>
    <col min="9481" max="9481" width="17.85546875" style="41" customWidth="1"/>
    <col min="9482" max="9482" width="14.85546875" style="41" customWidth="1"/>
    <col min="9483" max="9483" width="17.85546875" style="41" customWidth="1"/>
    <col min="9484" max="9484" width="16.42578125" style="41" customWidth="1"/>
    <col min="9485" max="9485" width="15.42578125" style="41" customWidth="1"/>
    <col min="9486" max="9486" width="32.7109375" style="41" customWidth="1"/>
    <col min="9487" max="9488" width="16.140625" style="41" customWidth="1"/>
    <col min="9489" max="9490" width="11.42578125" style="41"/>
    <col min="9491" max="9491" width="13.28515625" style="41" customWidth="1"/>
    <col min="9492" max="9493" width="11.42578125" style="41" customWidth="1"/>
    <col min="9494" max="9494" width="45" style="41" customWidth="1"/>
    <col min="9495" max="9496" width="16.85546875" style="41" customWidth="1"/>
    <col min="9497" max="9498" width="11.42578125" style="41"/>
    <col min="9499" max="9499" width="13.28515625" style="41" customWidth="1"/>
    <col min="9500" max="9501" width="11.42578125" style="41" customWidth="1"/>
    <col min="9502" max="9502" width="59.7109375" style="41" customWidth="1"/>
    <col min="9503" max="9503" width="11.42578125" style="41" customWidth="1"/>
    <col min="9504" max="9504" width="15.7109375" style="41" customWidth="1"/>
    <col min="9505" max="9506" width="11.42578125" style="41"/>
    <col min="9507" max="9507" width="14.7109375" style="41" customWidth="1"/>
    <col min="9508" max="9509" width="11.42578125" style="41" customWidth="1"/>
    <col min="9510" max="9510" width="43.42578125" style="41" customWidth="1"/>
    <col min="9511" max="9512" width="19.28515625" style="41" customWidth="1"/>
    <col min="9513" max="9513" width="12.85546875" style="41" customWidth="1"/>
    <col min="9514" max="9514" width="11.42578125" style="41"/>
    <col min="9515" max="9515" width="14.42578125" style="41" customWidth="1"/>
    <col min="9516" max="9517" width="11.42578125" style="41" customWidth="1"/>
    <col min="9518" max="9518" width="56" style="41" customWidth="1"/>
    <col min="9519" max="9520" width="11.42578125" style="41" customWidth="1"/>
    <col min="9521" max="9522" width="11.42578125" style="41"/>
    <col min="9523" max="9523" width="13.42578125" style="41" customWidth="1"/>
    <col min="9524" max="9525" width="11.42578125" style="41" customWidth="1"/>
    <col min="9526" max="9526" width="52" style="41" customWidth="1"/>
    <col min="9527" max="9527" width="11.42578125" style="41" customWidth="1"/>
    <col min="9528" max="9528" width="17.140625" style="41" customWidth="1"/>
    <col min="9529" max="9530" width="11.42578125" style="41"/>
    <col min="9531" max="9531" width="14.28515625" style="41" customWidth="1"/>
    <col min="9532" max="9533" width="11.42578125" style="41" customWidth="1"/>
    <col min="9534" max="9535" width="24.85546875" style="41" customWidth="1"/>
    <col min="9536" max="9536" width="48" style="41" customWidth="1"/>
    <col min="9537" max="9537" width="54" style="41" customWidth="1"/>
    <col min="9538" max="9538" width="20.28515625" style="41" customWidth="1"/>
    <col min="9539" max="9539" width="12.28515625" style="41" customWidth="1"/>
    <col min="9540" max="9540" width="11.42578125" style="41"/>
    <col min="9541" max="9541" width="13.28515625" style="41" customWidth="1"/>
    <col min="9542" max="9543" width="11.42578125" style="41" customWidth="1"/>
    <col min="9544" max="9544" width="35.7109375" style="41" customWidth="1"/>
    <col min="9545" max="9546" width="14.28515625" style="41" customWidth="1"/>
    <col min="9547" max="9547" width="12.7109375" style="41" customWidth="1"/>
    <col min="9548" max="9548" width="11.42578125" style="41"/>
    <col min="9549" max="9549" width="12.28515625" style="41" customWidth="1"/>
    <col min="9550" max="9551" width="11.42578125" style="41" customWidth="1"/>
    <col min="9552" max="9552" width="34.7109375" style="41" customWidth="1"/>
    <col min="9553" max="9553" width="14.7109375" style="41" customWidth="1"/>
    <col min="9554" max="9554" width="17.85546875" style="41" customWidth="1"/>
    <col min="9555" max="9555" width="13.28515625" style="41" customWidth="1"/>
    <col min="9556" max="9556" width="11.42578125" style="41"/>
    <col min="9557" max="9557" width="12.7109375" style="41" customWidth="1"/>
    <col min="9558" max="9559" width="11.42578125" style="41" customWidth="1"/>
    <col min="9560" max="9560" width="45.28515625" style="41" customWidth="1"/>
    <col min="9561" max="9561" width="11.42578125" style="41" customWidth="1"/>
    <col min="9562" max="9562" width="19.28515625" style="41" customWidth="1"/>
    <col min="9563" max="9564" width="11.42578125" style="41"/>
    <col min="9565" max="9565" width="13.28515625" style="41" customWidth="1"/>
    <col min="9566" max="9567" width="11.42578125" style="41" customWidth="1"/>
    <col min="9568" max="9568" width="54.140625" style="41" customWidth="1"/>
    <col min="9569" max="9570" width="11.42578125" style="41" customWidth="1"/>
    <col min="9571" max="9571" width="15" style="41" customWidth="1"/>
    <col min="9572" max="9572" width="11.42578125" style="41"/>
    <col min="9573" max="9573" width="15.28515625" style="41" customWidth="1"/>
    <col min="9574" max="9575" width="11.42578125" style="41" customWidth="1"/>
    <col min="9576" max="9576" width="43.42578125" style="41" customWidth="1"/>
    <col min="9577" max="9577" width="11.42578125" style="41" customWidth="1"/>
    <col min="9578" max="9578" width="15.42578125" style="41" customWidth="1"/>
    <col min="9579" max="9580" width="11.42578125" style="41"/>
    <col min="9581" max="9581" width="14" style="41" customWidth="1"/>
    <col min="9582" max="9583" width="11.42578125" style="41" customWidth="1"/>
    <col min="9584" max="9584" width="32.7109375" style="41" customWidth="1"/>
    <col min="9585" max="9586" width="29.140625" style="41" customWidth="1"/>
    <col min="9587" max="9588" width="11.42578125" style="41"/>
    <col min="9589" max="9589" width="13.85546875" style="41" customWidth="1"/>
    <col min="9590" max="9591" width="11.42578125" style="41" customWidth="1"/>
    <col min="9592" max="9593" width="30.42578125" style="41" customWidth="1"/>
    <col min="9594" max="9594" width="52.28515625" style="41" customWidth="1"/>
    <col min="9595" max="9596" width="15.28515625" style="41" customWidth="1"/>
    <col min="9597" max="9598" width="11.42578125" style="41"/>
    <col min="9599" max="9599" width="12.85546875" style="41" customWidth="1"/>
    <col min="9600" max="9601" width="11.42578125" style="41" customWidth="1"/>
    <col min="9602" max="9602" width="37.7109375" style="41" customWidth="1"/>
    <col min="9603" max="9604" width="11.42578125" style="41" customWidth="1"/>
    <col min="9605" max="9606" width="11.42578125" style="41"/>
    <col min="9607" max="9607" width="14.7109375" style="41" customWidth="1"/>
    <col min="9608" max="9609" width="11.42578125" style="41" customWidth="1"/>
    <col min="9610" max="9610" width="70.140625" style="41" customWidth="1"/>
    <col min="9611" max="9612" width="14" style="41" customWidth="1"/>
    <col min="9613" max="9613" width="12.7109375" style="41" customWidth="1"/>
    <col min="9614" max="9614" width="11.42578125" style="41"/>
    <col min="9615" max="9615" width="15" style="41" customWidth="1"/>
    <col min="9616" max="9617" width="11.42578125" style="41" customWidth="1"/>
    <col min="9618" max="9618" width="16.85546875" style="41" customWidth="1"/>
    <col min="9619" max="9620" width="28.28515625" style="41" customWidth="1"/>
    <col min="9621" max="9621" width="19.140625" style="41" customWidth="1"/>
    <col min="9622" max="9622" width="23.7109375" style="41" customWidth="1"/>
    <col min="9623" max="9623" width="11.42578125" style="41"/>
    <col min="9624" max="9624" width="18.7109375" style="41" customWidth="1"/>
    <col min="9625" max="9728" width="11.42578125" style="41"/>
    <col min="9729" max="9729" width="8.42578125" style="41" customWidth="1"/>
    <col min="9730" max="9730" width="39.42578125" style="41" customWidth="1"/>
    <col min="9731" max="9731" width="63.85546875" style="41" customWidth="1"/>
    <col min="9732" max="9732" width="19.42578125" style="41" customWidth="1"/>
    <col min="9733" max="9733" width="9.42578125" style="41" customWidth="1"/>
    <col min="9734" max="9734" width="58" style="41" customWidth="1"/>
    <col min="9735" max="9736" width="26.42578125" style="41" customWidth="1"/>
    <col min="9737" max="9737" width="17.85546875" style="41" customWidth="1"/>
    <col min="9738" max="9738" width="14.85546875" style="41" customWidth="1"/>
    <col min="9739" max="9739" width="17.85546875" style="41" customWidth="1"/>
    <col min="9740" max="9740" width="16.42578125" style="41" customWidth="1"/>
    <col min="9741" max="9741" width="15.42578125" style="41" customWidth="1"/>
    <col min="9742" max="9742" width="32.7109375" style="41" customWidth="1"/>
    <col min="9743" max="9744" width="16.140625" style="41" customWidth="1"/>
    <col min="9745" max="9746" width="11.42578125" style="41"/>
    <col min="9747" max="9747" width="13.28515625" style="41" customWidth="1"/>
    <col min="9748" max="9749" width="11.42578125" style="41" customWidth="1"/>
    <col min="9750" max="9750" width="45" style="41" customWidth="1"/>
    <col min="9751" max="9752" width="16.85546875" style="41" customWidth="1"/>
    <col min="9753" max="9754" width="11.42578125" style="41"/>
    <col min="9755" max="9755" width="13.28515625" style="41" customWidth="1"/>
    <col min="9756" max="9757" width="11.42578125" style="41" customWidth="1"/>
    <col min="9758" max="9758" width="59.7109375" style="41" customWidth="1"/>
    <col min="9759" max="9759" width="11.42578125" style="41" customWidth="1"/>
    <col min="9760" max="9760" width="15.7109375" style="41" customWidth="1"/>
    <col min="9761" max="9762" width="11.42578125" style="41"/>
    <col min="9763" max="9763" width="14.7109375" style="41" customWidth="1"/>
    <col min="9764" max="9765" width="11.42578125" style="41" customWidth="1"/>
    <col min="9766" max="9766" width="43.42578125" style="41" customWidth="1"/>
    <col min="9767" max="9768" width="19.28515625" style="41" customWidth="1"/>
    <col min="9769" max="9769" width="12.85546875" style="41" customWidth="1"/>
    <col min="9770" max="9770" width="11.42578125" style="41"/>
    <col min="9771" max="9771" width="14.42578125" style="41" customWidth="1"/>
    <col min="9772" max="9773" width="11.42578125" style="41" customWidth="1"/>
    <col min="9774" max="9774" width="56" style="41" customWidth="1"/>
    <col min="9775" max="9776" width="11.42578125" style="41" customWidth="1"/>
    <col min="9777" max="9778" width="11.42578125" style="41"/>
    <col min="9779" max="9779" width="13.42578125" style="41" customWidth="1"/>
    <col min="9780" max="9781" width="11.42578125" style="41" customWidth="1"/>
    <col min="9782" max="9782" width="52" style="41" customWidth="1"/>
    <col min="9783" max="9783" width="11.42578125" style="41" customWidth="1"/>
    <col min="9784" max="9784" width="17.140625" style="41" customWidth="1"/>
    <col min="9785" max="9786" width="11.42578125" style="41"/>
    <col min="9787" max="9787" width="14.28515625" style="41" customWidth="1"/>
    <col min="9788" max="9789" width="11.42578125" style="41" customWidth="1"/>
    <col min="9790" max="9791" width="24.85546875" style="41" customWidth="1"/>
    <col min="9792" max="9792" width="48" style="41" customWidth="1"/>
    <col min="9793" max="9793" width="54" style="41" customWidth="1"/>
    <col min="9794" max="9794" width="20.28515625" style="41" customWidth="1"/>
    <col min="9795" max="9795" width="12.28515625" style="41" customWidth="1"/>
    <col min="9796" max="9796" width="11.42578125" style="41"/>
    <col min="9797" max="9797" width="13.28515625" style="41" customWidth="1"/>
    <col min="9798" max="9799" width="11.42578125" style="41" customWidth="1"/>
    <col min="9800" max="9800" width="35.7109375" style="41" customWidth="1"/>
    <col min="9801" max="9802" width="14.28515625" style="41" customWidth="1"/>
    <col min="9803" max="9803" width="12.7109375" style="41" customWidth="1"/>
    <col min="9804" max="9804" width="11.42578125" style="41"/>
    <col min="9805" max="9805" width="12.28515625" style="41" customWidth="1"/>
    <col min="9806" max="9807" width="11.42578125" style="41" customWidth="1"/>
    <col min="9808" max="9808" width="34.7109375" style="41" customWidth="1"/>
    <col min="9809" max="9809" width="14.7109375" style="41" customWidth="1"/>
    <col min="9810" max="9810" width="17.85546875" style="41" customWidth="1"/>
    <col min="9811" max="9811" width="13.28515625" style="41" customWidth="1"/>
    <col min="9812" max="9812" width="11.42578125" style="41"/>
    <col min="9813" max="9813" width="12.7109375" style="41" customWidth="1"/>
    <col min="9814" max="9815" width="11.42578125" style="41" customWidth="1"/>
    <col min="9816" max="9816" width="45.28515625" style="41" customWidth="1"/>
    <col min="9817" max="9817" width="11.42578125" style="41" customWidth="1"/>
    <col min="9818" max="9818" width="19.28515625" style="41" customWidth="1"/>
    <col min="9819" max="9820" width="11.42578125" style="41"/>
    <col min="9821" max="9821" width="13.28515625" style="41" customWidth="1"/>
    <col min="9822" max="9823" width="11.42578125" style="41" customWidth="1"/>
    <col min="9824" max="9824" width="54.140625" style="41" customWidth="1"/>
    <col min="9825" max="9826" width="11.42578125" style="41" customWidth="1"/>
    <col min="9827" max="9827" width="15" style="41" customWidth="1"/>
    <col min="9828" max="9828" width="11.42578125" style="41"/>
    <col min="9829" max="9829" width="15.28515625" style="41" customWidth="1"/>
    <col min="9830" max="9831" width="11.42578125" style="41" customWidth="1"/>
    <col min="9832" max="9832" width="43.42578125" style="41" customWidth="1"/>
    <col min="9833" max="9833" width="11.42578125" style="41" customWidth="1"/>
    <col min="9834" max="9834" width="15.42578125" style="41" customWidth="1"/>
    <col min="9835" max="9836" width="11.42578125" style="41"/>
    <col min="9837" max="9837" width="14" style="41" customWidth="1"/>
    <col min="9838" max="9839" width="11.42578125" style="41" customWidth="1"/>
    <col min="9840" max="9840" width="32.7109375" style="41" customWidth="1"/>
    <col min="9841" max="9842" width="29.140625" style="41" customWidth="1"/>
    <col min="9843" max="9844" width="11.42578125" style="41"/>
    <col min="9845" max="9845" width="13.85546875" style="41" customWidth="1"/>
    <col min="9846" max="9847" width="11.42578125" style="41" customWidth="1"/>
    <col min="9848" max="9849" width="30.42578125" style="41" customWidth="1"/>
    <col min="9850" max="9850" width="52.28515625" style="41" customWidth="1"/>
    <col min="9851" max="9852" width="15.28515625" style="41" customWidth="1"/>
    <col min="9853" max="9854" width="11.42578125" style="41"/>
    <col min="9855" max="9855" width="12.85546875" style="41" customWidth="1"/>
    <col min="9856" max="9857" width="11.42578125" style="41" customWidth="1"/>
    <col min="9858" max="9858" width="37.7109375" style="41" customWidth="1"/>
    <col min="9859" max="9860" width="11.42578125" style="41" customWidth="1"/>
    <col min="9861" max="9862" width="11.42578125" style="41"/>
    <col min="9863" max="9863" width="14.7109375" style="41" customWidth="1"/>
    <col min="9864" max="9865" width="11.42578125" style="41" customWidth="1"/>
    <col min="9866" max="9866" width="70.140625" style="41" customWidth="1"/>
    <col min="9867" max="9868" width="14" style="41" customWidth="1"/>
    <col min="9869" max="9869" width="12.7109375" style="41" customWidth="1"/>
    <col min="9870" max="9870" width="11.42578125" style="41"/>
    <col min="9871" max="9871" width="15" style="41" customWidth="1"/>
    <col min="9872" max="9873" width="11.42578125" style="41" customWidth="1"/>
    <col min="9874" max="9874" width="16.85546875" style="41" customWidth="1"/>
    <col min="9875" max="9876" width="28.28515625" style="41" customWidth="1"/>
    <col min="9877" max="9877" width="19.140625" style="41" customWidth="1"/>
    <col min="9878" max="9878" width="23.7109375" style="41" customWidth="1"/>
    <col min="9879" max="9879" width="11.42578125" style="41"/>
    <col min="9880" max="9880" width="18.7109375" style="41" customWidth="1"/>
    <col min="9881" max="9984" width="11.42578125" style="41"/>
    <col min="9985" max="9985" width="8.42578125" style="41" customWidth="1"/>
    <col min="9986" max="9986" width="39.42578125" style="41" customWidth="1"/>
    <col min="9987" max="9987" width="63.85546875" style="41" customWidth="1"/>
    <col min="9988" max="9988" width="19.42578125" style="41" customWidth="1"/>
    <col min="9989" max="9989" width="9.42578125" style="41" customWidth="1"/>
    <col min="9990" max="9990" width="58" style="41" customWidth="1"/>
    <col min="9991" max="9992" width="26.42578125" style="41" customWidth="1"/>
    <col min="9993" max="9993" width="17.85546875" style="41" customWidth="1"/>
    <col min="9994" max="9994" width="14.85546875" style="41" customWidth="1"/>
    <col min="9995" max="9995" width="17.85546875" style="41" customWidth="1"/>
    <col min="9996" max="9996" width="16.42578125" style="41" customWidth="1"/>
    <col min="9997" max="9997" width="15.42578125" style="41" customWidth="1"/>
    <col min="9998" max="9998" width="32.7109375" style="41" customWidth="1"/>
    <col min="9999" max="10000" width="16.140625" style="41" customWidth="1"/>
    <col min="10001" max="10002" width="11.42578125" style="41"/>
    <col min="10003" max="10003" width="13.28515625" style="41" customWidth="1"/>
    <col min="10004" max="10005" width="11.42578125" style="41" customWidth="1"/>
    <col min="10006" max="10006" width="45" style="41" customWidth="1"/>
    <col min="10007" max="10008" width="16.85546875" style="41" customWidth="1"/>
    <col min="10009" max="10010" width="11.42578125" style="41"/>
    <col min="10011" max="10011" width="13.28515625" style="41" customWidth="1"/>
    <col min="10012" max="10013" width="11.42578125" style="41" customWidth="1"/>
    <col min="10014" max="10014" width="59.7109375" style="41" customWidth="1"/>
    <col min="10015" max="10015" width="11.42578125" style="41" customWidth="1"/>
    <col min="10016" max="10016" width="15.7109375" style="41" customWidth="1"/>
    <col min="10017" max="10018" width="11.42578125" style="41"/>
    <col min="10019" max="10019" width="14.7109375" style="41" customWidth="1"/>
    <col min="10020" max="10021" width="11.42578125" style="41" customWidth="1"/>
    <col min="10022" max="10022" width="43.42578125" style="41" customWidth="1"/>
    <col min="10023" max="10024" width="19.28515625" style="41" customWidth="1"/>
    <col min="10025" max="10025" width="12.85546875" style="41" customWidth="1"/>
    <col min="10026" max="10026" width="11.42578125" style="41"/>
    <col min="10027" max="10027" width="14.42578125" style="41" customWidth="1"/>
    <col min="10028" max="10029" width="11.42578125" style="41" customWidth="1"/>
    <col min="10030" max="10030" width="56" style="41" customWidth="1"/>
    <col min="10031" max="10032" width="11.42578125" style="41" customWidth="1"/>
    <col min="10033" max="10034" width="11.42578125" style="41"/>
    <col min="10035" max="10035" width="13.42578125" style="41" customWidth="1"/>
    <col min="10036" max="10037" width="11.42578125" style="41" customWidth="1"/>
    <col min="10038" max="10038" width="52" style="41" customWidth="1"/>
    <col min="10039" max="10039" width="11.42578125" style="41" customWidth="1"/>
    <col min="10040" max="10040" width="17.140625" style="41" customWidth="1"/>
    <col min="10041" max="10042" width="11.42578125" style="41"/>
    <col min="10043" max="10043" width="14.28515625" style="41" customWidth="1"/>
    <col min="10044" max="10045" width="11.42578125" style="41" customWidth="1"/>
    <col min="10046" max="10047" width="24.85546875" style="41" customWidth="1"/>
    <col min="10048" max="10048" width="48" style="41" customWidth="1"/>
    <col min="10049" max="10049" width="54" style="41" customWidth="1"/>
    <col min="10050" max="10050" width="20.28515625" style="41" customWidth="1"/>
    <col min="10051" max="10051" width="12.28515625" style="41" customWidth="1"/>
    <col min="10052" max="10052" width="11.42578125" style="41"/>
    <col min="10053" max="10053" width="13.28515625" style="41" customWidth="1"/>
    <col min="10054" max="10055" width="11.42578125" style="41" customWidth="1"/>
    <col min="10056" max="10056" width="35.7109375" style="41" customWidth="1"/>
    <col min="10057" max="10058" width="14.28515625" style="41" customWidth="1"/>
    <col min="10059" max="10059" width="12.7109375" style="41" customWidth="1"/>
    <col min="10060" max="10060" width="11.42578125" style="41"/>
    <col min="10061" max="10061" width="12.28515625" style="41" customWidth="1"/>
    <col min="10062" max="10063" width="11.42578125" style="41" customWidth="1"/>
    <col min="10064" max="10064" width="34.7109375" style="41" customWidth="1"/>
    <col min="10065" max="10065" width="14.7109375" style="41" customWidth="1"/>
    <col min="10066" max="10066" width="17.85546875" style="41" customWidth="1"/>
    <col min="10067" max="10067" width="13.28515625" style="41" customWidth="1"/>
    <col min="10068" max="10068" width="11.42578125" style="41"/>
    <col min="10069" max="10069" width="12.7109375" style="41" customWidth="1"/>
    <col min="10070" max="10071" width="11.42578125" style="41" customWidth="1"/>
    <col min="10072" max="10072" width="45.28515625" style="41" customWidth="1"/>
    <col min="10073" max="10073" width="11.42578125" style="41" customWidth="1"/>
    <col min="10074" max="10074" width="19.28515625" style="41" customWidth="1"/>
    <col min="10075" max="10076" width="11.42578125" style="41"/>
    <col min="10077" max="10077" width="13.28515625" style="41" customWidth="1"/>
    <col min="10078" max="10079" width="11.42578125" style="41" customWidth="1"/>
    <col min="10080" max="10080" width="54.140625" style="41" customWidth="1"/>
    <col min="10081" max="10082" width="11.42578125" style="41" customWidth="1"/>
    <col min="10083" max="10083" width="15" style="41" customWidth="1"/>
    <col min="10084" max="10084" width="11.42578125" style="41"/>
    <col min="10085" max="10085" width="15.28515625" style="41" customWidth="1"/>
    <col min="10086" max="10087" width="11.42578125" style="41" customWidth="1"/>
    <col min="10088" max="10088" width="43.42578125" style="41" customWidth="1"/>
    <col min="10089" max="10089" width="11.42578125" style="41" customWidth="1"/>
    <col min="10090" max="10090" width="15.42578125" style="41" customWidth="1"/>
    <col min="10091" max="10092" width="11.42578125" style="41"/>
    <col min="10093" max="10093" width="14" style="41" customWidth="1"/>
    <col min="10094" max="10095" width="11.42578125" style="41" customWidth="1"/>
    <col min="10096" max="10096" width="32.7109375" style="41" customWidth="1"/>
    <col min="10097" max="10098" width="29.140625" style="41" customWidth="1"/>
    <col min="10099" max="10100" width="11.42578125" style="41"/>
    <col min="10101" max="10101" width="13.85546875" style="41" customWidth="1"/>
    <col min="10102" max="10103" width="11.42578125" style="41" customWidth="1"/>
    <col min="10104" max="10105" width="30.42578125" style="41" customWidth="1"/>
    <col min="10106" max="10106" width="52.28515625" style="41" customWidth="1"/>
    <col min="10107" max="10108" width="15.28515625" style="41" customWidth="1"/>
    <col min="10109" max="10110" width="11.42578125" style="41"/>
    <col min="10111" max="10111" width="12.85546875" style="41" customWidth="1"/>
    <col min="10112" max="10113" width="11.42578125" style="41" customWidth="1"/>
    <col min="10114" max="10114" width="37.7109375" style="41" customWidth="1"/>
    <col min="10115" max="10116" width="11.42578125" style="41" customWidth="1"/>
    <col min="10117" max="10118" width="11.42578125" style="41"/>
    <col min="10119" max="10119" width="14.7109375" style="41" customWidth="1"/>
    <col min="10120" max="10121" width="11.42578125" style="41" customWidth="1"/>
    <col min="10122" max="10122" width="70.140625" style="41" customWidth="1"/>
    <col min="10123" max="10124" width="14" style="41" customWidth="1"/>
    <col min="10125" max="10125" width="12.7109375" style="41" customWidth="1"/>
    <col min="10126" max="10126" width="11.42578125" style="41"/>
    <col min="10127" max="10127" width="15" style="41" customWidth="1"/>
    <col min="10128" max="10129" width="11.42578125" style="41" customWidth="1"/>
    <col min="10130" max="10130" width="16.85546875" style="41" customWidth="1"/>
    <col min="10131" max="10132" width="28.28515625" style="41" customWidth="1"/>
    <col min="10133" max="10133" width="19.140625" style="41" customWidth="1"/>
    <col min="10134" max="10134" width="23.7109375" style="41" customWidth="1"/>
    <col min="10135" max="10135" width="11.42578125" style="41"/>
    <col min="10136" max="10136" width="18.7109375" style="41" customWidth="1"/>
    <col min="10137" max="10240" width="11.42578125" style="41"/>
    <col min="10241" max="10241" width="8.42578125" style="41" customWidth="1"/>
    <col min="10242" max="10242" width="39.42578125" style="41" customWidth="1"/>
    <col min="10243" max="10243" width="63.85546875" style="41" customWidth="1"/>
    <col min="10244" max="10244" width="19.42578125" style="41" customWidth="1"/>
    <col min="10245" max="10245" width="9.42578125" style="41" customWidth="1"/>
    <col min="10246" max="10246" width="58" style="41" customWidth="1"/>
    <col min="10247" max="10248" width="26.42578125" style="41" customWidth="1"/>
    <col min="10249" max="10249" width="17.85546875" style="41" customWidth="1"/>
    <col min="10250" max="10250" width="14.85546875" style="41" customWidth="1"/>
    <col min="10251" max="10251" width="17.85546875" style="41" customWidth="1"/>
    <col min="10252" max="10252" width="16.42578125" style="41" customWidth="1"/>
    <col min="10253" max="10253" width="15.42578125" style="41" customWidth="1"/>
    <col min="10254" max="10254" width="32.7109375" style="41" customWidth="1"/>
    <col min="10255" max="10256" width="16.140625" style="41" customWidth="1"/>
    <col min="10257" max="10258" width="11.42578125" style="41"/>
    <col min="10259" max="10259" width="13.28515625" style="41" customWidth="1"/>
    <col min="10260" max="10261" width="11.42578125" style="41" customWidth="1"/>
    <col min="10262" max="10262" width="45" style="41" customWidth="1"/>
    <col min="10263" max="10264" width="16.85546875" style="41" customWidth="1"/>
    <col min="10265" max="10266" width="11.42578125" style="41"/>
    <col min="10267" max="10267" width="13.28515625" style="41" customWidth="1"/>
    <col min="10268" max="10269" width="11.42578125" style="41" customWidth="1"/>
    <col min="10270" max="10270" width="59.7109375" style="41" customWidth="1"/>
    <col min="10271" max="10271" width="11.42578125" style="41" customWidth="1"/>
    <col min="10272" max="10272" width="15.7109375" style="41" customWidth="1"/>
    <col min="10273" max="10274" width="11.42578125" style="41"/>
    <col min="10275" max="10275" width="14.7109375" style="41" customWidth="1"/>
    <col min="10276" max="10277" width="11.42578125" style="41" customWidth="1"/>
    <col min="10278" max="10278" width="43.42578125" style="41" customWidth="1"/>
    <col min="10279" max="10280" width="19.28515625" style="41" customWidth="1"/>
    <col min="10281" max="10281" width="12.85546875" style="41" customWidth="1"/>
    <col min="10282" max="10282" width="11.42578125" style="41"/>
    <col min="10283" max="10283" width="14.42578125" style="41" customWidth="1"/>
    <col min="10284" max="10285" width="11.42578125" style="41" customWidth="1"/>
    <col min="10286" max="10286" width="56" style="41" customWidth="1"/>
    <col min="10287" max="10288" width="11.42578125" style="41" customWidth="1"/>
    <col min="10289" max="10290" width="11.42578125" style="41"/>
    <col min="10291" max="10291" width="13.42578125" style="41" customWidth="1"/>
    <col min="10292" max="10293" width="11.42578125" style="41" customWidth="1"/>
    <col min="10294" max="10294" width="52" style="41" customWidth="1"/>
    <col min="10295" max="10295" width="11.42578125" style="41" customWidth="1"/>
    <col min="10296" max="10296" width="17.140625" style="41" customWidth="1"/>
    <col min="10297" max="10298" width="11.42578125" style="41"/>
    <col min="10299" max="10299" width="14.28515625" style="41" customWidth="1"/>
    <col min="10300" max="10301" width="11.42578125" style="41" customWidth="1"/>
    <col min="10302" max="10303" width="24.85546875" style="41" customWidth="1"/>
    <col min="10304" max="10304" width="48" style="41" customWidth="1"/>
    <col min="10305" max="10305" width="54" style="41" customWidth="1"/>
    <col min="10306" max="10306" width="20.28515625" style="41" customWidth="1"/>
    <col min="10307" max="10307" width="12.28515625" style="41" customWidth="1"/>
    <col min="10308" max="10308" width="11.42578125" style="41"/>
    <col min="10309" max="10309" width="13.28515625" style="41" customWidth="1"/>
    <col min="10310" max="10311" width="11.42578125" style="41" customWidth="1"/>
    <col min="10312" max="10312" width="35.7109375" style="41" customWidth="1"/>
    <col min="10313" max="10314" width="14.28515625" style="41" customWidth="1"/>
    <col min="10315" max="10315" width="12.7109375" style="41" customWidth="1"/>
    <col min="10316" max="10316" width="11.42578125" style="41"/>
    <col min="10317" max="10317" width="12.28515625" style="41" customWidth="1"/>
    <col min="10318" max="10319" width="11.42578125" style="41" customWidth="1"/>
    <col min="10320" max="10320" width="34.7109375" style="41" customWidth="1"/>
    <col min="10321" max="10321" width="14.7109375" style="41" customWidth="1"/>
    <col min="10322" max="10322" width="17.85546875" style="41" customWidth="1"/>
    <col min="10323" max="10323" width="13.28515625" style="41" customWidth="1"/>
    <col min="10324" max="10324" width="11.42578125" style="41"/>
    <col min="10325" max="10325" width="12.7109375" style="41" customWidth="1"/>
    <col min="10326" max="10327" width="11.42578125" style="41" customWidth="1"/>
    <col min="10328" max="10328" width="45.28515625" style="41" customWidth="1"/>
    <col min="10329" max="10329" width="11.42578125" style="41" customWidth="1"/>
    <col min="10330" max="10330" width="19.28515625" style="41" customWidth="1"/>
    <col min="10331" max="10332" width="11.42578125" style="41"/>
    <col min="10333" max="10333" width="13.28515625" style="41" customWidth="1"/>
    <col min="10334" max="10335" width="11.42578125" style="41" customWidth="1"/>
    <col min="10336" max="10336" width="54.140625" style="41" customWidth="1"/>
    <col min="10337" max="10338" width="11.42578125" style="41" customWidth="1"/>
    <col min="10339" max="10339" width="15" style="41" customWidth="1"/>
    <col min="10340" max="10340" width="11.42578125" style="41"/>
    <col min="10341" max="10341" width="15.28515625" style="41" customWidth="1"/>
    <col min="10342" max="10343" width="11.42578125" style="41" customWidth="1"/>
    <col min="10344" max="10344" width="43.42578125" style="41" customWidth="1"/>
    <col min="10345" max="10345" width="11.42578125" style="41" customWidth="1"/>
    <col min="10346" max="10346" width="15.42578125" style="41" customWidth="1"/>
    <col min="10347" max="10348" width="11.42578125" style="41"/>
    <col min="10349" max="10349" width="14" style="41" customWidth="1"/>
    <col min="10350" max="10351" width="11.42578125" style="41" customWidth="1"/>
    <col min="10352" max="10352" width="32.7109375" style="41" customWidth="1"/>
    <col min="10353" max="10354" width="29.140625" style="41" customWidth="1"/>
    <col min="10355" max="10356" width="11.42578125" style="41"/>
    <col min="10357" max="10357" width="13.85546875" style="41" customWidth="1"/>
    <col min="10358" max="10359" width="11.42578125" style="41" customWidth="1"/>
    <col min="10360" max="10361" width="30.42578125" style="41" customWidth="1"/>
    <col min="10362" max="10362" width="52.28515625" style="41" customWidth="1"/>
    <col min="10363" max="10364" width="15.28515625" style="41" customWidth="1"/>
    <col min="10365" max="10366" width="11.42578125" style="41"/>
    <col min="10367" max="10367" width="12.85546875" style="41" customWidth="1"/>
    <col min="10368" max="10369" width="11.42578125" style="41" customWidth="1"/>
    <col min="10370" max="10370" width="37.7109375" style="41" customWidth="1"/>
    <col min="10371" max="10372" width="11.42578125" style="41" customWidth="1"/>
    <col min="10373" max="10374" width="11.42578125" style="41"/>
    <col min="10375" max="10375" width="14.7109375" style="41" customWidth="1"/>
    <col min="10376" max="10377" width="11.42578125" style="41" customWidth="1"/>
    <col min="10378" max="10378" width="70.140625" style="41" customWidth="1"/>
    <col min="10379" max="10380" width="14" style="41" customWidth="1"/>
    <col min="10381" max="10381" width="12.7109375" style="41" customWidth="1"/>
    <col min="10382" max="10382" width="11.42578125" style="41"/>
    <col min="10383" max="10383" width="15" style="41" customWidth="1"/>
    <col min="10384" max="10385" width="11.42578125" style="41" customWidth="1"/>
    <col min="10386" max="10386" width="16.85546875" style="41" customWidth="1"/>
    <col min="10387" max="10388" width="28.28515625" style="41" customWidth="1"/>
    <col min="10389" max="10389" width="19.140625" style="41" customWidth="1"/>
    <col min="10390" max="10390" width="23.7109375" style="41" customWidth="1"/>
    <col min="10391" max="10391" width="11.42578125" style="41"/>
    <col min="10392" max="10392" width="18.7109375" style="41" customWidth="1"/>
    <col min="10393" max="10496" width="11.42578125" style="41"/>
    <col min="10497" max="10497" width="8.42578125" style="41" customWidth="1"/>
    <col min="10498" max="10498" width="39.42578125" style="41" customWidth="1"/>
    <col min="10499" max="10499" width="63.85546875" style="41" customWidth="1"/>
    <col min="10500" max="10500" width="19.42578125" style="41" customWidth="1"/>
    <col min="10501" max="10501" width="9.42578125" style="41" customWidth="1"/>
    <col min="10502" max="10502" width="58" style="41" customWidth="1"/>
    <col min="10503" max="10504" width="26.42578125" style="41" customWidth="1"/>
    <col min="10505" max="10505" width="17.85546875" style="41" customWidth="1"/>
    <col min="10506" max="10506" width="14.85546875" style="41" customWidth="1"/>
    <col min="10507" max="10507" width="17.85546875" style="41" customWidth="1"/>
    <col min="10508" max="10508" width="16.42578125" style="41" customWidth="1"/>
    <col min="10509" max="10509" width="15.42578125" style="41" customWidth="1"/>
    <col min="10510" max="10510" width="32.7109375" style="41" customWidth="1"/>
    <col min="10511" max="10512" width="16.140625" style="41" customWidth="1"/>
    <col min="10513" max="10514" width="11.42578125" style="41"/>
    <col min="10515" max="10515" width="13.28515625" style="41" customWidth="1"/>
    <col min="10516" max="10517" width="11.42578125" style="41" customWidth="1"/>
    <col min="10518" max="10518" width="45" style="41" customWidth="1"/>
    <col min="10519" max="10520" width="16.85546875" style="41" customWidth="1"/>
    <col min="10521" max="10522" width="11.42578125" style="41"/>
    <col min="10523" max="10523" width="13.28515625" style="41" customWidth="1"/>
    <col min="10524" max="10525" width="11.42578125" style="41" customWidth="1"/>
    <col min="10526" max="10526" width="59.7109375" style="41" customWidth="1"/>
    <col min="10527" max="10527" width="11.42578125" style="41" customWidth="1"/>
    <col min="10528" max="10528" width="15.7109375" style="41" customWidth="1"/>
    <col min="10529" max="10530" width="11.42578125" style="41"/>
    <col min="10531" max="10531" width="14.7109375" style="41" customWidth="1"/>
    <col min="10532" max="10533" width="11.42578125" style="41" customWidth="1"/>
    <col min="10534" max="10534" width="43.42578125" style="41" customWidth="1"/>
    <col min="10535" max="10536" width="19.28515625" style="41" customWidth="1"/>
    <col min="10537" max="10537" width="12.85546875" style="41" customWidth="1"/>
    <col min="10538" max="10538" width="11.42578125" style="41"/>
    <col min="10539" max="10539" width="14.42578125" style="41" customWidth="1"/>
    <col min="10540" max="10541" width="11.42578125" style="41" customWidth="1"/>
    <col min="10542" max="10542" width="56" style="41" customWidth="1"/>
    <col min="10543" max="10544" width="11.42578125" style="41" customWidth="1"/>
    <col min="10545" max="10546" width="11.42578125" style="41"/>
    <col min="10547" max="10547" width="13.42578125" style="41" customWidth="1"/>
    <col min="10548" max="10549" width="11.42578125" style="41" customWidth="1"/>
    <col min="10550" max="10550" width="52" style="41" customWidth="1"/>
    <col min="10551" max="10551" width="11.42578125" style="41" customWidth="1"/>
    <col min="10552" max="10552" width="17.140625" style="41" customWidth="1"/>
    <col min="10553" max="10554" width="11.42578125" style="41"/>
    <col min="10555" max="10555" width="14.28515625" style="41" customWidth="1"/>
    <col min="10556" max="10557" width="11.42578125" style="41" customWidth="1"/>
    <col min="10558" max="10559" width="24.85546875" style="41" customWidth="1"/>
    <col min="10560" max="10560" width="48" style="41" customWidth="1"/>
    <col min="10561" max="10561" width="54" style="41" customWidth="1"/>
    <col min="10562" max="10562" width="20.28515625" style="41" customWidth="1"/>
    <col min="10563" max="10563" width="12.28515625" style="41" customWidth="1"/>
    <col min="10564" max="10564" width="11.42578125" style="41"/>
    <col min="10565" max="10565" width="13.28515625" style="41" customWidth="1"/>
    <col min="10566" max="10567" width="11.42578125" style="41" customWidth="1"/>
    <col min="10568" max="10568" width="35.7109375" style="41" customWidth="1"/>
    <col min="10569" max="10570" width="14.28515625" style="41" customWidth="1"/>
    <col min="10571" max="10571" width="12.7109375" style="41" customWidth="1"/>
    <col min="10572" max="10572" width="11.42578125" style="41"/>
    <col min="10573" max="10573" width="12.28515625" style="41" customWidth="1"/>
    <col min="10574" max="10575" width="11.42578125" style="41" customWidth="1"/>
    <col min="10576" max="10576" width="34.7109375" style="41" customWidth="1"/>
    <col min="10577" max="10577" width="14.7109375" style="41" customWidth="1"/>
    <col min="10578" max="10578" width="17.85546875" style="41" customWidth="1"/>
    <col min="10579" max="10579" width="13.28515625" style="41" customWidth="1"/>
    <col min="10580" max="10580" width="11.42578125" style="41"/>
    <col min="10581" max="10581" width="12.7109375" style="41" customWidth="1"/>
    <col min="10582" max="10583" width="11.42578125" style="41" customWidth="1"/>
    <col min="10584" max="10584" width="45.28515625" style="41" customWidth="1"/>
    <col min="10585" max="10585" width="11.42578125" style="41" customWidth="1"/>
    <col min="10586" max="10586" width="19.28515625" style="41" customWidth="1"/>
    <col min="10587" max="10588" width="11.42578125" style="41"/>
    <col min="10589" max="10589" width="13.28515625" style="41" customWidth="1"/>
    <col min="10590" max="10591" width="11.42578125" style="41" customWidth="1"/>
    <col min="10592" max="10592" width="54.140625" style="41" customWidth="1"/>
    <col min="10593" max="10594" width="11.42578125" style="41" customWidth="1"/>
    <col min="10595" max="10595" width="15" style="41" customWidth="1"/>
    <col min="10596" max="10596" width="11.42578125" style="41"/>
    <col min="10597" max="10597" width="15.28515625" style="41" customWidth="1"/>
    <col min="10598" max="10599" width="11.42578125" style="41" customWidth="1"/>
    <col min="10600" max="10600" width="43.42578125" style="41" customWidth="1"/>
    <col min="10601" max="10601" width="11.42578125" style="41" customWidth="1"/>
    <col min="10602" max="10602" width="15.42578125" style="41" customWidth="1"/>
    <col min="10603" max="10604" width="11.42578125" style="41"/>
    <col min="10605" max="10605" width="14" style="41" customWidth="1"/>
    <col min="10606" max="10607" width="11.42578125" style="41" customWidth="1"/>
    <col min="10608" max="10608" width="32.7109375" style="41" customWidth="1"/>
    <col min="10609" max="10610" width="29.140625" style="41" customWidth="1"/>
    <col min="10611" max="10612" width="11.42578125" style="41"/>
    <col min="10613" max="10613" width="13.85546875" style="41" customWidth="1"/>
    <col min="10614" max="10615" width="11.42578125" style="41" customWidth="1"/>
    <col min="10616" max="10617" width="30.42578125" style="41" customWidth="1"/>
    <col min="10618" max="10618" width="52.28515625" style="41" customWidth="1"/>
    <col min="10619" max="10620" width="15.28515625" style="41" customWidth="1"/>
    <col min="10621" max="10622" width="11.42578125" style="41"/>
    <col min="10623" max="10623" width="12.85546875" style="41" customWidth="1"/>
    <col min="10624" max="10625" width="11.42578125" style="41" customWidth="1"/>
    <col min="10626" max="10626" width="37.7109375" style="41" customWidth="1"/>
    <col min="10627" max="10628" width="11.42578125" style="41" customWidth="1"/>
    <col min="10629" max="10630" width="11.42578125" style="41"/>
    <col min="10631" max="10631" width="14.7109375" style="41" customWidth="1"/>
    <col min="10632" max="10633" width="11.42578125" style="41" customWidth="1"/>
    <col min="10634" max="10634" width="70.140625" style="41" customWidth="1"/>
    <col min="10635" max="10636" width="14" style="41" customWidth="1"/>
    <col min="10637" max="10637" width="12.7109375" style="41" customWidth="1"/>
    <col min="10638" max="10638" width="11.42578125" style="41"/>
    <col min="10639" max="10639" width="15" style="41" customWidth="1"/>
    <col min="10640" max="10641" width="11.42578125" style="41" customWidth="1"/>
    <col min="10642" max="10642" width="16.85546875" style="41" customWidth="1"/>
    <col min="10643" max="10644" width="28.28515625" style="41" customWidth="1"/>
    <col min="10645" max="10645" width="19.140625" style="41" customWidth="1"/>
    <col min="10646" max="10646" width="23.7109375" style="41" customWidth="1"/>
    <col min="10647" max="10647" width="11.42578125" style="41"/>
    <col min="10648" max="10648" width="18.7109375" style="41" customWidth="1"/>
    <col min="10649" max="10752" width="11.42578125" style="41"/>
    <col min="10753" max="10753" width="8.42578125" style="41" customWidth="1"/>
    <col min="10754" max="10754" width="39.42578125" style="41" customWidth="1"/>
    <col min="10755" max="10755" width="63.85546875" style="41" customWidth="1"/>
    <col min="10756" max="10756" width="19.42578125" style="41" customWidth="1"/>
    <col min="10757" max="10757" width="9.42578125" style="41" customWidth="1"/>
    <col min="10758" max="10758" width="58" style="41" customWidth="1"/>
    <col min="10759" max="10760" width="26.42578125" style="41" customWidth="1"/>
    <col min="10761" max="10761" width="17.85546875" style="41" customWidth="1"/>
    <col min="10762" max="10762" width="14.85546875" style="41" customWidth="1"/>
    <col min="10763" max="10763" width="17.85546875" style="41" customWidth="1"/>
    <col min="10764" max="10764" width="16.42578125" style="41" customWidth="1"/>
    <col min="10765" max="10765" width="15.42578125" style="41" customWidth="1"/>
    <col min="10766" max="10766" width="32.7109375" style="41" customWidth="1"/>
    <col min="10767" max="10768" width="16.140625" style="41" customWidth="1"/>
    <col min="10769" max="10770" width="11.42578125" style="41"/>
    <col min="10771" max="10771" width="13.28515625" style="41" customWidth="1"/>
    <col min="10772" max="10773" width="11.42578125" style="41" customWidth="1"/>
    <col min="10774" max="10774" width="45" style="41" customWidth="1"/>
    <col min="10775" max="10776" width="16.85546875" style="41" customWidth="1"/>
    <col min="10777" max="10778" width="11.42578125" style="41"/>
    <col min="10779" max="10779" width="13.28515625" style="41" customWidth="1"/>
    <col min="10780" max="10781" width="11.42578125" style="41" customWidth="1"/>
    <col min="10782" max="10782" width="59.7109375" style="41" customWidth="1"/>
    <col min="10783" max="10783" width="11.42578125" style="41" customWidth="1"/>
    <col min="10784" max="10784" width="15.7109375" style="41" customWidth="1"/>
    <col min="10785" max="10786" width="11.42578125" style="41"/>
    <col min="10787" max="10787" width="14.7109375" style="41" customWidth="1"/>
    <col min="10788" max="10789" width="11.42578125" style="41" customWidth="1"/>
    <col min="10790" max="10790" width="43.42578125" style="41" customWidth="1"/>
    <col min="10791" max="10792" width="19.28515625" style="41" customWidth="1"/>
    <col min="10793" max="10793" width="12.85546875" style="41" customWidth="1"/>
    <col min="10794" max="10794" width="11.42578125" style="41"/>
    <col min="10795" max="10795" width="14.42578125" style="41" customWidth="1"/>
    <col min="10796" max="10797" width="11.42578125" style="41" customWidth="1"/>
    <col min="10798" max="10798" width="56" style="41" customWidth="1"/>
    <col min="10799" max="10800" width="11.42578125" style="41" customWidth="1"/>
    <col min="10801" max="10802" width="11.42578125" style="41"/>
    <col min="10803" max="10803" width="13.42578125" style="41" customWidth="1"/>
    <col min="10804" max="10805" width="11.42578125" style="41" customWidth="1"/>
    <col min="10806" max="10806" width="52" style="41" customWidth="1"/>
    <col min="10807" max="10807" width="11.42578125" style="41" customWidth="1"/>
    <col min="10808" max="10808" width="17.140625" style="41" customWidth="1"/>
    <col min="10809" max="10810" width="11.42578125" style="41"/>
    <col min="10811" max="10811" width="14.28515625" style="41" customWidth="1"/>
    <col min="10812" max="10813" width="11.42578125" style="41" customWidth="1"/>
    <col min="10814" max="10815" width="24.85546875" style="41" customWidth="1"/>
    <col min="10816" max="10816" width="48" style="41" customWidth="1"/>
    <col min="10817" max="10817" width="54" style="41" customWidth="1"/>
    <col min="10818" max="10818" width="20.28515625" style="41" customWidth="1"/>
    <col min="10819" max="10819" width="12.28515625" style="41" customWidth="1"/>
    <col min="10820" max="10820" width="11.42578125" style="41"/>
    <col min="10821" max="10821" width="13.28515625" style="41" customWidth="1"/>
    <col min="10822" max="10823" width="11.42578125" style="41" customWidth="1"/>
    <col min="10824" max="10824" width="35.7109375" style="41" customWidth="1"/>
    <col min="10825" max="10826" width="14.28515625" style="41" customWidth="1"/>
    <col min="10827" max="10827" width="12.7109375" style="41" customWidth="1"/>
    <col min="10828" max="10828" width="11.42578125" style="41"/>
    <col min="10829" max="10829" width="12.28515625" style="41" customWidth="1"/>
    <col min="10830" max="10831" width="11.42578125" style="41" customWidth="1"/>
    <col min="10832" max="10832" width="34.7109375" style="41" customWidth="1"/>
    <col min="10833" max="10833" width="14.7109375" style="41" customWidth="1"/>
    <col min="10834" max="10834" width="17.85546875" style="41" customWidth="1"/>
    <col min="10835" max="10835" width="13.28515625" style="41" customWidth="1"/>
    <col min="10836" max="10836" width="11.42578125" style="41"/>
    <col min="10837" max="10837" width="12.7109375" style="41" customWidth="1"/>
    <col min="10838" max="10839" width="11.42578125" style="41" customWidth="1"/>
    <col min="10840" max="10840" width="45.28515625" style="41" customWidth="1"/>
    <col min="10841" max="10841" width="11.42578125" style="41" customWidth="1"/>
    <col min="10842" max="10842" width="19.28515625" style="41" customWidth="1"/>
    <col min="10843" max="10844" width="11.42578125" style="41"/>
    <col min="10845" max="10845" width="13.28515625" style="41" customWidth="1"/>
    <col min="10846" max="10847" width="11.42578125" style="41" customWidth="1"/>
    <col min="10848" max="10848" width="54.140625" style="41" customWidth="1"/>
    <col min="10849" max="10850" width="11.42578125" style="41" customWidth="1"/>
    <col min="10851" max="10851" width="15" style="41" customWidth="1"/>
    <col min="10852" max="10852" width="11.42578125" style="41"/>
    <col min="10853" max="10853" width="15.28515625" style="41" customWidth="1"/>
    <col min="10854" max="10855" width="11.42578125" style="41" customWidth="1"/>
    <col min="10856" max="10856" width="43.42578125" style="41" customWidth="1"/>
    <col min="10857" max="10857" width="11.42578125" style="41" customWidth="1"/>
    <col min="10858" max="10858" width="15.42578125" style="41" customWidth="1"/>
    <col min="10859" max="10860" width="11.42578125" style="41"/>
    <col min="10861" max="10861" width="14" style="41" customWidth="1"/>
    <col min="10862" max="10863" width="11.42578125" style="41" customWidth="1"/>
    <col min="10864" max="10864" width="32.7109375" style="41" customWidth="1"/>
    <col min="10865" max="10866" width="29.140625" style="41" customWidth="1"/>
    <col min="10867" max="10868" width="11.42578125" style="41"/>
    <col min="10869" max="10869" width="13.85546875" style="41" customWidth="1"/>
    <col min="10870" max="10871" width="11.42578125" style="41" customWidth="1"/>
    <col min="10872" max="10873" width="30.42578125" style="41" customWidth="1"/>
    <col min="10874" max="10874" width="52.28515625" style="41" customWidth="1"/>
    <col min="10875" max="10876" width="15.28515625" style="41" customWidth="1"/>
    <col min="10877" max="10878" width="11.42578125" style="41"/>
    <col min="10879" max="10879" width="12.85546875" style="41" customWidth="1"/>
    <col min="10880" max="10881" width="11.42578125" style="41" customWidth="1"/>
    <col min="10882" max="10882" width="37.7109375" style="41" customWidth="1"/>
    <col min="10883" max="10884" width="11.42578125" style="41" customWidth="1"/>
    <col min="10885" max="10886" width="11.42578125" style="41"/>
    <col min="10887" max="10887" width="14.7109375" style="41" customWidth="1"/>
    <col min="10888" max="10889" width="11.42578125" style="41" customWidth="1"/>
    <col min="10890" max="10890" width="70.140625" style="41" customWidth="1"/>
    <col min="10891" max="10892" width="14" style="41" customWidth="1"/>
    <col min="10893" max="10893" width="12.7109375" style="41" customWidth="1"/>
    <col min="10894" max="10894" width="11.42578125" style="41"/>
    <col min="10895" max="10895" width="15" style="41" customWidth="1"/>
    <col min="10896" max="10897" width="11.42578125" style="41" customWidth="1"/>
    <col min="10898" max="10898" width="16.85546875" style="41" customWidth="1"/>
    <col min="10899" max="10900" width="28.28515625" style="41" customWidth="1"/>
    <col min="10901" max="10901" width="19.140625" style="41" customWidth="1"/>
    <col min="10902" max="10902" width="23.7109375" style="41" customWidth="1"/>
    <col min="10903" max="10903" width="11.42578125" style="41"/>
    <col min="10904" max="10904" width="18.7109375" style="41" customWidth="1"/>
    <col min="10905" max="11008" width="11.42578125" style="41"/>
    <col min="11009" max="11009" width="8.42578125" style="41" customWidth="1"/>
    <col min="11010" max="11010" width="39.42578125" style="41" customWidth="1"/>
    <col min="11011" max="11011" width="63.85546875" style="41" customWidth="1"/>
    <col min="11012" max="11012" width="19.42578125" style="41" customWidth="1"/>
    <col min="11013" max="11013" width="9.42578125" style="41" customWidth="1"/>
    <col min="11014" max="11014" width="58" style="41" customWidth="1"/>
    <col min="11015" max="11016" width="26.42578125" style="41" customWidth="1"/>
    <col min="11017" max="11017" width="17.85546875" style="41" customWidth="1"/>
    <col min="11018" max="11018" width="14.85546875" style="41" customWidth="1"/>
    <col min="11019" max="11019" width="17.85546875" style="41" customWidth="1"/>
    <col min="11020" max="11020" width="16.42578125" style="41" customWidth="1"/>
    <col min="11021" max="11021" width="15.42578125" style="41" customWidth="1"/>
    <col min="11022" max="11022" width="32.7109375" style="41" customWidth="1"/>
    <col min="11023" max="11024" width="16.140625" style="41" customWidth="1"/>
    <col min="11025" max="11026" width="11.42578125" style="41"/>
    <col min="11027" max="11027" width="13.28515625" style="41" customWidth="1"/>
    <col min="11028" max="11029" width="11.42578125" style="41" customWidth="1"/>
    <col min="11030" max="11030" width="45" style="41" customWidth="1"/>
    <col min="11031" max="11032" width="16.85546875" style="41" customWidth="1"/>
    <col min="11033" max="11034" width="11.42578125" style="41"/>
    <col min="11035" max="11035" width="13.28515625" style="41" customWidth="1"/>
    <col min="11036" max="11037" width="11.42578125" style="41" customWidth="1"/>
    <col min="11038" max="11038" width="59.7109375" style="41" customWidth="1"/>
    <col min="11039" max="11039" width="11.42578125" style="41" customWidth="1"/>
    <col min="11040" max="11040" width="15.7109375" style="41" customWidth="1"/>
    <col min="11041" max="11042" width="11.42578125" style="41"/>
    <col min="11043" max="11043" width="14.7109375" style="41" customWidth="1"/>
    <col min="11044" max="11045" width="11.42578125" style="41" customWidth="1"/>
    <col min="11046" max="11046" width="43.42578125" style="41" customWidth="1"/>
    <col min="11047" max="11048" width="19.28515625" style="41" customWidth="1"/>
    <col min="11049" max="11049" width="12.85546875" style="41" customWidth="1"/>
    <col min="11050" max="11050" width="11.42578125" style="41"/>
    <col min="11051" max="11051" width="14.42578125" style="41" customWidth="1"/>
    <col min="11052" max="11053" width="11.42578125" style="41" customWidth="1"/>
    <col min="11054" max="11054" width="56" style="41" customWidth="1"/>
    <col min="11055" max="11056" width="11.42578125" style="41" customWidth="1"/>
    <col min="11057" max="11058" width="11.42578125" style="41"/>
    <col min="11059" max="11059" width="13.42578125" style="41" customWidth="1"/>
    <col min="11060" max="11061" width="11.42578125" style="41" customWidth="1"/>
    <col min="11062" max="11062" width="52" style="41" customWidth="1"/>
    <col min="11063" max="11063" width="11.42578125" style="41" customWidth="1"/>
    <col min="11064" max="11064" width="17.140625" style="41" customWidth="1"/>
    <col min="11065" max="11066" width="11.42578125" style="41"/>
    <col min="11067" max="11067" width="14.28515625" style="41" customWidth="1"/>
    <col min="11068" max="11069" width="11.42578125" style="41" customWidth="1"/>
    <col min="11070" max="11071" width="24.85546875" style="41" customWidth="1"/>
    <col min="11072" max="11072" width="48" style="41" customWidth="1"/>
    <col min="11073" max="11073" width="54" style="41" customWidth="1"/>
    <col min="11074" max="11074" width="20.28515625" style="41" customWidth="1"/>
    <col min="11075" max="11075" width="12.28515625" style="41" customWidth="1"/>
    <col min="11076" max="11076" width="11.42578125" style="41"/>
    <col min="11077" max="11077" width="13.28515625" style="41" customWidth="1"/>
    <col min="11078" max="11079" width="11.42578125" style="41" customWidth="1"/>
    <col min="11080" max="11080" width="35.7109375" style="41" customWidth="1"/>
    <col min="11081" max="11082" width="14.28515625" style="41" customWidth="1"/>
    <col min="11083" max="11083" width="12.7109375" style="41" customWidth="1"/>
    <col min="11084" max="11084" width="11.42578125" style="41"/>
    <col min="11085" max="11085" width="12.28515625" style="41" customWidth="1"/>
    <col min="11086" max="11087" width="11.42578125" style="41" customWidth="1"/>
    <col min="11088" max="11088" width="34.7109375" style="41" customWidth="1"/>
    <col min="11089" max="11089" width="14.7109375" style="41" customWidth="1"/>
    <col min="11090" max="11090" width="17.85546875" style="41" customWidth="1"/>
    <col min="11091" max="11091" width="13.28515625" style="41" customWidth="1"/>
    <col min="11092" max="11092" width="11.42578125" style="41"/>
    <col min="11093" max="11093" width="12.7109375" style="41" customWidth="1"/>
    <col min="11094" max="11095" width="11.42578125" style="41" customWidth="1"/>
    <col min="11096" max="11096" width="45.28515625" style="41" customWidth="1"/>
    <col min="11097" max="11097" width="11.42578125" style="41" customWidth="1"/>
    <col min="11098" max="11098" width="19.28515625" style="41" customWidth="1"/>
    <col min="11099" max="11100" width="11.42578125" style="41"/>
    <col min="11101" max="11101" width="13.28515625" style="41" customWidth="1"/>
    <col min="11102" max="11103" width="11.42578125" style="41" customWidth="1"/>
    <col min="11104" max="11104" width="54.140625" style="41" customWidth="1"/>
    <col min="11105" max="11106" width="11.42578125" style="41" customWidth="1"/>
    <col min="11107" max="11107" width="15" style="41" customWidth="1"/>
    <col min="11108" max="11108" width="11.42578125" style="41"/>
    <col min="11109" max="11109" width="15.28515625" style="41" customWidth="1"/>
    <col min="11110" max="11111" width="11.42578125" style="41" customWidth="1"/>
    <col min="11112" max="11112" width="43.42578125" style="41" customWidth="1"/>
    <col min="11113" max="11113" width="11.42578125" style="41" customWidth="1"/>
    <col min="11114" max="11114" width="15.42578125" style="41" customWidth="1"/>
    <col min="11115" max="11116" width="11.42578125" style="41"/>
    <col min="11117" max="11117" width="14" style="41" customWidth="1"/>
    <col min="11118" max="11119" width="11.42578125" style="41" customWidth="1"/>
    <col min="11120" max="11120" width="32.7109375" style="41" customWidth="1"/>
    <col min="11121" max="11122" width="29.140625" style="41" customWidth="1"/>
    <col min="11123" max="11124" width="11.42578125" style="41"/>
    <col min="11125" max="11125" width="13.85546875" style="41" customWidth="1"/>
    <col min="11126" max="11127" width="11.42578125" style="41" customWidth="1"/>
    <col min="11128" max="11129" width="30.42578125" style="41" customWidth="1"/>
    <col min="11130" max="11130" width="52.28515625" style="41" customWidth="1"/>
    <col min="11131" max="11132" width="15.28515625" style="41" customWidth="1"/>
    <col min="11133" max="11134" width="11.42578125" style="41"/>
    <col min="11135" max="11135" width="12.85546875" style="41" customWidth="1"/>
    <col min="11136" max="11137" width="11.42578125" style="41" customWidth="1"/>
    <col min="11138" max="11138" width="37.7109375" style="41" customWidth="1"/>
    <col min="11139" max="11140" width="11.42578125" style="41" customWidth="1"/>
    <col min="11141" max="11142" width="11.42578125" style="41"/>
    <col min="11143" max="11143" width="14.7109375" style="41" customWidth="1"/>
    <col min="11144" max="11145" width="11.42578125" style="41" customWidth="1"/>
    <col min="11146" max="11146" width="70.140625" style="41" customWidth="1"/>
    <col min="11147" max="11148" width="14" style="41" customWidth="1"/>
    <col min="11149" max="11149" width="12.7109375" style="41" customWidth="1"/>
    <col min="11150" max="11150" width="11.42578125" style="41"/>
    <col min="11151" max="11151" width="15" style="41" customWidth="1"/>
    <col min="11152" max="11153" width="11.42578125" style="41" customWidth="1"/>
    <col min="11154" max="11154" width="16.85546875" style="41" customWidth="1"/>
    <col min="11155" max="11156" width="28.28515625" style="41" customWidth="1"/>
    <col min="11157" max="11157" width="19.140625" style="41" customWidth="1"/>
    <col min="11158" max="11158" width="23.7109375" style="41" customWidth="1"/>
    <col min="11159" max="11159" width="11.42578125" style="41"/>
    <col min="11160" max="11160" width="18.7109375" style="41" customWidth="1"/>
    <col min="11161" max="11264" width="11.42578125" style="41"/>
    <col min="11265" max="11265" width="8.42578125" style="41" customWidth="1"/>
    <col min="11266" max="11266" width="39.42578125" style="41" customWidth="1"/>
    <col min="11267" max="11267" width="63.85546875" style="41" customWidth="1"/>
    <col min="11268" max="11268" width="19.42578125" style="41" customWidth="1"/>
    <col min="11269" max="11269" width="9.42578125" style="41" customWidth="1"/>
    <col min="11270" max="11270" width="58" style="41" customWidth="1"/>
    <col min="11271" max="11272" width="26.42578125" style="41" customWidth="1"/>
    <col min="11273" max="11273" width="17.85546875" style="41" customWidth="1"/>
    <col min="11274" max="11274" width="14.85546875" style="41" customWidth="1"/>
    <col min="11275" max="11275" width="17.85546875" style="41" customWidth="1"/>
    <col min="11276" max="11276" width="16.42578125" style="41" customWidth="1"/>
    <col min="11277" max="11277" width="15.42578125" style="41" customWidth="1"/>
    <col min="11278" max="11278" width="32.7109375" style="41" customWidth="1"/>
    <col min="11279" max="11280" width="16.140625" style="41" customWidth="1"/>
    <col min="11281" max="11282" width="11.42578125" style="41"/>
    <col min="11283" max="11283" width="13.28515625" style="41" customWidth="1"/>
    <col min="11284" max="11285" width="11.42578125" style="41" customWidth="1"/>
    <col min="11286" max="11286" width="45" style="41" customWidth="1"/>
    <col min="11287" max="11288" width="16.85546875" style="41" customWidth="1"/>
    <col min="11289" max="11290" width="11.42578125" style="41"/>
    <col min="11291" max="11291" width="13.28515625" style="41" customWidth="1"/>
    <col min="11292" max="11293" width="11.42578125" style="41" customWidth="1"/>
    <col min="11294" max="11294" width="59.7109375" style="41" customWidth="1"/>
    <col min="11295" max="11295" width="11.42578125" style="41" customWidth="1"/>
    <col min="11296" max="11296" width="15.7109375" style="41" customWidth="1"/>
    <col min="11297" max="11298" width="11.42578125" style="41"/>
    <col min="11299" max="11299" width="14.7109375" style="41" customWidth="1"/>
    <col min="11300" max="11301" width="11.42578125" style="41" customWidth="1"/>
    <col min="11302" max="11302" width="43.42578125" style="41" customWidth="1"/>
    <col min="11303" max="11304" width="19.28515625" style="41" customWidth="1"/>
    <col min="11305" max="11305" width="12.85546875" style="41" customWidth="1"/>
    <col min="11306" max="11306" width="11.42578125" style="41"/>
    <col min="11307" max="11307" width="14.42578125" style="41" customWidth="1"/>
    <col min="11308" max="11309" width="11.42578125" style="41" customWidth="1"/>
    <col min="11310" max="11310" width="56" style="41" customWidth="1"/>
    <col min="11311" max="11312" width="11.42578125" style="41" customWidth="1"/>
    <col min="11313" max="11314" width="11.42578125" style="41"/>
    <col min="11315" max="11315" width="13.42578125" style="41" customWidth="1"/>
    <col min="11316" max="11317" width="11.42578125" style="41" customWidth="1"/>
    <col min="11318" max="11318" width="52" style="41" customWidth="1"/>
    <col min="11319" max="11319" width="11.42578125" style="41" customWidth="1"/>
    <col min="11320" max="11320" width="17.140625" style="41" customWidth="1"/>
    <col min="11321" max="11322" width="11.42578125" style="41"/>
    <col min="11323" max="11323" width="14.28515625" style="41" customWidth="1"/>
    <col min="11324" max="11325" width="11.42578125" style="41" customWidth="1"/>
    <col min="11326" max="11327" width="24.85546875" style="41" customWidth="1"/>
    <col min="11328" max="11328" width="48" style="41" customWidth="1"/>
    <col min="11329" max="11329" width="54" style="41" customWidth="1"/>
    <col min="11330" max="11330" width="20.28515625" style="41" customWidth="1"/>
    <col min="11331" max="11331" width="12.28515625" style="41" customWidth="1"/>
    <col min="11332" max="11332" width="11.42578125" style="41"/>
    <col min="11333" max="11333" width="13.28515625" style="41" customWidth="1"/>
    <col min="11334" max="11335" width="11.42578125" style="41" customWidth="1"/>
    <col min="11336" max="11336" width="35.7109375" style="41" customWidth="1"/>
    <col min="11337" max="11338" width="14.28515625" style="41" customWidth="1"/>
    <col min="11339" max="11339" width="12.7109375" style="41" customWidth="1"/>
    <col min="11340" max="11340" width="11.42578125" style="41"/>
    <col min="11341" max="11341" width="12.28515625" style="41" customWidth="1"/>
    <col min="11342" max="11343" width="11.42578125" style="41" customWidth="1"/>
    <col min="11344" max="11344" width="34.7109375" style="41" customWidth="1"/>
    <col min="11345" max="11345" width="14.7109375" style="41" customWidth="1"/>
    <col min="11346" max="11346" width="17.85546875" style="41" customWidth="1"/>
    <col min="11347" max="11347" width="13.28515625" style="41" customWidth="1"/>
    <col min="11348" max="11348" width="11.42578125" style="41"/>
    <col min="11349" max="11349" width="12.7109375" style="41" customWidth="1"/>
    <col min="11350" max="11351" width="11.42578125" style="41" customWidth="1"/>
    <col min="11352" max="11352" width="45.28515625" style="41" customWidth="1"/>
    <col min="11353" max="11353" width="11.42578125" style="41" customWidth="1"/>
    <col min="11354" max="11354" width="19.28515625" style="41" customWidth="1"/>
    <col min="11355" max="11356" width="11.42578125" style="41"/>
    <col min="11357" max="11357" width="13.28515625" style="41" customWidth="1"/>
    <col min="11358" max="11359" width="11.42578125" style="41" customWidth="1"/>
    <col min="11360" max="11360" width="54.140625" style="41" customWidth="1"/>
    <col min="11361" max="11362" width="11.42578125" style="41" customWidth="1"/>
    <col min="11363" max="11363" width="15" style="41" customWidth="1"/>
    <col min="11364" max="11364" width="11.42578125" style="41"/>
    <col min="11365" max="11365" width="15.28515625" style="41" customWidth="1"/>
    <col min="11366" max="11367" width="11.42578125" style="41" customWidth="1"/>
    <col min="11368" max="11368" width="43.42578125" style="41" customWidth="1"/>
    <col min="11369" max="11369" width="11.42578125" style="41" customWidth="1"/>
    <col min="11370" max="11370" width="15.42578125" style="41" customWidth="1"/>
    <col min="11371" max="11372" width="11.42578125" style="41"/>
    <col min="11373" max="11373" width="14" style="41" customWidth="1"/>
    <col min="11374" max="11375" width="11.42578125" style="41" customWidth="1"/>
    <col min="11376" max="11376" width="32.7109375" style="41" customWidth="1"/>
    <col min="11377" max="11378" width="29.140625" style="41" customWidth="1"/>
    <col min="11379" max="11380" width="11.42578125" style="41"/>
    <col min="11381" max="11381" width="13.85546875" style="41" customWidth="1"/>
    <col min="11382" max="11383" width="11.42578125" style="41" customWidth="1"/>
    <col min="11384" max="11385" width="30.42578125" style="41" customWidth="1"/>
    <col min="11386" max="11386" width="52.28515625" style="41" customWidth="1"/>
    <col min="11387" max="11388" width="15.28515625" style="41" customWidth="1"/>
    <col min="11389" max="11390" width="11.42578125" style="41"/>
    <col min="11391" max="11391" width="12.85546875" style="41" customWidth="1"/>
    <col min="11392" max="11393" width="11.42578125" style="41" customWidth="1"/>
    <col min="11394" max="11394" width="37.7109375" style="41" customWidth="1"/>
    <col min="11395" max="11396" width="11.42578125" style="41" customWidth="1"/>
    <col min="11397" max="11398" width="11.42578125" style="41"/>
    <col min="11399" max="11399" width="14.7109375" style="41" customWidth="1"/>
    <col min="11400" max="11401" width="11.42578125" style="41" customWidth="1"/>
    <col min="11402" max="11402" width="70.140625" style="41" customWidth="1"/>
    <col min="11403" max="11404" width="14" style="41" customWidth="1"/>
    <col min="11405" max="11405" width="12.7109375" style="41" customWidth="1"/>
    <col min="11406" max="11406" width="11.42578125" style="41"/>
    <col min="11407" max="11407" width="15" style="41" customWidth="1"/>
    <col min="11408" max="11409" width="11.42578125" style="41" customWidth="1"/>
    <col min="11410" max="11410" width="16.85546875" style="41" customWidth="1"/>
    <col min="11411" max="11412" width="28.28515625" style="41" customWidth="1"/>
    <col min="11413" max="11413" width="19.140625" style="41" customWidth="1"/>
    <col min="11414" max="11414" width="23.7109375" style="41" customWidth="1"/>
    <col min="11415" max="11415" width="11.42578125" style="41"/>
    <col min="11416" max="11416" width="18.7109375" style="41" customWidth="1"/>
    <col min="11417" max="11520" width="11.42578125" style="41"/>
    <col min="11521" max="11521" width="8.42578125" style="41" customWidth="1"/>
    <col min="11522" max="11522" width="39.42578125" style="41" customWidth="1"/>
    <col min="11523" max="11523" width="63.85546875" style="41" customWidth="1"/>
    <col min="11524" max="11524" width="19.42578125" style="41" customWidth="1"/>
    <col min="11525" max="11525" width="9.42578125" style="41" customWidth="1"/>
    <col min="11526" max="11526" width="58" style="41" customWidth="1"/>
    <col min="11527" max="11528" width="26.42578125" style="41" customWidth="1"/>
    <col min="11529" max="11529" width="17.85546875" style="41" customWidth="1"/>
    <col min="11530" max="11530" width="14.85546875" style="41" customWidth="1"/>
    <col min="11531" max="11531" width="17.85546875" style="41" customWidth="1"/>
    <col min="11532" max="11532" width="16.42578125" style="41" customWidth="1"/>
    <col min="11533" max="11533" width="15.42578125" style="41" customWidth="1"/>
    <col min="11534" max="11534" width="32.7109375" style="41" customWidth="1"/>
    <col min="11535" max="11536" width="16.140625" style="41" customWidth="1"/>
    <col min="11537" max="11538" width="11.42578125" style="41"/>
    <col min="11539" max="11539" width="13.28515625" style="41" customWidth="1"/>
    <col min="11540" max="11541" width="11.42578125" style="41" customWidth="1"/>
    <col min="11542" max="11542" width="45" style="41" customWidth="1"/>
    <col min="11543" max="11544" width="16.85546875" style="41" customWidth="1"/>
    <col min="11545" max="11546" width="11.42578125" style="41"/>
    <col min="11547" max="11547" width="13.28515625" style="41" customWidth="1"/>
    <col min="11548" max="11549" width="11.42578125" style="41" customWidth="1"/>
    <col min="11550" max="11550" width="59.7109375" style="41" customWidth="1"/>
    <col min="11551" max="11551" width="11.42578125" style="41" customWidth="1"/>
    <col min="11552" max="11552" width="15.7109375" style="41" customWidth="1"/>
    <col min="11553" max="11554" width="11.42578125" style="41"/>
    <col min="11555" max="11555" width="14.7109375" style="41" customWidth="1"/>
    <col min="11556" max="11557" width="11.42578125" style="41" customWidth="1"/>
    <col min="11558" max="11558" width="43.42578125" style="41" customWidth="1"/>
    <col min="11559" max="11560" width="19.28515625" style="41" customWidth="1"/>
    <col min="11561" max="11561" width="12.85546875" style="41" customWidth="1"/>
    <col min="11562" max="11562" width="11.42578125" style="41"/>
    <col min="11563" max="11563" width="14.42578125" style="41" customWidth="1"/>
    <col min="11564" max="11565" width="11.42578125" style="41" customWidth="1"/>
    <col min="11566" max="11566" width="56" style="41" customWidth="1"/>
    <col min="11567" max="11568" width="11.42578125" style="41" customWidth="1"/>
    <col min="11569" max="11570" width="11.42578125" style="41"/>
    <col min="11571" max="11571" width="13.42578125" style="41" customWidth="1"/>
    <col min="11572" max="11573" width="11.42578125" style="41" customWidth="1"/>
    <col min="11574" max="11574" width="52" style="41" customWidth="1"/>
    <col min="11575" max="11575" width="11.42578125" style="41" customWidth="1"/>
    <col min="11576" max="11576" width="17.140625" style="41" customWidth="1"/>
    <col min="11577" max="11578" width="11.42578125" style="41"/>
    <col min="11579" max="11579" width="14.28515625" style="41" customWidth="1"/>
    <col min="11580" max="11581" width="11.42578125" style="41" customWidth="1"/>
    <col min="11582" max="11583" width="24.85546875" style="41" customWidth="1"/>
    <col min="11584" max="11584" width="48" style="41" customWidth="1"/>
    <col min="11585" max="11585" width="54" style="41" customWidth="1"/>
    <col min="11586" max="11586" width="20.28515625" style="41" customWidth="1"/>
    <col min="11587" max="11587" width="12.28515625" style="41" customWidth="1"/>
    <col min="11588" max="11588" width="11.42578125" style="41"/>
    <col min="11589" max="11589" width="13.28515625" style="41" customWidth="1"/>
    <col min="11590" max="11591" width="11.42578125" style="41" customWidth="1"/>
    <col min="11592" max="11592" width="35.7109375" style="41" customWidth="1"/>
    <col min="11593" max="11594" width="14.28515625" style="41" customWidth="1"/>
    <col min="11595" max="11595" width="12.7109375" style="41" customWidth="1"/>
    <col min="11596" max="11596" width="11.42578125" style="41"/>
    <col min="11597" max="11597" width="12.28515625" style="41" customWidth="1"/>
    <col min="11598" max="11599" width="11.42578125" style="41" customWidth="1"/>
    <col min="11600" max="11600" width="34.7109375" style="41" customWidth="1"/>
    <col min="11601" max="11601" width="14.7109375" style="41" customWidth="1"/>
    <col min="11602" max="11602" width="17.85546875" style="41" customWidth="1"/>
    <col min="11603" max="11603" width="13.28515625" style="41" customWidth="1"/>
    <col min="11604" max="11604" width="11.42578125" style="41"/>
    <col min="11605" max="11605" width="12.7109375" style="41" customWidth="1"/>
    <col min="11606" max="11607" width="11.42578125" style="41" customWidth="1"/>
    <col min="11608" max="11608" width="45.28515625" style="41" customWidth="1"/>
    <col min="11609" max="11609" width="11.42578125" style="41" customWidth="1"/>
    <col min="11610" max="11610" width="19.28515625" style="41" customWidth="1"/>
    <col min="11611" max="11612" width="11.42578125" style="41"/>
    <col min="11613" max="11613" width="13.28515625" style="41" customWidth="1"/>
    <col min="11614" max="11615" width="11.42578125" style="41" customWidth="1"/>
    <col min="11616" max="11616" width="54.140625" style="41" customWidth="1"/>
    <col min="11617" max="11618" width="11.42578125" style="41" customWidth="1"/>
    <col min="11619" max="11619" width="15" style="41" customWidth="1"/>
    <col min="11620" max="11620" width="11.42578125" style="41"/>
    <col min="11621" max="11621" width="15.28515625" style="41" customWidth="1"/>
    <col min="11622" max="11623" width="11.42578125" style="41" customWidth="1"/>
    <col min="11624" max="11624" width="43.42578125" style="41" customWidth="1"/>
    <col min="11625" max="11625" width="11.42578125" style="41" customWidth="1"/>
    <col min="11626" max="11626" width="15.42578125" style="41" customWidth="1"/>
    <col min="11627" max="11628" width="11.42578125" style="41"/>
    <col min="11629" max="11629" width="14" style="41" customWidth="1"/>
    <col min="11630" max="11631" width="11.42578125" style="41" customWidth="1"/>
    <col min="11632" max="11632" width="32.7109375" style="41" customWidth="1"/>
    <col min="11633" max="11634" width="29.140625" style="41" customWidth="1"/>
    <col min="11635" max="11636" width="11.42578125" style="41"/>
    <col min="11637" max="11637" width="13.85546875" style="41" customWidth="1"/>
    <col min="11638" max="11639" width="11.42578125" style="41" customWidth="1"/>
    <col min="11640" max="11641" width="30.42578125" style="41" customWidth="1"/>
    <col min="11642" max="11642" width="52.28515625" style="41" customWidth="1"/>
    <col min="11643" max="11644" width="15.28515625" style="41" customWidth="1"/>
    <col min="11645" max="11646" width="11.42578125" style="41"/>
    <col min="11647" max="11647" width="12.85546875" style="41" customWidth="1"/>
    <col min="11648" max="11649" width="11.42578125" style="41" customWidth="1"/>
    <col min="11650" max="11650" width="37.7109375" style="41" customWidth="1"/>
    <col min="11651" max="11652" width="11.42578125" style="41" customWidth="1"/>
    <col min="11653" max="11654" width="11.42578125" style="41"/>
    <col min="11655" max="11655" width="14.7109375" style="41" customWidth="1"/>
    <col min="11656" max="11657" width="11.42578125" style="41" customWidth="1"/>
    <col min="11658" max="11658" width="70.140625" style="41" customWidth="1"/>
    <col min="11659" max="11660" width="14" style="41" customWidth="1"/>
    <col min="11661" max="11661" width="12.7109375" style="41" customWidth="1"/>
    <col min="11662" max="11662" width="11.42578125" style="41"/>
    <col min="11663" max="11663" width="15" style="41" customWidth="1"/>
    <col min="11664" max="11665" width="11.42578125" style="41" customWidth="1"/>
    <col min="11666" max="11666" width="16.85546875" style="41" customWidth="1"/>
    <col min="11667" max="11668" width="28.28515625" style="41" customWidth="1"/>
    <col min="11669" max="11669" width="19.140625" style="41" customWidth="1"/>
    <col min="11670" max="11670" width="23.7109375" style="41" customWidth="1"/>
    <col min="11671" max="11671" width="11.42578125" style="41"/>
    <col min="11672" max="11672" width="18.7109375" style="41" customWidth="1"/>
    <col min="11673" max="11776" width="11.42578125" style="41"/>
    <col min="11777" max="11777" width="8.42578125" style="41" customWidth="1"/>
    <col min="11778" max="11778" width="39.42578125" style="41" customWidth="1"/>
    <col min="11779" max="11779" width="63.85546875" style="41" customWidth="1"/>
    <col min="11780" max="11780" width="19.42578125" style="41" customWidth="1"/>
    <col min="11781" max="11781" width="9.42578125" style="41" customWidth="1"/>
    <col min="11782" max="11782" width="58" style="41" customWidth="1"/>
    <col min="11783" max="11784" width="26.42578125" style="41" customWidth="1"/>
    <col min="11785" max="11785" width="17.85546875" style="41" customWidth="1"/>
    <col min="11786" max="11786" width="14.85546875" style="41" customWidth="1"/>
    <col min="11787" max="11787" width="17.85546875" style="41" customWidth="1"/>
    <col min="11788" max="11788" width="16.42578125" style="41" customWidth="1"/>
    <col min="11789" max="11789" width="15.42578125" style="41" customWidth="1"/>
    <col min="11790" max="11790" width="32.7109375" style="41" customWidth="1"/>
    <col min="11791" max="11792" width="16.140625" style="41" customWidth="1"/>
    <col min="11793" max="11794" width="11.42578125" style="41"/>
    <col min="11795" max="11795" width="13.28515625" style="41" customWidth="1"/>
    <col min="11796" max="11797" width="11.42578125" style="41" customWidth="1"/>
    <col min="11798" max="11798" width="45" style="41" customWidth="1"/>
    <col min="11799" max="11800" width="16.85546875" style="41" customWidth="1"/>
    <col min="11801" max="11802" width="11.42578125" style="41"/>
    <col min="11803" max="11803" width="13.28515625" style="41" customWidth="1"/>
    <col min="11804" max="11805" width="11.42578125" style="41" customWidth="1"/>
    <col min="11806" max="11806" width="59.7109375" style="41" customWidth="1"/>
    <col min="11807" max="11807" width="11.42578125" style="41" customWidth="1"/>
    <col min="11808" max="11808" width="15.7109375" style="41" customWidth="1"/>
    <col min="11809" max="11810" width="11.42578125" style="41"/>
    <col min="11811" max="11811" width="14.7109375" style="41" customWidth="1"/>
    <col min="11812" max="11813" width="11.42578125" style="41" customWidth="1"/>
    <col min="11814" max="11814" width="43.42578125" style="41" customWidth="1"/>
    <col min="11815" max="11816" width="19.28515625" style="41" customWidth="1"/>
    <col min="11817" max="11817" width="12.85546875" style="41" customWidth="1"/>
    <col min="11818" max="11818" width="11.42578125" style="41"/>
    <col min="11819" max="11819" width="14.42578125" style="41" customWidth="1"/>
    <col min="11820" max="11821" width="11.42578125" style="41" customWidth="1"/>
    <col min="11822" max="11822" width="56" style="41" customWidth="1"/>
    <col min="11823" max="11824" width="11.42578125" style="41" customWidth="1"/>
    <col min="11825" max="11826" width="11.42578125" style="41"/>
    <col min="11827" max="11827" width="13.42578125" style="41" customWidth="1"/>
    <col min="11828" max="11829" width="11.42578125" style="41" customWidth="1"/>
    <col min="11830" max="11830" width="52" style="41" customWidth="1"/>
    <col min="11831" max="11831" width="11.42578125" style="41" customWidth="1"/>
    <col min="11832" max="11832" width="17.140625" style="41" customWidth="1"/>
    <col min="11833" max="11834" width="11.42578125" style="41"/>
    <col min="11835" max="11835" width="14.28515625" style="41" customWidth="1"/>
    <col min="11836" max="11837" width="11.42578125" style="41" customWidth="1"/>
    <col min="11838" max="11839" width="24.85546875" style="41" customWidth="1"/>
    <col min="11840" max="11840" width="48" style="41" customWidth="1"/>
    <col min="11841" max="11841" width="54" style="41" customWidth="1"/>
    <col min="11842" max="11842" width="20.28515625" style="41" customWidth="1"/>
    <col min="11843" max="11843" width="12.28515625" style="41" customWidth="1"/>
    <col min="11844" max="11844" width="11.42578125" style="41"/>
    <col min="11845" max="11845" width="13.28515625" style="41" customWidth="1"/>
    <col min="11846" max="11847" width="11.42578125" style="41" customWidth="1"/>
    <col min="11848" max="11848" width="35.7109375" style="41" customWidth="1"/>
    <col min="11849" max="11850" width="14.28515625" style="41" customWidth="1"/>
    <col min="11851" max="11851" width="12.7109375" style="41" customWidth="1"/>
    <col min="11852" max="11852" width="11.42578125" style="41"/>
    <col min="11853" max="11853" width="12.28515625" style="41" customWidth="1"/>
    <col min="11854" max="11855" width="11.42578125" style="41" customWidth="1"/>
    <col min="11856" max="11856" width="34.7109375" style="41" customWidth="1"/>
    <col min="11857" max="11857" width="14.7109375" style="41" customWidth="1"/>
    <col min="11858" max="11858" width="17.85546875" style="41" customWidth="1"/>
    <col min="11859" max="11859" width="13.28515625" style="41" customWidth="1"/>
    <col min="11860" max="11860" width="11.42578125" style="41"/>
    <col min="11861" max="11861" width="12.7109375" style="41" customWidth="1"/>
    <col min="11862" max="11863" width="11.42578125" style="41" customWidth="1"/>
    <col min="11864" max="11864" width="45.28515625" style="41" customWidth="1"/>
    <col min="11865" max="11865" width="11.42578125" style="41" customWidth="1"/>
    <col min="11866" max="11866" width="19.28515625" style="41" customWidth="1"/>
    <col min="11867" max="11868" width="11.42578125" style="41"/>
    <col min="11869" max="11869" width="13.28515625" style="41" customWidth="1"/>
    <col min="11870" max="11871" width="11.42578125" style="41" customWidth="1"/>
    <col min="11872" max="11872" width="54.140625" style="41" customWidth="1"/>
    <col min="11873" max="11874" width="11.42578125" style="41" customWidth="1"/>
    <col min="11875" max="11875" width="15" style="41" customWidth="1"/>
    <col min="11876" max="11876" width="11.42578125" style="41"/>
    <col min="11877" max="11877" width="15.28515625" style="41" customWidth="1"/>
    <col min="11878" max="11879" width="11.42578125" style="41" customWidth="1"/>
    <col min="11880" max="11880" width="43.42578125" style="41" customWidth="1"/>
    <col min="11881" max="11881" width="11.42578125" style="41" customWidth="1"/>
    <col min="11882" max="11882" width="15.42578125" style="41" customWidth="1"/>
    <col min="11883" max="11884" width="11.42578125" style="41"/>
    <col min="11885" max="11885" width="14" style="41" customWidth="1"/>
    <col min="11886" max="11887" width="11.42578125" style="41" customWidth="1"/>
    <col min="11888" max="11888" width="32.7109375" style="41" customWidth="1"/>
    <col min="11889" max="11890" width="29.140625" style="41" customWidth="1"/>
    <col min="11891" max="11892" width="11.42578125" style="41"/>
    <col min="11893" max="11893" width="13.85546875" style="41" customWidth="1"/>
    <col min="11894" max="11895" width="11.42578125" style="41" customWidth="1"/>
    <col min="11896" max="11897" width="30.42578125" style="41" customWidth="1"/>
    <col min="11898" max="11898" width="52.28515625" style="41" customWidth="1"/>
    <col min="11899" max="11900" width="15.28515625" style="41" customWidth="1"/>
    <col min="11901" max="11902" width="11.42578125" style="41"/>
    <col min="11903" max="11903" width="12.85546875" style="41" customWidth="1"/>
    <col min="11904" max="11905" width="11.42578125" style="41" customWidth="1"/>
    <col min="11906" max="11906" width="37.7109375" style="41" customWidth="1"/>
    <col min="11907" max="11908" width="11.42578125" style="41" customWidth="1"/>
    <col min="11909" max="11910" width="11.42578125" style="41"/>
    <col min="11911" max="11911" width="14.7109375" style="41" customWidth="1"/>
    <col min="11912" max="11913" width="11.42578125" style="41" customWidth="1"/>
    <col min="11914" max="11914" width="70.140625" style="41" customWidth="1"/>
    <col min="11915" max="11916" width="14" style="41" customWidth="1"/>
    <col min="11917" max="11917" width="12.7109375" style="41" customWidth="1"/>
    <col min="11918" max="11918" width="11.42578125" style="41"/>
    <col min="11919" max="11919" width="15" style="41" customWidth="1"/>
    <col min="11920" max="11921" width="11.42578125" style="41" customWidth="1"/>
    <col min="11922" max="11922" width="16.85546875" style="41" customWidth="1"/>
    <col min="11923" max="11924" width="28.28515625" style="41" customWidth="1"/>
    <col min="11925" max="11925" width="19.140625" style="41" customWidth="1"/>
    <col min="11926" max="11926" width="23.7109375" style="41" customWidth="1"/>
    <col min="11927" max="11927" width="11.42578125" style="41"/>
    <col min="11928" max="11928" width="18.7109375" style="41" customWidth="1"/>
    <col min="11929" max="12032" width="11.42578125" style="41"/>
    <col min="12033" max="12033" width="8.42578125" style="41" customWidth="1"/>
    <col min="12034" max="12034" width="39.42578125" style="41" customWidth="1"/>
    <col min="12035" max="12035" width="63.85546875" style="41" customWidth="1"/>
    <col min="12036" max="12036" width="19.42578125" style="41" customWidth="1"/>
    <col min="12037" max="12037" width="9.42578125" style="41" customWidth="1"/>
    <col min="12038" max="12038" width="58" style="41" customWidth="1"/>
    <col min="12039" max="12040" width="26.42578125" style="41" customWidth="1"/>
    <col min="12041" max="12041" width="17.85546875" style="41" customWidth="1"/>
    <col min="12042" max="12042" width="14.85546875" style="41" customWidth="1"/>
    <col min="12043" max="12043" width="17.85546875" style="41" customWidth="1"/>
    <col min="12044" max="12044" width="16.42578125" style="41" customWidth="1"/>
    <col min="12045" max="12045" width="15.42578125" style="41" customWidth="1"/>
    <col min="12046" max="12046" width="32.7109375" style="41" customWidth="1"/>
    <col min="12047" max="12048" width="16.140625" style="41" customWidth="1"/>
    <col min="12049" max="12050" width="11.42578125" style="41"/>
    <col min="12051" max="12051" width="13.28515625" style="41" customWidth="1"/>
    <col min="12052" max="12053" width="11.42578125" style="41" customWidth="1"/>
    <col min="12054" max="12054" width="45" style="41" customWidth="1"/>
    <col min="12055" max="12056" width="16.85546875" style="41" customWidth="1"/>
    <col min="12057" max="12058" width="11.42578125" style="41"/>
    <col min="12059" max="12059" width="13.28515625" style="41" customWidth="1"/>
    <col min="12060" max="12061" width="11.42578125" style="41" customWidth="1"/>
    <col min="12062" max="12062" width="59.7109375" style="41" customWidth="1"/>
    <col min="12063" max="12063" width="11.42578125" style="41" customWidth="1"/>
    <col min="12064" max="12064" width="15.7109375" style="41" customWidth="1"/>
    <col min="12065" max="12066" width="11.42578125" style="41"/>
    <col min="12067" max="12067" width="14.7109375" style="41" customWidth="1"/>
    <col min="12068" max="12069" width="11.42578125" style="41" customWidth="1"/>
    <col min="12070" max="12070" width="43.42578125" style="41" customWidth="1"/>
    <col min="12071" max="12072" width="19.28515625" style="41" customWidth="1"/>
    <col min="12073" max="12073" width="12.85546875" style="41" customWidth="1"/>
    <col min="12074" max="12074" width="11.42578125" style="41"/>
    <col min="12075" max="12075" width="14.42578125" style="41" customWidth="1"/>
    <col min="12076" max="12077" width="11.42578125" style="41" customWidth="1"/>
    <col min="12078" max="12078" width="56" style="41" customWidth="1"/>
    <col min="12079" max="12080" width="11.42578125" style="41" customWidth="1"/>
    <col min="12081" max="12082" width="11.42578125" style="41"/>
    <col min="12083" max="12083" width="13.42578125" style="41" customWidth="1"/>
    <col min="12084" max="12085" width="11.42578125" style="41" customWidth="1"/>
    <col min="12086" max="12086" width="52" style="41" customWidth="1"/>
    <col min="12087" max="12087" width="11.42578125" style="41" customWidth="1"/>
    <col min="12088" max="12088" width="17.140625" style="41" customWidth="1"/>
    <col min="12089" max="12090" width="11.42578125" style="41"/>
    <col min="12091" max="12091" width="14.28515625" style="41" customWidth="1"/>
    <col min="12092" max="12093" width="11.42578125" style="41" customWidth="1"/>
    <col min="12094" max="12095" width="24.85546875" style="41" customWidth="1"/>
    <col min="12096" max="12096" width="48" style="41" customWidth="1"/>
    <col min="12097" max="12097" width="54" style="41" customWidth="1"/>
    <col min="12098" max="12098" width="20.28515625" style="41" customWidth="1"/>
    <col min="12099" max="12099" width="12.28515625" style="41" customWidth="1"/>
    <col min="12100" max="12100" width="11.42578125" style="41"/>
    <col min="12101" max="12101" width="13.28515625" style="41" customWidth="1"/>
    <col min="12102" max="12103" width="11.42578125" style="41" customWidth="1"/>
    <col min="12104" max="12104" width="35.7109375" style="41" customWidth="1"/>
    <col min="12105" max="12106" width="14.28515625" style="41" customWidth="1"/>
    <col min="12107" max="12107" width="12.7109375" style="41" customWidth="1"/>
    <col min="12108" max="12108" width="11.42578125" style="41"/>
    <col min="12109" max="12109" width="12.28515625" style="41" customWidth="1"/>
    <col min="12110" max="12111" width="11.42578125" style="41" customWidth="1"/>
    <col min="12112" max="12112" width="34.7109375" style="41" customWidth="1"/>
    <col min="12113" max="12113" width="14.7109375" style="41" customWidth="1"/>
    <col min="12114" max="12114" width="17.85546875" style="41" customWidth="1"/>
    <col min="12115" max="12115" width="13.28515625" style="41" customWidth="1"/>
    <col min="12116" max="12116" width="11.42578125" style="41"/>
    <col min="12117" max="12117" width="12.7109375" style="41" customWidth="1"/>
    <col min="12118" max="12119" width="11.42578125" style="41" customWidth="1"/>
    <col min="12120" max="12120" width="45.28515625" style="41" customWidth="1"/>
    <col min="12121" max="12121" width="11.42578125" style="41" customWidth="1"/>
    <col min="12122" max="12122" width="19.28515625" style="41" customWidth="1"/>
    <col min="12123" max="12124" width="11.42578125" style="41"/>
    <col min="12125" max="12125" width="13.28515625" style="41" customWidth="1"/>
    <col min="12126" max="12127" width="11.42578125" style="41" customWidth="1"/>
    <col min="12128" max="12128" width="54.140625" style="41" customWidth="1"/>
    <col min="12129" max="12130" width="11.42578125" style="41" customWidth="1"/>
    <col min="12131" max="12131" width="15" style="41" customWidth="1"/>
    <col min="12132" max="12132" width="11.42578125" style="41"/>
    <col min="12133" max="12133" width="15.28515625" style="41" customWidth="1"/>
    <col min="12134" max="12135" width="11.42578125" style="41" customWidth="1"/>
    <col min="12136" max="12136" width="43.42578125" style="41" customWidth="1"/>
    <col min="12137" max="12137" width="11.42578125" style="41" customWidth="1"/>
    <col min="12138" max="12138" width="15.42578125" style="41" customWidth="1"/>
    <col min="12139" max="12140" width="11.42578125" style="41"/>
    <col min="12141" max="12141" width="14" style="41" customWidth="1"/>
    <col min="12142" max="12143" width="11.42578125" style="41" customWidth="1"/>
    <col min="12144" max="12144" width="32.7109375" style="41" customWidth="1"/>
    <col min="12145" max="12146" width="29.140625" style="41" customWidth="1"/>
    <col min="12147" max="12148" width="11.42578125" style="41"/>
    <col min="12149" max="12149" width="13.85546875" style="41" customWidth="1"/>
    <col min="12150" max="12151" width="11.42578125" style="41" customWidth="1"/>
    <col min="12152" max="12153" width="30.42578125" style="41" customWidth="1"/>
    <col min="12154" max="12154" width="52.28515625" style="41" customWidth="1"/>
    <col min="12155" max="12156" width="15.28515625" style="41" customWidth="1"/>
    <col min="12157" max="12158" width="11.42578125" style="41"/>
    <col min="12159" max="12159" width="12.85546875" style="41" customWidth="1"/>
    <col min="12160" max="12161" width="11.42578125" style="41" customWidth="1"/>
    <col min="12162" max="12162" width="37.7109375" style="41" customWidth="1"/>
    <col min="12163" max="12164" width="11.42578125" style="41" customWidth="1"/>
    <col min="12165" max="12166" width="11.42578125" style="41"/>
    <col min="12167" max="12167" width="14.7109375" style="41" customWidth="1"/>
    <col min="12168" max="12169" width="11.42578125" style="41" customWidth="1"/>
    <col min="12170" max="12170" width="70.140625" style="41" customWidth="1"/>
    <col min="12171" max="12172" width="14" style="41" customWidth="1"/>
    <col min="12173" max="12173" width="12.7109375" style="41" customWidth="1"/>
    <col min="12174" max="12174" width="11.42578125" style="41"/>
    <col min="12175" max="12175" width="15" style="41" customWidth="1"/>
    <col min="12176" max="12177" width="11.42578125" style="41" customWidth="1"/>
    <col min="12178" max="12178" width="16.85546875" style="41" customWidth="1"/>
    <col min="12179" max="12180" width="28.28515625" style="41" customWidth="1"/>
    <col min="12181" max="12181" width="19.140625" style="41" customWidth="1"/>
    <col min="12182" max="12182" width="23.7109375" style="41" customWidth="1"/>
    <col min="12183" max="12183" width="11.42578125" style="41"/>
    <col min="12184" max="12184" width="18.7109375" style="41" customWidth="1"/>
    <col min="12185" max="12288" width="11.42578125" style="41"/>
    <col min="12289" max="12289" width="8.42578125" style="41" customWidth="1"/>
    <col min="12290" max="12290" width="39.42578125" style="41" customWidth="1"/>
    <col min="12291" max="12291" width="63.85546875" style="41" customWidth="1"/>
    <col min="12292" max="12292" width="19.42578125" style="41" customWidth="1"/>
    <col min="12293" max="12293" width="9.42578125" style="41" customWidth="1"/>
    <col min="12294" max="12294" width="58" style="41" customWidth="1"/>
    <col min="12295" max="12296" width="26.42578125" style="41" customWidth="1"/>
    <col min="12297" max="12297" width="17.85546875" style="41" customWidth="1"/>
    <col min="12298" max="12298" width="14.85546875" style="41" customWidth="1"/>
    <col min="12299" max="12299" width="17.85546875" style="41" customWidth="1"/>
    <col min="12300" max="12300" width="16.42578125" style="41" customWidth="1"/>
    <col min="12301" max="12301" width="15.42578125" style="41" customWidth="1"/>
    <col min="12302" max="12302" width="32.7109375" style="41" customWidth="1"/>
    <col min="12303" max="12304" width="16.140625" style="41" customWidth="1"/>
    <col min="12305" max="12306" width="11.42578125" style="41"/>
    <col min="12307" max="12307" width="13.28515625" style="41" customWidth="1"/>
    <col min="12308" max="12309" width="11.42578125" style="41" customWidth="1"/>
    <col min="12310" max="12310" width="45" style="41" customWidth="1"/>
    <col min="12311" max="12312" width="16.85546875" style="41" customWidth="1"/>
    <col min="12313" max="12314" width="11.42578125" style="41"/>
    <col min="12315" max="12315" width="13.28515625" style="41" customWidth="1"/>
    <col min="12316" max="12317" width="11.42578125" style="41" customWidth="1"/>
    <col min="12318" max="12318" width="59.7109375" style="41" customWidth="1"/>
    <col min="12319" max="12319" width="11.42578125" style="41" customWidth="1"/>
    <col min="12320" max="12320" width="15.7109375" style="41" customWidth="1"/>
    <col min="12321" max="12322" width="11.42578125" style="41"/>
    <col min="12323" max="12323" width="14.7109375" style="41" customWidth="1"/>
    <col min="12324" max="12325" width="11.42578125" style="41" customWidth="1"/>
    <col min="12326" max="12326" width="43.42578125" style="41" customWidth="1"/>
    <col min="12327" max="12328" width="19.28515625" style="41" customWidth="1"/>
    <col min="12329" max="12329" width="12.85546875" style="41" customWidth="1"/>
    <col min="12330" max="12330" width="11.42578125" style="41"/>
    <col min="12331" max="12331" width="14.42578125" style="41" customWidth="1"/>
    <col min="12332" max="12333" width="11.42578125" style="41" customWidth="1"/>
    <col min="12334" max="12334" width="56" style="41" customWidth="1"/>
    <col min="12335" max="12336" width="11.42578125" style="41" customWidth="1"/>
    <col min="12337" max="12338" width="11.42578125" style="41"/>
    <col min="12339" max="12339" width="13.42578125" style="41" customWidth="1"/>
    <col min="12340" max="12341" width="11.42578125" style="41" customWidth="1"/>
    <col min="12342" max="12342" width="52" style="41" customWidth="1"/>
    <col min="12343" max="12343" width="11.42578125" style="41" customWidth="1"/>
    <col min="12344" max="12344" width="17.140625" style="41" customWidth="1"/>
    <col min="12345" max="12346" width="11.42578125" style="41"/>
    <col min="12347" max="12347" width="14.28515625" style="41" customWidth="1"/>
    <col min="12348" max="12349" width="11.42578125" style="41" customWidth="1"/>
    <col min="12350" max="12351" width="24.85546875" style="41" customWidth="1"/>
    <col min="12352" max="12352" width="48" style="41" customWidth="1"/>
    <col min="12353" max="12353" width="54" style="41" customWidth="1"/>
    <col min="12354" max="12354" width="20.28515625" style="41" customWidth="1"/>
    <col min="12355" max="12355" width="12.28515625" style="41" customWidth="1"/>
    <col min="12356" max="12356" width="11.42578125" style="41"/>
    <col min="12357" max="12357" width="13.28515625" style="41" customWidth="1"/>
    <col min="12358" max="12359" width="11.42578125" style="41" customWidth="1"/>
    <col min="12360" max="12360" width="35.7109375" style="41" customWidth="1"/>
    <col min="12361" max="12362" width="14.28515625" style="41" customWidth="1"/>
    <col min="12363" max="12363" width="12.7109375" style="41" customWidth="1"/>
    <col min="12364" max="12364" width="11.42578125" style="41"/>
    <col min="12365" max="12365" width="12.28515625" style="41" customWidth="1"/>
    <col min="12366" max="12367" width="11.42578125" style="41" customWidth="1"/>
    <col min="12368" max="12368" width="34.7109375" style="41" customWidth="1"/>
    <col min="12369" max="12369" width="14.7109375" style="41" customWidth="1"/>
    <col min="12370" max="12370" width="17.85546875" style="41" customWidth="1"/>
    <col min="12371" max="12371" width="13.28515625" style="41" customWidth="1"/>
    <col min="12372" max="12372" width="11.42578125" style="41"/>
    <col min="12373" max="12373" width="12.7109375" style="41" customWidth="1"/>
    <col min="12374" max="12375" width="11.42578125" style="41" customWidth="1"/>
    <col min="12376" max="12376" width="45.28515625" style="41" customWidth="1"/>
    <col min="12377" max="12377" width="11.42578125" style="41" customWidth="1"/>
    <col min="12378" max="12378" width="19.28515625" style="41" customWidth="1"/>
    <col min="12379" max="12380" width="11.42578125" style="41"/>
    <col min="12381" max="12381" width="13.28515625" style="41" customWidth="1"/>
    <col min="12382" max="12383" width="11.42578125" style="41" customWidth="1"/>
    <col min="12384" max="12384" width="54.140625" style="41" customWidth="1"/>
    <col min="12385" max="12386" width="11.42578125" style="41" customWidth="1"/>
    <col min="12387" max="12387" width="15" style="41" customWidth="1"/>
    <col min="12388" max="12388" width="11.42578125" style="41"/>
    <col min="12389" max="12389" width="15.28515625" style="41" customWidth="1"/>
    <col min="12390" max="12391" width="11.42578125" style="41" customWidth="1"/>
    <col min="12392" max="12392" width="43.42578125" style="41" customWidth="1"/>
    <col min="12393" max="12393" width="11.42578125" style="41" customWidth="1"/>
    <col min="12394" max="12394" width="15.42578125" style="41" customWidth="1"/>
    <col min="12395" max="12396" width="11.42578125" style="41"/>
    <col min="12397" max="12397" width="14" style="41" customWidth="1"/>
    <col min="12398" max="12399" width="11.42578125" style="41" customWidth="1"/>
    <col min="12400" max="12400" width="32.7109375" style="41" customWidth="1"/>
    <col min="12401" max="12402" width="29.140625" style="41" customWidth="1"/>
    <col min="12403" max="12404" width="11.42578125" style="41"/>
    <col min="12405" max="12405" width="13.85546875" style="41" customWidth="1"/>
    <col min="12406" max="12407" width="11.42578125" style="41" customWidth="1"/>
    <col min="12408" max="12409" width="30.42578125" style="41" customWidth="1"/>
    <col min="12410" max="12410" width="52.28515625" style="41" customWidth="1"/>
    <col min="12411" max="12412" width="15.28515625" style="41" customWidth="1"/>
    <col min="12413" max="12414" width="11.42578125" style="41"/>
    <col min="12415" max="12415" width="12.85546875" style="41" customWidth="1"/>
    <col min="12416" max="12417" width="11.42578125" style="41" customWidth="1"/>
    <col min="12418" max="12418" width="37.7109375" style="41" customWidth="1"/>
    <col min="12419" max="12420" width="11.42578125" style="41" customWidth="1"/>
    <col min="12421" max="12422" width="11.42578125" style="41"/>
    <col min="12423" max="12423" width="14.7109375" style="41" customWidth="1"/>
    <col min="12424" max="12425" width="11.42578125" style="41" customWidth="1"/>
    <col min="12426" max="12426" width="70.140625" style="41" customWidth="1"/>
    <col min="12427" max="12428" width="14" style="41" customWidth="1"/>
    <col min="12429" max="12429" width="12.7109375" style="41" customWidth="1"/>
    <col min="12430" max="12430" width="11.42578125" style="41"/>
    <col min="12431" max="12431" width="15" style="41" customWidth="1"/>
    <col min="12432" max="12433" width="11.42578125" style="41" customWidth="1"/>
    <col min="12434" max="12434" width="16.85546875" style="41" customWidth="1"/>
    <col min="12435" max="12436" width="28.28515625" style="41" customWidth="1"/>
    <col min="12437" max="12437" width="19.140625" style="41" customWidth="1"/>
    <col min="12438" max="12438" width="23.7109375" style="41" customWidth="1"/>
    <col min="12439" max="12439" width="11.42578125" style="41"/>
    <col min="12440" max="12440" width="18.7109375" style="41" customWidth="1"/>
    <col min="12441" max="12544" width="11.42578125" style="41"/>
    <col min="12545" max="12545" width="8.42578125" style="41" customWidth="1"/>
    <col min="12546" max="12546" width="39.42578125" style="41" customWidth="1"/>
    <col min="12547" max="12547" width="63.85546875" style="41" customWidth="1"/>
    <col min="12548" max="12548" width="19.42578125" style="41" customWidth="1"/>
    <col min="12549" max="12549" width="9.42578125" style="41" customWidth="1"/>
    <col min="12550" max="12550" width="58" style="41" customWidth="1"/>
    <col min="12551" max="12552" width="26.42578125" style="41" customWidth="1"/>
    <col min="12553" max="12553" width="17.85546875" style="41" customWidth="1"/>
    <col min="12554" max="12554" width="14.85546875" style="41" customWidth="1"/>
    <col min="12555" max="12555" width="17.85546875" style="41" customWidth="1"/>
    <col min="12556" max="12556" width="16.42578125" style="41" customWidth="1"/>
    <col min="12557" max="12557" width="15.42578125" style="41" customWidth="1"/>
    <col min="12558" max="12558" width="32.7109375" style="41" customWidth="1"/>
    <col min="12559" max="12560" width="16.140625" style="41" customWidth="1"/>
    <col min="12561" max="12562" width="11.42578125" style="41"/>
    <col min="12563" max="12563" width="13.28515625" style="41" customWidth="1"/>
    <col min="12564" max="12565" width="11.42578125" style="41" customWidth="1"/>
    <col min="12566" max="12566" width="45" style="41" customWidth="1"/>
    <col min="12567" max="12568" width="16.85546875" style="41" customWidth="1"/>
    <col min="12569" max="12570" width="11.42578125" style="41"/>
    <col min="12571" max="12571" width="13.28515625" style="41" customWidth="1"/>
    <col min="12572" max="12573" width="11.42578125" style="41" customWidth="1"/>
    <col min="12574" max="12574" width="59.7109375" style="41" customWidth="1"/>
    <col min="12575" max="12575" width="11.42578125" style="41" customWidth="1"/>
    <col min="12576" max="12576" width="15.7109375" style="41" customWidth="1"/>
    <col min="12577" max="12578" width="11.42578125" style="41"/>
    <col min="12579" max="12579" width="14.7109375" style="41" customWidth="1"/>
    <col min="12580" max="12581" width="11.42578125" style="41" customWidth="1"/>
    <col min="12582" max="12582" width="43.42578125" style="41" customWidth="1"/>
    <col min="12583" max="12584" width="19.28515625" style="41" customWidth="1"/>
    <col min="12585" max="12585" width="12.85546875" style="41" customWidth="1"/>
    <col min="12586" max="12586" width="11.42578125" style="41"/>
    <col min="12587" max="12587" width="14.42578125" style="41" customWidth="1"/>
    <col min="12588" max="12589" width="11.42578125" style="41" customWidth="1"/>
    <col min="12590" max="12590" width="56" style="41" customWidth="1"/>
    <col min="12591" max="12592" width="11.42578125" style="41" customWidth="1"/>
    <col min="12593" max="12594" width="11.42578125" style="41"/>
    <col min="12595" max="12595" width="13.42578125" style="41" customWidth="1"/>
    <col min="12596" max="12597" width="11.42578125" style="41" customWidth="1"/>
    <col min="12598" max="12598" width="52" style="41" customWidth="1"/>
    <col min="12599" max="12599" width="11.42578125" style="41" customWidth="1"/>
    <col min="12600" max="12600" width="17.140625" style="41" customWidth="1"/>
    <col min="12601" max="12602" width="11.42578125" style="41"/>
    <col min="12603" max="12603" width="14.28515625" style="41" customWidth="1"/>
    <col min="12604" max="12605" width="11.42578125" style="41" customWidth="1"/>
    <col min="12606" max="12607" width="24.85546875" style="41" customWidth="1"/>
    <col min="12608" max="12608" width="48" style="41" customWidth="1"/>
    <col min="12609" max="12609" width="54" style="41" customWidth="1"/>
    <col min="12610" max="12610" width="20.28515625" style="41" customWidth="1"/>
    <col min="12611" max="12611" width="12.28515625" style="41" customWidth="1"/>
    <col min="12612" max="12612" width="11.42578125" style="41"/>
    <col min="12613" max="12613" width="13.28515625" style="41" customWidth="1"/>
    <col min="12614" max="12615" width="11.42578125" style="41" customWidth="1"/>
    <col min="12616" max="12616" width="35.7109375" style="41" customWidth="1"/>
    <col min="12617" max="12618" width="14.28515625" style="41" customWidth="1"/>
    <col min="12619" max="12619" width="12.7109375" style="41" customWidth="1"/>
    <col min="12620" max="12620" width="11.42578125" style="41"/>
    <col min="12621" max="12621" width="12.28515625" style="41" customWidth="1"/>
    <col min="12622" max="12623" width="11.42578125" style="41" customWidth="1"/>
    <col min="12624" max="12624" width="34.7109375" style="41" customWidth="1"/>
    <col min="12625" max="12625" width="14.7109375" style="41" customWidth="1"/>
    <col min="12626" max="12626" width="17.85546875" style="41" customWidth="1"/>
    <col min="12627" max="12627" width="13.28515625" style="41" customWidth="1"/>
    <col min="12628" max="12628" width="11.42578125" style="41"/>
    <col min="12629" max="12629" width="12.7109375" style="41" customWidth="1"/>
    <col min="12630" max="12631" width="11.42578125" style="41" customWidth="1"/>
    <col min="12632" max="12632" width="45.28515625" style="41" customWidth="1"/>
    <col min="12633" max="12633" width="11.42578125" style="41" customWidth="1"/>
    <col min="12634" max="12634" width="19.28515625" style="41" customWidth="1"/>
    <col min="12635" max="12636" width="11.42578125" style="41"/>
    <col min="12637" max="12637" width="13.28515625" style="41" customWidth="1"/>
    <col min="12638" max="12639" width="11.42578125" style="41" customWidth="1"/>
    <col min="12640" max="12640" width="54.140625" style="41" customWidth="1"/>
    <col min="12641" max="12642" width="11.42578125" style="41" customWidth="1"/>
    <col min="12643" max="12643" width="15" style="41" customWidth="1"/>
    <col min="12644" max="12644" width="11.42578125" style="41"/>
    <col min="12645" max="12645" width="15.28515625" style="41" customWidth="1"/>
    <col min="12646" max="12647" width="11.42578125" style="41" customWidth="1"/>
    <col min="12648" max="12648" width="43.42578125" style="41" customWidth="1"/>
    <col min="12649" max="12649" width="11.42578125" style="41" customWidth="1"/>
    <col min="12650" max="12650" width="15.42578125" style="41" customWidth="1"/>
    <col min="12651" max="12652" width="11.42578125" style="41"/>
    <col min="12653" max="12653" width="14" style="41" customWidth="1"/>
    <col min="12654" max="12655" width="11.42578125" style="41" customWidth="1"/>
    <col min="12656" max="12656" width="32.7109375" style="41" customWidth="1"/>
    <col min="12657" max="12658" width="29.140625" style="41" customWidth="1"/>
    <col min="12659" max="12660" width="11.42578125" style="41"/>
    <col min="12661" max="12661" width="13.85546875" style="41" customWidth="1"/>
    <col min="12662" max="12663" width="11.42578125" style="41" customWidth="1"/>
    <col min="12664" max="12665" width="30.42578125" style="41" customWidth="1"/>
    <col min="12666" max="12666" width="52.28515625" style="41" customWidth="1"/>
    <col min="12667" max="12668" width="15.28515625" style="41" customWidth="1"/>
    <col min="12669" max="12670" width="11.42578125" style="41"/>
    <col min="12671" max="12671" width="12.85546875" style="41" customWidth="1"/>
    <col min="12672" max="12673" width="11.42578125" style="41" customWidth="1"/>
    <col min="12674" max="12674" width="37.7109375" style="41" customWidth="1"/>
    <col min="12675" max="12676" width="11.42578125" style="41" customWidth="1"/>
    <col min="12677" max="12678" width="11.42578125" style="41"/>
    <col min="12679" max="12679" width="14.7109375" style="41" customWidth="1"/>
    <col min="12680" max="12681" width="11.42578125" style="41" customWidth="1"/>
    <col min="12682" max="12682" width="70.140625" style="41" customWidth="1"/>
    <col min="12683" max="12684" width="14" style="41" customWidth="1"/>
    <col min="12685" max="12685" width="12.7109375" style="41" customWidth="1"/>
    <col min="12686" max="12686" width="11.42578125" style="41"/>
    <col min="12687" max="12687" width="15" style="41" customWidth="1"/>
    <col min="12688" max="12689" width="11.42578125" style="41" customWidth="1"/>
    <col min="12690" max="12690" width="16.85546875" style="41" customWidth="1"/>
    <col min="12691" max="12692" width="28.28515625" style="41" customWidth="1"/>
    <col min="12693" max="12693" width="19.140625" style="41" customWidth="1"/>
    <col min="12694" max="12694" width="23.7109375" style="41" customWidth="1"/>
    <col min="12695" max="12695" width="11.42578125" style="41"/>
    <col min="12696" max="12696" width="18.7109375" style="41" customWidth="1"/>
    <col min="12697" max="12800" width="11.42578125" style="41"/>
    <col min="12801" max="12801" width="8.42578125" style="41" customWidth="1"/>
    <col min="12802" max="12802" width="39.42578125" style="41" customWidth="1"/>
    <col min="12803" max="12803" width="63.85546875" style="41" customWidth="1"/>
    <col min="12804" max="12804" width="19.42578125" style="41" customWidth="1"/>
    <col min="12805" max="12805" width="9.42578125" style="41" customWidth="1"/>
    <col min="12806" max="12806" width="58" style="41" customWidth="1"/>
    <col min="12807" max="12808" width="26.42578125" style="41" customWidth="1"/>
    <col min="12809" max="12809" width="17.85546875" style="41" customWidth="1"/>
    <col min="12810" max="12810" width="14.85546875" style="41" customWidth="1"/>
    <col min="12811" max="12811" width="17.85546875" style="41" customWidth="1"/>
    <col min="12812" max="12812" width="16.42578125" style="41" customWidth="1"/>
    <col min="12813" max="12813" width="15.42578125" style="41" customWidth="1"/>
    <col min="12814" max="12814" width="32.7109375" style="41" customWidth="1"/>
    <col min="12815" max="12816" width="16.140625" style="41" customWidth="1"/>
    <col min="12817" max="12818" width="11.42578125" style="41"/>
    <col min="12819" max="12819" width="13.28515625" style="41" customWidth="1"/>
    <col min="12820" max="12821" width="11.42578125" style="41" customWidth="1"/>
    <col min="12822" max="12822" width="45" style="41" customWidth="1"/>
    <col min="12823" max="12824" width="16.85546875" style="41" customWidth="1"/>
    <col min="12825" max="12826" width="11.42578125" style="41"/>
    <col min="12827" max="12827" width="13.28515625" style="41" customWidth="1"/>
    <col min="12828" max="12829" width="11.42578125" style="41" customWidth="1"/>
    <col min="12830" max="12830" width="59.7109375" style="41" customWidth="1"/>
    <col min="12831" max="12831" width="11.42578125" style="41" customWidth="1"/>
    <col min="12832" max="12832" width="15.7109375" style="41" customWidth="1"/>
    <col min="12833" max="12834" width="11.42578125" style="41"/>
    <col min="12835" max="12835" width="14.7109375" style="41" customWidth="1"/>
    <col min="12836" max="12837" width="11.42578125" style="41" customWidth="1"/>
    <col min="12838" max="12838" width="43.42578125" style="41" customWidth="1"/>
    <col min="12839" max="12840" width="19.28515625" style="41" customWidth="1"/>
    <col min="12841" max="12841" width="12.85546875" style="41" customWidth="1"/>
    <col min="12842" max="12842" width="11.42578125" style="41"/>
    <col min="12843" max="12843" width="14.42578125" style="41" customWidth="1"/>
    <col min="12844" max="12845" width="11.42578125" style="41" customWidth="1"/>
    <col min="12846" max="12846" width="56" style="41" customWidth="1"/>
    <col min="12847" max="12848" width="11.42578125" style="41" customWidth="1"/>
    <col min="12849" max="12850" width="11.42578125" style="41"/>
    <col min="12851" max="12851" width="13.42578125" style="41" customWidth="1"/>
    <col min="12852" max="12853" width="11.42578125" style="41" customWidth="1"/>
    <col min="12854" max="12854" width="52" style="41" customWidth="1"/>
    <col min="12855" max="12855" width="11.42578125" style="41" customWidth="1"/>
    <col min="12856" max="12856" width="17.140625" style="41" customWidth="1"/>
    <col min="12857" max="12858" width="11.42578125" style="41"/>
    <col min="12859" max="12859" width="14.28515625" style="41" customWidth="1"/>
    <col min="12860" max="12861" width="11.42578125" style="41" customWidth="1"/>
    <col min="12862" max="12863" width="24.85546875" style="41" customWidth="1"/>
    <col min="12864" max="12864" width="48" style="41" customWidth="1"/>
    <col min="12865" max="12865" width="54" style="41" customWidth="1"/>
    <col min="12866" max="12866" width="20.28515625" style="41" customWidth="1"/>
    <col min="12867" max="12867" width="12.28515625" style="41" customWidth="1"/>
    <col min="12868" max="12868" width="11.42578125" style="41"/>
    <col min="12869" max="12869" width="13.28515625" style="41" customWidth="1"/>
    <col min="12870" max="12871" width="11.42578125" style="41" customWidth="1"/>
    <col min="12872" max="12872" width="35.7109375" style="41" customWidth="1"/>
    <col min="12873" max="12874" width="14.28515625" style="41" customWidth="1"/>
    <col min="12875" max="12875" width="12.7109375" style="41" customWidth="1"/>
    <col min="12876" max="12876" width="11.42578125" style="41"/>
    <col min="12877" max="12877" width="12.28515625" style="41" customWidth="1"/>
    <col min="12878" max="12879" width="11.42578125" style="41" customWidth="1"/>
    <col min="12880" max="12880" width="34.7109375" style="41" customWidth="1"/>
    <col min="12881" max="12881" width="14.7109375" style="41" customWidth="1"/>
    <col min="12882" max="12882" width="17.85546875" style="41" customWidth="1"/>
    <col min="12883" max="12883" width="13.28515625" style="41" customWidth="1"/>
    <col min="12884" max="12884" width="11.42578125" style="41"/>
    <col min="12885" max="12885" width="12.7109375" style="41" customWidth="1"/>
    <col min="12886" max="12887" width="11.42578125" style="41" customWidth="1"/>
    <col min="12888" max="12888" width="45.28515625" style="41" customWidth="1"/>
    <col min="12889" max="12889" width="11.42578125" style="41" customWidth="1"/>
    <col min="12890" max="12890" width="19.28515625" style="41" customWidth="1"/>
    <col min="12891" max="12892" width="11.42578125" style="41"/>
    <col min="12893" max="12893" width="13.28515625" style="41" customWidth="1"/>
    <col min="12894" max="12895" width="11.42578125" style="41" customWidth="1"/>
    <col min="12896" max="12896" width="54.140625" style="41" customWidth="1"/>
    <col min="12897" max="12898" width="11.42578125" style="41" customWidth="1"/>
    <col min="12899" max="12899" width="15" style="41" customWidth="1"/>
    <col min="12900" max="12900" width="11.42578125" style="41"/>
    <col min="12901" max="12901" width="15.28515625" style="41" customWidth="1"/>
    <col min="12902" max="12903" width="11.42578125" style="41" customWidth="1"/>
    <col min="12904" max="12904" width="43.42578125" style="41" customWidth="1"/>
    <col min="12905" max="12905" width="11.42578125" style="41" customWidth="1"/>
    <col min="12906" max="12906" width="15.42578125" style="41" customWidth="1"/>
    <col min="12907" max="12908" width="11.42578125" style="41"/>
    <col min="12909" max="12909" width="14" style="41" customWidth="1"/>
    <col min="12910" max="12911" width="11.42578125" style="41" customWidth="1"/>
    <col min="12912" max="12912" width="32.7109375" style="41" customWidth="1"/>
    <col min="12913" max="12914" width="29.140625" style="41" customWidth="1"/>
    <col min="12915" max="12916" width="11.42578125" style="41"/>
    <col min="12917" max="12917" width="13.85546875" style="41" customWidth="1"/>
    <col min="12918" max="12919" width="11.42578125" style="41" customWidth="1"/>
    <col min="12920" max="12921" width="30.42578125" style="41" customWidth="1"/>
    <col min="12922" max="12922" width="52.28515625" style="41" customWidth="1"/>
    <col min="12923" max="12924" width="15.28515625" style="41" customWidth="1"/>
    <col min="12925" max="12926" width="11.42578125" style="41"/>
    <col min="12927" max="12927" width="12.85546875" style="41" customWidth="1"/>
    <col min="12928" max="12929" width="11.42578125" style="41" customWidth="1"/>
    <col min="12930" max="12930" width="37.7109375" style="41" customWidth="1"/>
    <col min="12931" max="12932" width="11.42578125" style="41" customWidth="1"/>
    <col min="12933" max="12934" width="11.42578125" style="41"/>
    <col min="12935" max="12935" width="14.7109375" style="41" customWidth="1"/>
    <col min="12936" max="12937" width="11.42578125" style="41" customWidth="1"/>
    <col min="12938" max="12938" width="70.140625" style="41" customWidth="1"/>
    <col min="12939" max="12940" width="14" style="41" customWidth="1"/>
    <col min="12941" max="12941" width="12.7109375" style="41" customWidth="1"/>
    <col min="12942" max="12942" width="11.42578125" style="41"/>
    <col min="12943" max="12943" width="15" style="41" customWidth="1"/>
    <col min="12944" max="12945" width="11.42578125" style="41" customWidth="1"/>
    <col min="12946" max="12946" width="16.85546875" style="41" customWidth="1"/>
    <col min="12947" max="12948" width="28.28515625" style="41" customWidth="1"/>
    <col min="12949" max="12949" width="19.140625" style="41" customWidth="1"/>
    <col min="12950" max="12950" width="23.7109375" style="41" customWidth="1"/>
    <col min="12951" max="12951" width="11.42578125" style="41"/>
    <col min="12952" max="12952" width="18.7109375" style="41" customWidth="1"/>
    <col min="12953" max="13056" width="11.42578125" style="41"/>
    <col min="13057" max="13057" width="8.42578125" style="41" customWidth="1"/>
    <col min="13058" max="13058" width="39.42578125" style="41" customWidth="1"/>
    <col min="13059" max="13059" width="63.85546875" style="41" customWidth="1"/>
    <col min="13060" max="13060" width="19.42578125" style="41" customWidth="1"/>
    <col min="13061" max="13061" width="9.42578125" style="41" customWidth="1"/>
    <col min="13062" max="13062" width="58" style="41" customWidth="1"/>
    <col min="13063" max="13064" width="26.42578125" style="41" customWidth="1"/>
    <col min="13065" max="13065" width="17.85546875" style="41" customWidth="1"/>
    <col min="13066" max="13066" width="14.85546875" style="41" customWidth="1"/>
    <col min="13067" max="13067" width="17.85546875" style="41" customWidth="1"/>
    <col min="13068" max="13068" width="16.42578125" style="41" customWidth="1"/>
    <col min="13069" max="13069" width="15.42578125" style="41" customWidth="1"/>
    <col min="13070" max="13070" width="32.7109375" style="41" customWidth="1"/>
    <col min="13071" max="13072" width="16.140625" style="41" customWidth="1"/>
    <col min="13073" max="13074" width="11.42578125" style="41"/>
    <col min="13075" max="13075" width="13.28515625" style="41" customWidth="1"/>
    <col min="13076" max="13077" width="11.42578125" style="41" customWidth="1"/>
    <col min="13078" max="13078" width="45" style="41" customWidth="1"/>
    <col min="13079" max="13080" width="16.85546875" style="41" customWidth="1"/>
    <col min="13081" max="13082" width="11.42578125" style="41"/>
    <col min="13083" max="13083" width="13.28515625" style="41" customWidth="1"/>
    <col min="13084" max="13085" width="11.42578125" style="41" customWidth="1"/>
    <col min="13086" max="13086" width="59.7109375" style="41" customWidth="1"/>
    <col min="13087" max="13087" width="11.42578125" style="41" customWidth="1"/>
    <col min="13088" max="13088" width="15.7109375" style="41" customWidth="1"/>
    <col min="13089" max="13090" width="11.42578125" style="41"/>
    <col min="13091" max="13091" width="14.7109375" style="41" customWidth="1"/>
    <col min="13092" max="13093" width="11.42578125" style="41" customWidth="1"/>
    <col min="13094" max="13094" width="43.42578125" style="41" customWidth="1"/>
    <col min="13095" max="13096" width="19.28515625" style="41" customWidth="1"/>
    <col min="13097" max="13097" width="12.85546875" style="41" customWidth="1"/>
    <col min="13098" max="13098" width="11.42578125" style="41"/>
    <col min="13099" max="13099" width="14.42578125" style="41" customWidth="1"/>
    <col min="13100" max="13101" width="11.42578125" style="41" customWidth="1"/>
    <col min="13102" max="13102" width="56" style="41" customWidth="1"/>
    <col min="13103" max="13104" width="11.42578125" style="41" customWidth="1"/>
    <col min="13105" max="13106" width="11.42578125" style="41"/>
    <col min="13107" max="13107" width="13.42578125" style="41" customWidth="1"/>
    <col min="13108" max="13109" width="11.42578125" style="41" customWidth="1"/>
    <col min="13110" max="13110" width="52" style="41" customWidth="1"/>
    <col min="13111" max="13111" width="11.42578125" style="41" customWidth="1"/>
    <col min="13112" max="13112" width="17.140625" style="41" customWidth="1"/>
    <col min="13113" max="13114" width="11.42578125" style="41"/>
    <col min="13115" max="13115" width="14.28515625" style="41" customWidth="1"/>
    <col min="13116" max="13117" width="11.42578125" style="41" customWidth="1"/>
    <col min="13118" max="13119" width="24.85546875" style="41" customWidth="1"/>
    <col min="13120" max="13120" width="48" style="41" customWidth="1"/>
    <col min="13121" max="13121" width="54" style="41" customWidth="1"/>
    <col min="13122" max="13122" width="20.28515625" style="41" customWidth="1"/>
    <col min="13123" max="13123" width="12.28515625" style="41" customWidth="1"/>
    <col min="13124" max="13124" width="11.42578125" style="41"/>
    <col min="13125" max="13125" width="13.28515625" style="41" customWidth="1"/>
    <col min="13126" max="13127" width="11.42578125" style="41" customWidth="1"/>
    <col min="13128" max="13128" width="35.7109375" style="41" customWidth="1"/>
    <col min="13129" max="13130" width="14.28515625" style="41" customWidth="1"/>
    <col min="13131" max="13131" width="12.7109375" style="41" customWidth="1"/>
    <col min="13132" max="13132" width="11.42578125" style="41"/>
    <col min="13133" max="13133" width="12.28515625" style="41" customWidth="1"/>
    <col min="13134" max="13135" width="11.42578125" style="41" customWidth="1"/>
    <col min="13136" max="13136" width="34.7109375" style="41" customWidth="1"/>
    <col min="13137" max="13137" width="14.7109375" style="41" customWidth="1"/>
    <col min="13138" max="13138" width="17.85546875" style="41" customWidth="1"/>
    <col min="13139" max="13139" width="13.28515625" style="41" customWidth="1"/>
    <col min="13140" max="13140" width="11.42578125" style="41"/>
    <col min="13141" max="13141" width="12.7109375" style="41" customWidth="1"/>
    <col min="13142" max="13143" width="11.42578125" style="41" customWidth="1"/>
    <col min="13144" max="13144" width="45.28515625" style="41" customWidth="1"/>
    <col min="13145" max="13145" width="11.42578125" style="41" customWidth="1"/>
    <col min="13146" max="13146" width="19.28515625" style="41" customWidth="1"/>
    <col min="13147" max="13148" width="11.42578125" style="41"/>
    <col min="13149" max="13149" width="13.28515625" style="41" customWidth="1"/>
    <col min="13150" max="13151" width="11.42578125" style="41" customWidth="1"/>
    <col min="13152" max="13152" width="54.140625" style="41" customWidth="1"/>
    <col min="13153" max="13154" width="11.42578125" style="41" customWidth="1"/>
    <col min="13155" max="13155" width="15" style="41" customWidth="1"/>
    <col min="13156" max="13156" width="11.42578125" style="41"/>
    <col min="13157" max="13157" width="15.28515625" style="41" customWidth="1"/>
    <col min="13158" max="13159" width="11.42578125" style="41" customWidth="1"/>
    <col min="13160" max="13160" width="43.42578125" style="41" customWidth="1"/>
    <col min="13161" max="13161" width="11.42578125" style="41" customWidth="1"/>
    <col min="13162" max="13162" width="15.42578125" style="41" customWidth="1"/>
    <col min="13163" max="13164" width="11.42578125" style="41"/>
    <col min="13165" max="13165" width="14" style="41" customWidth="1"/>
    <col min="13166" max="13167" width="11.42578125" style="41" customWidth="1"/>
    <col min="13168" max="13168" width="32.7109375" style="41" customWidth="1"/>
    <col min="13169" max="13170" width="29.140625" style="41" customWidth="1"/>
    <col min="13171" max="13172" width="11.42578125" style="41"/>
    <col min="13173" max="13173" width="13.85546875" style="41" customWidth="1"/>
    <col min="13174" max="13175" width="11.42578125" style="41" customWidth="1"/>
    <col min="13176" max="13177" width="30.42578125" style="41" customWidth="1"/>
    <col min="13178" max="13178" width="52.28515625" style="41" customWidth="1"/>
    <col min="13179" max="13180" width="15.28515625" style="41" customWidth="1"/>
    <col min="13181" max="13182" width="11.42578125" style="41"/>
    <col min="13183" max="13183" width="12.85546875" style="41" customWidth="1"/>
    <col min="13184" max="13185" width="11.42578125" style="41" customWidth="1"/>
    <col min="13186" max="13186" width="37.7109375" style="41" customWidth="1"/>
    <col min="13187" max="13188" width="11.42578125" style="41" customWidth="1"/>
    <col min="13189" max="13190" width="11.42578125" style="41"/>
    <col min="13191" max="13191" width="14.7109375" style="41" customWidth="1"/>
    <col min="13192" max="13193" width="11.42578125" style="41" customWidth="1"/>
    <col min="13194" max="13194" width="70.140625" style="41" customWidth="1"/>
    <col min="13195" max="13196" width="14" style="41" customWidth="1"/>
    <col min="13197" max="13197" width="12.7109375" style="41" customWidth="1"/>
    <col min="13198" max="13198" width="11.42578125" style="41"/>
    <col min="13199" max="13199" width="15" style="41" customWidth="1"/>
    <col min="13200" max="13201" width="11.42578125" style="41" customWidth="1"/>
    <col min="13202" max="13202" width="16.85546875" style="41" customWidth="1"/>
    <col min="13203" max="13204" width="28.28515625" style="41" customWidth="1"/>
    <col min="13205" max="13205" width="19.140625" style="41" customWidth="1"/>
    <col min="13206" max="13206" width="23.7109375" style="41" customWidth="1"/>
    <col min="13207" max="13207" width="11.42578125" style="41"/>
    <col min="13208" max="13208" width="18.7109375" style="41" customWidth="1"/>
    <col min="13209" max="13312" width="11.42578125" style="41"/>
    <col min="13313" max="13313" width="8.42578125" style="41" customWidth="1"/>
    <col min="13314" max="13314" width="39.42578125" style="41" customWidth="1"/>
    <col min="13315" max="13315" width="63.85546875" style="41" customWidth="1"/>
    <col min="13316" max="13316" width="19.42578125" style="41" customWidth="1"/>
    <col min="13317" max="13317" width="9.42578125" style="41" customWidth="1"/>
    <col min="13318" max="13318" width="58" style="41" customWidth="1"/>
    <col min="13319" max="13320" width="26.42578125" style="41" customWidth="1"/>
    <col min="13321" max="13321" width="17.85546875" style="41" customWidth="1"/>
    <col min="13322" max="13322" width="14.85546875" style="41" customWidth="1"/>
    <col min="13323" max="13323" width="17.85546875" style="41" customWidth="1"/>
    <col min="13324" max="13324" width="16.42578125" style="41" customWidth="1"/>
    <col min="13325" max="13325" width="15.42578125" style="41" customWidth="1"/>
    <col min="13326" max="13326" width="32.7109375" style="41" customWidth="1"/>
    <col min="13327" max="13328" width="16.140625" style="41" customWidth="1"/>
    <col min="13329" max="13330" width="11.42578125" style="41"/>
    <col min="13331" max="13331" width="13.28515625" style="41" customWidth="1"/>
    <col min="13332" max="13333" width="11.42578125" style="41" customWidth="1"/>
    <col min="13334" max="13334" width="45" style="41" customWidth="1"/>
    <col min="13335" max="13336" width="16.85546875" style="41" customWidth="1"/>
    <col min="13337" max="13338" width="11.42578125" style="41"/>
    <col min="13339" max="13339" width="13.28515625" style="41" customWidth="1"/>
    <col min="13340" max="13341" width="11.42578125" style="41" customWidth="1"/>
    <col min="13342" max="13342" width="59.7109375" style="41" customWidth="1"/>
    <col min="13343" max="13343" width="11.42578125" style="41" customWidth="1"/>
    <col min="13344" max="13344" width="15.7109375" style="41" customWidth="1"/>
    <col min="13345" max="13346" width="11.42578125" style="41"/>
    <col min="13347" max="13347" width="14.7109375" style="41" customWidth="1"/>
    <col min="13348" max="13349" width="11.42578125" style="41" customWidth="1"/>
    <col min="13350" max="13350" width="43.42578125" style="41" customWidth="1"/>
    <col min="13351" max="13352" width="19.28515625" style="41" customWidth="1"/>
    <col min="13353" max="13353" width="12.85546875" style="41" customWidth="1"/>
    <col min="13354" max="13354" width="11.42578125" style="41"/>
    <col min="13355" max="13355" width="14.42578125" style="41" customWidth="1"/>
    <col min="13356" max="13357" width="11.42578125" style="41" customWidth="1"/>
    <col min="13358" max="13358" width="56" style="41" customWidth="1"/>
    <col min="13359" max="13360" width="11.42578125" style="41" customWidth="1"/>
    <col min="13361" max="13362" width="11.42578125" style="41"/>
    <col min="13363" max="13363" width="13.42578125" style="41" customWidth="1"/>
    <col min="13364" max="13365" width="11.42578125" style="41" customWidth="1"/>
    <col min="13366" max="13366" width="52" style="41" customWidth="1"/>
    <col min="13367" max="13367" width="11.42578125" style="41" customWidth="1"/>
    <col min="13368" max="13368" width="17.140625" style="41" customWidth="1"/>
    <col min="13369" max="13370" width="11.42578125" style="41"/>
    <col min="13371" max="13371" width="14.28515625" style="41" customWidth="1"/>
    <col min="13372" max="13373" width="11.42578125" style="41" customWidth="1"/>
    <col min="13374" max="13375" width="24.85546875" style="41" customWidth="1"/>
    <col min="13376" max="13376" width="48" style="41" customWidth="1"/>
    <col min="13377" max="13377" width="54" style="41" customWidth="1"/>
    <col min="13378" max="13378" width="20.28515625" style="41" customWidth="1"/>
    <col min="13379" max="13379" width="12.28515625" style="41" customWidth="1"/>
    <col min="13380" max="13380" width="11.42578125" style="41"/>
    <col min="13381" max="13381" width="13.28515625" style="41" customWidth="1"/>
    <col min="13382" max="13383" width="11.42578125" style="41" customWidth="1"/>
    <col min="13384" max="13384" width="35.7109375" style="41" customWidth="1"/>
    <col min="13385" max="13386" width="14.28515625" style="41" customWidth="1"/>
    <col min="13387" max="13387" width="12.7109375" style="41" customWidth="1"/>
    <col min="13388" max="13388" width="11.42578125" style="41"/>
    <col min="13389" max="13389" width="12.28515625" style="41" customWidth="1"/>
    <col min="13390" max="13391" width="11.42578125" style="41" customWidth="1"/>
    <col min="13392" max="13392" width="34.7109375" style="41" customWidth="1"/>
    <col min="13393" max="13393" width="14.7109375" style="41" customWidth="1"/>
    <col min="13394" max="13394" width="17.85546875" style="41" customWidth="1"/>
    <col min="13395" max="13395" width="13.28515625" style="41" customWidth="1"/>
    <col min="13396" max="13396" width="11.42578125" style="41"/>
    <col min="13397" max="13397" width="12.7109375" style="41" customWidth="1"/>
    <col min="13398" max="13399" width="11.42578125" style="41" customWidth="1"/>
    <col min="13400" max="13400" width="45.28515625" style="41" customWidth="1"/>
    <col min="13401" max="13401" width="11.42578125" style="41" customWidth="1"/>
    <col min="13402" max="13402" width="19.28515625" style="41" customWidth="1"/>
    <col min="13403" max="13404" width="11.42578125" style="41"/>
    <col min="13405" max="13405" width="13.28515625" style="41" customWidth="1"/>
    <col min="13406" max="13407" width="11.42578125" style="41" customWidth="1"/>
    <col min="13408" max="13408" width="54.140625" style="41" customWidth="1"/>
    <col min="13409" max="13410" width="11.42578125" style="41" customWidth="1"/>
    <col min="13411" max="13411" width="15" style="41" customWidth="1"/>
    <col min="13412" max="13412" width="11.42578125" style="41"/>
    <col min="13413" max="13413" width="15.28515625" style="41" customWidth="1"/>
    <col min="13414" max="13415" width="11.42578125" style="41" customWidth="1"/>
    <col min="13416" max="13416" width="43.42578125" style="41" customWidth="1"/>
    <col min="13417" max="13417" width="11.42578125" style="41" customWidth="1"/>
    <col min="13418" max="13418" width="15.42578125" style="41" customWidth="1"/>
    <col min="13419" max="13420" width="11.42578125" style="41"/>
    <col min="13421" max="13421" width="14" style="41" customWidth="1"/>
    <col min="13422" max="13423" width="11.42578125" style="41" customWidth="1"/>
    <col min="13424" max="13424" width="32.7109375" style="41" customWidth="1"/>
    <col min="13425" max="13426" width="29.140625" style="41" customWidth="1"/>
    <col min="13427" max="13428" width="11.42578125" style="41"/>
    <col min="13429" max="13429" width="13.85546875" style="41" customWidth="1"/>
    <col min="13430" max="13431" width="11.42578125" style="41" customWidth="1"/>
    <col min="13432" max="13433" width="30.42578125" style="41" customWidth="1"/>
    <col min="13434" max="13434" width="52.28515625" style="41" customWidth="1"/>
    <col min="13435" max="13436" width="15.28515625" style="41" customWidth="1"/>
    <col min="13437" max="13438" width="11.42578125" style="41"/>
    <col min="13439" max="13439" width="12.85546875" style="41" customWidth="1"/>
    <col min="13440" max="13441" width="11.42578125" style="41" customWidth="1"/>
    <col min="13442" max="13442" width="37.7109375" style="41" customWidth="1"/>
    <col min="13443" max="13444" width="11.42578125" style="41" customWidth="1"/>
    <col min="13445" max="13446" width="11.42578125" style="41"/>
    <col min="13447" max="13447" width="14.7109375" style="41" customWidth="1"/>
    <col min="13448" max="13449" width="11.42578125" style="41" customWidth="1"/>
    <col min="13450" max="13450" width="70.140625" style="41" customWidth="1"/>
    <col min="13451" max="13452" width="14" style="41" customWidth="1"/>
    <col min="13453" max="13453" width="12.7109375" style="41" customWidth="1"/>
    <col min="13454" max="13454" width="11.42578125" style="41"/>
    <col min="13455" max="13455" width="15" style="41" customWidth="1"/>
    <col min="13456" max="13457" width="11.42578125" style="41" customWidth="1"/>
    <col min="13458" max="13458" width="16.85546875" style="41" customWidth="1"/>
    <col min="13459" max="13460" width="28.28515625" style="41" customWidth="1"/>
    <col min="13461" max="13461" width="19.140625" style="41" customWidth="1"/>
    <col min="13462" max="13462" width="23.7109375" style="41" customWidth="1"/>
    <col min="13463" max="13463" width="11.42578125" style="41"/>
    <col min="13464" max="13464" width="18.7109375" style="41" customWidth="1"/>
    <col min="13465" max="13568" width="11.42578125" style="41"/>
    <col min="13569" max="13569" width="8.42578125" style="41" customWidth="1"/>
    <col min="13570" max="13570" width="39.42578125" style="41" customWidth="1"/>
    <col min="13571" max="13571" width="63.85546875" style="41" customWidth="1"/>
    <col min="13572" max="13572" width="19.42578125" style="41" customWidth="1"/>
    <col min="13573" max="13573" width="9.42578125" style="41" customWidth="1"/>
    <col min="13574" max="13574" width="58" style="41" customWidth="1"/>
    <col min="13575" max="13576" width="26.42578125" style="41" customWidth="1"/>
    <col min="13577" max="13577" width="17.85546875" style="41" customWidth="1"/>
    <col min="13578" max="13578" width="14.85546875" style="41" customWidth="1"/>
    <col min="13579" max="13579" width="17.85546875" style="41" customWidth="1"/>
    <col min="13580" max="13580" width="16.42578125" style="41" customWidth="1"/>
    <col min="13581" max="13581" width="15.42578125" style="41" customWidth="1"/>
    <col min="13582" max="13582" width="32.7109375" style="41" customWidth="1"/>
    <col min="13583" max="13584" width="16.140625" style="41" customWidth="1"/>
    <col min="13585" max="13586" width="11.42578125" style="41"/>
    <col min="13587" max="13587" width="13.28515625" style="41" customWidth="1"/>
    <col min="13588" max="13589" width="11.42578125" style="41" customWidth="1"/>
    <col min="13590" max="13590" width="45" style="41" customWidth="1"/>
    <col min="13591" max="13592" width="16.85546875" style="41" customWidth="1"/>
    <col min="13593" max="13594" width="11.42578125" style="41"/>
    <col min="13595" max="13595" width="13.28515625" style="41" customWidth="1"/>
    <col min="13596" max="13597" width="11.42578125" style="41" customWidth="1"/>
    <col min="13598" max="13598" width="59.7109375" style="41" customWidth="1"/>
    <col min="13599" max="13599" width="11.42578125" style="41" customWidth="1"/>
    <col min="13600" max="13600" width="15.7109375" style="41" customWidth="1"/>
    <col min="13601" max="13602" width="11.42578125" style="41"/>
    <col min="13603" max="13603" width="14.7109375" style="41" customWidth="1"/>
    <col min="13604" max="13605" width="11.42578125" style="41" customWidth="1"/>
    <col min="13606" max="13606" width="43.42578125" style="41" customWidth="1"/>
    <col min="13607" max="13608" width="19.28515625" style="41" customWidth="1"/>
    <col min="13609" max="13609" width="12.85546875" style="41" customWidth="1"/>
    <col min="13610" max="13610" width="11.42578125" style="41"/>
    <col min="13611" max="13611" width="14.42578125" style="41" customWidth="1"/>
    <col min="13612" max="13613" width="11.42578125" style="41" customWidth="1"/>
    <col min="13614" max="13614" width="56" style="41" customWidth="1"/>
    <col min="13615" max="13616" width="11.42578125" style="41" customWidth="1"/>
    <col min="13617" max="13618" width="11.42578125" style="41"/>
    <col min="13619" max="13619" width="13.42578125" style="41" customWidth="1"/>
    <col min="13620" max="13621" width="11.42578125" style="41" customWidth="1"/>
    <col min="13622" max="13622" width="52" style="41" customWidth="1"/>
    <col min="13623" max="13623" width="11.42578125" style="41" customWidth="1"/>
    <col min="13624" max="13624" width="17.140625" style="41" customWidth="1"/>
    <col min="13625" max="13626" width="11.42578125" style="41"/>
    <col min="13627" max="13627" width="14.28515625" style="41" customWidth="1"/>
    <col min="13628" max="13629" width="11.42578125" style="41" customWidth="1"/>
    <col min="13630" max="13631" width="24.85546875" style="41" customWidth="1"/>
    <col min="13632" max="13632" width="48" style="41" customWidth="1"/>
    <col min="13633" max="13633" width="54" style="41" customWidth="1"/>
    <col min="13634" max="13634" width="20.28515625" style="41" customWidth="1"/>
    <col min="13635" max="13635" width="12.28515625" style="41" customWidth="1"/>
    <col min="13636" max="13636" width="11.42578125" style="41"/>
    <col min="13637" max="13637" width="13.28515625" style="41" customWidth="1"/>
    <col min="13638" max="13639" width="11.42578125" style="41" customWidth="1"/>
    <col min="13640" max="13640" width="35.7109375" style="41" customWidth="1"/>
    <col min="13641" max="13642" width="14.28515625" style="41" customWidth="1"/>
    <col min="13643" max="13643" width="12.7109375" style="41" customWidth="1"/>
    <col min="13644" max="13644" width="11.42578125" style="41"/>
    <col min="13645" max="13645" width="12.28515625" style="41" customWidth="1"/>
    <col min="13646" max="13647" width="11.42578125" style="41" customWidth="1"/>
    <col min="13648" max="13648" width="34.7109375" style="41" customWidth="1"/>
    <col min="13649" max="13649" width="14.7109375" style="41" customWidth="1"/>
    <col min="13650" max="13650" width="17.85546875" style="41" customWidth="1"/>
    <col min="13651" max="13651" width="13.28515625" style="41" customWidth="1"/>
    <col min="13652" max="13652" width="11.42578125" style="41"/>
    <col min="13653" max="13653" width="12.7109375" style="41" customWidth="1"/>
    <col min="13654" max="13655" width="11.42578125" style="41" customWidth="1"/>
    <col min="13656" max="13656" width="45.28515625" style="41" customWidth="1"/>
    <col min="13657" max="13657" width="11.42578125" style="41" customWidth="1"/>
    <col min="13658" max="13658" width="19.28515625" style="41" customWidth="1"/>
    <col min="13659" max="13660" width="11.42578125" style="41"/>
    <col min="13661" max="13661" width="13.28515625" style="41" customWidth="1"/>
    <col min="13662" max="13663" width="11.42578125" style="41" customWidth="1"/>
    <col min="13664" max="13664" width="54.140625" style="41" customWidth="1"/>
    <col min="13665" max="13666" width="11.42578125" style="41" customWidth="1"/>
    <col min="13667" max="13667" width="15" style="41" customWidth="1"/>
    <col min="13668" max="13668" width="11.42578125" style="41"/>
    <col min="13669" max="13669" width="15.28515625" style="41" customWidth="1"/>
    <col min="13670" max="13671" width="11.42578125" style="41" customWidth="1"/>
    <col min="13672" max="13672" width="43.42578125" style="41" customWidth="1"/>
    <col min="13673" max="13673" width="11.42578125" style="41" customWidth="1"/>
    <col min="13674" max="13674" width="15.42578125" style="41" customWidth="1"/>
    <col min="13675" max="13676" width="11.42578125" style="41"/>
    <col min="13677" max="13677" width="14" style="41" customWidth="1"/>
    <col min="13678" max="13679" width="11.42578125" style="41" customWidth="1"/>
    <col min="13680" max="13680" width="32.7109375" style="41" customWidth="1"/>
    <col min="13681" max="13682" width="29.140625" style="41" customWidth="1"/>
    <col min="13683" max="13684" width="11.42578125" style="41"/>
    <col min="13685" max="13685" width="13.85546875" style="41" customWidth="1"/>
    <col min="13686" max="13687" width="11.42578125" style="41" customWidth="1"/>
    <col min="13688" max="13689" width="30.42578125" style="41" customWidth="1"/>
    <col min="13690" max="13690" width="52.28515625" style="41" customWidth="1"/>
    <col min="13691" max="13692" width="15.28515625" style="41" customWidth="1"/>
    <col min="13693" max="13694" width="11.42578125" style="41"/>
    <col min="13695" max="13695" width="12.85546875" style="41" customWidth="1"/>
    <col min="13696" max="13697" width="11.42578125" style="41" customWidth="1"/>
    <col min="13698" max="13698" width="37.7109375" style="41" customWidth="1"/>
    <col min="13699" max="13700" width="11.42578125" style="41" customWidth="1"/>
    <col min="13701" max="13702" width="11.42578125" style="41"/>
    <col min="13703" max="13703" width="14.7109375" style="41" customWidth="1"/>
    <col min="13704" max="13705" width="11.42578125" style="41" customWidth="1"/>
    <col min="13706" max="13706" width="70.140625" style="41" customWidth="1"/>
    <col min="13707" max="13708" width="14" style="41" customWidth="1"/>
    <col min="13709" max="13709" width="12.7109375" style="41" customWidth="1"/>
    <col min="13710" max="13710" width="11.42578125" style="41"/>
    <col min="13711" max="13711" width="15" style="41" customWidth="1"/>
    <col min="13712" max="13713" width="11.42578125" style="41" customWidth="1"/>
    <col min="13714" max="13714" width="16.85546875" style="41" customWidth="1"/>
    <col min="13715" max="13716" width="28.28515625" style="41" customWidth="1"/>
    <col min="13717" max="13717" width="19.140625" style="41" customWidth="1"/>
    <col min="13718" max="13718" width="23.7109375" style="41" customWidth="1"/>
    <col min="13719" max="13719" width="11.42578125" style="41"/>
    <col min="13720" max="13720" width="18.7109375" style="41" customWidth="1"/>
    <col min="13721" max="13824" width="11.42578125" style="41"/>
    <col min="13825" max="13825" width="8.42578125" style="41" customWidth="1"/>
    <col min="13826" max="13826" width="39.42578125" style="41" customWidth="1"/>
    <col min="13827" max="13827" width="63.85546875" style="41" customWidth="1"/>
    <col min="13828" max="13828" width="19.42578125" style="41" customWidth="1"/>
    <col min="13829" max="13829" width="9.42578125" style="41" customWidth="1"/>
    <col min="13830" max="13830" width="58" style="41" customWidth="1"/>
    <col min="13831" max="13832" width="26.42578125" style="41" customWidth="1"/>
    <col min="13833" max="13833" width="17.85546875" style="41" customWidth="1"/>
    <col min="13834" max="13834" width="14.85546875" style="41" customWidth="1"/>
    <col min="13835" max="13835" width="17.85546875" style="41" customWidth="1"/>
    <col min="13836" max="13836" width="16.42578125" style="41" customWidth="1"/>
    <col min="13837" max="13837" width="15.42578125" style="41" customWidth="1"/>
    <col min="13838" max="13838" width="32.7109375" style="41" customWidth="1"/>
    <col min="13839" max="13840" width="16.140625" style="41" customWidth="1"/>
    <col min="13841" max="13842" width="11.42578125" style="41"/>
    <col min="13843" max="13843" width="13.28515625" style="41" customWidth="1"/>
    <col min="13844" max="13845" width="11.42578125" style="41" customWidth="1"/>
    <col min="13846" max="13846" width="45" style="41" customWidth="1"/>
    <col min="13847" max="13848" width="16.85546875" style="41" customWidth="1"/>
    <col min="13849" max="13850" width="11.42578125" style="41"/>
    <col min="13851" max="13851" width="13.28515625" style="41" customWidth="1"/>
    <col min="13852" max="13853" width="11.42578125" style="41" customWidth="1"/>
    <col min="13854" max="13854" width="59.7109375" style="41" customWidth="1"/>
    <col min="13855" max="13855" width="11.42578125" style="41" customWidth="1"/>
    <col min="13856" max="13856" width="15.7109375" style="41" customWidth="1"/>
    <col min="13857" max="13858" width="11.42578125" style="41"/>
    <col min="13859" max="13859" width="14.7109375" style="41" customWidth="1"/>
    <col min="13860" max="13861" width="11.42578125" style="41" customWidth="1"/>
    <col min="13862" max="13862" width="43.42578125" style="41" customWidth="1"/>
    <col min="13863" max="13864" width="19.28515625" style="41" customWidth="1"/>
    <col min="13865" max="13865" width="12.85546875" style="41" customWidth="1"/>
    <col min="13866" max="13866" width="11.42578125" style="41"/>
    <col min="13867" max="13867" width="14.42578125" style="41" customWidth="1"/>
    <col min="13868" max="13869" width="11.42578125" style="41" customWidth="1"/>
    <col min="13870" max="13870" width="56" style="41" customWidth="1"/>
    <col min="13871" max="13872" width="11.42578125" style="41" customWidth="1"/>
    <col min="13873" max="13874" width="11.42578125" style="41"/>
    <col min="13875" max="13875" width="13.42578125" style="41" customWidth="1"/>
    <col min="13876" max="13877" width="11.42578125" style="41" customWidth="1"/>
    <col min="13878" max="13878" width="52" style="41" customWidth="1"/>
    <col min="13879" max="13879" width="11.42578125" style="41" customWidth="1"/>
    <col min="13880" max="13880" width="17.140625" style="41" customWidth="1"/>
    <col min="13881" max="13882" width="11.42578125" style="41"/>
    <col min="13883" max="13883" width="14.28515625" style="41" customWidth="1"/>
    <col min="13884" max="13885" width="11.42578125" style="41" customWidth="1"/>
    <col min="13886" max="13887" width="24.85546875" style="41" customWidth="1"/>
    <col min="13888" max="13888" width="48" style="41" customWidth="1"/>
    <col min="13889" max="13889" width="54" style="41" customWidth="1"/>
    <col min="13890" max="13890" width="20.28515625" style="41" customWidth="1"/>
    <col min="13891" max="13891" width="12.28515625" style="41" customWidth="1"/>
    <col min="13892" max="13892" width="11.42578125" style="41"/>
    <col min="13893" max="13893" width="13.28515625" style="41" customWidth="1"/>
    <col min="13894" max="13895" width="11.42578125" style="41" customWidth="1"/>
    <col min="13896" max="13896" width="35.7109375" style="41" customWidth="1"/>
    <col min="13897" max="13898" width="14.28515625" style="41" customWidth="1"/>
    <col min="13899" max="13899" width="12.7109375" style="41" customWidth="1"/>
    <col min="13900" max="13900" width="11.42578125" style="41"/>
    <col min="13901" max="13901" width="12.28515625" style="41" customWidth="1"/>
    <col min="13902" max="13903" width="11.42578125" style="41" customWidth="1"/>
    <col min="13904" max="13904" width="34.7109375" style="41" customWidth="1"/>
    <col min="13905" max="13905" width="14.7109375" style="41" customWidth="1"/>
    <col min="13906" max="13906" width="17.85546875" style="41" customWidth="1"/>
    <col min="13907" max="13907" width="13.28515625" style="41" customWidth="1"/>
    <col min="13908" max="13908" width="11.42578125" style="41"/>
    <col min="13909" max="13909" width="12.7109375" style="41" customWidth="1"/>
    <col min="13910" max="13911" width="11.42578125" style="41" customWidth="1"/>
    <col min="13912" max="13912" width="45.28515625" style="41" customWidth="1"/>
    <col min="13913" max="13913" width="11.42578125" style="41" customWidth="1"/>
    <col min="13914" max="13914" width="19.28515625" style="41" customWidth="1"/>
    <col min="13915" max="13916" width="11.42578125" style="41"/>
    <col min="13917" max="13917" width="13.28515625" style="41" customWidth="1"/>
    <col min="13918" max="13919" width="11.42578125" style="41" customWidth="1"/>
    <col min="13920" max="13920" width="54.140625" style="41" customWidth="1"/>
    <col min="13921" max="13922" width="11.42578125" style="41" customWidth="1"/>
    <col min="13923" max="13923" width="15" style="41" customWidth="1"/>
    <col min="13924" max="13924" width="11.42578125" style="41"/>
    <col min="13925" max="13925" width="15.28515625" style="41" customWidth="1"/>
    <col min="13926" max="13927" width="11.42578125" style="41" customWidth="1"/>
    <col min="13928" max="13928" width="43.42578125" style="41" customWidth="1"/>
    <col min="13929" max="13929" width="11.42578125" style="41" customWidth="1"/>
    <col min="13930" max="13930" width="15.42578125" style="41" customWidth="1"/>
    <col min="13931" max="13932" width="11.42578125" style="41"/>
    <col min="13933" max="13933" width="14" style="41" customWidth="1"/>
    <col min="13934" max="13935" width="11.42578125" style="41" customWidth="1"/>
    <col min="13936" max="13936" width="32.7109375" style="41" customWidth="1"/>
    <col min="13937" max="13938" width="29.140625" style="41" customWidth="1"/>
    <col min="13939" max="13940" width="11.42578125" style="41"/>
    <col min="13941" max="13941" width="13.85546875" style="41" customWidth="1"/>
    <col min="13942" max="13943" width="11.42578125" style="41" customWidth="1"/>
    <col min="13944" max="13945" width="30.42578125" style="41" customWidth="1"/>
    <col min="13946" max="13946" width="52.28515625" style="41" customWidth="1"/>
    <col min="13947" max="13948" width="15.28515625" style="41" customWidth="1"/>
    <col min="13949" max="13950" width="11.42578125" style="41"/>
    <col min="13951" max="13951" width="12.85546875" style="41" customWidth="1"/>
    <col min="13952" max="13953" width="11.42578125" style="41" customWidth="1"/>
    <col min="13954" max="13954" width="37.7109375" style="41" customWidth="1"/>
    <col min="13955" max="13956" width="11.42578125" style="41" customWidth="1"/>
    <col min="13957" max="13958" width="11.42578125" style="41"/>
    <col min="13959" max="13959" width="14.7109375" style="41" customWidth="1"/>
    <col min="13960" max="13961" width="11.42578125" style="41" customWidth="1"/>
    <col min="13962" max="13962" width="70.140625" style="41" customWidth="1"/>
    <col min="13963" max="13964" width="14" style="41" customWidth="1"/>
    <col min="13965" max="13965" width="12.7109375" style="41" customWidth="1"/>
    <col min="13966" max="13966" width="11.42578125" style="41"/>
    <col min="13967" max="13967" width="15" style="41" customWidth="1"/>
    <col min="13968" max="13969" width="11.42578125" style="41" customWidth="1"/>
    <col min="13970" max="13970" width="16.85546875" style="41" customWidth="1"/>
    <col min="13971" max="13972" width="28.28515625" style="41" customWidth="1"/>
    <col min="13973" max="13973" width="19.140625" style="41" customWidth="1"/>
    <col min="13974" max="13974" width="23.7109375" style="41" customWidth="1"/>
    <col min="13975" max="13975" width="11.42578125" style="41"/>
    <col min="13976" max="13976" width="18.7109375" style="41" customWidth="1"/>
    <col min="13977" max="14080" width="11.42578125" style="41"/>
    <col min="14081" max="14081" width="8.42578125" style="41" customWidth="1"/>
    <col min="14082" max="14082" width="39.42578125" style="41" customWidth="1"/>
    <col min="14083" max="14083" width="63.85546875" style="41" customWidth="1"/>
    <col min="14084" max="14084" width="19.42578125" style="41" customWidth="1"/>
    <col min="14085" max="14085" width="9.42578125" style="41" customWidth="1"/>
    <col min="14086" max="14086" width="58" style="41" customWidth="1"/>
    <col min="14087" max="14088" width="26.42578125" style="41" customWidth="1"/>
    <col min="14089" max="14089" width="17.85546875" style="41" customWidth="1"/>
    <col min="14090" max="14090" width="14.85546875" style="41" customWidth="1"/>
    <col min="14091" max="14091" width="17.85546875" style="41" customWidth="1"/>
    <col min="14092" max="14092" width="16.42578125" style="41" customWidth="1"/>
    <col min="14093" max="14093" width="15.42578125" style="41" customWidth="1"/>
    <col min="14094" max="14094" width="32.7109375" style="41" customWidth="1"/>
    <col min="14095" max="14096" width="16.140625" style="41" customWidth="1"/>
    <col min="14097" max="14098" width="11.42578125" style="41"/>
    <col min="14099" max="14099" width="13.28515625" style="41" customWidth="1"/>
    <col min="14100" max="14101" width="11.42578125" style="41" customWidth="1"/>
    <col min="14102" max="14102" width="45" style="41" customWidth="1"/>
    <col min="14103" max="14104" width="16.85546875" style="41" customWidth="1"/>
    <col min="14105" max="14106" width="11.42578125" style="41"/>
    <col min="14107" max="14107" width="13.28515625" style="41" customWidth="1"/>
    <col min="14108" max="14109" width="11.42578125" style="41" customWidth="1"/>
    <col min="14110" max="14110" width="59.7109375" style="41" customWidth="1"/>
    <col min="14111" max="14111" width="11.42578125" style="41" customWidth="1"/>
    <col min="14112" max="14112" width="15.7109375" style="41" customWidth="1"/>
    <col min="14113" max="14114" width="11.42578125" style="41"/>
    <col min="14115" max="14115" width="14.7109375" style="41" customWidth="1"/>
    <col min="14116" max="14117" width="11.42578125" style="41" customWidth="1"/>
    <col min="14118" max="14118" width="43.42578125" style="41" customWidth="1"/>
    <col min="14119" max="14120" width="19.28515625" style="41" customWidth="1"/>
    <col min="14121" max="14121" width="12.85546875" style="41" customWidth="1"/>
    <col min="14122" max="14122" width="11.42578125" style="41"/>
    <col min="14123" max="14123" width="14.42578125" style="41" customWidth="1"/>
    <col min="14124" max="14125" width="11.42578125" style="41" customWidth="1"/>
    <col min="14126" max="14126" width="56" style="41" customWidth="1"/>
    <col min="14127" max="14128" width="11.42578125" style="41" customWidth="1"/>
    <col min="14129" max="14130" width="11.42578125" style="41"/>
    <col min="14131" max="14131" width="13.42578125" style="41" customWidth="1"/>
    <col min="14132" max="14133" width="11.42578125" style="41" customWidth="1"/>
    <col min="14134" max="14134" width="52" style="41" customWidth="1"/>
    <col min="14135" max="14135" width="11.42578125" style="41" customWidth="1"/>
    <col min="14136" max="14136" width="17.140625" style="41" customWidth="1"/>
    <col min="14137" max="14138" width="11.42578125" style="41"/>
    <col min="14139" max="14139" width="14.28515625" style="41" customWidth="1"/>
    <col min="14140" max="14141" width="11.42578125" style="41" customWidth="1"/>
    <col min="14142" max="14143" width="24.85546875" style="41" customWidth="1"/>
    <col min="14144" max="14144" width="48" style="41" customWidth="1"/>
    <col min="14145" max="14145" width="54" style="41" customWidth="1"/>
    <col min="14146" max="14146" width="20.28515625" style="41" customWidth="1"/>
    <col min="14147" max="14147" width="12.28515625" style="41" customWidth="1"/>
    <col min="14148" max="14148" width="11.42578125" style="41"/>
    <col min="14149" max="14149" width="13.28515625" style="41" customWidth="1"/>
    <col min="14150" max="14151" width="11.42578125" style="41" customWidth="1"/>
    <col min="14152" max="14152" width="35.7109375" style="41" customWidth="1"/>
    <col min="14153" max="14154" width="14.28515625" style="41" customWidth="1"/>
    <col min="14155" max="14155" width="12.7109375" style="41" customWidth="1"/>
    <col min="14156" max="14156" width="11.42578125" style="41"/>
    <col min="14157" max="14157" width="12.28515625" style="41" customWidth="1"/>
    <col min="14158" max="14159" width="11.42578125" style="41" customWidth="1"/>
    <col min="14160" max="14160" width="34.7109375" style="41" customWidth="1"/>
    <col min="14161" max="14161" width="14.7109375" style="41" customWidth="1"/>
    <col min="14162" max="14162" width="17.85546875" style="41" customWidth="1"/>
    <col min="14163" max="14163" width="13.28515625" style="41" customWidth="1"/>
    <col min="14164" max="14164" width="11.42578125" style="41"/>
    <col min="14165" max="14165" width="12.7109375" style="41" customWidth="1"/>
    <col min="14166" max="14167" width="11.42578125" style="41" customWidth="1"/>
    <col min="14168" max="14168" width="45.28515625" style="41" customWidth="1"/>
    <col min="14169" max="14169" width="11.42578125" style="41" customWidth="1"/>
    <col min="14170" max="14170" width="19.28515625" style="41" customWidth="1"/>
    <col min="14171" max="14172" width="11.42578125" style="41"/>
    <col min="14173" max="14173" width="13.28515625" style="41" customWidth="1"/>
    <col min="14174" max="14175" width="11.42578125" style="41" customWidth="1"/>
    <col min="14176" max="14176" width="54.140625" style="41" customWidth="1"/>
    <col min="14177" max="14178" width="11.42578125" style="41" customWidth="1"/>
    <col min="14179" max="14179" width="15" style="41" customWidth="1"/>
    <col min="14180" max="14180" width="11.42578125" style="41"/>
    <col min="14181" max="14181" width="15.28515625" style="41" customWidth="1"/>
    <col min="14182" max="14183" width="11.42578125" style="41" customWidth="1"/>
    <col min="14184" max="14184" width="43.42578125" style="41" customWidth="1"/>
    <col min="14185" max="14185" width="11.42578125" style="41" customWidth="1"/>
    <col min="14186" max="14186" width="15.42578125" style="41" customWidth="1"/>
    <col min="14187" max="14188" width="11.42578125" style="41"/>
    <col min="14189" max="14189" width="14" style="41" customWidth="1"/>
    <col min="14190" max="14191" width="11.42578125" style="41" customWidth="1"/>
    <col min="14192" max="14192" width="32.7109375" style="41" customWidth="1"/>
    <col min="14193" max="14194" width="29.140625" style="41" customWidth="1"/>
    <col min="14195" max="14196" width="11.42578125" style="41"/>
    <col min="14197" max="14197" width="13.85546875" style="41" customWidth="1"/>
    <col min="14198" max="14199" width="11.42578125" style="41" customWidth="1"/>
    <col min="14200" max="14201" width="30.42578125" style="41" customWidth="1"/>
    <col min="14202" max="14202" width="52.28515625" style="41" customWidth="1"/>
    <col min="14203" max="14204" width="15.28515625" style="41" customWidth="1"/>
    <col min="14205" max="14206" width="11.42578125" style="41"/>
    <col min="14207" max="14207" width="12.85546875" style="41" customWidth="1"/>
    <col min="14208" max="14209" width="11.42578125" style="41" customWidth="1"/>
    <col min="14210" max="14210" width="37.7109375" style="41" customWidth="1"/>
    <col min="14211" max="14212" width="11.42578125" style="41" customWidth="1"/>
    <col min="14213" max="14214" width="11.42578125" style="41"/>
    <col min="14215" max="14215" width="14.7109375" style="41" customWidth="1"/>
    <col min="14216" max="14217" width="11.42578125" style="41" customWidth="1"/>
    <col min="14218" max="14218" width="70.140625" style="41" customWidth="1"/>
    <col min="14219" max="14220" width="14" style="41" customWidth="1"/>
    <col min="14221" max="14221" width="12.7109375" style="41" customWidth="1"/>
    <col min="14222" max="14222" width="11.42578125" style="41"/>
    <col min="14223" max="14223" width="15" style="41" customWidth="1"/>
    <col min="14224" max="14225" width="11.42578125" style="41" customWidth="1"/>
    <col min="14226" max="14226" width="16.85546875" style="41" customWidth="1"/>
    <col min="14227" max="14228" width="28.28515625" style="41" customWidth="1"/>
    <col min="14229" max="14229" width="19.140625" style="41" customWidth="1"/>
    <col min="14230" max="14230" width="23.7109375" style="41" customWidth="1"/>
    <col min="14231" max="14231" width="11.42578125" style="41"/>
    <col min="14232" max="14232" width="18.7109375" style="41" customWidth="1"/>
    <col min="14233" max="14336" width="11.42578125" style="41"/>
    <col min="14337" max="14337" width="8.42578125" style="41" customWidth="1"/>
    <col min="14338" max="14338" width="39.42578125" style="41" customWidth="1"/>
    <col min="14339" max="14339" width="63.85546875" style="41" customWidth="1"/>
    <col min="14340" max="14340" width="19.42578125" style="41" customWidth="1"/>
    <col min="14341" max="14341" width="9.42578125" style="41" customWidth="1"/>
    <col min="14342" max="14342" width="58" style="41" customWidth="1"/>
    <col min="14343" max="14344" width="26.42578125" style="41" customWidth="1"/>
    <col min="14345" max="14345" width="17.85546875" style="41" customWidth="1"/>
    <col min="14346" max="14346" width="14.85546875" style="41" customWidth="1"/>
    <col min="14347" max="14347" width="17.85546875" style="41" customWidth="1"/>
    <col min="14348" max="14348" width="16.42578125" style="41" customWidth="1"/>
    <col min="14349" max="14349" width="15.42578125" style="41" customWidth="1"/>
    <col min="14350" max="14350" width="32.7109375" style="41" customWidth="1"/>
    <col min="14351" max="14352" width="16.140625" style="41" customWidth="1"/>
    <col min="14353" max="14354" width="11.42578125" style="41"/>
    <col min="14355" max="14355" width="13.28515625" style="41" customWidth="1"/>
    <col min="14356" max="14357" width="11.42578125" style="41" customWidth="1"/>
    <col min="14358" max="14358" width="45" style="41" customWidth="1"/>
    <col min="14359" max="14360" width="16.85546875" style="41" customWidth="1"/>
    <col min="14361" max="14362" width="11.42578125" style="41"/>
    <col min="14363" max="14363" width="13.28515625" style="41" customWidth="1"/>
    <col min="14364" max="14365" width="11.42578125" style="41" customWidth="1"/>
    <col min="14366" max="14366" width="59.7109375" style="41" customWidth="1"/>
    <col min="14367" max="14367" width="11.42578125" style="41" customWidth="1"/>
    <col min="14368" max="14368" width="15.7109375" style="41" customWidth="1"/>
    <col min="14369" max="14370" width="11.42578125" style="41"/>
    <col min="14371" max="14371" width="14.7109375" style="41" customWidth="1"/>
    <col min="14372" max="14373" width="11.42578125" style="41" customWidth="1"/>
    <col min="14374" max="14374" width="43.42578125" style="41" customWidth="1"/>
    <col min="14375" max="14376" width="19.28515625" style="41" customWidth="1"/>
    <col min="14377" max="14377" width="12.85546875" style="41" customWidth="1"/>
    <col min="14378" max="14378" width="11.42578125" style="41"/>
    <col min="14379" max="14379" width="14.42578125" style="41" customWidth="1"/>
    <col min="14380" max="14381" width="11.42578125" style="41" customWidth="1"/>
    <col min="14382" max="14382" width="56" style="41" customWidth="1"/>
    <col min="14383" max="14384" width="11.42578125" style="41" customWidth="1"/>
    <col min="14385" max="14386" width="11.42578125" style="41"/>
    <col min="14387" max="14387" width="13.42578125" style="41" customWidth="1"/>
    <col min="14388" max="14389" width="11.42578125" style="41" customWidth="1"/>
    <col min="14390" max="14390" width="52" style="41" customWidth="1"/>
    <col min="14391" max="14391" width="11.42578125" style="41" customWidth="1"/>
    <col min="14392" max="14392" width="17.140625" style="41" customWidth="1"/>
    <col min="14393" max="14394" width="11.42578125" style="41"/>
    <col min="14395" max="14395" width="14.28515625" style="41" customWidth="1"/>
    <col min="14396" max="14397" width="11.42578125" style="41" customWidth="1"/>
    <col min="14398" max="14399" width="24.85546875" style="41" customWidth="1"/>
    <col min="14400" max="14400" width="48" style="41" customWidth="1"/>
    <col min="14401" max="14401" width="54" style="41" customWidth="1"/>
    <col min="14402" max="14402" width="20.28515625" style="41" customWidth="1"/>
    <col min="14403" max="14403" width="12.28515625" style="41" customWidth="1"/>
    <col min="14404" max="14404" width="11.42578125" style="41"/>
    <col min="14405" max="14405" width="13.28515625" style="41" customWidth="1"/>
    <col min="14406" max="14407" width="11.42578125" style="41" customWidth="1"/>
    <col min="14408" max="14408" width="35.7109375" style="41" customWidth="1"/>
    <col min="14409" max="14410" width="14.28515625" style="41" customWidth="1"/>
    <col min="14411" max="14411" width="12.7109375" style="41" customWidth="1"/>
    <col min="14412" max="14412" width="11.42578125" style="41"/>
    <col min="14413" max="14413" width="12.28515625" style="41" customWidth="1"/>
    <col min="14414" max="14415" width="11.42578125" style="41" customWidth="1"/>
    <col min="14416" max="14416" width="34.7109375" style="41" customWidth="1"/>
    <col min="14417" max="14417" width="14.7109375" style="41" customWidth="1"/>
    <col min="14418" max="14418" width="17.85546875" style="41" customWidth="1"/>
    <col min="14419" max="14419" width="13.28515625" style="41" customWidth="1"/>
    <col min="14420" max="14420" width="11.42578125" style="41"/>
    <col min="14421" max="14421" width="12.7109375" style="41" customWidth="1"/>
    <col min="14422" max="14423" width="11.42578125" style="41" customWidth="1"/>
    <col min="14424" max="14424" width="45.28515625" style="41" customWidth="1"/>
    <col min="14425" max="14425" width="11.42578125" style="41" customWidth="1"/>
    <col min="14426" max="14426" width="19.28515625" style="41" customWidth="1"/>
    <col min="14427" max="14428" width="11.42578125" style="41"/>
    <col min="14429" max="14429" width="13.28515625" style="41" customWidth="1"/>
    <col min="14430" max="14431" width="11.42578125" style="41" customWidth="1"/>
    <col min="14432" max="14432" width="54.140625" style="41" customWidth="1"/>
    <col min="14433" max="14434" width="11.42578125" style="41" customWidth="1"/>
    <col min="14435" max="14435" width="15" style="41" customWidth="1"/>
    <col min="14436" max="14436" width="11.42578125" style="41"/>
    <col min="14437" max="14437" width="15.28515625" style="41" customWidth="1"/>
    <col min="14438" max="14439" width="11.42578125" style="41" customWidth="1"/>
    <col min="14440" max="14440" width="43.42578125" style="41" customWidth="1"/>
    <col min="14441" max="14441" width="11.42578125" style="41" customWidth="1"/>
    <col min="14442" max="14442" width="15.42578125" style="41" customWidth="1"/>
    <col min="14443" max="14444" width="11.42578125" style="41"/>
    <col min="14445" max="14445" width="14" style="41" customWidth="1"/>
    <col min="14446" max="14447" width="11.42578125" style="41" customWidth="1"/>
    <col min="14448" max="14448" width="32.7109375" style="41" customWidth="1"/>
    <col min="14449" max="14450" width="29.140625" style="41" customWidth="1"/>
    <col min="14451" max="14452" width="11.42578125" style="41"/>
    <col min="14453" max="14453" width="13.85546875" style="41" customWidth="1"/>
    <col min="14454" max="14455" width="11.42578125" style="41" customWidth="1"/>
    <col min="14456" max="14457" width="30.42578125" style="41" customWidth="1"/>
    <col min="14458" max="14458" width="52.28515625" style="41" customWidth="1"/>
    <col min="14459" max="14460" width="15.28515625" style="41" customWidth="1"/>
    <col min="14461" max="14462" width="11.42578125" style="41"/>
    <col min="14463" max="14463" width="12.85546875" style="41" customWidth="1"/>
    <col min="14464" max="14465" width="11.42578125" style="41" customWidth="1"/>
    <col min="14466" max="14466" width="37.7109375" style="41" customWidth="1"/>
    <col min="14467" max="14468" width="11.42578125" style="41" customWidth="1"/>
    <col min="14469" max="14470" width="11.42578125" style="41"/>
    <col min="14471" max="14471" width="14.7109375" style="41" customWidth="1"/>
    <col min="14472" max="14473" width="11.42578125" style="41" customWidth="1"/>
    <col min="14474" max="14474" width="70.140625" style="41" customWidth="1"/>
    <col min="14475" max="14476" width="14" style="41" customWidth="1"/>
    <col min="14477" max="14477" width="12.7109375" style="41" customWidth="1"/>
    <col min="14478" max="14478" width="11.42578125" style="41"/>
    <col min="14479" max="14479" width="15" style="41" customWidth="1"/>
    <col min="14480" max="14481" width="11.42578125" style="41" customWidth="1"/>
    <col min="14482" max="14482" width="16.85546875" style="41" customWidth="1"/>
    <col min="14483" max="14484" width="28.28515625" style="41" customWidth="1"/>
    <col min="14485" max="14485" width="19.140625" style="41" customWidth="1"/>
    <col min="14486" max="14486" width="23.7109375" style="41" customWidth="1"/>
    <col min="14487" max="14487" width="11.42578125" style="41"/>
    <col min="14488" max="14488" width="18.7109375" style="41" customWidth="1"/>
    <col min="14489" max="14592" width="11.42578125" style="41"/>
    <col min="14593" max="14593" width="8.42578125" style="41" customWidth="1"/>
    <col min="14594" max="14594" width="39.42578125" style="41" customWidth="1"/>
    <col min="14595" max="14595" width="63.85546875" style="41" customWidth="1"/>
    <col min="14596" max="14596" width="19.42578125" style="41" customWidth="1"/>
    <col min="14597" max="14597" width="9.42578125" style="41" customWidth="1"/>
    <col min="14598" max="14598" width="58" style="41" customWidth="1"/>
    <col min="14599" max="14600" width="26.42578125" style="41" customWidth="1"/>
    <col min="14601" max="14601" width="17.85546875" style="41" customWidth="1"/>
    <col min="14602" max="14602" width="14.85546875" style="41" customWidth="1"/>
    <col min="14603" max="14603" width="17.85546875" style="41" customWidth="1"/>
    <col min="14604" max="14604" width="16.42578125" style="41" customWidth="1"/>
    <col min="14605" max="14605" width="15.42578125" style="41" customWidth="1"/>
    <col min="14606" max="14606" width="32.7109375" style="41" customWidth="1"/>
    <col min="14607" max="14608" width="16.140625" style="41" customWidth="1"/>
    <col min="14609" max="14610" width="11.42578125" style="41"/>
    <col min="14611" max="14611" width="13.28515625" style="41" customWidth="1"/>
    <col min="14612" max="14613" width="11.42578125" style="41" customWidth="1"/>
    <col min="14614" max="14614" width="45" style="41" customWidth="1"/>
    <col min="14615" max="14616" width="16.85546875" style="41" customWidth="1"/>
    <col min="14617" max="14618" width="11.42578125" style="41"/>
    <col min="14619" max="14619" width="13.28515625" style="41" customWidth="1"/>
    <col min="14620" max="14621" width="11.42578125" style="41" customWidth="1"/>
    <col min="14622" max="14622" width="59.7109375" style="41" customWidth="1"/>
    <col min="14623" max="14623" width="11.42578125" style="41" customWidth="1"/>
    <col min="14624" max="14624" width="15.7109375" style="41" customWidth="1"/>
    <col min="14625" max="14626" width="11.42578125" style="41"/>
    <col min="14627" max="14627" width="14.7109375" style="41" customWidth="1"/>
    <col min="14628" max="14629" width="11.42578125" style="41" customWidth="1"/>
    <col min="14630" max="14630" width="43.42578125" style="41" customWidth="1"/>
    <col min="14631" max="14632" width="19.28515625" style="41" customWidth="1"/>
    <col min="14633" max="14633" width="12.85546875" style="41" customWidth="1"/>
    <col min="14634" max="14634" width="11.42578125" style="41"/>
    <col min="14635" max="14635" width="14.42578125" style="41" customWidth="1"/>
    <col min="14636" max="14637" width="11.42578125" style="41" customWidth="1"/>
    <col min="14638" max="14638" width="56" style="41" customWidth="1"/>
    <col min="14639" max="14640" width="11.42578125" style="41" customWidth="1"/>
    <col min="14641" max="14642" width="11.42578125" style="41"/>
    <col min="14643" max="14643" width="13.42578125" style="41" customWidth="1"/>
    <col min="14644" max="14645" width="11.42578125" style="41" customWidth="1"/>
    <col min="14646" max="14646" width="52" style="41" customWidth="1"/>
    <col min="14647" max="14647" width="11.42578125" style="41" customWidth="1"/>
    <col min="14648" max="14648" width="17.140625" style="41" customWidth="1"/>
    <col min="14649" max="14650" width="11.42578125" style="41"/>
    <col min="14651" max="14651" width="14.28515625" style="41" customWidth="1"/>
    <col min="14652" max="14653" width="11.42578125" style="41" customWidth="1"/>
    <col min="14654" max="14655" width="24.85546875" style="41" customWidth="1"/>
    <col min="14656" max="14656" width="48" style="41" customWidth="1"/>
    <col min="14657" max="14657" width="54" style="41" customWidth="1"/>
    <col min="14658" max="14658" width="20.28515625" style="41" customWidth="1"/>
    <col min="14659" max="14659" width="12.28515625" style="41" customWidth="1"/>
    <col min="14660" max="14660" width="11.42578125" style="41"/>
    <col min="14661" max="14661" width="13.28515625" style="41" customWidth="1"/>
    <col min="14662" max="14663" width="11.42578125" style="41" customWidth="1"/>
    <col min="14664" max="14664" width="35.7109375" style="41" customWidth="1"/>
    <col min="14665" max="14666" width="14.28515625" style="41" customWidth="1"/>
    <col min="14667" max="14667" width="12.7109375" style="41" customWidth="1"/>
    <col min="14668" max="14668" width="11.42578125" style="41"/>
    <col min="14669" max="14669" width="12.28515625" style="41" customWidth="1"/>
    <col min="14670" max="14671" width="11.42578125" style="41" customWidth="1"/>
    <col min="14672" max="14672" width="34.7109375" style="41" customWidth="1"/>
    <col min="14673" max="14673" width="14.7109375" style="41" customWidth="1"/>
    <col min="14674" max="14674" width="17.85546875" style="41" customWidth="1"/>
    <col min="14675" max="14675" width="13.28515625" style="41" customWidth="1"/>
    <col min="14676" max="14676" width="11.42578125" style="41"/>
    <col min="14677" max="14677" width="12.7109375" style="41" customWidth="1"/>
    <col min="14678" max="14679" width="11.42578125" style="41" customWidth="1"/>
    <col min="14680" max="14680" width="45.28515625" style="41" customWidth="1"/>
    <col min="14681" max="14681" width="11.42578125" style="41" customWidth="1"/>
    <col min="14682" max="14682" width="19.28515625" style="41" customWidth="1"/>
    <col min="14683" max="14684" width="11.42578125" style="41"/>
    <col min="14685" max="14685" width="13.28515625" style="41" customWidth="1"/>
    <col min="14686" max="14687" width="11.42578125" style="41" customWidth="1"/>
    <col min="14688" max="14688" width="54.140625" style="41" customWidth="1"/>
    <col min="14689" max="14690" width="11.42578125" style="41" customWidth="1"/>
    <col min="14691" max="14691" width="15" style="41" customWidth="1"/>
    <col min="14692" max="14692" width="11.42578125" style="41"/>
    <col min="14693" max="14693" width="15.28515625" style="41" customWidth="1"/>
    <col min="14694" max="14695" width="11.42578125" style="41" customWidth="1"/>
    <col min="14696" max="14696" width="43.42578125" style="41" customWidth="1"/>
    <col min="14697" max="14697" width="11.42578125" style="41" customWidth="1"/>
    <col min="14698" max="14698" width="15.42578125" style="41" customWidth="1"/>
    <col min="14699" max="14700" width="11.42578125" style="41"/>
    <col min="14701" max="14701" width="14" style="41" customWidth="1"/>
    <col min="14702" max="14703" width="11.42578125" style="41" customWidth="1"/>
    <col min="14704" max="14704" width="32.7109375" style="41" customWidth="1"/>
    <col min="14705" max="14706" width="29.140625" style="41" customWidth="1"/>
    <col min="14707" max="14708" width="11.42578125" style="41"/>
    <col min="14709" max="14709" width="13.85546875" style="41" customWidth="1"/>
    <col min="14710" max="14711" width="11.42578125" style="41" customWidth="1"/>
    <col min="14712" max="14713" width="30.42578125" style="41" customWidth="1"/>
    <col min="14714" max="14714" width="52.28515625" style="41" customWidth="1"/>
    <col min="14715" max="14716" width="15.28515625" style="41" customWidth="1"/>
    <col min="14717" max="14718" width="11.42578125" style="41"/>
    <col min="14719" max="14719" width="12.85546875" style="41" customWidth="1"/>
    <col min="14720" max="14721" width="11.42578125" style="41" customWidth="1"/>
    <col min="14722" max="14722" width="37.7109375" style="41" customWidth="1"/>
    <col min="14723" max="14724" width="11.42578125" style="41" customWidth="1"/>
    <col min="14725" max="14726" width="11.42578125" style="41"/>
    <col min="14727" max="14727" width="14.7109375" style="41" customWidth="1"/>
    <col min="14728" max="14729" width="11.42578125" style="41" customWidth="1"/>
    <col min="14730" max="14730" width="70.140625" style="41" customWidth="1"/>
    <col min="14731" max="14732" width="14" style="41" customWidth="1"/>
    <col min="14733" max="14733" width="12.7109375" style="41" customWidth="1"/>
    <col min="14734" max="14734" width="11.42578125" style="41"/>
    <col min="14735" max="14735" width="15" style="41" customWidth="1"/>
    <col min="14736" max="14737" width="11.42578125" style="41" customWidth="1"/>
    <col min="14738" max="14738" width="16.85546875" style="41" customWidth="1"/>
    <col min="14739" max="14740" width="28.28515625" style="41" customWidth="1"/>
    <col min="14741" max="14741" width="19.140625" style="41" customWidth="1"/>
    <col min="14742" max="14742" width="23.7109375" style="41" customWidth="1"/>
    <col min="14743" max="14743" width="11.42578125" style="41"/>
    <col min="14744" max="14744" width="18.7109375" style="41" customWidth="1"/>
    <col min="14745" max="14848" width="11.42578125" style="41"/>
    <col min="14849" max="14849" width="8.42578125" style="41" customWidth="1"/>
    <col min="14850" max="14850" width="39.42578125" style="41" customWidth="1"/>
    <col min="14851" max="14851" width="63.85546875" style="41" customWidth="1"/>
    <col min="14852" max="14852" width="19.42578125" style="41" customWidth="1"/>
    <col min="14853" max="14853" width="9.42578125" style="41" customWidth="1"/>
    <col min="14854" max="14854" width="58" style="41" customWidth="1"/>
    <col min="14855" max="14856" width="26.42578125" style="41" customWidth="1"/>
    <col min="14857" max="14857" width="17.85546875" style="41" customWidth="1"/>
    <col min="14858" max="14858" width="14.85546875" style="41" customWidth="1"/>
    <col min="14859" max="14859" width="17.85546875" style="41" customWidth="1"/>
    <col min="14860" max="14860" width="16.42578125" style="41" customWidth="1"/>
    <col min="14861" max="14861" width="15.42578125" style="41" customWidth="1"/>
    <col min="14862" max="14862" width="32.7109375" style="41" customWidth="1"/>
    <col min="14863" max="14864" width="16.140625" style="41" customWidth="1"/>
    <col min="14865" max="14866" width="11.42578125" style="41"/>
    <col min="14867" max="14867" width="13.28515625" style="41" customWidth="1"/>
    <col min="14868" max="14869" width="11.42578125" style="41" customWidth="1"/>
    <col min="14870" max="14870" width="45" style="41" customWidth="1"/>
    <col min="14871" max="14872" width="16.85546875" style="41" customWidth="1"/>
    <col min="14873" max="14874" width="11.42578125" style="41"/>
    <col min="14875" max="14875" width="13.28515625" style="41" customWidth="1"/>
    <col min="14876" max="14877" width="11.42578125" style="41" customWidth="1"/>
    <col min="14878" max="14878" width="59.7109375" style="41" customWidth="1"/>
    <col min="14879" max="14879" width="11.42578125" style="41" customWidth="1"/>
    <col min="14880" max="14880" width="15.7109375" style="41" customWidth="1"/>
    <col min="14881" max="14882" width="11.42578125" style="41"/>
    <col min="14883" max="14883" width="14.7109375" style="41" customWidth="1"/>
    <col min="14884" max="14885" width="11.42578125" style="41" customWidth="1"/>
    <col min="14886" max="14886" width="43.42578125" style="41" customWidth="1"/>
    <col min="14887" max="14888" width="19.28515625" style="41" customWidth="1"/>
    <col min="14889" max="14889" width="12.85546875" style="41" customWidth="1"/>
    <col min="14890" max="14890" width="11.42578125" style="41"/>
    <col min="14891" max="14891" width="14.42578125" style="41" customWidth="1"/>
    <col min="14892" max="14893" width="11.42578125" style="41" customWidth="1"/>
    <col min="14894" max="14894" width="56" style="41" customWidth="1"/>
    <col min="14895" max="14896" width="11.42578125" style="41" customWidth="1"/>
    <col min="14897" max="14898" width="11.42578125" style="41"/>
    <col min="14899" max="14899" width="13.42578125" style="41" customWidth="1"/>
    <col min="14900" max="14901" width="11.42578125" style="41" customWidth="1"/>
    <col min="14902" max="14902" width="52" style="41" customWidth="1"/>
    <col min="14903" max="14903" width="11.42578125" style="41" customWidth="1"/>
    <col min="14904" max="14904" width="17.140625" style="41" customWidth="1"/>
    <col min="14905" max="14906" width="11.42578125" style="41"/>
    <col min="14907" max="14907" width="14.28515625" style="41" customWidth="1"/>
    <col min="14908" max="14909" width="11.42578125" style="41" customWidth="1"/>
    <col min="14910" max="14911" width="24.85546875" style="41" customWidth="1"/>
    <col min="14912" max="14912" width="48" style="41" customWidth="1"/>
    <col min="14913" max="14913" width="54" style="41" customWidth="1"/>
    <col min="14914" max="14914" width="20.28515625" style="41" customWidth="1"/>
    <col min="14915" max="14915" width="12.28515625" style="41" customWidth="1"/>
    <col min="14916" max="14916" width="11.42578125" style="41"/>
    <col min="14917" max="14917" width="13.28515625" style="41" customWidth="1"/>
    <col min="14918" max="14919" width="11.42578125" style="41" customWidth="1"/>
    <col min="14920" max="14920" width="35.7109375" style="41" customWidth="1"/>
    <col min="14921" max="14922" width="14.28515625" style="41" customWidth="1"/>
    <col min="14923" max="14923" width="12.7109375" style="41" customWidth="1"/>
    <col min="14924" max="14924" width="11.42578125" style="41"/>
    <col min="14925" max="14925" width="12.28515625" style="41" customWidth="1"/>
    <col min="14926" max="14927" width="11.42578125" style="41" customWidth="1"/>
    <col min="14928" max="14928" width="34.7109375" style="41" customWidth="1"/>
    <col min="14929" max="14929" width="14.7109375" style="41" customWidth="1"/>
    <col min="14930" max="14930" width="17.85546875" style="41" customWidth="1"/>
    <col min="14931" max="14931" width="13.28515625" style="41" customWidth="1"/>
    <col min="14932" max="14932" width="11.42578125" style="41"/>
    <col min="14933" max="14933" width="12.7109375" style="41" customWidth="1"/>
    <col min="14934" max="14935" width="11.42578125" style="41" customWidth="1"/>
    <col min="14936" max="14936" width="45.28515625" style="41" customWidth="1"/>
    <col min="14937" max="14937" width="11.42578125" style="41" customWidth="1"/>
    <col min="14938" max="14938" width="19.28515625" style="41" customWidth="1"/>
    <col min="14939" max="14940" width="11.42578125" style="41"/>
    <col min="14941" max="14941" width="13.28515625" style="41" customWidth="1"/>
    <col min="14942" max="14943" width="11.42578125" style="41" customWidth="1"/>
    <col min="14944" max="14944" width="54.140625" style="41" customWidth="1"/>
    <col min="14945" max="14946" width="11.42578125" style="41" customWidth="1"/>
    <col min="14947" max="14947" width="15" style="41" customWidth="1"/>
    <col min="14948" max="14948" width="11.42578125" style="41"/>
    <col min="14949" max="14949" width="15.28515625" style="41" customWidth="1"/>
    <col min="14950" max="14951" width="11.42578125" style="41" customWidth="1"/>
    <col min="14952" max="14952" width="43.42578125" style="41" customWidth="1"/>
    <col min="14953" max="14953" width="11.42578125" style="41" customWidth="1"/>
    <col min="14954" max="14954" width="15.42578125" style="41" customWidth="1"/>
    <col min="14955" max="14956" width="11.42578125" style="41"/>
    <col min="14957" max="14957" width="14" style="41" customWidth="1"/>
    <col min="14958" max="14959" width="11.42578125" style="41" customWidth="1"/>
    <col min="14960" max="14960" width="32.7109375" style="41" customWidth="1"/>
    <col min="14961" max="14962" width="29.140625" style="41" customWidth="1"/>
    <col min="14963" max="14964" width="11.42578125" style="41"/>
    <col min="14965" max="14965" width="13.85546875" style="41" customWidth="1"/>
    <col min="14966" max="14967" width="11.42578125" style="41" customWidth="1"/>
    <col min="14968" max="14969" width="30.42578125" style="41" customWidth="1"/>
    <col min="14970" max="14970" width="52.28515625" style="41" customWidth="1"/>
    <col min="14971" max="14972" width="15.28515625" style="41" customWidth="1"/>
    <col min="14973" max="14974" width="11.42578125" style="41"/>
    <col min="14975" max="14975" width="12.85546875" style="41" customWidth="1"/>
    <col min="14976" max="14977" width="11.42578125" style="41" customWidth="1"/>
    <col min="14978" max="14978" width="37.7109375" style="41" customWidth="1"/>
    <col min="14979" max="14980" width="11.42578125" style="41" customWidth="1"/>
    <col min="14981" max="14982" width="11.42578125" style="41"/>
    <col min="14983" max="14983" width="14.7109375" style="41" customWidth="1"/>
    <col min="14984" max="14985" width="11.42578125" style="41" customWidth="1"/>
    <col min="14986" max="14986" width="70.140625" style="41" customWidth="1"/>
    <col min="14987" max="14988" width="14" style="41" customWidth="1"/>
    <col min="14989" max="14989" width="12.7109375" style="41" customWidth="1"/>
    <col min="14990" max="14990" width="11.42578125" style="41"/>
    <col min="14991" max="14991" width="15" style="41" customWidth="1"/>
    <col min="14992" max="14993" width="11.42578125" style="41" customWidth="1"/>
    <col min="14994" max="14994" width="16.85546875" style="41" customWidth="1"/>
    <col min="14995" max="14996" width="28.28515625" style="41" customWidth="1"/>
    <col min="14997" max="14997" width="19.140625" style="41" customWidth="1"/>
    <col min="14998" max="14998" width="23.7109375" style="41" customWidth="1"/>
    <col min="14999" max="14999" width="11.42578125" style="41"/>
    <col min="15000" max="15000" width="18.7109375" style="41" customWidth="1"/>
    <col min="15001" max="15104" width="11.42578125" style="41"/>
    <col min="15105" max="15105" width="8.42578125" style="41" customWidth="1"/>
    <col min="15106" max="15106" width="39.42578125" style="41" customWidth="1"/>
    <col min="15107" max="15107" width="63.85546875" style="41" customWidth="1"/>
    <col min="15108" max="15108" width="19.42578125" style="41" customWidth="1"/>
    <col min="15109" max="15109" width="9.42578125" style="41" customWidth="1"/>
    <col min="15110" max="15110" width="58" style="41" customWidth="1"/>
    <col min="15111" max="15112" width="26.42578125" style="41" customWidth="1"/>
    <col min="15113" max="15113" width="17.85546875" style="41" customWidth="1"/>
    <col min="15114" max="15114" width="14.85546875" style="41" customWidth="1"/>
    <col min="15115" max="15115" width="17.85546875" style="41" customWidth="1"/>
    <col min="15116" max="15116" width="16.42578125" style="41" customWidth="1"/>
    <col min="15117" max="15117" width="15.42578125" style="41" customWidth="1"/>
    <col min="15118" max="15118" width="32.7109375" style="41" customWidth="1"/>
    <col min="15119" max="15120" width="16.140625" style="41" customWidth="1"/>
    <col min="15121" max="15122" width="11.42578125" style="41"/>
    <col min="15123" max="15123" width="13.28515625" style="41" customWidth="1"/>
    <col min="15124" max="15125" width="11.42578125" style="41" customWidth="1"/>
    <col min="15126" max="15126" width="45" style="41" customWidth="1"/>
    <col min="15127" max="15128" width="16.85546875" style="41" customWidth="1"/>
    <col min="15129" max="15130" width="11.42578125" style="41"/>
    <col min="15131" max="15131" width="13.28515625" style="41" customWidth="1"/>
    <col min="15132" max="15133" width="11.42578125" style="41" customWidth="1"/>
    <col min="15134" max="15134" width="59.7109375" style="41" customWidth="1"/>
    <col min="15135" max="15135" width="11.42578125" style="41" customWidth="1"/>
    <col min="15136" max="15136" width="15.7109375" style="41" customWidth="1"/>
    <col min="15137" max="15138" width="11.42578125" style="41"/>
    <col min="15139" max="15139" width="14.7109375" style="41" customWidth="1"/>
    <col min="15140" max="15141" width="11.42578125" style="41" customWidth="1"/>
    <col min="15142" max="15142" width="43.42578125" style="41" customWidth="1"/>
    <col min="15143" max="15144" width="19.28515625" style="41" customWidth="1"/>
    <col min="15145" max="15145" width="12.85546875" style="41" customWidth="1"/>
    <col min="15146" max="15146" width="11.42578125" style="41"/>
    <col min="15147" max="15147" width="14.42578125" style="41" customWidth="1"/>
    <col min="15148" max="15149" width="11.42578125" style="41" customWidth="1"/>
    <col min="15150" max="15150" width="56" style="41" customWidth="1"/>
    <col min="15151" max="15152" width="11.42578125" style="41" customWidth="1"/>
    <col min="15153" max="15154" width="11.42578125" style="41"/>
    <col min="15155" max="15155" width="13.42578125" style="41" customWidth="1"/>
    <col min="15156" max="15157" width="11.42578125" style="41" customWidth="1"/>
    <col min="15158" max="15158" width="52" style="41" customWidth="1"/>
    <col min="15159" max="15159" width="11.42578125" style="41" customWidth="1"/>
    <col min="15160" max="15160" width="17.140625" style="41" customWidth="1"/>
    <col min="15161" max="15162" width="11.42578125" style="41"/>
    <col min="15163" max="15163" width="14.28515625" style="41" customWidth="1"/>
    <col min="15164" max="15165" width="11.42578125" style="41" customWidth="1"/>
    <col min="15166" max="15167" width="24.85546875" style="41" customWidth="1"/>
    <col min="15168" max="15168" width="48" style="41" customWidth="1"/>
    <col min="15169" max="15169" width="54" style="41" customWidth="1"/>
    <col min="15170" max="15170" width="20.28515625" style="41" customWidth="1"/>
    <col min="15171" max="15171" width="12.28515625" style="41" customWidth="1"/>
    <col min="15172" max="15172" width="11.42578125" style="41"/>
    <col min="15173" max="15173" width="13.28515625" style="41" customWidth="1"/>
    <col min="15174" max="15175" width="11.42578125" style="41" customWidth="1"/>
    <col min="15176" max="15176" width="35.7109375" style="41" customWidth="1"/>
    <col min="15177" max="15178" width="14.28515625" style="41" customWidth="1"/>
    <col min="15179" max="15179" width="12.7109375" style="41" customWidth="1"/>
    <col min="15180" max="15180" width="11.42578125" style="41"/>
    <col min="15181" max="15181" width="12.28515625" style="41" customWidth="1"/>
    <col min="15182" max="15183" width="11.42578125" style="41" customWidth="1"/>
    <col min="15184" max="15184" width="34.7109375" style="41" customWidth="1"/>
    <col min="15185" max="15185" width="14.7109375" style="41" customWidth="1"/>
    <col min="15186" max="15186" width="17.85546875" style="41" customWidth="1"/>
    <col min="15187" max="15187" width="13.28515625" style="41" customWidth="1"/>
    <col min="15188" max="15188" width="11.42578125" style="41"/>
    <col min="15189" max="15189" width="12.7109375" style="41" customWidth="1"/>
    <col min="15190" max="15191" width="11.42578125" style="41" customWidth="1"/>
    <col min="15192" max="15192" width="45.28515625" style="41" customWidth="1"/>
    <col min="15193" max="15193" width="11.42578125" style="41" customWidth="1"/>
    <col min="15194" max="15194" width="19.28515625" style="41" customWidth="1"/>
    <col min="15195" max="15196" width="11.42578125" style="41"/>
    <col min="15197" max="15197" width="13.28515625" style="41" customWidth="1"/>
    <col min="15198" max="15199" width="11.42578125" style="41" customWidth="1"/>
    <col min="15200" max="15200" width="54.140625" style="41" customWidth="1"/>
    <col min="15201" max="15202" width="11.42578125" style="41" customWidth="1"/>
    <col min="15203" max="15203" width="15" style="41" customWidth="1"/>
    <col min="15204" max="15204" width="11.42578125" style="41"/>
    <col min="15205" max="15205" width="15.28515625" style="41" customWidth="1"/>
    <col min="15206" max="15207" width="11.42578125" style="41" customWidth="1"/>
    <col min="15208" max="15208" width="43.42578125" style="41" customWidth="1"/>
    <col min="15209" max="15209" width="11.42578125" style="41" customWidth="1"/>
    <col min="15210" max="15210" width="15.42578125" style="41" customWidth="1"/>
    <col min="15211" max="15212" width="11.42578125" style="41"/>
    <col min="15213" max="15213" width="14" style="41" customWidth="1"/>
    <col min="15214" max="15215" width="11.42578125" style="41" customWidth="1"/>
    <col min="15216" max="15216" width="32.7109375" style="41" customWidth="1"/>
    <col min="15217" max="15218" width="29.140625" style="41" customWidth="1"/>
    <col min="15219" max="15220" width="11.42578125" style="41"/>
    <col min="15221" max="15221" width="13.85546875" style="41" customWidth="1"/>
    <col min="15222" max="15223" width="11.42578125" style="41" customWidth="1"/>
    <col min="15224" max="15225" width="30.42578125" style="41" customWidth="1"/>
    <col min="15226" max="15226" width="52.28515625" style="41" customWidth="1"/>
    <col min="15227" max="15228" width="15.28515625" style="41" customWidth="1"/>
    <col min="15229" max="15230" width="11.42578125" style="41"/>
    <col min="15231" max="15231" width="12.85546875" style="41" customWidth="1"/>
    <col min="15232" max="15233" width="11.42578125" style="41" customWidth="1"/>
    <col min="15234" max="15234" width="37.7109375" style="41" customWidth="1"/>
    <col min="15235" max="15236" width="11.42578125" style="41" customWidth="1"/>
    <col min="15237" max="15238" width="11.42578125" style="41"/>
    <col min="15239" max="15239" width="14.7109375" style="41" customWidth="1"/>
    <col min="15240" max="15241" width="11.42578125" style="41" customWidth="1"/>
    <col min="15242" max="15242" width="70.140625" style="41" customWidth="1"/>
    <col min="15243" max="15244" width="14" style="41" customWidth="1"/>
    <col min="15245" max="15245" width="12.7109375" style="41" customWidth="1"/>
    <col min="15246" max="15246" width="11.42578125" style="41"/>
    <col min="15247" max="15247" width="15" style="41" customWidth="1"/>
    <col min="15248" max="15249" width="11.42578125" style="41" customWidth="1"/>
    <col min="15250" max="15250" width="16.85546875" style="41" customWidth="1"/>
    <col min="15251" max="15252" width="28.28515625" style="41" customWidth="1"/>
    <col min="15253" max="15253" width="19.140625" style="41" customWidth="1"/>
    <col min="15254" max="15254" width="23.7109375" style="41" customWidth="1"/>
    <col min="15255" max="15255" width="11.42578125" style="41"/>
    <col min="15256" max="15256" width="18.7109375" style="41" customWidth="1"/>
    <col min="15257" max="15360" width="11.42578125" style="41"/>
    <col min="15361" max="15361" width="8.42578125" style="41" customWidth="1"/>
    <col min="15362" max="15362" width="39.42578125" style="41" customWidth="1"/>
    <col min="15363" max="15363" width="63.85546875" style="41" customWidth="1"/>
    <col min="15364" max="15364" width="19.42578125" style="41" customWidth="1"/>
    <col min="15365" max="15365" width="9.42578125" style="41" customWidth="1"/>
    <col min="15366" max="15366" width="58" style="41" customWidth="1"/>
    <col min="15367" max="15368" width="26.42578125" style="41" customWidth="1"/>
    <col min="15369" max="15369" width="17.85546875" style="41" customWidth="1"/>
    <col min="15370" max="15370" width="14.85546875" style="41" customWidth="1"/>
    <col min="15371" max="15371" width="17.85546875" style="41" customWidth="1"/>
    <col min="15372" max="15372" width="16.42578125" style="41" customWidth="1"/>
    <col min="15373" max="15373" width="15.42578125" style="41" customWidth="1"/>
    <col min="15374" max="15374" width="32.7109375" style="41" customWidth="1"/>
    <col min="15375" max="15376" width="16.140625" style="41" customWidth="1"/>
    <col min="15377" max="15378" width="11.42578125" style="41"/>
    <col min="15379" max="15379" width="13.28515625" style="41" customWidth="1"/>
    <col min="15380" max="15381" width="11.42578125" style="41" customWidth="1"/>
    <col min="15382" max="15382" width="45" style="41" customWidth="1"/>
    <col min="15383" max="15384" width="16.85546875" style="41" customWidth="1"/>
    <col min="15385" max="15386" width="11.42578125" style="41"/>
    <col min="15387" max="15387" width="13.28515625" style="41" customWidth="1"/>
    <col min="15388" max="15389" width="11.42578125" style="41" customWidth="1"/>
    <col min="15390" max="15390" width="59.7109375" style="41" customWidth="1"/>
    <col min="15391" max="15391" width="11.42578125" style="41" customWidth="1"/>
    <col min="15392" max="15392" width="15.7109375" style="41" customWidth="1"/>
    <col min="15393" max="15394" width="11.42578125" style="41"/>
    <col min="15395" max="15395" width="14.7109375" style="41" customWidth="1"/>
    <col min="15396" max="15397" width="11.42578125" style="41" customWidth="1"/>
    <col min="15398" max="15398" width="43.42578125" style="41" customWidth="1"/>
    <col min="15399" max="15400" width="19.28515625" style="41" customWidth="1"/>
    <col min="15401" max="15401" width="12.85546875" style="41" customWidth="1"/>
    <col min="15402" max="15402" width="11.42578125" style="41"/>
    <col min="15403" max="15403" width="14.42578125" style="41" customWidth="1"/>
    <col min="15404" max="15405" width="11.42578125" style="41" customWidth="1"/>
    <col min="15406" max="15406" width="56" style="41" customWidth="1"/>
    <col min="15407" max="15408" width="11.42578125" style="41" customWidth="1"/>
    <col min="15409" max="15410" width="11.42578125" style="41"/>
    <col min="15411" max="15411" width="13.42578125" style="41" customWidth="1"/>
    <col min="15412" max="15413" width="11.42578125" style="41" customWidth="1"/>
    <col min="15414" max="15414" width="52" style="41" customWidth="1"/>
    <col min="15415" max="15415" width="11.42578125" style="41" customWidth="1"/>
    <col min="15416" max="15416" width="17.140625" style="41" customWidth="1"/>
    <col min="15417" max="15418" width="11.42578125" style="41"/>
    <col min="15419" max="15419" width="14.28515625" style="41" customWidth="1"/>
    <col min="15420" max="15421" width="11.42578125" style="41" customWidth="1"/>
    <col min="15422" max="15423" width="24.85546875" style="41" customWidth="1"/>
    <col min="15424" max="15424" width="48" style="41" customWidth="1"/>
    <col min="15425" max="15425" width="54" style="41" customWidth="1"/>
    <col min="15426" max="15426" width="20.28515625" style="41" customWidth="1"/>
    <col min="15427" max="15427" width="12.28515625" style="41" customWidth="1"/>
    <col min="15428" max="15428" width="11.42578125" style="41"/>
    <col min="15429" max="15429" width="13.28515625" style="41" customWidth="1"/>
    <col min="15430" max="15431" width="11.42578125" style="41" customWidth="1"/>
    <col min="15432" max="15432" width="35.7109375" style="41" customWidth="1"/>
    <col min="15433" max="15434" width="14.28515625" style="41" customWidth="1"/>
    <col min="15435" max="15435" width="12.7109375" style="41" customWidth="1"/>
    <col min="15436" max="15436" width="11.42578125" style="41"/>
    <col min="15437" max="15437" width="12.28515625" style="41" customWidth="1"/>
    <col min="15438" max="15439" width="11.42578125" style="41" customWidth="1"/>
    <col min="15440" max="15440" width="34.7109375" style="41" customWidth="1"/>
    <col min="15441" max="15441" width="14.7109375" style="41" customWidth="1"/>
    <col min="15442" max="15442" width="17.85546875" style="41" customWidth="1"/>
    <col min="15443" max="15443" width="13.28515625" style="41" customWidth="1"/>
    <col min="15444" max="15444" width="11.42578125" style="41"/>
    <col min="15445" max="15445" width="12.7109375" style="41" customWidth="1"/>
    <col min="15446" max="15447" width="11.42578125" style="41" customWidth="1"/>
    <col min="15448" max="15448" width="45.28515625" style="41" customWidth="1"/>
    <col min="15449" max="15449" width="11.42578125" style="41" customWidth="1"/>
    <col min="15450" max="15450" width="19.28515625" style="41" customWidth="1"/>
    <col min="15451" max="15452" width="11.42578125" style="41"/>
    <col min="15453" max="15453" width="13.28515625" style="41" customWidth="1"/>
    <col min="15454" max="15455" width="11.42578125" style="41" customWidth="1"/>
    <col min="15456" max="15456" width="54.140625" style="41" customWidth="1"/>
    <col min="15457" max="15458" width="11.42578125" style="41" customWidth="1"/>
    <col min="15459" max="15459" width="15" style="41" customWidth="1"/>
    <col min="15460" max="15460" width="11.42578125" style="41"/>
    <col min="15461" max="15461" width="15.28515625" style="41" customWidth="1"/>
    <col min="15462" max="15463" width="11.42578125" style="41" customWidth="1"/>
    <col min="15464" max="15464" width="43.42578125" style="41" customWidth="1"/>
    <col min="15465" max="15465" width="11.42578125" style="41" customWidth="1"/>
    <col min="15466" max="15466" width="15.42578125" style="41" customWidth="1"/>
    <col min="15467" max="15468" width="11.42578125" style="41"/>
    <col min="15469" max="15469" width="14" style="41" customWidth="1"/>
    <col min="15470" max="15471" width="11.42578125" style="41" customWidth="1"/>
    <col min="15472" max="15472" width="32.7109375" style="41" customWidth="1"/>
    <col min="15473" max="15474" width="29.140625" style="41" customWidth="1"/>
    <col min="15475" max="15476" width="11.42578125" style="41"/>
    <col min="15477" max="15477" width="13.85546875" style="41" customWidth="1"/>
    <col min="15478" max="15479" width="11.42578125" style="41" customWidth="1"/>
    <col min="15480" max="15481" width="30.42578125" style="41" customWidth="1"/>
    <col min="15482" max="15482" width="52.28515625" style="41" customWidth="1"/>
    <col min="15483" max="15484" width="15.28515625" style="41" customWidth="1"/>
    <col min="15485" max="15486" width="11.42578125" style="41"/>
    <col min="15487" max="15487" width="12.85546875" style="41" customWidth="1"/>
    <col min="15488" max="15489" width="11.42578125" style="41" customWidth="1"/>
    <col min="15490" max="15490" width="37.7109375" style="41" customWidth="1"/>
    <col min="15491" max="15492" width="11.42578125" style="41" customWidth="1"/>
    <col min="15493" max="15494" width="11.42578125" style="41"/>
    <col min="15495" max="15495" width="14.7109375" style="41" customWidth="1"/>
    <col min="15496" max="15497" width="11.42578125" style="41" customWidth="1"/>
    <col min="15498" max="15498" width="70.140625" style="41" customWidth="1"/>
    <col min="15499" max="15500" width="14" style="41" customWidth="1"/>
    <col min="15501" max="15501" width="12.7109375" style="41" customWidth="1"/>
    <col min="15502" max="15502" width="11.42578125" style="41"/>
    <col min="15503" max="15503" width="15" style="41" customWidth="1"/>
    <col min="15504" max="15505" width="11.42578125" style="41" customWidth="1"/>
    <col min="15506" max="15506" width="16.85546875" style="41" customWidth="1"/>
    <col min="15507" max="15508" width="28.28515625" style="41" customWidth="1"/>
    <col min="15509" max="15509" width="19.140625" style="41" customWidth="1"/>
    <col min="15510" max="15510" width="23.7109375" style="41" customWidth="1"/>
    <col min="15511" max="15511" width="11.42578125" style="41"/>
    <col min="15512" max="15512" width="18.7109375" style="41" customWidth="1"/>
    <col min="15513" max="15616" width="11.42578125" style="41"/>
    <col min="15617" max="15617" width="8.42578125" style="41" customWidth="1"/>
    <col min="15618" max="15618" width="39.42578125" style="41" customWidth="1"/>
    <col min="15619" max="15619" width="63.85546875" style="41" customWidth="1"/>
    <col min="15620" max="15620" width="19.42578125" style="41" customWidth="1"/>
    <col min="15621" max="15621" width="9.42578125" style="41" customWidth="1"/>
    <col min="15622" max="15622" width="58" style="41" customWidth="1"/>
    <col min="15623" max="15624" width="26.42578125" style="41" customWidth="1"/>
    <col min="15625" max="15625" width="17.85546875" style="41" customWidth="1"/>
    <col min="15626" max="15626" width="14.85546875" style="41" customWidth="1"/>
    <col min="15627" max="15627" width="17.85546875" style="41" customWidth="1"/>
    <col min="15628" max="15628" width="16.42578125" style="41" customWidth="1"/>
    <col min="15629" max="15629" width="15.42578125" style="41" customWidth="1"/>
    <col min="15630" max="15630" width="32.7109375" style="41" customWidth="1"/>
    <col min="15631" max="15632" width="16.140625" style="41" customWidth="1"/>
    <col min="15633" max="15634" width="11.42578125" style="41"/>
    <col min="15635" max="15635" width="13.28515625" style="41" customWidth="1"/>
    <col min="15636" max="15637" width="11.42578125" style="41" customWidth="1"/>
    <col min="15638" max="15638" width="45" style="41" customWidth="1"/>
    <col min="15639" max="15640" width="16.85546875" style="41" customWidth="1"/>
    <col min="15641" max="15642" width="11.42578125" style="41"/>
    <col min="15643" max="15643" width="13.28515625" style="41" customWidth="1"/>
    <col min="15644" max="15645" width="11.42578125" style="41" customWidth="1"/>
    <col min="15646" max="15646" width="59.7109375" style="41" customWidth="1"/>
    <col min="15647" max="15647" width="11.42578125" style="41" customWidth="1"/>
    <col min="15648" max="15648" width="15.7109375" style="41" customWidth="1"/>
    <col min="15649" max="15650" width="11.42578125" style="41"/>
    <col min="15651" max="15651" width="14.7109375" style="41" customWidth="1"/>
    <col min="15652" max="15653" width="11.42578125" style="41" customWidth="1"/>
    <col min="15654" max="15654" width="43.42578125" style="41" customWidth="1"/>
    <col min="15655" max="15656" width="19.28515625" style="41" customWidth="1"/>
    <col min="15657" max="15657" width="12.85546875" style="41" customWidth="1"/>
    <col min="15658" max="15658" width="11.42578125" style="41"/>
    <col min="15659" max="15659" width="14.42578125" style="41" customWidth="1"/>
    <col min="15660" max="15661" width="11.42578125" style="41" customWidth="1"/>
    <col min="15662" max="15662" width="56" style="41" customWidth="1"/>
    <col min="15663" max="15664" width="11.42578125" style="41" customWidth="1"/>
    <col min="15665" max="15666" width="11.42578125" style="41"/>
    <col min="15667" max="15667" width="13.42578125" style="41" customWidth="1"/>
    <col min="15668" max="15669" width="11.42578125" style="41" customWidth="1"/>
    <col min="15670" max="15670" width="52" style="41" customWidth="1"/>
    <col min="15671" max="15671" width="11.42578125" style="41" customWidth="1"/>
    <col min="15672" max="15672" width="17.140625" style="41" customWidth="1"/>
    <col min="15673" max="15674" width="11.42578125" style="41"/>
    <col min="15675" max="15675" width="14.28515625" style="41" customWidth="1"/>
    <col min="15676" max="15677" width="11.42578125" style="41" customWidth="1"/>
    <col min="15678" max="15679" width="24.85546875" style="41" customWidth="1"/>
    <col min="15680" max="15680" width="48" style="41" customWidth="1"/>
    <col min="15681" max="15681" width="54" style="41" customWidth="1"/>
    <col min="15682" max="15682" width="20.28515625" style="41" customWidth="1"/>
    <col min="15683" max="15683" width="12.28515625" style="41" customWidth="1"/>
    <col min="15684" max="15684" width="11.42578125" style="41"/>
    <col min="15685" max="15685" width="13.28515625" style="41" customWidth="1"/>
    <col min="15686" max="15687" width="11.42578125" style="41" customWidth="1"/>
    <col min="15688" max="15688" width="35.7109375" style="41" customWidth="1"/>
    <col min="15689" max="15690" width="14.28515625" style="41" customWidth="1"/>
    <col min="15691" max="15691" width="12.7109375" style="41" customWidth="1"/>
    <col min="15692" max="15692" width="11.42578125" style="41"/>
    <col min="15693" max="15693" width="12.28515625" style="41" customWidth="1"/>
    <col min="15694" max="15695" width="11.42578125" style="41" customWidth="1"/>
    <col min="15696" max="15696" width="34.7109375" style="41" customWidth="1"/>
    <col min="15697" max="15697" width="14.7109375" style="41" customWidth="1"/>
    <col min="15698" max="15698" width="17.85546875" style="41" customWidth="1"/>
    <col min="15699" max="15699" width="13.28515625" style="41" customWidth="1"/>
    <col min="15700" max="15700" width="11.42578125" style="41"/>
    <col min="15701" max="15701" width="12.7109375" style="41" customWidth="1"/>
    <col min="15702" max="15703" width="11.42578125" style="41" customWidth="1"/>
    <col min="15704" max="15704" width="45.28515625" style="41" customWidth="1"/>
    <col min="15705" max="15705" width="11.42578125" style="41" customWidth="1"/>
    <col min="15706" max="15706" width="19.28515625" style="41" customWidth="1"/>
    <col min="15707" max="15708" width="11.42578125" style="41"/>
    <col min="15709" max="15709" width="13.28515625" style="41" customWidth="1"/>
    <col min="15710" max="15711" width="11.42578125" style="41" customWidth="1"/>
    <col min="15712" max="15712" width="54.140625" style="41" customWidth="1"/>
    <col min="15713" max="15714" width="11.42578125" style="41" customWidth="1"/>
    <col min="15715" max="15715" width="15" style="41" customWidth="1"/>
    <col min="15716" max="15716" width="11.42578125" style="41"/>
    <col min="15717" max="15717" width="15.28515625" style="41" customWidth="1"/>
    <col min="15718" max="15719" width="11.42578125" style="41" customWidth="1"/>
    <col min="15720" max="15720" width="43.42578125" style="41" customWidth="1"/>
    <col min="15721" max="15721" width="11.42578125" style="41" customWidth="1"/>
    <col min="15722" max="15722" width="15.42578125" style="41" customWidth="1"/>
    <col min="15723" max="15724" width="11.42578125" style="41"/>
    <col min="15725" max="15725" width="14" style="41" customWidth="1"/>
    <col min="15726" max="15727" width="11.42578125" style="41" customWidth="1"/>
    <col min="15728" max="15728" width="32.7109375" style="41" customWidth="1"/>
    <col min="15729" max="15730" width="29.140625" style="41" customWidth="1"/>
    <col min="15731" max="15732" width="11.42578125" style="41"/>
    <col min="15733" max="15733" width="13.85546875" style="41" customWidth="1"/>
    <col min="15734" max="15735" width="11.42578125" style="41" customWidth="1"/>
    <col min="15736" max="15737" width="30.42578125" style="41" customWidth="1"/>
    <col min="15738" max="15738" width="52.28515625" style="41" customWidth="1"/>
    <col min="15739" max="15740" width="15.28515625" style="41" customWidth="1"/>
    <col min="15741" max="15742" width="11.42578125" style="41"/>
    <col min="15743" max="15743" width="12.85546875" style="41" customWidth="1"/>
    <col min="15744" max="15745" width="11.42578125" style="41" customWidth="1"/>
    <col min="15746" max="15746" width="37.7109375" style="41" customWidth="1"/>
    <col min="15747" max="15748" width="11.42578125" style="41" customWidth="1"/>
    <col min="15749" max="15750" width="11.42578125" style="41"/>
    <col min="15751" max="15751" width="14.7109375" style="41" customWidth="1"/>
    <col min="15752" max="15753" width="11.42578125" style="41" customWidth="1"/>
    <col min="15754" max="15754" width="70.140625" style="41" customWidth="1"/>
    <col min="15755" max="15756" width="14" style="41" customWidth="1"/>
    <col min="15757" max="15757" width="12.7109375" style="41" customWidth="1"/>
    <col min="15758" max="15758" width="11.42578125" style="41"/>
    <col min="15759" max="15759" width="15" style="41" customWidth="1"/>
    <col min="15760" max="15761" width="11.42578125" style="41" customWidth="1"/>
    <col min="15762" max="15762" width="16.85546875" style="41" customWidth="1"/>
    <col min="15763" max="15764" width="28.28515625" style="41" customWidth="1"/>
    <col min="15765" max="15765" width="19.140625" style="41" customWidth="1"/>
    <col min="15766" max="15766" width="23.7109375" style="41" customWidth="1"/>
    <col min="15767" max="15767" width="11.42578125" style="41"/>
    <col min="15768" max="15768" width="18.7109375" style="41" customWidth="1"/>
    <col min="15769" max="15872" width="11.42578125" style="41"/>
    <col min="15873" max="15873" width="8.42578125" style="41" customWidth="1"/>
    <col min="15874" max="15874" width="39.42578125" style="41" customWidth="1"/>
    <col min="15875" max="15875" width="63.85546875" style="41" customWidth="1"/>
    <col min="15876" max="15876" width="19.42578125" style="41" customWidth="1"/>
    <col min="15877" max="15877" width="9.42578125" style="41" customWidth="1"/>
    <col min="15878" max="15878" width="58" style="41" customWidth="1"/>
    <col min="15879" max="15880" width="26.42578125" style="41" customWidth="1"/>
    <col min="15881" max="15881" width="17.85546875" style="41" customWidth="1"/>
    <col min="15882" max="15882" width="14.85546875" style="41" customWidth="1"/>
    <col min="15883" max="15883" width="17.85546875" style="41" customWidth="1"/>
    <col min="15884" max="15884" width="16.42578125" style="41" customWidth="1"/>
    <col min="15885" max="15885" width="15.42578125" style="41" customWidth="1"/>
    <col min="15886" max="15886" width="32.7109375" style="41" customWidth="1"/>
    <col min="15887" max="15888" width="16.140625" style="41" customWidth="1"/>
    <col min="15889" max="15890" width="11.42578125" style="41"/>
    <col min="15891" max="15891" width="13.28515625" style="41" customWidth="1"/>
    <col min="15892" max="15893" width="11.42578125" style="41" customWidth="1"/>
    <col min="15894" max="15894" width="45" style="41" customWidth="1"/>
    <col min="15895" max="15896" width="16.85546875" style="41" customWidth="1"/>
    <col min="15897" max="15898" width="11.42578125" style="41"/>
    <col min="15899" max="15899" width="13.28515625" style="41" customWidth="1"/>
    <col min="15900" max="15901" width="11.42578125" style="41" customWidth="1"/>
    <col min="15902" max="15902" width="59.7109375" style="41" customWidth="1"/>
    <col min="15903" max="15903" width="11.42578125" style="41" customWidth="1"/>
    <col min="15904" max="15904" width="15.7109375" style="41" customWidth="1"/>
    <col min="15905" max="15906" width="11.42578125" style="41"/>
    <col min="15907" max="15907" width="14.7109375" style="41" customWidth="1"/>
    <col min="15908" max="15909" width="11.42578125" style="41" customWidth="1"/>
    <col min="15910" max="15910" width="43.42578125" style="41" customWidth="1"/>
    <col min="15911" max="15912" width="19.28515625" style="41" customWidth="1"/>
    <col min="15913" max="15913" width="12.85546875" style="41" customWidth="1"/>
    <col min="15914" max="15914" width="11.42578125" style="41"/>
    <col min="15915" max="15915" width="14.42578125" style="41" customWidth="1"/>
    <col min="15916" max="15917" width="11.42578125" style="41" customWidth="1"/>
    <col min="15918" max="15918" width="56" style="41" customWidth="1"/>
    <col min="15919" max="15920" width="11.42578125" style="41" customWidth="1"/>
    <col min="15921" max="15922" width="11.42578125" style="41"/>
    <col min="15923" max="15923" width="13.42578125" style="41" customWidth="1"/>
    <col min="15924" max="15925" width="11.42578125" style="41" customWidth="1"/>
    <col min="15926" max="15926" width="52" style="41" customWidth="1"/>
    <col min="15927" max="15927" width="11.42578125" style="41" customWidth="1"/>
    <col min="15928" max="15928" width="17.140625" style="41" customWidth="1"/>
    <col min="15929" max="15930" width="11.42578125" style="41"/>
    <col min="15931" max="15931" width="14.28515625" style="41" customWidth="1"/>
    <col min="15932" max="15933" width="11.42578125" style="41" customWidth="1"/>
    <col min="15934" max="15935" width="24.85546875" style="41" customWidth="1"/>
    <col min="15936" max="15936" width="48" style="41" customWidth="1"/>
    <col min="15937" max="15937" width="54" style="41" customWidth="1"/>
    <col min="15938" max="15938" width="20.28515625" style="41" customWidth="1"/>
    <col min="15939" max="15939" width="12.28515625" style="41" customWidth="1"/>
    <col min="15940" max="15940" width="11.42578125" style="41"/>
    <col min="15941" max="15941" width="13.28515625" style="41" customWidth="1"/>
    <col min="15942" max="15943" width="11.42578125" style="41" customWidth="1"/>
    <col min="15944" max="15944" width="35.7109375" style="41" customWidth="1"/>
    <col min="15945" max="15946" width="14.28515625" style="41" customWidth="1"/>
    <col min="15947" max="15947" width="12.7109375" style="41" customWidth="1"/>
    <col min="15948" max="15948" width="11.42578125" style="41"/>
    <col min="15949" max="15949" width="12.28515625" style="41" customWidth="1"/>
    <col min="15950" max="15951" width="11.42578125" style="41" customWidth="1"/>
    <col min="15952" max="15952" width="34.7109375" style="41" customWidth="1"/>
    <col min="15953" max="15953" width="14.7109375" style="41" customWidth="1"/>
    <col min="15954" max="15954" width="17.85546875" style="41" customWidth="1"/>
    <col min="15955" max="15955" width="13.28515625" style="41" customWidth="1"/>
    <col min="15956" max="15956" width="11.42578125" style="41"/>
    <col min="15957" max="15957" width="12.7109375" style="41" customWidth="1"/>
    <col min="15958" max="15959" width="11.42578125" style="41" customWidth="1"/>
    <col min="15960" max="15960" width="45.28515625" style="41" customWidth="1"/>
    <col min="15961" max="15961" width="11.42578125" style="41" customWidth="1"/>
    <col min="15962" max="15962" width="19.28515625" style="41" customWidth="1"/>
    <col min="15963" max="15964" width="11.42578125" style="41"/>
    <col min="15965" max="15965" width="13.28515625" style="41" customWidth="1"/>
    <col min="15966" max="15967" width="11.42578125" style="41" customWidth="1"/>
    <col min="15968" max="15968" width="54.140625" style="41" customWidth="1"/>
    <col min="15969" max="15970" width="11.42578125" style="41" customWidth="1"/>
    <col min="15971" max="15971" width="15" style="41" customWidth="1"/>
    <col min="15972" max="15972" width="11.42578125" style="41"/>
    <col min="15973" max="15973" width="15.28515625" style="41" customWidth="1"/>
    <col min="15974" max="15975" width="11.42578125" style="41" customWidth="1"/>
    <col min="15976" max="15976" width="43.42578125" style="41" customWidth="1"/>
    <col min="15977" max="15977" width="11.42578125" style="41" customWidth="1"/>
    <col min="15978" max="15978" width="15.42578125" style="41" customWidth="1"/>
    <col min="15979" max="15980" width="11.42578125" style="41"/>
    <col min="15981" max="15981" width="14" style="41" customWidth="1"/>
    <col min="15982" max="15983" width="11.42578125" style="41" customWidth="1"/>
    <col min="15984" max="15984" width="32.7109375" style="41" customWidth="1"/>
    <col min="15985" max="15986" width="29.140625" style="41" customWidth="1"/>
    <col min="15987" max="15988" width="11.42578125" style="41"/>
    <col min="15989" max="15989" width="13.85546875" style="41" customWidth="1"/>
    <col min="15990" max="15991" width="11.42578125" style="41" customWidth="1"/>
    <col min="15992" max="15993" width="30.42578125" style="41" customWidth="1"/>
    <col min="15994" max="15994" width="52.28515625" style="41" customWidth="1"/>
    <col min="15995" max="15996" width="15.28515625" style="41" customWidth="1"/>
    <col min="15997" max="15998" width="11.42578125" style="41"/>
    <col min="15999" max="15999" width="12.85546875" style="41" customWidth="1"/>
    <col min="16000" max="16001" width="11.42578125" style="41" customWidth="1"/>
    <col min="16002" max="16002" width="37.7109375" style="41" customWidth="1"/>
    <col min="16003" max="16004" width="11.42578125" style="41" customWidth="1"/>
    <col min="16005" max="16006" width="11.42578125" style="41"/>
    <col min="16007" max="16007" width="14.7109375" style="41" customWidth="1"/>
    <col min="16008" max="16009" width="11.42578125" style="41" customWidth="1"/>
    <col min="16010" max="16010" width="70.140625" style="41" customWidth="1"/>
    <col min="16011" max="16012" width="14" style="41" customWidth="1"/>
    <col min="16013" max="16013" width="12.7109375" style="41" customWidth="1"/>
    <col min="16014" max="16014" width="11.42578125" style="41"/>
    <col min="16015" max="16015" width="15" style="41" customWidth="1"/>
    <col min="16016" max="16017" width="11.42578125" style="41" customWidth="1"/>
    <col min="16018" max="16018" width="16.85546875" style="41" customWidth="1"/>
    <col min="16019" max="16020" width="28.28515625" style="41" customWidth="1"/>
    <col min="16021" max="16021" width="19.140625" style="41" customWidth="1"/>
    <col min="16022" max="16022" width="23.7109375" style="41" customWidth="1"/>
    <col min="16023" max="16023" width="11.42578125" style="41"/>
    <col min="16024" max="16024" width="18.7109375" style="41" customWidth="1"/>
    <col min="16025" max="16128" width="11.42578125" style="41"/>
    <col min="16129" max="16129" width="8.42578125" style="41" customWidth="1"/>
    <col min="16130" max="16130" width="39.42578125" style="41" customWidth="1"/>
    <col min="16131" max="16131" width="63.85546875" style="41" customWidth="1"/>
    <col min="16132" max="16132" width="19.42578125" style="41" customWidth="1"/>
    <col min="16133" max="16133" width="9.42578125" style="41" customWidth="1"/>
    <col min="16134" max="16134" width="58" style="41" customWidth="1"/>
    <col min="16135" max="16136" width="26.42578125" style="41" customWidth="1"/>
    <col min="16137" max="16137" width="17.85546875" style="41" customWidth="1"/>
    <col min="16138" max="16138" width="14.85546875" style="41" customWidth="1"/>
    <col min="16139" max="16139" width="17.85546875" style="41" customWidth="1"/>
    <col min="16140" max="16140" width="16.42578125" style="41" customWidth="1"/>
    <col min="16141" max="16141" width="15.42578125" style="41" customWidth="1"/>
    <col min="16142" max="16142" width="32.7109375" style="41" customWidth="1"/>
    <col min="16143" max="16144" width="16.140625" style="41" customWidth="1"/>
    <col min="16145" max="16146" width="11.42578125" style="41"/>
    <col min="16147" max="16147" width="13.28515625" style="41" customWidth="1"/>
    <col min="16148" max="16149" width="11.42578125" style="41" customWidth="1"/>
    <col min="16150" max="16150" width="45" style="41" customWidth="1"/>
    <col min="16151" max="16152" width="16.85546875" style="41" customWidth="1"/>
    <col min="16153" max="16154" width="11.42578125" style="41"/>
    <col min="16155" max="16155" width="13.28515625" style="41" customWidth="1"/>
    <col min="16156" max="16157" width="11.42578125" style="41" customWidth="1"/>
    <col min="16158" max="16158" width="59.7109375" style="41" customWidth="1"/>
    <col min="16159" max="16159" width="11.42578125" style="41" customWidth="1"/>
    <col min="16160" max="16160" width="15.7109375" style="41" customWidth="1"/>
    <col min="16161" max="16162" width="11.42578125" style="41"/>
    <col min="16163" max="16163" width="14.7109375" style="41" customWidth="1"/>
    <col min="16164" max="16165" width="11.42578125" style="41" customWidth="1"/>
    <col min="16166" max="16166" width="43.42578125" style="41" customWidth="1"/>
    <col min="16167" max="16168" width="19.28515625" style="41" customWidth="1"/>
    <col min="16169" max="16169" width="12.85546875" style="41" customWidth="1"/>
    <col min="16170" max="16170" width="11.42578125" style="41"/>
    <col min="16171" max="16171" width="14.42578125" style="41" customWidth="1"/>
    <col min="16172" max="16173" width="11.42578125" style="41" customWidth="1"/>
    <col min="16174" max="16174" width="56" style="41" customWidth="1"/>
    <col min="16175" max="16176" width="11.42578125" style="41" customWidth="1"/>
    <col min="16177" max="16178" width="11.42578125" style="41"/>
    <col min="16179" max="16179" width="13.42578125" style="41" customWidth="1"/>
    <col min="16180" max="16181" width="11.42578125" style="41" customWidth="1"/>
    <col min="16182" max="16182" width="52" style="41" customWidth="1"/>
    <col min="16183" max="16183" width="11.42578125" style="41" customWidth="1"/>
    <col min="16184" max="16184" width="17.140625" style="41" customWidth="1"/>
    <col min="16185" max="16186" width="11.42578125" style="41"/>
    <col min="16187" max="16187" width="14.28515625" style="41" customWidth="1"/>
    <col min="16188" max="16189" width="11.42578125" style="41" customWidth="1"/>
    <col min="16190" max="16191" width="24.85546875" style="41" customWidth="1"/>
    <col min="16192" max="16192" width="48" style="41" customWidth="1"/>
    <col min="16193" max="16193" width="54" style="41" customWidth="1"/>
    <col min="16194" max="16194" width="20.28515625" style="41" customWidth="1"/>
    <col min="16195" max="16195" width="12.28515625" style="41" customWidth="1"/>
    <col min="16196" max="16196" width="11.42578125" style="41"/>
    <col min="16197" max="16197" width="13.28515625" style="41" customWidth="1"/>
    <col min="16198" max="16199" width="11.42578125" style="41" customWidth="1"/>
    <col min="16200" max="16200" width="35.7109375" style="41" customWidth="1"/>
    <col min="16201" max="16202" width="14.28515625" style="41" customWidth="1"/>
    <col min="16203" max="16203" width="12.7109375" style="41" customWidth="1"/>
    <col min="16204" max="16204" width="11.42578125" style="41"/>
    <col min="16205" max="16205" width="12.28515625" style="41" customWidth="1"/>
    <col min="16206" max="16207" width="11.42578125" style="41" customWidth="1"/>
    <col min="16208" max="16208" width="34.7109375" style="41" customWidth="1"/>
    <col min="16209" max="16209" width="14.7109375" style="41" customWidth="1"/>
    <col min="16210" max="16210" width="17.85546875" style="41" customWidth="1"/>
    <col min="16211" max="16211" width="13.28515625" style="41" customWidth="1"/>
    <col min="16212" max="16212" width="11.42578125" style="41"/>
    <col min="16213" max="16213" width="12.7109375" style="41" customWidth="1"/>
    <col min="16214" max="16215" width="11.42578125" style="41" customWidth="1"/>
    <col min="16216" max="16216" width="45.28515625" style="41" customWidth="1"/>
    <col min="16217" max="16217" width="11.42578125" style="41" customWidth="1"/>
    <col min="16218" max="16218" width="19.28515625" style="41" customWidth="1"/>
    <col min="16219" max="16220" width="11.42578125" style="41"/>
    <col min="16221" max="16221" width="13.28515625" style="41" customWidth="1"/>
    <col min="16222" max="16223" width="11.42578125" style="41" customWidth="1"/>
    <col min="16224" max="16224" width="54.140625" style="41" customWidth="1"/>
    <col min="16225" max="16226" width="11.42578125" style="41" customWidth="1"/>
    <col min="16227" max="16227" width="15" style="41" customWidth="1"/>
    <col min="16228" max="16228" width="11.42578125" style="41"/>
    <col min="16229" max="16229" width="15.28515625" style="41" customWidth="1"/>
    <col min="16230" max="16231" width="11.42578125" style="41" customWidth="1"/>
    <col min="16232" max="16232" width="43.42578125" style="41" customWidth="1"/>
    <col min="16233" max="16233" width="11.42578125" style="41" customWidth="1"/>
    <col min="16234" max="16234" width="15.42578125" style="41" customWidth="1"/>
    <col min="16235" max="16236" width="11.42578125" style="41"/>
    <col min="16237" max="16237" width="14" style="41" customWidth="1"/>
    <col min="16238" max="16239" width="11.42578125" style="41" customWidth="1"/>
    <col min="16240" max="16240" width="32.7109375" style="41" customWidth="1"/>
    <col min="16241" max="16242" width="29.140625" style="41" customWidth="1"/>
    <col min="16243" max="16244" width="11.42578125" style="41"/>
    <col min="16245" max="16245" width="13.85546875" style="41" customWidth="1"/>
    <col min="16246" max="16247" width="11.42578125" style="41" customWidth="1"/>
    <col min="16248" max="16249" width="30.42578125" style="41" customWidth="1"/>
    <col min="16250" max="16250" width="52.28515625" style="41" customWidth="1"/>
    <col min="16251" max="16252" width="15.28515625" style="41" customWidth="1"/>
    <col min="16253" max="16254" width="11.42578125" style="41"/>
    <col min="16255" max="16255" width="12.85546875" style="41" customWidth="1"/>
    <col min="16256" max="16257" width="11.42578125" style="41" customWidth="1"/>
    <col min="16258" max="16258" width="37.7109375" style="41" customWidth="1"/>
    <col min="16259" max="16260" width="11.42578125" style="41" customWidth="1"/>
    <col min="16261" max="16262" width="11.42578125" style="41"/>
    <col min="16263" max="16263" width="14.7109375" style="41" customWidth="1"/>
    <col min="16264" max="16265" width="11.42578125" style="41" customWidth="1"/>
    <col min="16266" max="16266" width="70.140625" style="41" customWidth="1"/>
    <col min="16267" max="16268" width="14" style="41" customWidth="1"/>
    <col min="16269" max="16269" width="12.7109375" style="41" customWidth="1"/>
    <col min="16270" max="16270" width="11.42578125" style="41"/>
    <col min="16271" max="16271" width="15" style="41" customWidth="1"/>
    <col min="16272" max="16273" width="11.42578125" style="41" customWidth="1"/>
    <col min="16274" max="16274" width="16.85546875" style="41" customWidth="1"/>
    <col min="16275" max="16276" width="28.28515625" style="41" customWidth="1"/>
    <col min="16277" max="16277" width="19.140625" style="41" customWidth="1"/>
    <col min="16278" max="16278" width="23.7109375" style="41" customWidth="1"/>
    <col min="16279" max="16279" width="11.42578125" style="41"/>
    <col min="16280" max="16280" width="18.7109375" style="41" customWidth="1"/>
    <col min="16281" max="16384" width="11.42578125" style="41"/>
  </cols>
  <sheetData>
    <row r="1" spans="1:150" ht="17.25" customHeight="1">
      <c r="A1" s="40" t="s">
        <v>0</v>
      </c>
      <c r="B1" s="40"/>
      <c r="C1" s="40"/>
      <c r="D1" s="40"/>
      <c r="E1" s="40"/>
      <c r="F1" s="40"/>
      <c r="G1" s="40"/>
      <c r="H1" s="40"/>
      <c r="I1" s="40"/>
      <c r="J1" s="40"/>
      <c r="K1" s="40"/>
      <c r="AX1" s="41" t="s">
        <v>7</v>
      </c>
    </row>
    <row r="2" spans="1:150">
      <c r="A2" s="40" t="s">
        <v>105</v>
      </c>
      <c r="B2" s="40"/>
      <c r="C2" s="40"/>
      <c r="D2" s="40"/>
      <c r="E2" s="40"/>
      <c r="F2" s="40"/>
      <c r="G2" s="40"/>
      <c r="H2" s="40"/>
      <c r="I2" s="40"/>
      <c r="J2" s="40"/>
      <c r="K2" s="40"/>
      <c r="AW2" s="41" t="s">
        <v>7</v>
      </c>
      <c r="AX2" s="41" t="s">
        <v>7</v>
      </c>
      <c r="AY2" s="41" t="s">
        <v>7</v>
      </c>
    </row>
    <row r="3" spans="1:150" ht="17.25" customHeight="1">
      <c r="A3" s="42" t="s">
        <v>106</v>
      </c>
      <c r="B3" s="42"/>
      <c r="C3" s="42"/>
      <c r="D3" s="42"/>
      <c r="E3" s="42"/>
      <c r="F3" s="42"/>
      <c r="G3" s="42"/>
      <c r="H3" s="42"/>
      <c r="I3" s="42"/>
      <c r="J3" s="42"/>
      <c r="K3" s="42"/>
    </row>
    <row r="4" spans="1:150" ht="18.75" customHeight="1">
      <c r="A4" s="40" t="s">
        <v>107</v>
      </c>
      <c r="B4" s="40"/>
      <c r="C4" s="40"/>
      <c r="D4" s="40"/>
      <c r="E4" s="40"/>
      <c r="F4" s="40"/>
      <c r="G4" s="40"/>
      <c r="H4" s="40"/>
      <c r="I4" s="40"/>
      <c r="J4" s="40"/>
      <c r="K4" s="40"/>
    </row>
    <row r="5" spans="1:150" ht="18.75" customHeight="1">
      <c r="A5" s="43"/>
      <c r="B5" s="43"/>
      <c r="C5" s="43"/>
      <c r="D5" s="43"/>
      <c r="E5" s="43"/>
      <c r="F5" s="43"/>
      <c r="G5" s="43"/>
      <c r="H5" s="43"/>
      <c r="I5" s="43"/>
      <c r="J5" s="43"/>
      <c r="K5" s="43"/>
    </row>
    <row r="6" spans="1:150" ht="56.25" customHeight="1">
      <c r="A6" s="43"/>
      <c r="B6" s="43"/>
      <c r="C6" s="43"/>
      <c r="D6" s="43"/>
      <c r="E6" s="43"/>
      <c r="F6" s="44" t="s">
        <v>108</v>
      </c>
      <c r="G6" s="44"/>
      <c r="H6" s="44"/>
      <c r="I6" s="44"/>
      <c r="J6" s="44"/>
      <c r="K6" s="44"/>
      <c r="L6" s="44"/>
      <c r="M6" s="44"/>
      <c r="N6" s="45" t="s">
        <v>109</v>
      </c>
      <c r="O6" s="45"/>
      <c r="P6" s="45"/>
      <c r="Q6" s="45"/>
      <c r="R6" s="45"/>
      <c r="S6" s="45"/>
      <c r="T6" s="45"/>
      <c r="U6" s="45"/>
      <c r="V6" s="46" t="s">
        <v>110</v>
      </c>
      <c r="W6" s="46"/>
      <c r="X6" s="46"/>
      <c r="Y6" s="46"/>
      <c r="Z6" s="46"/>
      <c r="AA6" s="46"/>
      <c r="AB6" s="46"/>
      <c r="AC6" s="46"/>
      <c r="AD6" s="47" t="s">
        <v>111</v>
      </c>
      <c r="AE6" s="47"/>
      <c r="AF6" s="47"/>
      <c r="AG6" s="47"/>
      <c r="AH6" s="47"/>
      <c r="AI6" s="47"/>
      <c r="AJ6" s="47"/>
      <c r="AK6" s="47"/>
      <c r="AL6" s="46" t="s">
        <v>112</v>
      </c>
      <c r="AM6" s="46"/>
      <c r="AN6" s="46"/>
      <c r="AO6" s="46"/>
      <c r="AP6" s="46"/>
      <c r="AQ6" s="46"/>
      <c r="AR6" s="46"/>
      <c r="AS6" s="46"/>
      <c r="AT6" s="48" t="s">
        <v>113</v>
      </c>
      <c r="AU6" s="48"/>
      <c r="AV6" s="48"/>
      <c r="AW6" s="48"/>
      <c r="AX6" s="48"/>
      <c r="AY6" s="48"/>
      <c r="AZ6" s="48"/>
      <c r="BA6" s="48"/>
      <c r="BB6" s="49" t="s">
        <v>114</v>
      </c>
      <c r="BC6" s="49"/>
      <c r="BD6" s="49"/>
      <c r="BE6" s="49"/>
      <c r="BF6" s="49"/>
      <c r="BG6" s="49"/>
      <c r="BH6" s="49"/>
      <c r="BI6" s="49"/>
      <c r="BJ6" s="57" t="s">
        <v>772</v>
      </c>
      <c r="BK6" s="57" t="s">
        <v>773</v>
      </c>
      <c r="BL6" s="48" t="s">
        <v>115</v>
      </c>
      <c r="BM6" s="48"/>
      <c r="BN6" s="48"/>
      <c r="BO6" s="48"/>
      <c r="BP6" s="48"/>
      <c r="BQ6" s="48"/>
      <c r="BR6" s="48"/>
      <c r="BS6" s="48"/>
      <c r="BT6" s="46" t="s">
        <v>116</v>
      </c>
      <c r="BU6" s="46"/>
      <c r="BV6" s="46"/>
      <c r="BW6" s="46"/>
      <c r="BX6" s="46"/>
      <c r="BY6" s="46"/>
      <c r="BZ6" s="46"/>
      <c r="CA6" s="46"/>
      <c r="CB6" s="44" t="s">
        <v>117</v>
      </c>
      <c r="CC6" s="44"/>
      <c r="CD6" s="44"/>
      <c r="CE6" s="44"/>
      <c r="CF6" s="44"/>
      <c r="CG6" s="44"/>
      <c r="CH6" s="44"/>
      <c r="CI6" s="44"/>
      <c r="CJ6" s="47" t="s">
        <v>118</v>
      </c>
      <c r="CK6" s="47"/>
      <c r="CL6" s="47"/>
      <c r="CM6" s="47"/>
      <c r="CN6" s="47"/>
      <c r="CO6" s="47"/>
      <c r="CP6" s="47"/>
      <c r="CQ6" s="47"/>
      <c r="CR6" s="50" t="s">
        <v>119</v>
      </c>
      <c r="CS6" s="50"/>
      <c r="CT6" s="50"/>
      <c r="CU6" s="50"/>
      <c r="CV6" s="50"/>
      <c r="CW6" s="50"/>
      <c r="CX6" s="50"/>
      <c r="CY6" s="50"/>
      <c r="CZ6" s="48" t="s">
        <v>120</v>
      </c>
      <c r="DA6" s="48"/>
      <c r="DB6" s="48"/>
      <c r="DC6" s="48"/>
      <c r="DD6" s="48"/>
      <c r="DE6" s="48"/>
      <c r="DF6" s="48"/>
      <c r="DG6" s="48"/>
      <c r="DH6" s="46" t="s">
        <v>121</v>
      </c>
      <c r="DI6" s="46"/>
      <c r="DJ6" s="46"/>
      <c r="DK6" s="46"/>
      <c r="DL6" s="46"/>
      <c r="DM6" s="46"/>
      <c r="DN6" s="46"/>
      <c r="DO6" s="46"/>
      <c r="DP6" s="57" t="s">
        <v>772</v>
      </c>
      <c r="DQ6" s="57" t="s">
        <v>773</v>
      </c>
      <c r="DR6" s="46" t="s">
        <v>122</v>
      </c>
      <c r="DS6" s="46"/>
      <c r="DT6" s="46"/>
      <c r="DU6" s="46"/>
      <c r="DV6" s="46"/>
      <c r="DW6" s="46"/>
      <c r="DX6" s="46"/>
      <c r="DY6" s="46"/>
      <c r="DZ6" s="51" t="s">
        <v>123</v>
      </c>
      <c r="EA6" s="51"/>
      <c r="EB6" s="51"/>
      <c r="EC6" s="51"/>
      <c r="ED6" s="51"/>
      <c r="EE6" s="51"/>
      <c r="EF6" s="51"/>
      <c r="EG6" s="51"/>
      <c r="EH6" s="50" t="s">
        <v>20</v>
      </c>
      <c r="EI6" s="50"/>
      <c r="EJ6" s="50"/>
      <c r="EK6" s="50"/>
      <c r="EL6" s="50"/>
      <c r="EM6" s="50"/>
      <c r="EN6" s="50"/>
      <c r="EO6" s="50"/>
      <c r="EP6" s="57" t="s">
        <v>772</v>
      </c>
      <c r="EQ6" s="57" t="s">
        <v>773</v>
      </c>
      <c r="ER6" s="54" t="s">
        <v>772</v>
      </c>
      <c r="ES6" s="54" t="s">
        <v>772</v>
      </c>
      <c r="ET6" s="54" t="s">
        <v>773</v>
      </c>
    </row>
    <row r="7" spans="1:150" ht="66" customHeight="1">
      <c r="A7" s="52" t="s">
        <v>1</v>
      </c>
      <c r="B7" s="52" t="s">
        <v>2</v>
      </c>
      <c r="C7" s="52" t="s">
        <v>48</v>
      </c>
      <c r="D7" s="52" t="s">
        <v>49</v>
      </c>
      <c r="E7" s="52" t="s">
        <v>3</v>
      </c>
      <c r="F7" s="53" t="s">
        <v>50</v>
      </c>
      <c r="G7" s="53" t="s">
        <v>4</v>
      </c>
      <c r="H7" s="54" t="s">
        <v>124</v>
      </c>
      <c r="I7" s="53" t="s">
        <v>774</v>
      </c>
      <c r="J7" s="53" t="s">
        <v>775</v>
      </c>
      <c r="K7" s="53" t="s">
        <v>776</v>
      </c>
      <c r="L7" s="53" t="s">
        <v>5</v>
      </c>
      <c r="M7" s="129" t="s">
        <v>6</v>
      </c>
      <c r="N7" s="55" t="s">
        <v>50</v>
      </c>
      <c r="O7" s="55" t="s">
        <v>4</v>
      </c>
      <c r="P7" s="54" t="s">
        <v>124</v>
      </c>
      <c r="Q7" s="55" t="s">
        <v>774</v>
      </c>
      <c r="R7" s="55" t="s">
        <v>775</v>
      </c>
      <c r="S7" s="55" t="s">
        <v>776</v>
      </c>
      <c r="T7" s="55" t="s">
        <v>5</v>
      </c>
      <c r="U7" s="55" t="s">
        <v>6</v>
      </c>
      <c r="V7" s="56" t="s">
        <v>50</v>
      </c>
      <c r="W7" s="56" t="s">
        <v>4</v>
      </c>
      <c r="X7" s="54" t="s">
        <v>124</v>
      </c>
      <c r="Y7" s="56" t="s">
        <v>774</v>
      </c>
      <c r="Z7" s="56" t="s">
        <v>775</v>
      </c>
      <c r="AA7" s="56" t="s">
        <v>776</v>
      </c>
      <c r="AB7" s="56" t="s">
        <v>5</v>
      </c>
      <c r="AC7" s="56" t="s">
        <v>6</v>
      </c>
      <c r="AD7" s="57" t="s">
        <v>50</v>
      </c>
      <c r="AE7" s="57" t="s">
        <v>4</v>
      </c>
      <c r="AF7" s="54" t="s">
        <v>124</v>
      </c>
      <c r="AG7" s="57" t="s">
        <v>774</v>
      </c>
      <c r="AH7" s="57" t="s">
        <v>775</v>
      </c>
      <c r="AI7" s="57" t="s">
        <v>776</v>
      </c>
      <c r="AJ7" s="57" t="s">
        <v>5</v>
      </c>
      <c r="AK7" s="57" t="s">
        <v>6</v>
      </c>
      <c r="AL7" s="58" t="s">
        <v>50</v>
      </c>
      <c r="AM7" s="58" t="s">
        <v>4</v>
      </c>
      <c r="AN7" s="54" t="s">
        <v>124</v>
      </c>
      <c r="AO7" s="58" t="s">
        <v>774</v>
      </c>
      <c r="AP7" s="58" t="s">
        <v>775</v>
      </c>
      <c r="AQ7" s="58" t="s">
        <v>776</v>
      </c>
      <c r="AR7" s="58" t="s">
        <v>5</v>
      </c>
      <c r="AS7" s="58" t="s">
        <v>6</v>
      </c>
      <c r="AT7" s="59" t="s">
        <v>50</v>
      </c>
      <c r="AU7" s="59" t="s">
        <v>4</v>
      </c>
      <c r="AV7" s="54" t="s">
        <v>124</v>
      </c>
      <c r="AW7" s="59" t="s">
        <v>774</v>
      </c>
      <c r="AX7" s="59" t="s">
        <v>775</v>
      </c>
      <c r="AY7" s="59" t="s">
        <v>776</v>
      </c>
      <c r="AZ7" s="59" t="s">
        <v>5</v>
      </c>
      <c r="BA7" s="59" t="s">
        <v>6</v>
      </c>
      <c r="BB7" s="60" t="s">
        <v>50</v>
      </c>
      <c r="BC7" s="60" t="s">
        <v>4</v>
      </c>
      <c r="BD7" s="54" t="s">
        <v>124</v>
      </c>
      <c r="BE7" s="60" t="s">
        <v>774</v>
      </c>
      <c r="BF7" s="60" t="s">
        <v>775</v>
      </c>
      <c r="BG7" s="60" t="s">
        <v>776</v>
      </c>
      <c r="BH7" s="60" t="s">
        <v>5</v>
      </c>
      <c r="BI7" s="60" t="s">
        <v>6</v>
      </c>
      <c r="BJ7" s="57" t="s">
        <v>772</v>
      </c>
      <c r="BK7" s="57" t="s">
        <v>773</v>
      </c>
      <c r="BL7" s="59" t="s">
        <v>50</v>
      </c>
      <c r="BM7" s="59" t="s">
        <v>4</v>
      </c>
      <c r="BN7" s="54" t="s">
        <v>124</v>
      </c>
      <c r="BO7" s="59" t="s">
        <v>774</v>
      </c>
      <c r="BP7" s="59" t="s">
        <v>775</v>
      </c>
      <c r="BQ7" s="59" t="s">
        <v>776</v>
      </c>
      <c r="BR7" s="59" t="s">
        <v>5</v>
      </c>
      <c r="BS7" s="59" t="s">
        <v>6</v>
      </c>
      <c r="BT7" s="58" t="s">
        <v>50</v>
      </c>
      <c r="BU7" s="58" t="s">
        <v>4</v>
      </c>
      <c r="BV7" s="54" t="s">
        <v>124</v>
      </c>
      <c r="BW7" s="58" t="s">
        <v>774</v>
      </c>
      <c r="BX7" s="58" t="s">
        <v>775</v>
      </c>
      <c r="BY7" s="58" t="s">
        <v>776</v>
      </c>
      <c r="BZ7" s="58" t="s">
        <v>5</v>
      </c>
      <c r="CA7" s="58" t="s">
        <v>6</v>
      </c>
      <c r="CB7" s="53" t="s">
        <v>50</v>
      </c>
      <c r="CC7" s="53" t="s">
        <v>4</v>
      </c>
      <c r="CD7" s="54" t="s">
        <v>124</v>
      </c>
      <c r="CE7" s="53" t="s">
        <v>774</v>
      </c>
      <c r="CF7" s="53" t="s">
        <v>775</v>
      </c>
      <c r="CG7" s="53" t="s">
        <v>776</v>
      </c>
      <c r="CH7" s="53" t="s">
        <v>5</v>
      </c>
      <c r="CI7" s="53" t="s">
        <v>6</v>
      </c>
      <c r="CJ7" s="57" t="s">
        <v>50</v>
      </c>
      <c r="CK7" s="57" t="s">
        <v>4</v>
      </c>
      <c r="CL7" s="54" t="s">
        <v>124</v>
      </c>
      <c r="CM7" s="57" t="s">
        <v>774</v>
      </c>
      <c r="CN7" s="57" t="s">
        <v>775</v>
      </c>
      <c r="CO7" s="57" t="s">
        <v>776</v>
      </c>
      <c r="CP7" s="57" t="s">
        <v>5</v>
      </c>
      <c r="CQ7" s="57" t="s">
        <v>6</v>
      </c>
      <c r="CR7" s="61" t="s">
        <v>50</v>
      </c>
      <c r="CS7" s="61" t="s">
        <v>4</v>
      </c>
      <c r="CT7" s="54" t="s">
        <v>124</v>
      </c>
      <c r="CU7" s="61" t="s">
        <v>774</v>
      </c>
      <c r="CV7" s="61" t="s">
        <v>775</v>
      </c>
      <c r="CW7" s="61" t="s">
        <v>776</v>
      </c>
      <c r="CX7" s="61" t="s">
        <v>5</v>
      </c>
      <c r="CY7" s="61" t="s">
        <v>6</v>
      </c>
      <c r="CZ7" s="59" t="s">
        <v>50</v>
      </c>
      <c r="DA7" s="59" t="s">
        <v>4</v>
      </c>
      <c r="DB7" s="54" t="s">
        <v>124</v>
      </c>
      <c r="DC7" s="59" t="s">
        <v>774</v>
      </c>
      <c r="DD7" s="59" t="s">
        <v>775</v>
      </c>
      <c r="DE7" s="59" t="s">
        <v>776</v>
      </c>
      <c r="DF7" s="59" t="s">
        <v>5</v>
      </c>
      <c r="DG7" s="59" t="s">
        <v>6</v>
      </c>
      <c r="DH7" s="58" t="s">
        <v>50</v>
      </c>
      <c r="DI7" s="58" t="s">
        <v>4</v>
      </c>
      <c r="DJ7" s="54" t="s">
        <v>124</v>
      </c>
      <c r="DK7" s="58" t="s">
        <v>774</v>
      </c>
      <c r="DL7" s="58" t="s">
        <v>775</v>
      </c>
      <c r="DM7" s="58" t="s">
        <v>776</v>
      </c>
      <c r="DN7" s="58" t="s">
        <v>5</v>
      </c>
      <c r="DO7" s="58" t="s">
        <v>6</v>
      </c>
      <c r="DP7" s="57" t="s">
        <v>772</v>
      </c>
      <c r="DQ7" s="57" t="s">
        <v>773</v>
      </c>
      <c r="DR7" s="58" t="s">
        <v>50</v>
      </c>
      <c r="DS7" s="58" t="s">
        <v>4</v>
      </c>
      <c r="DT7" s="54" t="s">
        <v>124</v>
      </c>
      <c r="DU7" s="58" t="s">
        <v>774</v>
      </c>
      <c r="DV7" s="58" t="s">
        <v>775</v>
      </c>
      <c r="DW7" s="58" t="s">
        <v>776</v>
      </c>
      <c r="DX7" s="58" t="s">
        <v>5</v>
      </c>
      <c r="DY7" s="58" t="s">
        <v>6</v>
      </c>
      <c r="DZ7" s="62" t="s">
        <v>50</v>
      </c>
      <c r="EA7" s="62" t="s">
        <v>4</v>
      </c>
      <c r="EB7" s="54" t="s">
        <v>124</v>
      </c>
      <c r="EC7" s="62" t="s">
        <v>774</v>
      </c>
      <c r="ED7" s="62" t="s">
        <v>775</v>
      </c>
      <c r="EE7" s="62" t="s">
        <v>776</v>
      </c>
      <c r="EF7" s="62" t="s">
        <v>5</v>
      </c>
      <c r="EG7" s="62" t="s">
        <v>6</v>
      </c>
      <c r="EH7" s="61" t="s">
        <v>50</v>
      </c>
      <c r="EI7" s="61" t="s">
        <v>4</v>
      </c>
      <c r="EJ7" s="54" t="s">
        <v>124</v>
      </c>
      <c r="EK7" s="61" t="s">
        <v>774</v>
      </c>
      <c r="EL7" s="61" t="s">
        <v>775</v>
      </c>
      <c r="EM7" s="61" t="s">
        <v>776</v>
      </c>
      <c r="EN7" s="61" t="s">
        <v>5</v>
      </c>
      <c r="EO7" s="61" t="s">
        <v>6</v>
      </c>
      <c r="EP7" s="57" t="s">
        <v>772</v>
      </c>
      <c r="EQ7" s="57" t="s">
        <v>773</v>
      </c>
      <c r="ER7" s="54" t="s">
        <v>777</v>
      </c>
      <c r="ES7" s="54" t="s">
        <v>778</v>
      </c>
      <c r="ET7" s="54" t="s">
        <v>773</v>
      </c>
    </row>
    <row r="8" spans="1:150" ht="211.5" customHeight="1">
      <c r="A8" s="63">
        <v>1</v>
      </c>
      <c r="B8" s="64" t="s">
        <v>125</v>
      </c>
      <c r="C8" s="65" t="s">
        <v>126</v>
      </c>
      <c r="D8" s="66" t="s">
        <v>127</v>
      </c>
      <c r="E8" s="67">
        <v>2</v>
      </c>
      <c r="F8" s="68" t="s">
        <v>128</v>
      </c>
      <c r="G8" s="68" t="s">
        <v>129</v>
      </c>
      <c r="H8" s="69" t="s">
        <v>130</v>
      </c>
      <c r="I8" s="68">
        <v>12667780</v>
      </c>
      <c r="J8" s="68">
        <f>+I8*0.16</f>
        <v>2026844.8</v>
      </c>
      <c r="K8" s="68">
        <f>+(I8+J8)*E8</f>
        <v>29389249.600000001</v>
      </c>
      <c r="L8" s="70" t="s">
        <v>16</v>
      </c>
      <c r="M8" s="130" t="s">
        <v>779</v>
      </c>
      <c r="N8" s="71" t="s">
        <v>131</v>
      </c>
      <c r="O8" s="71" t="s">
        <v>132</v>
      </c>
      <c r="P8" s="69" t="s">
        <v>130</v>
      </c>
      <c r="Q8" s="71">
        <v>11822302</v>
      </c>
      <c r="R8" s="75">
        <f>+Q8*0.16</f>
        <v>1891568.32</v>
      </c>
      <c r="S8" s="75">
        <f>+(Q8+R8)*E8</f>
        <v>27427740.640000001</v>
      </c>
      <c r="T8" s="71" t="s">
        <v>16</v>
      </c>
      <c r="U8" s="71" t="s">
        <v>780</v>
      </c>
      <c r="V8" s="72"/>
      <c r="W8" s="72"/>
      <c r="X8" s="69"/>
      <c r="Y8" s="72"/>
      <c r="Z8" s="72"/>
      <c r="AA8" s="72"/>
      <c r="AB8" s="72"/>
      <c r="AC8" s="131"/>
      <c r="AD8" s="73" t="s">
        <v>133</v>
      </c>
      <c r="AE8" s="73" t="s">
        <v>134</v>
      </c>
      <c r="AF8" s="69" t="s">
        <v>130</v>
      </c>
      <c r="AG8" s="73">
        <v>12485000</v>
      </c>
      <c r="AH8" s="76">
        <f>+AG8*0.16</f>
        <v>1997600</v>
      </c>
      <c r="AI8" s="76">
        <f>+(AG8+AH8)*E8</f>
        <v>28965200</v>
      </c>
      <c r="AJ8" s="73" t="s">
        <v>135</v>
      </c>
      <c r="AK8" s="73" t="s">
        <v>781</v>
      </c>
      <c r="AL8" s="72" t="s">
        <v>136</v>
      </c>
      <c r="AM8" s="72" t="s">
        <v>137</v>
      </c>
      <c r="AN8" s="69" t="s">
        <v>130</v>
      </c>
      <c r="AO8" s="72">
        <v>11696533</v>
      </c>
      <c r="AP8" s="75">
        <f>+AO8*0.16</f>
        <v>1871445.28</v>
      </c>
      <c r="AQ8" s="75">
        <f>+(AO8+AP8)*E8</f>
        <v>27135956.559999999</v>
      </c>
      <c r="AR8" s="72" t="s">
        <v>16</v>
      </c>
      <c r="AS8" s="72" t="s">
        <v>782</v>
      </c>
      <c r="AT8" s="74"/>
      <c r="AU8" s="74"/>
      <c r="AV8" s="69"/>
      <c r="AW8" s="74"/>
      <c r="AX8" s="74"/>
      <c r="AY8" s="74"/>
      <c r="AZ8" s="74"/>
      <c r="BA8" s="132"/>
      <c r="BB8" s="75" t="s">
        <v>138</v>
      </c>
      <c r="BC8" s="75" t="s">
        <v>127</v>
      </c>
      <c r="BD8" s="69" t="s">
        <v>130</v>
      </c>
      <c r="BE8" s="75">
        <v>13771551.720000001</v>
      </c>
      <c r="BF8" s="75">
        <f>+BE8*0.16</f>
        <v>2203448.2752</v>
      </c>
      <c r="BG8" s="75">
        <f>+(BE8+BF8)*E8</f>
        <v>31949999.990400001</v>
      </c>
      <c r="BH8" s="75" t="s">
        <v>139</v>
      </c>
      <c r="BI8" s="75" t="s">
        <v>783</v>
      </c>
      <c r="BJ8" s="73">
        <f>MIN(BG8,AY8,AQ8,AI8,AA8,S8,K8)</f>
        <v>27135956.559999999</v>
      </c>
      <c r="BK8" s="73" t="str">
        <f>IF(BJ8=BG8,$BB$6,IF(BJ8=AY8,$AT$6,IF(BJ8=AQ8,$AL$6,IF(BJ8=AI8,$AD$6,IF(BJ8=AA8,$V$6,IF(BJ8=S8,$N$6,IF(BJ8=K8,$F$6,"0")))))))</f>
        <v xml:space="preserve"> GTI - ALBERTO ALVAREZ LOPEZ</v>
      </c>
      <c r="BL8" s="74" t="s">
        <v>126</v>
      </c>
      <c r="BM8" s="74" t="s">
        <v>140</v>
      </c>
      <c r="BN8" s="69" t="s">
        <v>130</v>
      </c>
      <c r="BO8" s="74">
        <v>13900000</v>
      </c>
      <c r="BP8" s="74">
        <f>+BO8*0.16</f>
        <v>2224000</v>
      </c>
      <c r="BQ8" s="74">
        <f>+(BO8+BP8)*E8</f>
        <v>32248000</v>
      </c>
      <c r="BR8" s="74" t="s">
        <v>141</v>
      </c>
      <c r="BS8" s="132" t="s">
        <v>784</v>
      </c>
      <c r="BT8" s="72" t="s">
        <v>142</v>
      </c>
      <c r="BU8" s="72" t="s">
        <v>143</v>
      </c>
      <c r="BV8" s="69" t="s">
        <v>130</v>
      </c>
      <c r="BW8" s="72">
        <v>12637633</v>
      </c>
      <c r="BX8" s="72">
        <f>+BW8*0.16</f>
        <v>2022021.28</v>
      </c>
      <c r="BY8" s="72">
        <f>+(BW8+BX8)*E8</f>
        <v>29319308.559999999</v>
      </c>
      <c r="BZ8" s="72" t="s">
        <v>144</v>
      </c>
      <c r="CA8" s="72" t="s">
        <v>785</v>
      </c>
      <c r="CB8" s="76" t="s">
        <v>126</v>
      </c>
      <c r="CC8" s="76" t="s">
        <v>145</v>
      </c>
      <c r="CD8" s="69" t="s">
        <v>130</v>
      </c>
      <c r="CE8" s="76">
        <v>13930000</v>
      </c>
      <c r="CF8" s="76">
        <f>+CE8*0.16</f>
        <v>2228800</v>
      </c>
      <c r="CG8" s="76">
        <f>+(CE8+CF8)*E8</f>
        <v>32317600</v>
      </c>
      <c r="CH8" s="76" t="s">
        <v>9</v>
      </c>
      <c r="CI8" s="76" t="s">
        <v>786</v>
      </c>
      <c r="CJ8" s="73"/>
      <c r="CK8" s="73"/>
      <c r="CL8" s="69"/>
      <c r="CM8" s="73"/>
      <c r="CN8" s="73"/>
      <c r="CO8" s="73"/>
      <c r="CP8" s="73"/>
      <c r="CQ8" s="133"/>
      <c r="CR8" s="77" t="s">
        <v>146</v>
      </c>
      <c r="CS8" s="77" t="s">
        <v>147</v>
      </c>
      <c r="CT8" s="78" t="s">
        <v>148</v>
      </c>
      <c r="CU8" s="77">
        <v>19561500</v>
      </c>
      <c r="CV8" s="77">
        <f>+CU8*0.16</f>
        <v>3129840</v>
      </c>
      <c r="CW8" s="77">
        <f>+(CU8+CV8)*E8</f>
        <v>45382680</v>
      </c>
      <c r="CX8" s="77" t="s">
        <v>9</v>
      </c>
      <c r="CY8" s="77" t="s">
        <v>54</v>
      </c>
      <c r="CZ8" s="74" t="s">
        <v>149</v>
      </c>
      <c r="DA8" s="74" t="s">
        <v>150</v>
      </c>
      <c r="DB8" s="69" t="s">
        <v>130</v>
      </c>
      <c r="DC8" s="74">
        <v>12215000</v>
      </c>
      <c r="DD8" s="74">
        <f>+DC8*0.16</f>
        <v>1954400</v>
      </c>
      <c r="DE8" s="74">
        <f>+(DC8+DD8)*E8</f>
        <v>28338800</v>
      </c>
      <c r="DF8" s="74" t="s">
        <v>9</v>
      </c>
      <c r="DG8" s="74" t="s">
        <v>787</v>
      </c>
      <c r="DH8" s="72"/>
      <c r="DI8" s="72"/>
      <c r="DJ8" s="69"/>
      <c r="DK8" s="72"/>
      <c r="DL8" s="72"/>
      <c r="DM8" s="72"/>
      <c r="DN8" s="72"/>
      <c r="DO8" s="72"/>
      <c r="DP8" s="73">
        <f>MIN(DM8,DE8,CW8,CO8,CG8,BY8,BQ8)</f>
        <v>28338800</v>
      </c>
      <c r="DQ8" s="73" t="str">
        <f>IF(DP8=DM8,$DH$6,IF(DP8=DE8,$CZ$6,IF(DP8=CW8,$CR$6,IF(DP8=CO8,$CJ$6,IF(DP8=CG8,$CB$6,IF(DP8=BY8,$BT$6,IF(DP8=BQ8,$BL$6,"0")))))))</f>
        <v>SITEC SOLUCIONES SAS</v>
      </c>
      <c r="DR8" s="72" t="s">
        <v>55</v>
      </c>
      <c r="DS8" s="72" t="s">
        <v>55</v>
      </c>
      <c r="DT8" s="69"/>
      <c r="DU8" s="72"/>
      <c r="DV8" s="72"/>
      <c r="DW8" s="72"/>
      <c r="DX8" s="72" t="s">
        <v>55</v>
      </c>
      <c r="DY8" s="72" t="s">
        <v>55</v>
      </c>
      <c r="DZ8" s="79"/>
      <c r="EA8" s="79"/>
      <c r="EB8" s="69"/>
      <c r="EC8" s="79"/>
      <c r="ED8" s="79"/>
      <c r="EE8" s="79"/>
      <c r="EF8" s="79"/>
      <c r="EG8" s="134"/>
      <c r="EH8" s="77" t="s">
        <v>151</v>
      </c>
      <c r="EI8" s="77" t="s">
        <v>152</v>
      </c>
      <c r="EJ8" s="69" t="s">
        <v>130</v>
      </c>
      <c r="EK8" s="77">
        <v>11759000</v>
      </c>
      <c r="EL8" s="77">
        <v>1881446</v>
      </c>
      <c r="EM8" s="77">
        <f>+(EK8+EL8)*E8</f>
        <v>27280892</v>
      </c>
      <c r="EN8" s="77" t="s">
        <v>153</v>
      </c>
      <c r="EO8" s="77" t="s">
        <v>788</v>
      </c>
      <c r="EP8" s="73">
        <f>MIN(EM8,EE8,DW8)</f>
        <v>27280892</v>
      </c>
      <c r="EQ8" s="73" t="str">
        <f>IF(EP8=EM8,$EH$6,IF(EP8=EE8,$DZ$6,IF(EP8=DW8,$DR$6,"0")))</f>
        <v>ZURICH DE OCCIDENTE S.A.</v>
      </c>
      <c r="ER8" s="82">
        <f>MIN(EK8,EC8,DU8,DK8,DC8,CU8,CM8,CE8,BW8,BO8,BE8,AW8,AO8,AG8,Y8,Q8,I8)</f>
        <v>11696533</v>
      </c>
      <c r="ES8" s="82">
        <f>MIN(EP8,DP8,BJ8)</f>
        <v>27135956.559999999</v>
      </c>
      <c r="ET8" s="82" t="str">
        <f>IF(ES8=EP8,EQ8,IF(ES8=DP8,DQ8,IF(ES8=BJ8,BK8,"")))</f>
        <v xml:space="preserve"> GTI - ALBERTO ALVAREZ LOPEZ</v>
      </c>
    </row>
    <row r="9" spans="1:150" ht="103.5" customHeight="1">
      <c r="A9" s="80">
        <v>2</v>
      </c>
      <c r="B9" s="66" t="s">
        <v>154</v>
      </c>
      <c r="C9" s="65" t="s">
        <v>155</v>
      </c>
      <c r="D9" s="66" t="s">
        <v>127</v>
      </c>
      <c r="E9" s="64">
        <v>2</v>
      </c>
      <c r="F9" s="68" t="s">
        <v>156</v>
      </c>
      <c r="G9" s="68" t="s">
        <v>157</v>
      </c>
      <c r="H9" s="69" t="s">
        <v>130</v>
      </c>
      <c r="I9" s="68">
        <v>3408844.7058823532</v>
      </c>
      <c r="J9" s="68">
        <f t="shared" ref="J9:J35" si="0">+I9*0.16</f>
        <v>545415.15294117655</v>
      </c>
      <c r="K9" s="68">
        <f t="shared" ref="K9:K35" si="1">+(I9+J9)*E9</f>
        <v>7908519.7176470598</v>
      </c>
      <c r="L9" s="70" t="s">
        <v>16</v>
      </c>
      <c r="M9" s="130" t="s">
        <v>779</v>
      </c>
      <c r="N9" s="71" t="s">
        <v>158</v>
      </c>
      <c r="O9" s="71" t="s">
        <v>159</v>
      </c>
      <c r="P9" s="69" t="s">
        <v>130</v>
      </c>
      <c r="Q9" s="71">
        <v>3175957</v>
      </c>
      <c r="R9" s="75">
        <f>+Q9*0.16</f>
        <v>508153.12</v>
      </c>
      <c r="S9" s="75">
        <f>+(Q9+R9)*E9</f>
        <v>7368220.2400000002</v>
      </c>
      <c r="T9" s="71" t="s">
        <v>16</v>
      </c>
      <c r="U9" s="71" t="s">
        <v>789</v>
      </c>
      <c r="V9" s="72"/>
      <c r="W9" s="72"/>
      <c r="X9" s="69"/>
      <c r="Y9" s="72"/>
      <c r="Z9" s="72"/>
      <c r="AA9" s="72"/>
      <c r="AB9" s="72"/>
      <c r="AC9" s="131"/>
      <c r="AD9" s="73" t="s">
        <v>160</v>
      </c>
      <c r="AE9" s="73" t="s">
        <v>161</v>
      </c>
      <c r="AF9" s="69" t="s">
        <v>130</v>
      </c>
      <c r="AG9" s="73">
        <v>3180000</v>
      </c>
      <c r="AH9" s="73">
        <v>508800</v>
      </c>
      <c r="AI9" s="73">
        <v>7377600</v>
      </c>
      <c r="AJ9" s="73" t="s">
        <v>135</v>
      </c>
      <c r="AK9" s="73" t="s">
        <v>781</v>
      </c>
      <c r="AL9" s="72" t="s">
        <v>162</v>
      </c>
      <c r="AM9" s="72" t="s">
        <v>163</v>
      </c>
      <c r="AN9" s="69" t="s">
        <v>130</v>
      </c>
      <c r="AO9" s="72">
        <v>3142170</v>
      </c>
      <c r="AP9" s="75">
        <f t="shared" ref="AP9:AP42" si="2">+AO9*0.16</f>
        <v>502747.2</v>
      </c>
      <c r="AQ9" s="75">
        <f t="shared" ref="AQ9:AQ42" si="3">+(AO9+AP9)*E9</f>
        <v>7289834.4000000004</v>
      </c>
      <c r="AR9" s="72" t="s">
        <v>16</v>
      </c>
      <c r="AS9" s="72" t="s">
        <v>782</v>
      </c>
      <c r="AT9" s="74"/>
      <c r="AU9" s="74"/>
      <c r="AV9" s="69"/>
      <c r="AW9" s="74"/>
      <c r="AX9" s="74"/>
      <c r="AY9" s="74"/>
      <c r="AZ9" s="74"/>
      <c r="BA9" s="132"/>
      <c r="BB9" s="75" t="s">
        <v>164</v>
      </c>
      <c r="BC9" s="75" t="s">
        <v>127</v>
      </c>
      <c r="BD9" s="69" t="s">
        <v>130</v>
      </c>
      <c r="BE9" s="75">
        <v>3698275.86</v>
      </c>
      <c r="BF9" s="75">
        <f t="shared" ref="BF9:BF42" si="4">+BE9*0.16</f>
        <v>591724.13760000002</v>
      </c>
      <c r="BG9" s="75">
        <f t="shared" ref="BG9:BG42" si="5">+(BE9+BF9)*E9</f>
        <v>8579999.9952000007</v>
      </c>
      <c r="BH9" s="75" t="s">
        <v>139</v>
      </c>
      <c r="BI9" s="75" t="s">
        <v>790</v>
      </c>
      <c r="BJ9" s="73">
        <f>MIN(BG9,AY9,AQ9,AI9,AA9,S9,K9)</f>
        <v>7289834.4000000004</v>
      </c>
      <c r="BK9" s="73" t="str">
        <f>IF(BJ9=BG9,$BB$6,IF(BJ9=AY9,$AT$6,IF(BJ9=AQ9,$AL$6,IF(BJ9=AI9,$AD$6,IF(BJ9=AA9,$V$6,IF(BJ9=S9,$N$6,IF(BJ9=K9,$F$6,"0")))))))</f>
        <v xml:space="preserve"> GTI - ALBERTO ALVAREZ LOPEZ</v>
      </c>
      <c r="BL9" s="74" t="s">
        <v>165</v>
      </c>
      <c r="BM9" s="74" t="s">
        <v>166</v>
      </c>
      <c r="BN9" s="69" t="s">
        <v>130</v>
      </c>
      <c r="BO9" s="74">
        <v>4102900</v>
      </c>
      <c r="BP9" s="74">
        <f t="shared" ref="BP9:BP42" si="6">+BO9*0.16</f>
        <v>656464</v>
      </c>
      <c r="BQ9" s="74">
        <f t="shared" ref="BQ9:BQ42" si="7">+(BO9+BP9)*E9</f>
        <v>9518728</v>
      </c>
      <c r="BR9" s="74" t="s">
        <v>141</v>
      </c>
      <c r="BS9" s="132" t="s">
        <v>784</v>
      </c>
      <c r="BT9" s="72" t="s">
        <v>167</v>
      </c>
      <c r="BU9" s="72" t="s">
        <v>168</v>
      </c>
      <c r="BV9" s="69" t="s">
        <v>130</v>
      </c>
      <c r="BW9" s="72">
        <v>3394989</v>
      </c>
      <c r="BX9" s="72">
        <f>+BW9*0.16</f>
        <v>543198.24</v>
      </c>
      <c r="BY9" s="72">
        <f>+(BW9+BX9)*E9</f>
        <v>7876374.4800000004</v>
      </c>
      <c r="BZ9" s="72" t="s">
        <v>144</v>
      </c>
      <c r="CA9" s="72" t="s">
        <v>791</v>
      </c>
      <c r="CB9" s="76" t="s">
        <v>155</v>
      </c>
      <c r="CC9" s="76" t="s">
        <v>169</v>
      </c>
      <c r="CD9" s="69" t="s">
        <v>130</v>
      </c>
      <c r="CE9" s="76">
        <v>3750000</v>
      </c>
      <c r="CF9" s="76">
        <f t="shared" ref="CF9:CF42" si="8">+CE9*0.16</f>
        <v>600000</v>
      </c>
      <c r="CG9" s="76">
        <f t="shared" ref="CG9:CG42" si="9">+(CE9+CF9)*E9</f>
        <v>8700000</v>
      </c>
      <c r="CH9" s="76" t="s">
        <v>9</v>
      </c>
      <c r="CI9" s="76" t="s">
        <v>786</v>
      </c>
      <c r="CJ9" s="73"/>
      <c r="CK9" s="73"/>
      <c r="CL9" s="69"/>
      <c r="CM9" s="73"/>
      <c r="CN9" s="73"/>
      <c r="CO9" s="73"/>
      <c r="CP9" s="73"/>
      <c r="CQ9" s="133"/>
      <c r="CR9" s="77" t="s">
        <v>155</v>
      </c>
      <c r="CS9" s="77" t="s">
        <v>147</v>
      </c>
      <c r="CT9" s="78" t="s">
        <v>148</v>
      </c>
      <c r="CU9" s="77">
        <v>5941350</v>
      </c>
      <c r="CV9" s="77">
        <v>950616</v>
      </c>
      <c r="CW9" s="77">
        <f t="shared" ref="CW9:CW43" si="10">+(CU9+CV9)*E9</f>
        <v>13783932</v>
      </c>
      <c r="CX9" s="77" t="s">
        <v>9</v>
      </c>
      <c r="CY9" s="77" t="s">
        <v>54</v>
      </c>
      <c r="CZ9" s="74" t="s">
        <v>170</v>
      </c>
      <c r="DA9" s="74" t="s">
        <v>171</v>
      </c>
      <c r="DB9" s="69" t="s">
        <v>130</v>
      </c>
      <c r="DC9" s="74">
        <v>3282000</v>
      </c>
      <c r="DD9" s="74">
        <f t="shared" ref="DD9:DD43" si="11">+DC9*0.16</f>
        <v>525120</v>
      </c>
      <c r="DE9" s="74">
        <f t="shared" ref="DE9:DE43" si="12">+(DC9+DD9)*E9</f>
        <v>7614240</v>
      </c>
      <c r="DF9" s="74" t="s">
        <v>9</v>
      </c>
      <c r="DG9" s="74" t="s">
        <v>787</v>
      </c>
      <c r="DH9" s="72"/>
      <c r="DI9" s="72"/>
      <c r="DJ9" s="69"/>
      <c r="DK9" s="72"/>
      <c r="DL9" s="72"/>
      <c r="DM9" s="72"/>
      <c r="DN9" s="72"/>
      <c r="DO9" s="72"/>
      <c r="DP9" s="73">
        <f t="shared" ref="DP9:DP43" si="13">MIN(DM9,DE9,CW9,CO9,CG9,BY9,BQ9)</f>
        <v>7614240</v>
      </c>
      <c r="DQ9" s="73" t="str">
        <f t="shared" ref="DQ9:DQ43" si="14">IF(DP9=DM9,$DH$6,IF(DP9=DE9,$CZ$6,IF(DP9=CW9,$CR$6,IF(DP9=CO9,$CJ$6,IF(DP9=CG9,$CB$6,IF(DP9=BY9,$BT$6,IF(DP9=BQ9,$BL$6,"0")))))))</f>
        <v>SITEC SOLUCIONES SAS</v>
      </c>
      <c r="DR9" s="72" t="s">
        <v>155</v>
      </c>
      <c r="DS9" s="72" t="s">
        <v>172</v>
      </c>
      <c r="DT9" s="69" t="s">
        <v>130</v>
      </c>
      <c r="DU9" s="72">
        <v>3258000</v>
      </c>
      <c r="DV9" s="72">
        <f>+DU9*0.16</f>
        <v>521280</v>
      </c>
      <c r="DW9" s="72">
        <f>+(DU9+DV9)*E9</f>
        <v>7558560</v>
      </c>
      <c r="DX9" s="72" t="s">
        <v>173</v>
      </c>
      <c r="DY9" s="72" t="s">
        <v>43</v>
      </c>
      <c r="DZ9" s="79"/>
      <c r="EA9" s="79"/>
      <c r="EB9" s="69"/>
      <c r="EC9" s="79"/>
      <c r="ED9" s="79"/>
      <c r="EE9" s="79"/>
      <c r="EF9" s="79"/>
      <c r="EG9" s="134"/>
      <c r="EH9" s="77" t="s">
        <v>174</v>
      </c>
      <c r="EI9" s="77" t="s">
        <v>175</v>
      </c>
      <c r="EJ9" s="69" t="s">
        <v>130</v>
      </c>
      <c r="EK9" s="77">
        <v>3159000</v>
      </c>
      <c r="EL9" s="77">
        <v>505440</v>
      </c>
      <c r="EM9" s="77">
        <f t="shared" ref="EM9:EM42" si="15">+(EK9+EL9)*E9</f>
        <v>7328880</v>
      </c>
      <c r="EN9" s="77" t="s">
        <v>153</v>
      </c>
      <c r="EO9" s="77" t="s">
        <v>788</v>
      </c>
      <c r="EP9" s="73">
        <f t="shared" ref="EP9:EP41" si="16">MIN(EM9,EE9,DW9)</f>
        <v>7328880</v>
      </c>
      <c r="EQ9" s="73" t="str">
        <f t="shared" ref="EQ9:EQ42" si="17">IF(EP9=EM9,$EH$6,IF(EP9=EE9,$DZ$6,IF(EP9=DW9,$DR$6,"0")))</f>
        <v>ZURICH DE OCCIDENTE S.A.</v>
      </c>
      <c r="ER9" s="82">
        <f t="shared" ref="ER9:ER43" si="18">MIN(EK9,EC9,DU9,DK9,DC9,CU9,CM9,CE9,BW9,BO9,BE9,AW9,AO9,AG9,Y9,Q9,I9)</f>
        <v>3142170</v>
      </c>
      <c r="ES9" s="82">
        <f t="shared" ref="ES9:ES43" si="19">MIN(EP9,DP9,BJ9)</f>
        <v>7289834.4000000004</v>
      </c>
      <c r="ET9" s="82" t="str">
        <f t="shared" ref="ET9:ET43" si="20">IF(ES9=EP9,EQ9,IF(ES9=DP9,DQ9,IF(ES9=BJ9,BK9,"")))</f>
        <v xml:space="preserve"> GTI - ALBERTO ALVAREZ LOPEZ</v>
      </c>
    </row>
    <row r="10" spans="1:150" ht="42.75" customHeight="1">
      <c r="A10" s="63">
        <v>3</v>
      </c>
      <c r="B10" s="64" t="s">
        <v>176</v>
      </c>
      <c r="C10" s="65" t="s">
        <v>177</v>
      </c>
      <c r="D10" s="66" t="s">
        <v>127</v>
      </c>
      <c r="E10" s="64">
        <v>3</v>
      </c>
      <c r="F10" s="81" t="s">
        <v>176</v>
      </c>
      <c r="G10" s="81" t="s">
        <v>176</v>
      </c>
      <c r="H10" s="82" t="s">
        <v>130</v>
      </c>
      <c r="I10" s="81">
        <v>262205.8823529412</v>
      </c>
      <c r="J10" s="68">
        <f t="shared" si="0"/>
        <v>41952.941176470595</v>
      </c>
      <c r="K10" s="68">
        <f t="shared" si="1"/>
        <v>912476.47058823542</v>
      </c>
      <c r="L10" s="76" t="s">
        <v>16</v>
      </c>
      <c r="M10" s="135" t="s">
        <v>779</v>
      </c>
      <c r="N10" s="71" t="s">
        <v>178</v>
      </c>
      <c r="O10" s="71" t="s">
        <v>179</v>
      </c>
      <c r="P10" s="69" t="s">
        <v>130</v>
      </c>
      <c r="Q10" s="71">
        <v>245020</v>
      </c>
      <c r="R10" s="75">
        <f>+Q10*0.16</f>
        <v>39203.200000000004</v>
      </c>
      <c r="S10" s="75">
        <f>+(Q10+R10)*E10</f>
        <v>852669.60000000009</v>
      </c>
      <c r="T10" s="71" t="s">
        <v>16</v>
      </c>
      <c r="U10" s="71" t="s">
        <v>789</v>
      </c>
      <c r="V10" s="72"/>
      <c r="W10" s="72"/>
      <c r="X10" s="82"/>
      <c r="Y10" s="72"/>
      <c r="Z10" s="72"/>
      <c r="AA10" s="72"/>
      <c r="AB10" s="72"/>
      <c r="AC10" s="131"/>
      <c r="AD10" s="73" t="s">
        <v>180</v>
      </c>
      <c r="AE10" s="73" t="s">
        <v>181</v>
      </c>
      <c r="AF10" s="69" t="s">
        <v>130</v>
      </c>
      <c r="AG10" s="73">
        <v>245000</v>
      </c>
      <c r="AH10" s="73">
        <v>39200</v>
      </c>
      <c r="AI10" s="73">
        <v>852600</v>
      </c>
      <c r="AJ10" s="73" t="s">
        <v>135</v>
      </c>
      <c r="AK10" s="73" t="s">
        <v>781</v>
      </c>
      <c r="AL10" s="72" t="s">
        <v>182</v>
      </c>
      <c r="AM10" s="72" t="s">
        <v>183</v>
      </c>
      <c r="AN10" s="69" t="s">
        <v>130</v>
      </c>
      <c r="AO10" s="72">
        <v>239805</v>
      </c>
      <c r="AP10" s="75">
        <f t="shared" si="2"/>
        <v>38368.800000000003</v>
      </c>
      <c r="AQ10" s="75">
        <f t="shared" si="3"/>
        <v>834521.39999999991</v>
      </c>
      <c r="AR10" s="72" t="s">
        <v>16</v>
      </c>
      <c r="AS10" s="72" t="s">
        <v>782</v>
      </c>
      <c r="AT10" s="74"/>
      <c r="AU10" s="74"/>
      <c r="AV10" s="82"/>
      <c r="AW10" s="74"/>
      <c r="AX10" s="74"/>
      <c r="AY10" s="74"/>
      <c r="AZ10" s="74"/>
      <c r="BA10" s="132"/>
      <c r="BB10" s="75" t="s">
        <v>184</v>
      </c>
      <c r="BC10" s="75" t="s">
        <v>127</v>
      </c>
      <c r="BD10" s="82" t="s">
        <v>130</v>
      </c>
      <c r="BE10" s="75">
        <v>376724.13</v>
      </c>
      <c r="BF10" s="75">
        <f t="shared" si="4"/>
        <v>60275.860800000002</v>
      </c>
      <c r="BG10" s="75">
        <f t="shared" si="5"/>
        <v>1310999.9724000001</v>
      </c>
      <c r="BH10" s="75" t="s">
        <v>139</v>
      </c>
      <c r="BI10" s="75" t="s">
        <v>790</v>
      </c>
      <c r="BJ10" s="73">
        <f t="shared" ref="BJ10:BJ43" si="21">MIN(BG10,AY10,AQ10,AI10,AA10,S10,K10)</f>
        <v>834521.39999999991</v>
      </c>
      <c r="BK10" s="73" t="str">
        <f t="shared" ref="BK10:BK43" si="22">IF(BJ10=BG10,$BB$6,IF(BJ10=AY10,$AT$6,IF(BJ10=AQ10,$AL$6,IF(BJ10=AI10,$AD$6,IF(BJ10=AA10,$V$6,IF(BJ10=S10,$N$6,IF(BJ10=K10,$F$6,"0")))))))</f>
        <v xml:space="preserve"> GTI - ALBERTO ALVAREZ LOPEZ</v>
      </c>
      <c r="BL10" s="74" t="s">
        <v>185</v>
      </c>
      <c r="BM10" s="74" t="s">
        <v>186</v>
      </c>
      <c r="BN10" s="83" t="s">
        <v>187</v>
      </c>
      <c r="BO10" s="74"/>
      <c r="BP10" s="74"/>
      <c r="BQ10" s="74"/>
      <c r="BR10" s="74"/>
      <c r="BS10" s="132"/>
      <c r="BT10" s="72" t="s">
        <v>188</v>
      </c>
      <c r="BU10" s="72" t="s">
        <v>189</v>
      </c>
      <c r="BV10" s="82" t="s">
        <v>130</v>
      </c>
      <c r="BW10" s="72">
        <v>265197</v>
      </c>
      <c r="BX10" s="72">
        <f>+BW10*0.16</f>
        <v>42431.520000000004</v>
      </c>
      <c r="BY10" s="72">
        <f>+(BW10+BX10)*E10</f>
        <v>922885.56</v>
      </c>
      <c r="BZ10" s="72" t="s">
        <v>190</v>
      </c>
      <c r="CA10" s="72" t="s">
        <v>791</v>
      </c>
      <c r="CB10" s="76" t="s">
        <v>177</v>
      </c>
      <c r="CC10" s="76" t="s">
        <v>191</v>
      </c>
      <c r="CD10" s="69" t="s">
        <v>130</v>
      </c>
      <c r="CE10" s="76">
        <v>288250</v>
      </c>
      <c r="CF10" s="76">
        <f t="shared" si="8"/>
        <v>46120</v>
      </c>
      <c r="CG10" s="76">
        <f t="shared" si="9"/>
        <v>1003110</v>
      </c>
      <c r="CH10" s="76" t="s">
        <v>9</v>
      </c>
      <c r="CI10" s="76" t="s">
        <v>786</v>
      </c>
      <c r="CJ10" s="73"/>
      <c r="CK10" s="73"/>
      <c r="CL10" s="82"/>
      <c r="CM10" s="73"/>
      <c r="CN10" s="73"/>
      <c r="CO10" s="73"/>
      <c r="CP10" s="73"/>
      <c r="CQ10" s="133"/>
      <c r="CR10" s="77" t="s">
        <v>177</v>
      </c>
      <c r="CS10" s="77" t="s">
        <v>147</v>
      </c>
      <c r="CT10" s="82" t="s">
        <v>130</v>
      </c>
      <c r="CU10" s="77">
        <v>473850.00000000006</v>
      </c>
      <c r="CV10" s="77">
        <v>75816.000000000015</v>
      </c>
      <c r="CW10" s="77">
        <f t="shared" si="10"/>
        <v>1648998.0000000005</v>
      </c>
      <c r="CX10" s="77" t="s">
        <v>9</v>
      </c>
      <c r="CY10" s="77" t="s">
        <v>54</v>
      </c>
      <c r="CZ10" s="74" t="s">
        <v>177</v>
      </c>
      <c r="DA10" s="74" t="s">
        <v>192</v>
      </c>
      <c r="DB10" s="82" t="s">
        <v>130</v>
      </c>
      <c r="DC10" s="74">
        <v>250000</v>
      </c>
      <c r="DD10" s="74">
        <f t="shared" si="11"/>
        <v>40000</v>
      </c>
      <c r="DE10" s="74">
        <f t="shared" si="12"/>
        <v>870000</v>
      </c>
      <c r="DF10" s="74" t="s">
        <v>9</v>
      </c>
      <c r="DG10" s="74" t="s">
        <v>787</v>
      </c>
      <c r="DH10" s="72"/>
      <c r="DI10" s="72"/>
      <c r="DJ10" s="82"/>
      <c r="DK10" s="72"/>
      <c r="DL10" s="72"/>
      <c r="DM10" s="72"/>
      <c r="DN10" s="72"/>
      <c r="DO10" s="72"/>
      <c r="DP10" s="73">
        <f t="shared" si="13"/>
        <v>870000</v>
      </c>
      <c r="DQ10" s="73" t="str">
        <f t="shared" si="14"/>
        <v>SITEC SOLUCIONES SAS</v>
      </c>
      <c r="DR10" s="72" t="s">
        <v>55</v>
      </c>
      <c r="DS10" s="72" t="s">
        <v>55</v>
      </c>
      <c r="DT10" s="82"/>
      <c r="DU10" s="72"/>
      <c r="DV10" s="72"/>
      <c r="DW10" s="72"/>
      <c r="DX10" s="72" t="s">
        <v>55</v>
      </c>
      <c r="DY10" s="72" t="s">
        <v>55</v>
      </c>
      <c r="DZ10" s="79"/>
      <c r="EA10" s="79"/>
      <c r="EB10" s="82"/>
      <c r="EC10" s="79"/>
      <c r="ED10" s="79"/>
      <c r="EE10" s="79"/>
      <c r="EF10" s="79"/>
      <c r="EG10" s="134"/>
      <c r="EH10" s="77" t="s">
        <v>193</v>
      </c>
      <c r="EI10" s="77" t="s">
        <v>194</v>
      </c>
      <c r="EJ10" s="82" t="s">
        <v>130</v>
      </c>
      <c r="EK10" s="77">
        <v>241090</v>
      </c>
      <c r="EL10" s="77">
        <v>38574</v>
      </c>
      <c r="EM10" s="77">
        <f t="shared" si="15"/>
        <v>838992</v>
      </c>
      <c r="EN10" s="77" t="s">
        <v>153</v>
      </c>
      <c r="EO10" s="77" t="s">
        <v>788</v>
      </c>
      <c r="EP10" s="73">
        <f t="shared" si="16"/>
        <v>838992</v>
      </c>
      <c r="EQ10" s="73" t="str">
        <f t="shared" si="17"/>
        <v>ZURICH DE OCCIDENTE S.A.</v>
      </c>
      <c r="ER10" s="82">
        <f t="shared" si="18"/>
        <v>239805</v>
      </c>
      <c r="ES10" s="82">
        <f t="shared" si="19"/>
        <v>834521.39999999991</v>
      </c>
      <c r="ET10" s="82" t="str">
        <f t="shared" si="20"/>
        <v xml:space="preserve"> GTI - ALBERTO ALVAREZ LOPEZ</v>
      </c>
    </row>
    <row r="11" spans="1:150" ht="39" customHeight="1">
      <c r="A11" s="80">
        <v>4</v>
      </c>
      <c r="B11" s="64" t="s">
        <v>195</v>
      </c>
      <c r="C11" s="65" t="s">
        <v>196</v>
      </c>
      <c r="D11" s="66" t="s">
        <v>127</v>
      </c>
      <c r="E11" s="64">
        <v>3</v>
      </c>
      <c r="F11" s="84"/>
      <c r="G11" s="84"/>
      <c r="H11" s="85"/>
      <c r="I11" s="81"/>
      <c r="J11" s="68"/>
      <c r="K11" s="68"/>
      <c r="L11" s="76"/>
      <c r="M11" s="135"/>
      <c r="N11" s="71" t="s">
        <v>55</v>
      </c>
      <c r="O11" s="71" t="s">
        <v>55</v>
      </c>
      <c r="P11" s="85"/>
      <c r="Q11" s="71"/>
      <c r="R11" s="75"/>
      <c r="S11" s="75"/>
      <c r="T11" s="71" t="s">
        <v>55</v>
      </c>
      <c r="U11" s="71" t="s">
        <v>55</v>
      </c>
      <c r="V11" s="72"/>
      <c r="W11" s="72"/>
      <c r="X11" s="85"/>
      <c r="Y11" s="72"/>
      <c r="Z11" s="72"/>
      <c r="AA11" s="72"/>
      <c r="AB11" s="72"/>
      <c r="AC11" s="131"/>
      <c r="AD11" s="73" t="s">
        <v>197</v>
      </c>
      <c r="AE11" s="73" t="s">
        <v>198</v>
      </c>
      <c r="AF11" s="69" t="s">
        <v>130</v>
      </c>
      <c r="AG11" s="73">
        <v>215000</v>
      </c>
      <c r="AH11" s="73">
        <v>34400</v>
      </c>
      <c r="AI11" s="73">
        <v>748200</v>
      </c>
      <c r="AJ11" s="73" t="s">
        <v>135</v>
      </c>
      <c r="AK11" s="73" t="s">
        <v>781</v>
      </c>
      <c r="AL11" s="72"/>
      <c r="AM11" s="72"/>
      <c r="AN11" s="85"/>
      <c r="AO11" s="72"/>
      <c r="AP11" s="75"/>
      <c r="AQ11" s="75"/>
      <c r="AR11" s="72" t="s">
        <v>16</v>
      </c>
      <c r="AS11" s="72"/>
      <c r="AT11" s="74"/>
      <c r="AU11" s="74"/>
      <c r="AV11" s="85"/>
      <c r="AW11" s="74"/>
      <c r="AX11" s="74"/>
      <c r="AY11" s="74"/>
      <c r="AZ11" s="74"/>
      <c r="BA11" s="132"/>
      <c r="BB11" s="75"/>
      <c r="BC11" s="75"/>
      <c r="BD11" s="85"/>
      <c r="BE11" s="75"/>
      <c r="BF11" s="75"/>
      <c r="BG11" s="75"/>
      <c r="BH11" s="75" t="s">
        <v>139</v>
      </c>
      <c r="BI11" s="75" t="s">
        <v>790</v>
      </c>
      <c r="BJ11" s="73">
        <f t="shared" si="21"/>
        <v>748200</v>
      </c>
      <c r="BK11" s="73" t="str">
        <f t="shared" si="22"/>
        <v xml:space="preserve">ELATIN S.A.S </v>
      </c>
      <c r="BL11" s="74" t="s">
        <v>199</v>
      </c>
      <c r="BM11" s="74" t="s">
        <v>200</v>
      </c>
      <c r="BN11" s="85" t="s">
        <v>130</v>
      </c>
      <c r="BO11" s="74">
        <v>319900</v>
      </c>
      <c r="BP11" s="74">
        <f t="shared" si="6"/>
        <v>51184</v>
      </c>
      <c r="BQ11" s="74">
        <f t="shared" si="7"/>
        <v>1113252</v>
      </c>
      <c r="BR11" s="74" t="s">
        <v>141</v>
      </c>
      <c r="BS11" s="132" t="s">
        <v>784</v>
      </c>
      <c r="BT11" s="72" t="s">
        <v>201</v>
      </c>
      <c r="BU11" s="72" t="s">
        <v>202</v>
      </c>
      <c r="BV11" s="85" t="s">
        <v>130</v>
      </c>
      <c r="BW11" s="72">
        <v>373808</v>
      </c>
      <c r="BX11" s="72">
        <f>+BW11*0.16</f>
        <v>59809.279999999999</v>
      </c>
      <c r="BY11" s="72">
        <f>+(BW11+BX11)*E11</f>
        <v>1300851.8400000001</v>
      </c>
      <c r="BZ11" s="72" t="s">
        <v>190</v>
      </c>
      <c r="CA11" s="72" t="s">
        <v>792</v>
      </c>
      <c r="CB11" s="76"/>
      <c r="CC11" s="76"/>
      <c r="CD11" s="85"/>
      <c r="CE11" s="76"/>
      <c r="CF11" s="76"/>
      <c r="CG11" s="76"/>
      <c r="CH11" s="76"/>
      <c r="CI11" s="76"/>
      <c r="CJ11" s="73"/>
      <c r="CK11" s="73"/>
      <c r="CL11" s="85"/>
      <c r="CM11" s="73"/>
      <c r="CN11" s="73"/>
      <c r="CO11" s="73"/>
      <c r="CP11" s="73"/>
      <c r="CQ11" s="133"/>
      <c r="CR11" s="77" t="s">
        <v>196</v>
      </c>
      <c r="CS11" s="77" t="s">
        <v>147</v>
      </c>
      <c r="CT11" s="78" t="s">
        <v>148</v>
      </c>
      <c r="CU11" s="77">
        <v>826200</v>
      </c>
      <c r="CV11" s="77">
        <v>132192</v>
      </c>
      <c r="CW11" s="77">
        <f t="shared" si="10"/>
        <v>2875176</v>
      </c>
      <c r="CX11" s="77" t="s">
        <v>9</v>
      </c>
      <c r="CY11" s="77" t="s">
        <v>54</v>
      </c>
      <c r="CZ11" s="74" t="s">
        <v>196</v>
      </c>
      <c r="DA11" s="74" t="s">
        <v>203</v>
      </c>
      <c r="DB11" s="85" t="s">
        <v>130</v>
      </c>
      <c r="DC11" s="74">
        <v>163000</v>
      </c>
      <c r="DD11" s="74">
        <f t="shared" si="11"/>
        <v>26080</v>
      </c>
      <c r="DE11" s="74">
        <f t="shared" si="12"/>
        <v>567240</v>
      </c>
      <c r="DF11" s="74" t="s">
        <v>9</v>
      </c>
      <c r="DG11" s="74" t="s">
        <v>787</v>
      </c>
      <c r="DH11" s="72"/>
      <c r="DI11" s="72"/>
      <c r="DJ11" s="85"/>
      <c r="DK11" s="72"/>
      <c r="DL11" s="72"/>
      <c r="DM11" s="72"/>
      <c r="DN11" s="72"/>
      <c r="DO11" s="72"/>
      <c r="DP11" s="73">
        <f t="shared" si="13"/>
        <v>567240</v>
      </c>
      <c r="DQ11" s="73" t="str">
        <f t="shared" si="14"/>
        <v>SITEC SOLUCIONES SAS</v>
      </c>
      <c r="DR11" s="72" t="s">
        <v>204</v>
      </c>
      <c r="DS11" s="72" t="s">
        <v>205</v>
      </c>
      <c r="DT11" s="85" t="s">
        <v>130</v>
      </c>
      <c r="DU11" s="72">
        <v>200000</v>
      </c>
      <c r="DV11" s="72">
        <f t="shared" ref="DV11:DV42" si="23">+DU11*0.16</f>
        <v>32000</v>
      </c>
      <c r="DW11" s="72">
        <f t="shared" ref="DW11:DW42" si="24">+(DU11+DV11)*E11</f>
        <v>696000</v>
      </c>
      <c r="DX11" s="72" t="s">
        <v>9</v>
      </c>
      <c r="DY11" s="72"/>
      <c r="DZ11" s="79"/>
      <c r="EA11" s="79"/>
      <c r="EB11" s="85"/>
      <c r="EC11" s="79"/>
      <c r="ED11" s="79"/>
      <c r="EE11" s="79"/>
      <c r="EF11" s="79"/>
      <c r="EG11" s="134"/>
      <c r="EH11" s="77" t="s">
        <v>55</v>
      </c>
      <c r="EI11" s="77" t="s">
        <v>55</v>
      </c>
      <c r="EJ11" s="85"/>
      <c r="EK11" s="77"/>
      <c r="EL11" s="77"/>
      <c r="EM11" s="77"/>
      <c r="EN11" s="77" t="s">
        <v>55</v>
      </c>
      <c r="EO11" s="77" t="s">
        <v>55</v>
      </c>
      <c r="EP11" s="73">
        <f t="shared" si="16"/>
        <v>696000</v>
      </c>
      <c r="EQ11" s="73" t="str">
        <f t="shared" si="17"/>
        <v>TEK SOLUCIONES TECNOLOGICAS S.A.S</v>
      </c>
      <c r="ER11" s="82">
        <f t="shared" si="18"/>
        <v>163000</v>
      </c>
      <c r="ES11" s="82">
        <f t="shared" si="19"/>
        <v>567240</v>
      </c>
      <c r="ET11" s="82" t="str">
        <f t="shared" si="20"/>
        <v>SITEC SOLUCIONES SAS</v>
      </c>
    </row>
    <row r="12" spans="1:150" ht="120" customHeight="1">
      <c r="A12" s="63">
        <v>5</v>
      </c>
      <c r="B12" s="66" t="s">
        <v>206</v>
      </c>
      <c r="C12" s="86" t="s">
        <v>207</v>
      </c>
      <c r="D12" s="66" t="s">
        <v>208</v>
      </c>
      <c r="E12" s="64">
        <v>1</v>
      </c>
      <c r="F12" s="81"/>
      <c r="G12" s="81"/>
      <c r="H12" s="82"/>
      <c r="I12" s="81"/>
      <c r="J12" s="68"/>
      <c r="K12" s="68"/>
      <c r="L12" s="76"/>
      <c r="M12" s="135"/>
      <c r="N12" s="71" t="s">
        <v>55</v>
      </c>
      <c r="O12" s="71" t="s">
        <v>55</v>
      </c>
      <c r="P12" s="82"/>
      <c r="Q12" s="71"/>
      <c r="R12" s="75"/>
      <c r="S12" s="75"/>
      <c r="T12" s="71" t="s">
        <v>55</v>
      </c>
      <c r="U12" s="71" t="s">
        <v>55</v>
      </c>
      <c r="V12" s="72"/>
      <c r="W12" s="72"/>
      <c r="X12" s="82"/>
      <c r="Y12" s="72"/>
      <c r="Z12" s="72"/>
      <c r="AA12" s="72"/>
      <c r="AB12" s="72"/>
      <c r="AC12" s="131"/>
      <c r="AD12" s="73" t="s">
        <v>209</v>
      </c>
      <c r="AE12" s="73" t="s">
        <v>210</v>
      </c>
      <c r="AF12" s="69" t="s">
        <v>130</v>
      </c>
      <c r="AG12" s="73">
        <v>7500000</v>
      </c>
      <c r="AH12" s="73">
        <v>1200000</v>
      </c>
      <c r="AI12" s="73">
        <v>8700000</v>
      </c>
      <c r="AJ12" s="73" t="s">
        <v>135</v>
      </c>
      <c r="AK12" s="73" t="s">
        <v>781</v>
      </c>
      <c r="AL12" s="72" t="s">
        <v>207</v>
      </c>
      <c r="AM12" s="72" t="s">
        <v>208</v>
      </c>
      <c r="AN12" s="69" t="s">
        <v>130</v>
      </c>
      <c r="AO12" s="72">
        <v>16896814</v>
      </c>
      <c r="AP12" s="75">
        <f t="shared" si="2"/>
        <v>2703490.24</v>
      </c>
      <c r="AQ12" s="75">
        <f t="shared" si="3"/>
        <v>19600304.240000002</v>
      </c>
      <c r="AR12" s="72" t="s">
        <v>16</v>
      </c>
      <c r="AS12" s="72" t="s">
        <v>793</v>
      </c>
      <c r="AT12" s="74"/>
      <c r="AU12" s="74"/>
      <c r="AV12" s="82"/>
      <c r="AW12" s="74"/>
      <c r="AX12" s="74"/>
      <c r="AY12" s="74"/>
      <c r="AZ12" s="74"/>
      <c r="BA12" s="132"/>
      <c r="BB12" s="75"/>
      <c r="BC12" s="75"/>
      <c r="BD12" s="82"/>
      <c r="BE12" s="75"/>
      <c r="BF12" s="75"/>
      <c r="BG12" s="75"/>
      <c r="BH12" s="75" t="s">
        <v>139</v>
      </c>
      <c r="BI12" s="75" t="s">
        <v>790</v>
      </c>
      <c r="BJ12" s="73">
        <f t="shared" si="21"/>
        <v>8700000</v>
      </c>
      <c r="BK12" s="73" t="str">
        <f t="shared" si="22"/>
        <v xml:space="preserve">ELATIN S.A.S </v>
      </c>
      <c r="BL12" s="74"/>
      <c r="BM12" s="74"/>
      <c r="BN12" s="82"/>
      <c r="BO12" s="74"/>
      <c r="BP12" s="74"/>
      <c r="BQ12" s="74"/>
      <c r="BR12" s="74"/>
      <c r="BS12" s="132"/>
      <c r="BT12" s="72"/>
      <c r="BU12" s="72"/>
      <c r="BV12" s="82"/>
      <c r="BW12" s="72"/>
      <c r="BX12" s="72"/>
      <c r="BY12" s="72"/>
      <c r="BZ12" s="72"/>
      <c r="CA12" s="72"/>
      <c r="CB12" s="76"/>
      <c r="CC12" s="76"/>
      <c r="CD12" s="82"/>
      <c r="CE12" s="76"/>
      <c r="CF12" s="76"/>
      <c r="CG12" s="76"/>
      <c r="CH12" s="76"/>
      <c r="CI12" s="76"/>
      <c r="CJ12" s="73"/>
      <c r="CK12" s="73"/>
      <c r="CL12" s="82"/>
      <c r="CM12" s="73"/>
      <c r="CN12" s="73"/>
      <c r="CO12" s="73"/>
      <c r="CP12" s="73"/>
      <c r="CQ12" s="133"/>
      <c r="CR12" s="77" t="s">
        <v>211</v>
      </c>
      <c r="CS12" s="77" t="s">
        <v>212</v>
      </c>
      <c r="CT12" s="82" t="s">
        <v>130</v>
      </c>
      <c r="CU12" s="77">
        <v>21262500</v>
      </c>
      <c r="CV12" s="77">
        <v>3402000</v>
      </c>
      <c r="CW12" s="77">
        <f t="shared" si="10"/>
        <v>24664500</v>
      </c>
      <c r="CX12" s="77" t="s">
        <v>9</v>
      </c>
      <c r="CY12" s="77" t="s">
        <v>54</v>
      </c>
      <c r="CZ12" s="74" t="s">
        <v>207</v>
      </c>
      <c r="DA12" s="74" t="s">
        <v>213</v>
      </c>
      <c r="DB12" s="82" t="s">
        <v>130</v>
      </c>
      <c r="DC12" s="74">
        <v>8911000</v>
      </c>
      <c r="DD12" s="74">
        <f t="shared" si="11"/>
        <v>1425760</v>
      </c>
      <c r="DE12" s="74">
        <f t="shared" si="12"/>
        <v>10336760</v>
      </c>
      <c r="DF12" s="74" t="s">
        <v>9</v>
      </c>
      <c r="DG12" s="74" t="s">
        <v>787</v>
      </c>
      <c r="DH12" s="72"/>
      <c r="DI12" s="72"/>
      <c r="DJ12" s="82"/>
      <c r="DK12" s="72"/>
      <c r="DL12" s="72"/>
      <c r="DM12" s="72"/>
      <c r="DN12" s="72"/>
      <c r="DO12" s="72"/>
      <c r="DP12" s="73">
        <f t="shared" si="13"/>
        <v>10336760</v>
      </c>
      <c r="DQ12" s="73" t="str">
        <f t="shared" si="14"/>
        <v>SITEC SOLUCIONES SAS</v>
      </c>
      <c r="DR12" s="72" t="s">
        <v>55</v>
      </c>
      <c r="DS12" s="72" t="s">
        <v>55</v>
      </c>
      <c r="DT12" s="82"/>
      <c r="DU12" s="72"/>
      <c r="DV12" s="72"/>
      <c r="DW12" s="72"/>
      <c r="DX12" s="72" t="s">
        <v>55</v>
      </c>
      <c r="DY12" s="72" t="s">
        <v>55</v>
      </c>
      <c r="DZ12" s="79"/>
      <c r="EA12" s="79"/>
      <c r="EB12" s="82"/>
      <c r="EC12" s="79"/>
      <c r="ED12" s="79"/>
      <c r="EE12" s="79"/>
      <c r="EF12" s="79"/>
      <c r="EG12" s="134"/>
      <c r="EH12" s="77" t="s">
        <v>214</v>
      </c>
      <c r="EI12" s="77" t="s">
        <v>215</v>
      </c>
      <c r="EJ12" s="82" t="s">
        <v>130</v>
      </c>
      <c r="EK12" s="77">
        <v>13715000</v>
      </c>
      <c r="EL12" s="77">
        <v>2194400</v>
      </c>
      <c r="EM12" s="77">
        <f t="shared" si="15"/>
        <v>15909400</v>
      </c>
      <c r="EN12" s="77" t="s">
        <v>153</v>
      </c>
      <c r="EO12" s="77" t="s">
        <v>788</v>
      </c>
      <c r="EP12" s="73">
        <f t="shared" si="16"/>
        <v>15909400</v>
      </c>
      <c r="EQ12" s="73" t="str">
        <f t="shared" si="17"/>
        <v>ZURICH DE OCCIDENTE S.A.</v>
      </c>
      <c r="ER12" s="82">
        <f t="shared" si="18"/>
        <v>7500000</v>
      </c>
      <c r="ES12" s="82">
        <f>MIN(EP12,DP12,BJ12)</f>
        <v>8700000</v>
      </c>
      <c r="ET12" s="82" t="str">
        <f t="shared" si="20"/>
        <v xml:space="preserve">ELATIN S.A.S </v>
      </c>
    </row>
    <row r="13" spans="1:150" ht="42.75" customHeight="1">
      <c r="A13" s="80">
        <v>6</v>
      </c>
      <c r="B13" s="64" t="s">
        <v>216</v>
      </c>
      <c r="C13" s="65" t="s">
        <v>217</v>
      </c>
      <c r="D13" s="66" t="s">
        <v>127</v>
      </c>
      <c r="E13" s="64">
        <v>2</v>
      </c>
      <c r="F13" s="81" t="s">
        <v>216</v>
      </c>
      <c r="G13" s="81" t="s">
        <v>216</v>
      </c>
      <c r="H13" s="83" t="s">
        <v>218</v>
      </c>
      <c r="I13" s="81"/>
      <c r="J13" s="68"/>
      <c r="K13" s="68"/>
      <c r="L13" s="76"/>
      <c r="M13" s="135"/>
      <c r="N13" s="71" t="s">
        <v>219</v>
      </c>
      <c r="O13" s="71" t="s">
        <v>220</v>
      </c>
      <c r="P13" s="69" t="s">
        <v>130</v>
      </c>
      <c r="Q13" s="71">
        <v>150815</v>
      </c>
      <c r="R13" s="75">
        <f>+Q13*0.16</f>
        <v>24130.400000000001</v>
      </c>
      <c r="S13" s="75">
        <f>+(Q13+R13)*E13</f>
        <v>349890.8</v>
      </c>
      <c r="T13" s="71" t="s">
        <v>16</v>
      </c>
      <c r="U13" s="71" t="s">
        <v>789</v>
      </c>
      <c r="V13" s="72"/>
      <c r="W13" s="72"/>
      <c r="X13" s="82"/>
      <c r="Y13" s="72"/>
      <c r="Z13" s="72"/>
      <c r="AA13" s="72"/>
      <c r="AB13" s="72"/>
      <c r="AC13" s="131"/>
      <c r="AD13" s="73" t="s">
        <v>221</v>
      </c>
      <c r="AE13" s="73" t="s">
        <v>222</v>
      </c>
      <c r="AF13" s="69" t="s">
        <v>130</v>
      </c>
      <c r="AG13" s="73">
        <v>199000</v>
      </c>
      <c r="AH13" s="73">
        <v>31840</v>
      </c>
      <c r="AI13" s="73">
        <v>461680</v>
      </c>
      <c r="AJ13" s="73" t="s">
        <v>135</v>
      </c>
      <c r="AK13" s="73" t="s">
        <v>781</v>
      </c>
      <c r="AL13" s="72" t="s">
        <v>223</v>
      </c>
      <c r="AM13" s="72" t="s">
        <v>224</v>
      </c>
      <c r="AN13" s="69" t="s">
        <v>130</v>
      </c>
      <c r="AO13" s="72">
        <v>147606</v>
      </c>
      <c r="AP13" s="75">
        <f t="shared" si="2"/>
        <v>23616.959999999999</v>
      </c>
      <c r="AQ13" s="75">
        <f t="shared" si="3"/>
        <v>342445.92</v>
      </c>
      <c r="AR13" s="72" t="s">
        <v>16</v>
      </c>
      <c r="AS13" s="72" t="s">
        <v>782</v>
      </c>
      <c r="AT13" s="74"/>
      <c r="AU13" s="74"/>
      <c r="AV13" s="82"/>
      <c r="AW13" s="74"/>
      <c r="AX13" s="74"/>
      <c r="AY13" s="74"/>
      <c r="AZ13" s="74"/>
      <c r="BA13" s="132"/>
      <c r="BB13" s="75" t="s">
        <v>225</v>
      </c>
      <c r="BC13" s="75" t="s">
        <v>127</v>
      </c>
      <c r="BD13" s="82" t="s">
        <v>130</v>
      </c>
      <c r="BE13" s="75">
        <v>197413.79</v>
      </c>
      <c r="BF13" s="75">
        <f t="shared" si="4"/>
        <v>31586.206400000003</v>
      </c>
      <c r="BG13" s="75">
        <f t="shared" si="5"/>
        <v>457999.99280000001</v>
      </c>
      <c r="BH13" s="75" t="s">
        <v>139</v>
      </c>
      <c r="BI13" s="75" t="s">
        <v>790</v>
      </c>
      <c r="BJ13" s="73">
        <f t="shared" si="21"/>
        <v>342445.92</v>
      </c>
      <c r="BK13" s="73" t="str">
        <f t="shared" si="22"/>
        <v xml:space="preserve"> GTI - ALBERTO ALVAREZ LOPEZ</v>
      </c>
      <c r="BL13" s="74" t="s">
        <v>226</v>
      </c>
      <c r="BM13" s="74" t="s">
        <v>227</v>
      </c>
      <c r="BN13" s="82" t="s">
        <v>130</v>
      </c>
      <c r="BO13" s="74">
        <v>398900</v>
      </c>
      <c r="BP13" s="74">
        <f t="shared" si="6"/>
        <v>63824</v>
      </c>
      <c r="BQ13" s="74">
        <f t="shared" si="7"/>
        <v>925448</v>
      </c>
      <c r="BR13" s="74" t="s">
        <v>18</v>
      </c>
      <c r="BS13" s="132" t="s">
        <v>784</v>
      </c>
      <c r="BT13" s="72" t="s">
        <v>228</v>
      </c>
      <c r="BU13" s="72" t="s">
        <v>229</v>
      </c>
      <c r="BV13" s="82" t="s">
        <v>130</v>
      </c>
      <c r="BW13" s="72">
        <v>163236</v>
      </c>
      <c r="BX13" s="72">
        <f>+BW13*0.16</f>
        <v>26117.760000000002</v>
      </c>
      <c r="BY13" s="72">
        <f>+(BW13+BX13)*E13</f>
        <v>378707.52</v>
      </c>
      <c r="BZ13" s="72" t="s">
        <v>190</v>
      </c>
      <c r="CA13" s="72" t="s">
        <v>791</v>
      </c>
      <c r="CB13" s="76" t="s">
        <v>217</v>
      </c>
      <c r="CC13" s="76" t="s">
        <v>147</v>
      </c>
      <c r="CD13" s="83" t="s">
        <v>148</v>
      </c>
      <c r="CE13" s="76"/>
      <c r="CF13" s="76"/>
      <c r="CG13" s="76"/>
      <c r="CH13" s="76"/>
      <c r="CI13" s="76"/>
      <c r="CJ13" s="73"/>
      <c r="CK13" s="73"/>
      <c r="CL13" s="82"/>
      <c r="CM13" s="73"/>
      <c r="CN13" s="73"/>
      <c r="CO13" s="73"/>
      <c r="CP13" s="73"/>
      <c r="CQ13" s="133"/>
      <c r="CR13" s="77" t="s">
        <v>217</v>
      </c>
      <c r="CS13" s="77" t="s">
        <v>147</v>
      </c>
      <c r="CT13" s="83" t="s">
        <v>148</v>
      </c>
      <c r="CU13" s="77">
        <v>493290.00000000006</v>
      </c>
      <c r="CV13" s="77">
        <v>78926.400000000009</v>
      </c>
      <c r="CW13" s="77">
        <f t="shared" si="10"/>
        <v>1144432.8</v>
      </c>
      <c r="CX13" s="77" t="s">
        <v>9</v>
      </c>
      <c r="CY13" s="77" t="s">
        <v>54</v>
      </c>
      <c r="CZ13" s="74" t="s">
        <v>217</v>
      </c>
      <c r="DA13" s="74" t="s">
        <v>230</v>
      </c>
      <c r="DB13" s="82" t="s">
        <v>130</v>
      </c>
      <c r="DC13" s="74">
        <v>155000</v>
      </c>
      <c r="DD13" s="74">
        <f t="shared" si="11"/>
        <v>24800</v>
      </c>
      <c r="DE13" s="74">
        <f t="shared" si="12"/>
        <v>359600</v>
      </c>
      <c r="DF13" s="74" t="s">
        <v>9</v>
      </c>
      <c r="DG13" s="74" t="s">
        <v>787</v>
      </c>
      <c r="DH13" s="72"/>
      <c r="DI13" s="72"/>
      <c r="DJ13" s="82"/>
      <c r="DK13" s="72"/>
      <c r="DL13" s="72"/>
      <c r="DM13" s="72"/>
      <c r="DN13" s="72"/>
      <c r="DO13" s="72"/>
      <c r="DP13" s="73">
        <f t="shared" si="13"/>
        <v>359600</v>
      </c>
      <c r="DQ13" s="73" t="str">
        <f t="shared" si="14"/>
        <v>SITEC SOLUCIONES SAS</v>
      </c>
      <c r="DR13" s="72" t="s">
        <v>55</v>
      </c>
      <c r="DS13" s="72" t="s">
        <v>55</v>
      </c>
      <c r="DT13" s="82"/>
      <c r="DU13" s="72"/>
      <c r="DV13" s="72"/>
      <c r="DW13" s="72"/>
      <c r="DX13" s="72" t="s">
        <v>55</v>
      </c>
      <c r="DY13" s="72" t="s">
        <v>55</v>
      </c>
      <c r="DZ13" s="79"/>
      <c r="EA13" s="79"/>
      <c r="EB13" s="82"/>
      <c r="EC13" s="79"/>
      <c r="ED13" s="79"/>
      <c r="EE13" s="79"/>
      <c r="EF13" s="79"/>
      <c r="EG13" s="134"/>
      <c r="EH13" s="77" t="s">
        <v>231</v>
      </c>
      <c r="EI13" s="77" t="s">
        <v>232</v>
      </c>
      <c r="EJ13" s="82" t="s">
        <v>130</v>
      </c>
      <c r="EK13" s="77">
        <v>149200</v>
      </c>
      <c r="EL13" s="77">
        <v>23872</v>
      </c>
      <c r="EM13" s="77">
        <f t="shared" si="15"/>
        <v>346144</v>
      </c>
      <c r="EN13" s="77" t="s">
        <v>153</v>
      </c>
      <c r="EO13" s="77" t="s">
        <v>788</v>
      </c>
      <c r="EP13" s="73">
        <f t="shared" si="16"/>
        <v>346144</v>
      </c>
      <c r="EQ13" s="73" t="str">
        <f t="shared" si="17"/>
        <v>ZURICH DE OCCIDENTE S.A.</v>
      </c>
      <c r="ER13" s="82">
        <f t="shared" si="18"/>
        <v>147606</v>
      </c>
      <c r="ES13" s="82">
        <f t="shared" si="19"/>
        <v>342445.92</v>
      </c>
      <c r="ET13" s="82" t="str">
        <f t="shared" si="20"/>
        <v xml:space="preserve"> GTI - ALBERTO ALVAREZ LOPEZ</v>
      </c>
    </row>
    <row r="14" spans="1:150" ht="107.25" customHeight="1">
      <c r="A14" s="63">
        <v>7</v>
      </c>
      <c r="B14" s="64" t="s">
        <v>233</v>
      </c>
      <c r="C14" s="87" t="s">
        <v>234</v>
      </c>
      <c r="D14" s="88" t="s">
        <v>147</v>
      </c>
      <c r="E14" s="89">
        <v>1</v>
      </c>
      <c r="F14" s="81" t="s">
        <v>235</v>
      </c>
      <c r="G14" s="81" t="s">
        <v>236</v>
      </c>
      <c r="H14" s="82" t="s">
        <v>130</v>
      </c>
      <c r="I14" s="81">
        <v>4128117.6470588236</v>
      </c>
      <c r="J14" s="68">
        <f t="shared" si="0"/>
        <v>660498.82352941181</v>
      </c>
      <c r="K14" s="68">
        <f t="shared" si="1"/>
        <v>4788616.4705882352</v>
      </c>
      <c r="L14" s="76" t="s">
        <v>16</v>
      </c>
      <c r="M14" s="135" t="s">
        <v>779</v>
      </c>
      <c r="N14" s="71" t="s">
        <v>237</v>
      </c>
      <c r="O14" s="71" t="s">
        <v>238</v>
      </c>
      <c r="P14" s="69" t="s">
        <v>130</v>
      </c>
      <c r="Q14" s="71">
        <v>3340700</v>
      </c>
      <c r="R14" s="75">
        <f>+Q14*0.16</f>
        <v>534512</v>
      </c>
      <c r="S14" s="75">
        <f>+(Q14+R14)*E14</f>
        <v>3875212</v>
      </c>
      <c r="T14" s="71" t="s">
        <v>16</v>
      </c>
      <c r="U14" s="71" t="s">
        <v>789</v>
      </c>
      <c r="V14" s="72"/>
      <c r="W14" s="72"/>
      <c r="X14" s="82"/>
      <c r="Y14" s="72"/>
      <c r="Z14" s="72"/>
      <c r="AA14" s="72"/>
      <c r="AB14" s="72"/>
      <c r="AC14" s="131"/>
      <c r="AD14" s="73" t="s">
        <v>239</v>
      </c>
      <c r="AE14" s="73" t="s">
        <v>240</v>
      </c>
      <c r="AF14" s="69" t="s">
        <v>130</v>
      </c>
      <c r="AG14" s="73">
        <v>3150000</v>
      </c>
      <c r="AH14" s="73">
        <v>504000</v>
      </c>
      <c r="AI14" s="73">
        <v>3654000</v>
      </c>
      <c r="AJ14" s="73" t="s">
        <v>135</v>
      </c>
      <c r="AK14" s="73" t="s">
        <v>781</v>
      </c>
      <c r="AL14" s="72" t="s">
        <v>241</v>
      </c>
      <c r="AM14" s="72" t="s">
        <v>242</v>
      </c>
      <c r="AN14" s="69" t="s">
        <v>130</v>
      </c>
      <c r="AO14" s="72">
        <v>3692540</v>
      </c>
      <c r="AP14" s="75">
        <v>61986</v>
      </c>
      <c r="AQ14" s="75">
        <f t="shared" si="3"/>
        <v>3754526</v>
      </c>
      <c r="AR14" s="72" t="s">
        <v>16</v>
      </c>
      <c r="AS14" s="72" t="s">
        <v>12</v>
      </c>
      <c r="AT14" s="74"/>
      <c r="AU14" s="74"/>
      <c r="AV14" s="82"/>
      <c r="AW14" s="74"/>
      <c r="AX14" s="74"/>
      <c r="AY14" s="74"/>
      <c r="AZ14" s="74"/>
      <c r="BA14" s="132"/>
      <c r="BB14" s="75" t="s">
        <v>243</v>
      </c>
      <c r="BC14" s="75" t="s">
        <v>127</v>
      </c>
      <c r="BD14" s="82" t="s">
        <v>130</v>
      </c>
      <c r="BE14" s="75">
        <v>3892241.37</v>
      </c>
      <c r="BF14" s="75">
        <f t="shared" si="4"/>
        <v>622758.61920000007</v>
      </c>
      <c r="BG14" s="75">
        <f t="shared" si="5"/>
        <v>4514999.9891999997</v>
      </c>
      <c r="BH14" s="75" t="s">
        <v>139</v>
      </c>
      <c r="BI14" s="75" t="s">
        <v>790</v>
      </c>
      <c r="BJ14" s="73">
        <f t="shared" si="21"/>
        <v>3654000</v>
      </c>
      <c r="BK14" s="73" t="str">
        <f t="shared" si="22"/>
        <v xml:space="preserve">ELATIN S.A.S </v>
      </c>
      <c r="BL14" s="74" t="s">
        <v>244</v>
      </c>
      <c r="BM14" s="74" t="s">
        <v>245</v>
      </c>
      <c r="BN14" s="82" t="s">
        <v>130</v>
      </c>
      <c r="BO14" s="74">
        <v>3620990</v>
      </c>
      <c r="BP14" s="74">
        <f t="shared" si="6"/>
        <v>579358.4</v>
      </c>
      <c r="BQ14" s="74">
        <f t="shared" si="7"/>
        <v>4200348.4000000004</v>
      </c>
      <c r="BR14" s="74" t="s">
        <v>141</v>
      </c>
      <c r="BS14" s="132" t="s">
        <v>784</v>
      </c>
      <c r="BT14" s="72" t="s">
        <v>234</v>
      </c>
      <c r="BU14" s="72" t="s">
        <v>246</v>
      </c>
      <c r="BV14" s="82" t="s">
        <v>130</v>
      </c>
      <c r="BW14" s="72">
        <v>3571060</v>
      </c>
      <c r="BX14" s="72"/>
      <c r="BY14" s="72">
        <f>+(BW14+BX14)*E14</f>
        <v>3571060</v>
      </c>
      <c r="BZ14" s="72" t="s">
        <v>144</v>
      </c>
      <c r="CA14" s="72" t="s">
        <v>791</v>
      </c>
      <c r="CB14" s="76" t="s">
        <v>234</v>
      </c>
      <c r="CC14" s="76" t="s">
        <v>247</v>
      </c>
      <c r="CD14" s="82" t="s">
        <v>130</v>
      </c>
      <c r="CE14" s="76">
        <v>3912200</v>
      </c>
      <c r="CF14" s="76">
        <f t="shared" si="8"/>
        <v>625952</v>
      </c>
      <c r="CG14" s="76">
        <f t="shared" si="9"/>
        <v>4538152</v>
      </c>
      <c r="CH14" s="76" t="s">
        <v>9</v>
      </c>
      <c r="CI14" s="76" t="s">
        <v>786</v>
      </c>
      <c r="CJ14" s="73"/>
      <c r="CK14" s="73"/>
      <c r="CL14" s="82"/>
      <c r="CM14" s="73"/>
      <c r="CN14" s="73"/>
      <c r="CO14" s="73"/>
      <c r="CP14" s="73"/>
      <c r="CQ14" s="133"/>
      <c r="CR14" s="77" t="s">
        <v>234</v>
      </c>
      <c r="CS14" s="77" t="s">
        <v>147</v>
      </c>
      <c r="CT14" s="82" t="s">
        <v>130</v>
      </c>
      <c r="CU14" s="77">
        <v>6180705</v>
      </c>
      <c r="CV14" s="77">
        <v>988912.8</v>
      </c>
      <c r="CW14" s="77">
        <f t="shared" si="10"/>
        <v>7169617.7999999998</v>
      </c>
      <c r="CX14" s="77" t="s">
        <v>9</v>
      </c>
      <c r="CY14" s="77" t="s">
        <v>54</v>
      </c>
      <c r="CZ14" s="74" t="s">
        <v>234</v>
      </c>
      <c r="DA14" s="74" t="s">
        <v>248</v>
      </c>
      <c r="DB14" s="82" t="s">
        <v>130</v>
      </c>
      <c r="DC14" s="74">
        <v>3455000</v>
      </c>
      <c r="DD14" s="74">
        <f t="shared" si="11"/>
        <v>552800</v>
      </c>
      <c r="DE14" s="74">
        <f t="shared" si="12"/>
        <v>4007800</v>
      </c>
      <c r="DF14" s="74" t="s">
        <v>9</v>
      </c>
      <c r="DG14" s="74" t="s">
        <v>787</v>
      </c>
      <c r="DH14" s="72"/>
      <c r="DI14" s="72"/>
      <c r="DJ14" s="82"/>
      <c r="DK14" s="72"/>
      <c r="DL14" s="72"/>
      <c r="DM14" s="72"/>
      <c r="DN14" s="72"/>
      <c r="DO14" s="72"/>
      <c r="DP14" s="73">
        <f t="shared" si="13"/>
        <v>3571060</v>
      </c>
      <c r="DQ14" s="73" t="str">
        <f t="shared" si="14"/>
        <v xml:space="preserve"> Microtrón SAS</v>
      </c>
      <c r="DR14" s="72" t="s">
        <v>234</v>
      </c>
      <c r="DS14" s="72" t="s">
        <v>249</v>
      </c>
      <c r="DT14" s="82" t="s">
        <v>130</v>
      </c>
      <c r="DU14" s="72">
        <v>3414000</v>
      </c>
      <c r="DV14" s="72">
        <f t="shared" si="23"/>
        <v>546240</v>
      </c>
      <c r="DW14" s="72">
        <f t="shared" si="24"/>
        <v>3960240</v>
      </c>
      <c r="DX14" s="72" t="s">
        <v>9</v>
      </c>
      <c r="DY14" s="72" t="s">
        <v>43</v>
      </c>
      <c r="DZ14" s="79"/>
      <c r="EA14" s="79"/>
      <c r="EB14" s="82"/>
      <c r="EC14" s="79"/>
      <c r="ED14" s="79"/>
      <c r="EE14" s="79"/>
      <c r="EF14" s="79"/>
      <c r="EG14" s="134"/>
      <c r="EH14" s="77" t="s">
        <v>250</v>
      </c>
      <c r="EI14" s="77" t="s">
        <v>251</v>
      </c>
      <c r="EJ14" s="82" t="s">
        <v>130</v>
      </c>
      <c r="EK14" s="77">
        <v>3322805</v>
      </c>
      <c r="EL14" s="77">
        <v>531649</v>
      </c>
      <c r="EM14" s="77">
        <f t="shared" si="15"/>
        <v>3854454</v>
      </c>
      <c r="EN14" s="77" t="s">
        <v>153</v>
      </c>
      <c r="EO14" s="77" t="s">
        <v>788</v>
      </c>
      <c r="EP14" s="73">
        <f t="shared" si="16"/>
        <v>3854454</v>
      </c>
      <c r="EQ14" s="73" t="str">
        <f t="shared" si="17"/>
        <v>ZURICH DE OCCIDENTE S.A.</v>
      </c>
      <c r="ER14" s="82">
        <f t="shared" si="18"/>
        <v>3150000</v>
      </c>
      <c r="ES14" s="82">
        <f t="shared" si="19"/>
        <v>3571060</v>
      </c>
      <c r="ET14" s="82" t="str">
        <f t="shared" si="20"/>
        <v xml:space="preserve"> Microtrón SAS</v>
      </c>
    </row>
    <row r="15" spans="1:150" ht="115.5" customHeight="1">
      <c r="A15" s="80">
        <v>8</v>
      </c>
      <c r="B15" s="64" t="s">
        <v>252</v>
      </c>
      <c r="C15" s="90" t="s">
        <v>253</v>
      </c>
      <c r="D15" s="91" t="s">
        <v>147</v>
      </c>
      <c r="E15" s="89">
        <v>2</v>
      </c>
      <c r="F15" s="81" t="s">
        <v>253</v>
      </c>
      <c r="G15" s="81" t="s">
        <v>254</v>
      </c>
      <c r="H15" s="82" t="s">
        <v>130</v>
      </c>
      <c r="I15" s="81">
        <v>7439410.3651115634</v>
      </c>
      <c r="J15" s="68">
        <f t="shared" si="0"/>
        <v>1190305.6584178503</v>
      </c>
      <c r="K15" s="68">
        <f t="shared" si="1"/>
        <v>17259432.047058828</v>
      </c>
      <c r="L15" s="76" t="s">
        <v>16</v>
      </c>
      <c r="M15" s="135" t="s">
        <v>779</v>
      </c>
      <c r="N15" s="71" t="s">
        <v>255</v>
      </c>
      <c r="O15" s="71" t="s">
        <v>256</v>
      </c>
      <c r="P15" s="69" t="s">
        <v>130</v>
      </c>
      <c r="Q15" s="71">
        <v>6982230</v>
      </c>
      <c r="R15" s="75">
        <f>+Q15*0.16</f>
        <v>1117156.8</v>
      </c>
      <c r="S15" s="75">
        <f>+(Q15+R15)*E15</f>
        <v>16198773.6</v>
      </c>
      <c r="T15" s="71" t="s">
        <v>16</v>
      </c>
      <c r="U15" s="71" t="s">
        <v>789</v>
      </c>
      <c r="V15" s="72"/>
      <c r="W15" s="72"/>
      <c r="X15" s="82"/>
      <c r="Y15" s="72"/>
      <c r="Z15" s="72"/>
      <c r="AA15" s="72"/>
      <c r="AB15" s="72"/>
      <c r="AC15" s="131"/>
      <c r="AD15" s="73" t="s">
        <v>257</v>
      </c>
      <c r="AE15" s="73" t="s">
        <v>258</v>
      </c>
      <c r="AF15" s="69" t="s">
        <v>130</v>
      </c>
      <c r="AG15" s="73">
        <v>7300000</v>
      </c>
      <c r="AH15" s="73">
        <v>1168000</v>
      </c>
      <c r="AI15" s="73">
        <v>16936000</v>
      </c>
      <c r="AJ15" s="73" t="s">
        <v>135</v>
      </c>
      <c r="AK15" s="73" t="s">
        <v>781</v>
      </c>
      <c r="AL15" s="72" t="s">
        <v>259</v>
      </c>
      <c r="AM15" s="72" t="s">
        <v>260</v>
      </c>
      <c r="AN15" s="69" t="s">
        <v>130</v>
      </c>
      <c r="AO15" s="72">
        <v>6907950</v>
      </c>
      <c r="AP15" s="75">
        <f t="shared" si="2"/>
        <v>1105272</v>
      </c>
      <c r="AQ15" s="75">
        <f t="shared" si="3"/>
        <v>16026444</v>
      </c>
      <c r="AR15" s="72" t="s">
        <v>16</v>
      </c>
      <c r="AS15" s="72" t="s">
        <v>12</v>
      </c>
      <c r="AT15" s="74"/>
      <c r="AU15" s="74"/>
      <c r="AV15" s="82"/>
      <c r="AW15" s="74"/>
      <c r="AX15" s="74"/>
      <c r="AY15" s="74"/>
      <c r="AZ15" s="74"/>
      <c r="BA15" s="132"/>
      <c r="BB15" s="75" t="s">
        <v>261</v>
      </c>
      <c r="BC15" s="75" t="s">
        <v>127</v>
      </c>
      <c r="BD15" s="94" t="s">
        <v>130</v>
      </c>
      <c r="BE15" s="75">
        <v>7146551.7199999997</v>
      </c>
      <c r="BF15" s="75">
        <f t="shared" si="4"/>
        <v>1143448.2752</v>
      </c>
      <c r="BG15" s="75">
        <f t="shared" si="5"/>
        <v>16579999.9904</v>
      </c>
      <c r="BH15" s="75" t="s">
        <v>13</v>
      </c>
      <c r="BI15" s="75" t="s">
        <v>790</v>
      </c>
      <c r="BJ15" s="73">
        <f t="shared" si="21"/>
        <v>16026444</v>
      </c>
      <c r="BK15" s="73" t="str">
        <f t="shared" si="22"/>
        <v xml:space="preserve"> GTI - ALBERTO ALVAREZ LOPEZ</v>
      </c>
      <c r="BL15" s="74" t="s">
        <v>262</v>
      </c>
      <c r="BM15" s="74" t="s">
        <v>263</v>
      </c>
      <c r="BN15" s="82" t="s">
        <v>130</v>
      </c>
      <c r="BO15" s="74">
        <v>8600000</v>
      </c>
      <c r="BP15" s="74">
        <f t="shared" si="6"/>
        <v>1376000</v>
      </c>
      <c r="BQ15" s="74">
        <f t="shared" si="7"/>
        <v>19952000</v>
      </c>
      <c r="BR15" s="74" t="s">
        <v>141</v>
      </c>
      <c r="BS15" s="132" t="s">
        <v>784</v>
      </c>
      <c r="BT15" s="72" t="s">
        <v>264</v>
      </c>
      <c r="BU15" s="72" t="s">
        <v>254</v>
      </c>
      <c r="BV15" s="82" t="s">
        <v>130</v>
      </c>
      <c r="BW15" s="72">
        <v>7463763</v>
      </c>
      <c r="BX15" s="72">
        <f>+BW15*0.16</f>
        <v>1194202.08</v>
      </c>
      <c r="BY15" s="72">
        <f>+(BW15+BX15)*E15</f>
        <v>17315930.16</v>
      </c>
      <c r="BZ15" s="72" t="s">
        <v>144</v>
      </c>
      <c r="CA15" s="72" t="s">
        <v>791</v>
      </c>
      <c r="CB15" s="76" t="s">
        <v>265</v>
      </c>
      <c r="CC15" s="76" t="s">
        <v>266</v>
      </c>
      <c r="CD15" s="82" t="s">
        <v>130</v>
      </c>
      <c r="CE15" s="76">
        <v>7121200</v>
      </c>
      <c r="CF15" s="76">
        <f t="shared" si="8"/>
        <v>1139392</v>
      </c>
      <c r="CG15" s="76">
        <f t="shared" si="9"/>
        <v>16521184</v>
      </c>
      <c r="CH15" s="76" t="s">
        <v>10</v>
      </c>
      <c r="CI15" s="76" t="s">
        <v>786</v>
      </c>
      <c r="CJ15" s="73"/>
      <c r="CK15" s="73"/>
      <c r="CL15" s="82"/>
      <c r="CM15" s="73"/>
      <c r="CN15" s="73"/>
      <c r="CO15" s="73"/>
      <c r="CP15" s="73"/>
      <c r="CQ15" s="133"/>
      <c r="CR15" s="77" t="s">
        <v>253</v>
      </c>
      <c r="CS15" s="77" t="s">
        <v>147</v>
      </c>
      <c r="CT15" s="82" t="s">
        <v>130</v>
      </c>
      <c r="CU15" s="77">
        <v>12921525</v>
      </c>
      <c r="CV15" s="77">
        <v>2067444</v>
      </c>
      <c r="CW15" s="77">
        <f t="shared" si="10"/>
        <v>29977938</v>
      </c>
      <c r="CX15" s="77" t="s">
        <v>9</v>
      </c>
      <c r="CY15" s="77" t="s">
        <v>54</v>
      </c>
      <c r="CZ15" s="74" t="s">
        <v>253</v>
      </c>
      <c r="DA15" s="74" t="s">
        <v>267</v>
      </c>
      <c r="DB15" s="83" t="s">
        <v>268</v>
      </c>
      <c r="DC15" s="74"/>
      <c r="DD15" s="74"/>
      <c r="DE15" s="74"/>
      <c r="DF15" s="74"/>
      <c r="DG15" s="74"/>
      <c r="DH15" s="72"/>
      <c r="DI15" s="72"/>
      <c r="DJ15" s="82"/>
      <c r="DK15" s="72"/>
      <c r="DL15" s="72"/>
      <c r="DM15" s="72"/>
      <c r="DN15" s="72"/>
      <c r="DO15" s="72"/>
      <c r="DP15" s="73">
        <f t="shared" si="13"/>
        <v>16521184</v>
      </c>
      <c r="DQ15" s="73" t="str">
        <f t="shared" si="14"/>
        <v xml:space="preserve"> NEX COMPUTER S.A</v>
      </c>
      <c r="DR15" s="72" t="s">
        <v>269</v>
      </c>
      <c r="DS15" s="72" t="s">
        <v>270</v>
      </c>
      <c r="DT15" s="82" t="s">
        <v>130</v>
      </c>
      <c r="DU15" s="72">
        <v>7134500</v>
      </c>
      <c r="DV15" s="72">
        <f t="shared" si="23"/>
        <v>1141520</v>
      </c>
      <c r="DW15" s="72">
        <f t="shared" si="24"/>
        <v>16552040</v>
      </c>
      <c r="DX15" s="72" t="s">
        <v>9</v>
      </c>
      <c r="DY15" s="72" t="s">
        <v>43</v>
      </c>
      <c r="DZ15" s="79"/>
      <c r="EA15" s="79"/>
      <c r="EB15" s="82"/>
      <c r="EC15" s="79"/>
      <c r="ED15" s="79"/>
      <c r="EE15" s="79"/>
      <c r="EF15" s="79"/>
      <c r="EG15" s="134"/>
      <c r="EH15" s="77" t="s">
        <v>271</v>
      </c>
      <c r="EI15" s="77" t="s">
        <v>272</v>
      </c>
      <c r="EJ15" s="82" t="s">
        <v>130</v>
      </c>
      <c r="EK15" s="77">
        <v>6944890</v>
      </c>
      <c r="EL15" s="77">
        <v>1111182</v>
      </c>
      <c r="EM15" s="77">
        <f t="shared" si="15"/>
        <v>16112144</v>
      </c>
      <c r="EN15" s="77" t="s">
        <v>153</v>
      </c>
      <c r="EO15" s="77" t="s">
        <v>788</v>
      </c>
      <c r="EP15" s="73">
        <f t="shared" si="16"/>
        <v>16112144</v>
      </c>
      <c r="EQ15" s="73" t="str">
        <f t="shared" si="17"/>
        <v>ZURICH DE OCCIDENTE S.A.</v>
      </c>
      <c r="ER15" s="82">
        <f t="shared" si="18"/>
        <v>6907950</v>
      </c>
      <c r="ES15" s="82">
        <f t="shared" si="19"/>
        <v>16026444</v>
      </c>
      <c r="ET15" s="82" t="str">
        <f t="shared" si="20"/>
        <v xml:space="preserve"> GTI - ALBERTO ALVAREZ LOPEZ</v>
      </c>
    </row>
    <row r="16" spans="1:150" ht="155.1" customHeight="1">
      <c r="A16" s="63">
        <v>9</v>
      </c>
      <c r="B16" s="64" t="s">
        <v>273</v>
      </c>
      <c r="C16" s="92" t="s">
        <v>274</v>
      </c>
      <c r="D16" s="91" t="s">
        <v>275</v>
      </c>
      <c r="E16" s="89">
        <v>3</v>
      </c>
      <c r="F16" s="81" t="s">
        <v>276</v>
      </c>
      <c r="G16" s="81" t="s">
        <v>277</v>
      </c>
      <c r="H16" s="82" t="s">
        <v>130</v>
      </c>
      <c r="I16" s="81">
        <v>3032941.1764705884</v>
      </c>
      <c r="J16" s="68">
        <f t="shared" si="0"/>
        <v>485270.58823529416</v>
      </c>
      <c r="K16" s="68">
        <f t="shared" si="1"/>
        <v>10554635.294117648</v>
      </c>
      <c r="L16" s="76" t="s">
        <v>16</v>
      </c>
      <c r="M16" s="135" t="s">
        <v>779</v>
      </c>
      <c r="N16" s="71" t="s">
        <v>55</v>
      </c>
      <c r="O16" s="71" t="s">
        <v>55</v>
      </c>
      <c r="P16" s="82"/>
      <c r="Q16" s="71"/>
      <c r="R16" s="75"/>
      <c r="S16" s="75"/>
      <c r="T16" s="71" t="s">
        <v>55</v>
      </c>
      <c r="U16" s="71" t="s">
        <v>55</v>
      </c>
      <c r="V16" s="72" t="s">
        <v>278</v>
      </c>
      <c r="W16" s="72" t="s">
        <v>279</v>
      </c>
      <c r="X16" s="82" t="s">
        <v>130</v>
      </c>
      <c r="Y16" s="72">
        <v>2835489.1304347827</v>
      </c>
      <c r="Z16" s="72">
        <f>+Y16*0.16</f>
        <v>453678.26086956525</v>
      </c>
      <c r="AA16" s="72">
        <f>+(Y16+Z16)*E16</f>
        <v>9867502.1739130449</v>
      </c>
      <c r="AB16" s="72" t="s">
        <v>14</v>
      </c>
      <c r="AC16" s="131" t="s">
        <v>794</v>
      </c>
      <c r="AD16" s="73" t="s">
        <v>280</v>
      </c>
      <c r="AE16" s="73" t="s">
        <v>281</v>
      </c>
      <c r="AF16" s="69" t="s">
        <v>130</v>
      </c>
      <c r="AG16" s="73">
        <v>2885000</v>
      </c>
      <c r="AH16" s="73">
        <v>461600</v>
      </c>
      <c r="AI16" s="73">
        <v>10039800</v>
      </c>
      <c r="AJ16" s="73" t="s">
        <v>282</v>
      </c>
      <c r="AK16" s="73" t="s">
        <v>43</v>
      </c>
      <c r="AL16" s="72" t="s">
        <v>274</v>
      </c>
      <c r="AM16" s="72" t="s">
        <v>283</v>
      </c>
      <c r="AN16" s="69" t="s">
        <v>130</v>
      </c>
      <c r="AO16" s="72">
        <v>2885638</v>
      </c>
      <c r="AP16" s="75">
        <f t="shared" si="2"/>
        <v>461702.08</v>
      </c>
      <c r="AQ16" s="75">
        <f t="shared" si="3"/>
        <v>10042020.24</v>
      </c>
      <c r="AR16" s="72" t="s">
        <v>14</v>
      </c>
      <c r="AS16" s="72" t="s">
        <v>12</v>
      </c>
      <c r="AT16" s="74" t="s">
        <v>284</v>
      </c>
      <c r="AU16" s="74" t="s">
        <v>285</v>
      </c>
      <c r="AV16" s="82" t="s">
        <v>130</v>
      </c>
      <c r="AW16" s="74">
        <v>3668385</v>
      </c>
      <c r="AX16" s="74">
        <v>586941.6</v>
      </c>
      <c r="AY16" s="74">
        <v>12765979.799999999</v>
      </c>
      <c r="AZ16" s="74" t="s">
        <v>10</v>
      </c>
      <c r="BA16" s="132" t="s">
        <v>795</v>
      </c>
      <c r="BB16" s="75" t="s">
        <v>286</v>
      </c>
      <c r="BC16" s="75" t="s">
        <v>283</v>
      </c>
      <c r="BD16" s="83" t="s">
        <v>287</v>
      </c>
      <c r="BE16" s="75"/>
      <c r="BF16" s="75"/>
      <c r="BG16" s="75"/>
      <c r="BH16" s="75"/>
      <c r="BI16" s="75"/>
      <c r="BJ16" s="73">
        <f t="shared" si="21"/>
        <v>9867502.1739130449</v>
      </c>
      <c r="BK16" s="73" t="str">
        <f t="shared" si="22"/>
        <v xml:space="preserve">DISTRICOM DE COLOMBIA LTDA </v>
      </c>
      <c r="BL16" s="74" t="s">
        <v>288</v>
      </c>
      <c r="BM16" s="74" t="s">
        <v>289</v>
      </c>
      <c r="BN16" s="82" t="s">
        <v>130</v>
      </c>
      <c r="BO16" s="74">
        <v>3130000</v>
      </c>
      <c r="BP16" s="74">
        <f t="shared" si="6"/>
        <v>500800</v>
      </c>
      <c r="BQ16" s="74">
        <f t="shared" si="7"/>
        <v>10892400</v>
      </c>
      <c r="BR16" s="74" t="s">
        <v>13</v>
      </c>
      <c r="BS16" s="132" t="s">
        <v>796</v>
      </c>
      <c r="BT16" s="72"/>
      <c r="BU16" s="72"/>
      <c r="BV16" s="82"/>
      <c r="BW16" s="72"/>
      <c r="BX16" s="72"/>
      <c r="BY16" s="72"/>
      <c r="BZ16" s="72"/>
      <c r="CA16" s="72"/>
      <c r="CB16" s="76" t="s">
        <v>274</v>
      </c>
      <c r="CC16" s="76" t="s">
        <v>290</v>
      </c>
      <c r="CD16" s="82"/>
      <c r="CE16" s="76"/>
      <c r="CF16" s="76"/>
      <c r="CG16" s="76"/>
      <c r="CH16" s="76"/>
      <c r="CI16" s="76"/>
      <c r="CJ16" s="73" t="s">
        <v>51</v>
      </c>
      <c r="CK16" s="73" t="s">
        <v>291</v>
      </c>
      <c r="CL16" s="82" t="s">
        <v>130</v>
      </c>
      <c r="CM16" s="73">
        <v>3596000</v>
      </c>
      <c r="CN16" s="73">
        <f>+CM16*0.16</f>
        <v>575360</v>
      </c>
      <c r="CO16" s="73">
        <f>+(CM16+CN16)*E16</f>
        <v>12514080</v>
      </c>
      <c r="CP16" s="73" t="s">
        <v>292</v>
      </c>
      <c r="CQ16" s="133" t="s">
        <v>782</v>
      </c>
      <c r="CR16" s="77" t="s">
        <v>293</v>
      </c>
      <c r="CS16" s="77" t="s">
        <v>15</v>
      </c>
      <c r="CT16" s="83" t="s">
        <v>148</v>
      </c>
      <c r="CU16" s="77">
        <v>3318165</v>
      </c>
      <c r="CV16" s="77">
        <v>530906.4</v>
      </c>
      <c r="CW16" s="77">
        <f t="shared" si="10"/>
        <v>11547214.199999999</v>
      </c>
      <c r="CX16" s="77" t="s">
        <v>10</v>
      </c>
      <c r="CY16" s="77" t="s">
        <v>54</v>
      </c>
      <c r="CZ16" s="74" t="s">
        <v>294</v>
      </c>
      <c r="DA16" s="74" t="s">
        <v>279</v>
      </c>
      <c r="DB16" s="82" t="s">
        <v>130</v>
      </c>
      <c r="DC16" s="74">
        <v>3123000</v>
      </c>
      <c r="DD16" s="74">
        <f t="shared" si="11"/>
        <v>499680</v>
      </c>
      <c r="DE16" s="74">
        <f t="shared" si="12"/>
        <v>10868040</v>
      </c>
      <c r="DF16" s="74" t="s">
        <v>10</v>
      </c>
      <c r="DG16" s="74" t="s">
        <v>787</v>
      </c>
      <c r="DH16" s="72" t="s">
        <v>295</v>
      </c>
      <c r="DI16" s="72" t="s">
        <v>296</v>
      </c>
      <c r="DJ16" s="82" t="s">
        <v>130</v>
      </c>
      <c r="DK16" s="72">
        <v>3077000</v>
      </c>
      <c r="DL16" s="72">
        <f>+DK16*0.16</f>
        <v>492320</v>
      </c>
      <c r="DM16" s="72">
        <f>+(DK16+DL16)*E16</f>
        <v>10707960</v>
      </c>
      <c r="DN16" s="72" t="s">
        <v>297</v>
      </c>
      <c r="DO16" s="72" t="s">
        <v>19</v>
      </c>
      <c r="DP16" s="73">
        <f t="shared" si="13"/>
        <v>10707960</v>
      </c>
      <c r="DQ16" s="73" t="str">
        <f t="shared" si="14"/>
        <v>SUMIMAS SAS</v>
      </c>
      <c r="DR16" s="72" t="s">
        <v>298</v>
      </c>
      <c r="DS16" s="72" t="s">
        <v>299</v>
      </c>
      <c r="DT16" s="82" t="s">
        <v>130</v>
      </c>
      <c r="DU16" s="72">
        <v>2997000</v>
      </c>
      <c r="DV16" s="72">
        <f t="shared" si="23"/>
        <v>479520</v>
      </c>
      <c r="DW16" s="72">
        <f t="shared" si="24"/>
        <v>10429560</v>
      </c>
      <c r="DX16" s="72" t="s">
        <v>10</v>
      </c>
      <c r="DY16" s="72" t="s">
        <v>43</v>
      </c>
      <c r="DZ16" s="79" t="s">
        <v>300</v>
      </c>
      <c r="EA16" s="79" t="s">
        <v>301</v>
      </c>
      <c r="EB16" s="82" t="s">
        <v>130</v>
      </c>
      <c r="EC16" s="79">
        <v>3061800</v>
      </c>
      <c r="ED16" s="79">
        <v>489888</v>
      </c>
      <c r="EE16" s="79">
        <v>10655064</v>
      </c>
      <c r="EF16" s="79" t="s">
        <v>302</v>
      </c>
      <c r="EG16" s="134" t="s">
        <v>797</v>
      </c>
      <c r="EH16" s="77" t="s">
        <v>303</v>
      </c>
      <c r="EI16" s="77" t="s">
        <v>304</v>
      </c>
      <c r="EJ16" s="82" t="s">
        <v>130</v>
      </c>
      <c r="EK16" s="77">
        <v>2899000</v>
      </c>
      <c r="EL16" s="77">
        <v>485600</v>
      </c>
      <c r="EM16" s="77">
        <f t="shared" si="15"/>
        <v>10153800</v>
      </c>
      <c r="EN16" s="77" t="s">
        <v>302</v>
      </c>
      <c r="EO16" s="77" t="s">
        <v>788</v>
      </c>
      <c r="EP16" s="73">
        <f t="shared" si="16"/>
        <v>10153800</v>
      </c>
      <c r="EQ16" s="73" t="str">
        <f t="shared" si="17"/>
        <v>ZURICH DE OCCIDENTE S.A.</v>
      </c>
      <c r="ER16" s="82">
        <f t="shared" si="18"/>
        <v>2835489.1304347827</v>
      </c>
      <c r="ES16" s="82">
        <f t="shared" si="19"/>
        <v>9867502.1739130449</v>
      </c>
      <c r="ET16" s="82" t="str">
        <f t="shared" si="20"/>
        <v xml:space="preserve">DISTRICOM DE COLOMBIA LTDA </v>
      </c>
    </row>
    <row r="17" spans="1:155" ht="243.75" customHeight="1">
      <c r="A17" s="80">
        <v>10</v>
      </c>
      <c r="B17" s="64" t="s">
        <v>305</v>
      </c>
      <c r="C17" s="93" t="s">
        <v>306</v>
      </c>
      <c r="D17" s="66" t="s">
        <v>15</v>
      </c>
      <c r="E17" s="64">
        <v>1</v>
      </c>
      <c r="F17" s="81"/>
      <c r="G17" s="81"/>
      <c r="H17" s="82"/>
      <c r="I17" s="81"/>
      <c r="J17" s="68"/>
      <c r="K17" s="68"/>
      <c r="L17" s="76"/>
      <c r="M17" s="135"/>
      <c r="N17" s="71" t="s">
        <v>55</v>
      </c>
      <c r="O17" s="71" t="s">
        <v>55</v>
      </c>
      <c r="P17" s="82"/>
      <c r="Q17" s="71"/>
      <c r="R17" s="75"/>
      <c r="S17" s="75"/>
      <c r="T17" s="71" t="s">
        <v>55</v>
      </c>
      <c r="U17" s="71" t="s">
        <v>55</v>
      </c>
      <c r="V17" s="72" t="s">
        <v>307</v>
      </c>
      <c r="W17" s="72" t="s">
        <v>305</v>
      </c>
      <c r="X17" s="82" t="s">
        <v>130</v>
      </c>
      <c r="Y17" s="72">
        <v>6661731.5217391299</v>
      </c>
      <c r="Z17" s="72">
        <f t="shared" ref="Z17:Z42" si="25">+Y17*0.16</f>
        <v>1065877.0434782607</v>
      </c>
      <c r="AA17" s="72">
        <f>+(Y17+Z17)*E17</f>
        <v>7727608.5652173907</v>
      </c>
      <c r="AB17" s="72" t="s">
        <v>14</v>
      </c>
      <c r="AC17" s="131" t="s">
        <v>794</v>
      </c>
      <c r="AD17" s="73" t="s">
        <v>308</v>
      </c>
      <c r="AE17" s="73" t="s">
        <v>309</v>
      </c>
      <c r="AF17" s="69" t="s">
        <v>130</v>
      </c>
      <c r="AG17" s="73">
        <v>7970000</v>
      </c>
      <c r="AH17" s="73">
        <v>1275200</v>
      </c>
      <c r="AI17" s="73">
        <v>9245200</v>
      </c>
      <c r="AJ17" s="73" t="s">
        <v>282</v>
      </c>
      <c r="AK17" s="73" t="s">
        <v>798</v>
      </c>
      <c r="AL17" s="72" t="s">
        <v>306</v>
      </c>
      <c r="AM17" s="72" t="s">
        <v>310</v>
      </c>
      <c r="AN17" s="69" t="s">
        <v>130</v>
      </c>
      <c r="AO17" s="72">
        <v>6463829</v>
      </c>
      <c r="AP17" s="75">
        <f t="shared" si="2"/>
        <v>1034212.64</v>
      </c>
      <c r="AQ17" s="75">
        <f t="shared" si="3"/>
        <v>7498041.6399999997</v>
      </c>
      <c r="AR17" s="72" t="s">
        <v>14</v>
      </c>
      <c r="AS17" s="72" t="s">
        <v>782</v>
      </c>
      <c r="AT17" s="74"/>
      <c r="AU17" s="74"/>
      <c r="AV17" s="82"/>
      <c r="AW17" s="74"/>
      <c r="AX17" s="74"/>
      <c r="AY17" s="74"/>
      <c r="AZ17" s="74"/>
      <c r="BA17" s="132"/>
      <c r="BB17" s="75" t="s">
        <v>306</v>
      </c>
      <c r="BC17" s="75" t="s">
        <v>15</v>
      </c>
      <c r="BD17" s="82" t="s">
        <v>130</v>
      </c>
      <c r="BE17" s="75">
        <v>6869827.5800000001</v>
      </c>
      <c r="BF17" s="75">
        <f t="shared" si="4"/>
        <v>1099172.4128</v>
      </c>
      <c r="BG17" s="75">
        <f t="shared" si="5"/>
        <v>7968999.9928000001</v>
      </c>
      <c r="BH17" s="75" t="s">
        <v>13</v>
      </c>
      <c r="BI17" s="75" t="s">
        <v>799</v>
      </c>
      <c r="BJ17" s="73">
        <f t="shared" si="21"/>
        <v>7498041.6399999997</v>
      </c>
      <c r="BK17" s="73" t="str">
        <f t="shared" si="22"/>
        <v xml:space="preserve"> GTI - ALBERTO ALVAREZ LOPEZ</v>
      </c>
      <c r="BL17" s="74" t="s">
        <v>306</v>
      </c>
      <c r="BM17" s="74" t="s">
        <v>311</v>
      </c>
      <c r="BN17" s="82" t="s">
        <v>130</v>
      </c>
      <c r="BO17" s="74">
        <v>9630000</v>
      </c>
      <c r="BP17" s="74">
        <f t="shared" si="6"/>
        <v>1540800</v>
      </c>
      <c r="BQ17" s="74">
        <f t="shared" si="7"/>
        <v>11170800</v>
      </c>
      <c r="BR17" s="74" t="s">
        <v>13</v>
      </c>
      <c r="BS17" s="132" t="s">
        <v>796</v>
      </c>
      <c r="BT17" s="72"/>
      <c r="BU17" s="72"/>
      <c r="BV17" s="82"/>
      <c r="BW17" s="72"/>
      <c r="BX17" s="72"/>
      <c r="BY17" s="72"/>
      <c r="BZ17" s="72"/>
      <c r="CA17" s="72"/>
      <c r="CB17" s="76" t="s">
        <v>306</v>
      </c>
      <c r="CC17" s="76" t="s">
        <v>312</v>
      </c>
      <c r="CD17" s="82" t="s">
        <v>130</v>
      </c>
      <c r="CE17" s="76">
        <v>8431000</v>
      </c>
      <c r="CF17" s="76">
        <f t="shared" si="8"/>
        <v>1348960</v>
      </c>
      <c r="CG17" s="76">
        <f t="shared" si="9"/>
        <v>9779960</v>
      </c>
      <c r="CH17" s="76" t="s">
        <v>10</v>
      </c>
      <c r="CI17" s="76" t="s">
        <v>58</v>
      </c>
      <c r="CJ17" s="136" t="s">
        <v>313</v>
      </c>
      <c r="CK17" s="136" t="s">
        <v>314</v>
      </c>
      <c r="CL17" s="137" t="s">
        <v>130</v>
      </c>
      <c r="CM17" s="73">
        <v>10581000</v>
      </c>
      <c r="CN17" s="73">
        <f t="shared" ref="CN17:CN33" si="26">+CM17*0.16</f>
        <v>1692960</v>
      </c>
      <c r="CO17" s="73">
        <f t="shared" ref="CO17:CO33" si="27">+(CM17+CN17)*E17</f>
        <v>12273960</v>
      </c>
      <c r="CP17" s="73" t="s">
        <v>292</v>
      </c>
      <c r="CQ17" s="133" t="s">
        <v>782</v>
      </c>
      <c r="CR17" s="77" t="s">
        <v>306</v>
      </c>
      <c r="CS17" s="77" t="s">
        <v>15</v>
      </c>
      <c r="CT17" s="82" t="s">
        <v>130</v>
      </c>
      <c r="CU17" s="77">
        <v>11299500</v>
      </c>
      <c r="CV17" s="77">
        <v>1807920</v>
      </c>
      <c r="CW17" s="77">
        <f t="shared" si="10"/>
        <v>13107420</v>
      </c>
      <c r="CX17" s="77" t="s">
        <v>10</v>
      </c>
      <c r="CY17" s="77" t="s">
        <v>54</v>
      </c>
      <c r="CZ17" s="74" t="s">
        <v>306</v>
      </c>
      <c r="DA17" s="74" t="s">
        <v>316</v>
      </c>
      <c r="DB17" s="82" t="s">
        <v>130</v>
      </c>
      <c r="DC17" s="74">
        <v>8405000</v>
      </c>
      <c r="DD17" s="74">
        <f t="shared" si="11"/>
        <v>1344800</v>
      </c>
      <c r="DE17" s="74">
        <f t="shared" si="12"/>
        <v>9749800</v>
      </c>
      <c r="DF17" s="74" t="s">
        <v>10</v>
      </c>
      <c r="DG17" s="74" t="s">
        <v>787</v>
      </c>
      <c r="DH17" s="72" t="s">
        <v>317</v>
      </c>
      <c r="DI17" s="72" t="s">
        <v>318</v>
      </c>
      <c r="DJ17" s="82" t="s">
        <v>130</v>
      </c>
      <c r="DK17" s="72">
        <v>8186000</v>
      </c>
      <c r="DL17" s="72">
        <f t="shared" ref="DL17:DL30" si="28">+DK17*0.16</f>
        <v>1309760</v>
      </c>
      <c r="DM17" s="72">
        <f t="shared" ref="DM17:DM30" si="29">+(DK17+DL17)*E17</f>
        <v>9495760</v>
      </c>
      <c r="DN17" s="72" t="s">
        <v>297</v>
      </c>
      <c r="DO17" s="72" t="s">
        <v>19</v>
      </c>
      <c r="DP17" s="73">
        <f t="shared" si="13"/>
        <v>9495760</v>
      </c>
      <c r="DQ17" s="73" t="str">
        <f t="shared" si="14"/>
        <v>SUMIMAS SAS</v>
      </c>
      <c r="DR17" s="72" t="s">
        <v>319</v>
      </c>
      <c r="DS17" s="72" t="s">
        <v>320</v>
      </c>
      <c r="DT17" s="82" t="s">
        <v>130</v>
      </c>
      <c r="DU17" s="72">
        <v>8290000</v>
      </c>
      <c r="DV17" s="72">
        <f t="shared" si="23"/>
        <v>1326400</v>
      </c>
      <c r="DW17" s="72">
        <f t="shared" si="24"/>
        <v>9616400</v>
      </c>
      <c r="DX17" s="72" t="s">
        <v>10</v>
      </c>
      <c r="DY17" s="72" t="s">
        <v>54</v>
      </c>
      <c r="DZ17" s="79"/>
      <c r="EA17" s="79"/>
      <c r="EB17" s="82"/>
      <c r="EC17" s="79"/>
      <c r="ED17" s="79"/>
      <c r="EE17" s="79"/>
      <c r="EF17" s="79"/>
      <c r="EG17" s="134"/>
      <c r="EH17" s="77" t="s">
        <v>321</v>
      </c>
      <c r="EI17" s="77" t="s">
        <v>322</v>
      </c>
      <c r="EJ17" s="82" t="s">
        <v>130</v>
      </c>
      <c r="EK17" s="77">
        <v>7725000</v>
      </c>
      <c r="EL17" s="77">
        <v>1236000</v>
      </c>
      <c r="EM17" s="77">
        <f t="shared" si="15"/>
        <v>8961000</v>
      </c>
      <c r="EN17" s="77">
        <v>36</v>
      </c>
      <c r="EO17" s="77" t="s">
        <v>788</v>
      </c>
      <c r="EP17" s="73">
        <f t="shared" si="16"/>
        <v>8961000</v>
      </c>
      <c r="EQ17" s="73" t="str">
        <f t="shared" si="17"/>
        <v>ZURICH DE OCCIDENTE S.A.</v>
      </c>
      <c r="ER17" s="82">
        <f t="shared" si="18"/>
        <v>6463829</v>
      </c>
      <c r="ES17" s="82">
        <f t="shared" si="19"/>
        <v>7498041.6399999997</v>
      </c>
      <c r="ET17" s="82" t="str">
        <f t="shared" si="20"/>
        <v xml:space="preserve"> GTI - ALBERTO ALVAREZ LOPEZ</v>
      </c>
    </row>
    <row r="18" spans="1:155" ht="123.75" customHeight="1">
      <c r="A18" s="63">
        <v>11</v>
      </c>
      <c r="B18" s="64" t="s">
        <v>323</v>
      </c>
      <c r="C18" s="93" t="s">
        <v>324</v>
      </c>
      <c r="D18" s="66" t="s">
        <v>15</v>
      </c>
      <c r="E18" s="64">
        <v>1</v>
      </c>
      <c r="F18" s="81"/>
      <c r="G18" s="81"/>
      <c r="H18" s="82"/>
      <c r="I18" s="81"/>
      <c r="J18" s="68"/>
      <c r="K18" s="68"/>
      <c r="L18" s="76"/>
      <c r="M18" s="135"/>
      <c r="N18" s="71" t="s">
        <v>55</v>
      </c>
      <c r="O18" s="71" t="s">
        <v>55</v>
      </c>
      <c r="P18" s="82"/>
      <c r="Q18" s="71"/>
      <c r="R18" s="75"/>
      <c r="S18" s="75"/>
      <c r="T18" s="71" t="s">
        <v>55</v>
      </c>
      <c r="U18" s="71" t="s">
        <v>55</v>
      </c>
      <c r="V18" s="72" t="s">
        <v>325</v>
      </c>
      <c r="W18" s="72" t="s">
        <v>326</v>
      </c>
      <c r="X18" s="82" t="s">
        <v>130</v>
      </c>
      <c r="Y18" s="72">
        <v>717211.95652173914</v>
      </c>
      <c r="Z18" s="72">
        <f t="shared" si="25"/>
        <v>114753.91304347827</v>
      </c>
      <c r="AA18" s="72">
        <f t="shared" ref="AA18:AA42" si="30">+(Y18+Z18)*E18</f>
        <v>831965.86956521741</v>
      </c>
      <c r="AB18" s="72" t="s">
        <v>14</v>
      </c>
      <c r="AC18" s="131" t="s">
        <v>794</v>
      </c>
      <c r="AD18" s="73" t="s">
        <v>327</v>
      </c>
      <c r="AE18" s="73" t="s">
        <v>328</v>
      </c>
      <c r="AF18" s="69" t="s">
        <v>130</v>
      </c>
      <c r="AG18" s="73">
        <v>860000</v>
      </c>
      <c r="AH18" s="73">
        <v>137600</v>
      </c>
      <c r="AI18" s="73">
        <v>997600</v>
      </c>
      <c r="AJ18" s="73" t="s">
        <v>282</v>
      </c>
      <c r="AK18" s="73" t="s">
        <v>781</v>
      </c>
      <c r="AL18" s="72" t="s">
        <v>329</v>
      </c>
      <c r="AM18" s="72" t="s">
        <v>330</v>
      </c>
      <c r="AN18" s="69" t="s">
        <v>130</v>
      </c>
      <c r="AO18" s="72">
        <v>844787</v>
      </c>
      <c r="AP18" s="75">
        <f t="shared" si="2"/>
        <v>135165.92000000001</v>
      </c>
      <c r="AQ18" s="75">
        <f t="shared" si="3"/>
        <v>979952.92</v>
      </c>
      <c r="AR18" s="72" t="s">
        <v>14</v>
      </c>
      <c r="AS18" s="72" t="s">
        <v>12</v>
      </c>
      <c r="AT18" s="74"/>
      <c r="AU18" s="74"/>
      <c r="AV18" s="82"/>
      <c r="AW18" s="74"/>
      <c r="AX18" s="74"/>
      <c r="AY18" s="74"/>
      <c r="AZ18" s="74"/>
      <c r="BA18" s="132"/>
      <c r="BB18" s="75" t="s">
        <v>324</v>
      </c>
      <c r="BC18" s="75" t="s">
        <v>15</v>
      </c>
      <c r="BD18" s="82" t="s">
        <v>130</v>
      </c>
      <c r="BE18" s="75">
        <v>741379.31</v>
      </c>
      <c r="BF18" s="75">
        <f t="shared" si="4"/>
        <v>118620.68960000001</v>
      </c>
      <c r="BG18" s="75">
        <f t="shared" si="5"/>
        <v>859999.9996000001</v>
      </c>
      <c r="BH18" s="75" t="s">
        <v>13</v>
      </c>
      <c r="BI18" s="75" t="s">
        <v>799</v>
      </c>
      <c r="BJ18" s="73">
        <f t="shared" si="21"/>
        <v>831965.86956521741</v>
      </c>
      <c r="BK18" s="73" t="str">
        <f t="shared" si="22"/>
        <v xml:space="preserve">DISTRICOM DE COLOMBIA LTDA </v>
      </c>
      <c r="BL18" s="74" t="s">
        <v>324</v>
      </c>
      <c r="BM18" s="74" t="s">
        <v>331</v>
      </c>
      <c r="BN18" s="82" t="s">
        <v>130</v>
      </c>
      <c r="BO18" s="74">
        <v>1019900</v>
      </c>
      <c r="BP18" s="74">
        <f t="shared" si="6"/>
        <v>163184</v>
      </c>
      <c r="BQ18" s="74">
        <f t="shared" si="7"/>
        <v>1183084</v>
      </c>
      <c r="BR18" s="74" t="s">
        <v>13</v>
      </c>
      <c r="BS18" s="132" t="s">
        <v>796</v>
      </c>
      <c r="BT18" s="72"/>
      <c r="BU18" s="72"/>
      <c r="BV18" s="82"/>
      <c r="BW18" s="72"/>
      <c r="BX18" s="72"/>
      <c r="BY18" s="72"/>
      <c r="BZ18" s="72"/>
      <c r="CA18" s="72"/>
      <c r="CB18" s="76" t="s">
        <v>324</v>
      </c>
      <c r="CC18" s="76" t="s">
        <v>332</v>
      </c>
      <c r="CD18" s="82" t="s">
        <v>130</v>
      </c>
      <c r="CE18" s="76">
        <v>913800</v>
      </c>
      <c r="CF18" s="76">
        <f t="shared" si="8"/>
        <v>146208</v>
      </c>
      <c r="CG18" s="76">
        <f t="shared" si="9"/>
        <v>1060008</v>
      </c>
      <c r="CH18" s="76" t="s">
        <v>10</v>
      </c>
      <c r="CI18" s="76" t="s">
        <v>56</v>
      </c>
      <c r="CJ18" s="138"/>
      <c r="CK18" s="138"/>
      <c r="CL18" s="139"/>
      <c r="CM18" s="73"/>
      <c r="CN18" s="73"/>
      <c r="CO18" s="73"/>
      <c r="CP18" s="73"/>
      <c r="CQ18" s="133"/>
      <c r="CR18" s="77" t="s">
        <v>324</v>
      </c>
      <c r="CS18" s="77" t="s">
        <v>15</v>
      </c>
      <c r="CT18" s="82" t="s">
        <v>130</v>
      </c>
      <c r="CU18" s="77">
        <v>1318275</v>
      </c>
      <c r="CV18" s="77">
        <v>210924</v>
      </c>
      <c r="CW18" s="77">
        <f t="shared" si="10"/>
        <v>1529199</v>
      </c>
      <c r="CX18" s="77" t="s">
        <v>10</v>
      </c>
      <c r="CY18" s="77" t="s">
        <v>54</v>
      </c>
      <c r="CZ18" s="74" t="s">
        <v>324</v>
      </c>
      <c r="DA18" s="74" t="s">
        <v>334</v>
      </c>
      <c r="DB18" s="82" t="s">
        <v>130</v>
      </c>
      <c r="DC18" s="74">
        <v>896000</v>
      </c>
      <c r="DD18" s="74">
        <f t="shared" si="11"/>
        <v>143360</v>
      </c>
      <c r="DE18" s="74">
        <f t="shared" si="12"/>
        <v>1039360</v>
      </c>
      <c r="DF18" s="74" t="s">
        <v>10</v>
      </c>
      <c r="DG18" s="74" t="s">
        <v>787</v>
      </c>
      <c r="DH18" s="72" t="s">
        <v>335</v>
      </c>
      <c r="DI18" s="72" t="s">
        <v>336</v>
      </c>
      <c r="DJ18" s="82" t="s">
        <v>130</v>
      </c>
      <c r="DK18" s="72">
        <v>871000</v>
      </c>
      <c r="DL18" s="72">
        <f t="shared" si="28"/>
        <v>139360</v>
      </c>
      <c r="DM18" s="72">
        <f t="shared" si="29"/>
        <v>1010360</v>
      </c>
      <c r="DN18" s="72" t="s">
        <v>297</v>
      </c>
      <c r="DO18" s="72" t="s">
        <v>19</v>
      </c>
      <c r="DP18" s="73">
        <f t="shared" si="13"/>
        <v>1010360</v>
      </c>
      <c r="DQ18" s="73" t="str">
        <f t="shared" si="14"/>
        <v>SUMIMAS SAS</v>
      </c>
      <c r="DR18" s="72" t="s">
        <v>324</v>
      </c>
      <c r="DS18" s="72" t="s">
        <v>337</v>
      </c>
      <c r="DT18" s="82" t="s">
        <v>130</v>
      </c>
      <c r="DU18" s="72">
        <v>884000</v>
      </c>
      <c r="DV18" s="72">
        <f t="shared" si="23"/>
        <v>141440</v>
      </c>
      <c r="DW18" s="72">
        <f t="shared" si="24"/>
        <v>1025440</v>
      </c>
      <c r="DX18" s="72" t="s">
        <v>10</v>
      </c>
      <c r="DY18" s="72" t="s">
        <v>43</v>
      </c>
      <c r="DZ18" s="79" t="s">
        <v>338</v>
      </c>
      <c r="EA18" s="79" t="s">
        <v>339</v>
      </c>
      <c r="EB18" s="82" t="s">
        <v>130</v>
      </c>
      <c r="EC18" s="79">
        <v>960750</v>
      </c>
      <c r="ED18" s="79">
        <v>153720</v>
      </c>
      <c r="EE18" s="79">
        <v>1114470</v>
      </c>
      <c r="EF18" s="79" t="s">
        <v>14</v>
      </c>
      <c r="EG18" s="134" t="s">
        <v>800</v>
      </c>
      <c r="EH18" s="77" t="s">
        <v>327</v>
      </c>
      <c r="EI18" s="77" t="s">
        <v>340</v>
      </c>
      <c r="EJ18" s="82" t="s">
        <v>130</v>
      </c>
      <c r="EK18" s="77">
        <v>911840</v>
      </c>
      <c r="EL18" s="77">
        <v>145894</v>
      </c>
      <c r="EM18" s="77">
        <f t="shared" si="15"/>
        <v>1057734</v>
      </c>
      <c r="EN18" s="77" t="s">
        <v>302</v>
      </c>
      <c r="EO18" s="77" t="s">
        <v>788</v>
      </c>
      <c r="EP18" s="73">
        <f t="shared" si="16"/>
        <v>1025440</v>
      </c>
      <c r="EQ18" s="73" t="str">
        <f t="shared" si="17"/>
        <v>TEK SOLUCIONES TECNOLOGICAS S.A.S</v>
      </c>
      <c r="ER18" s="82">
        <f t="shared" si="18"/>
        <v>717211.95652173914</v>
      </c>
      <c r="ES18" s="82">
        <f t="shared" si="19"/>
        <v>831965.86956521741</v>
      </c>
      <c r="ET18" s="82" t="str">
        <f t="shared" si="20"/>
        <v xml:space="preserve">DISTRICOM DE COLOMBIA LTDA </v>
      </c>
    </row>
    <row r="19" spans="1:155" ht="200.25" customHeight="1">
      <c r="A19" s="80">
        <v>12</v>
      </c>
      <c r="B19" s="64" t="s">
        <v>341</v>
      </c>
      <c r="C19" s="95" t="s">
        <v>342</v>
      </c>
      <c r="D19" s="91" t="s">
        <v>15</v>
      </c>
      <c r="E19" s="96">
        <v>1</v>
      </c>
      <c r="F19" s="81"/>
      <c r="G19" s="81"/>
      <c r="H19" s="82"/>
      <c r="I19" s="81"/>
      <c r="J19" s="68"/>
      <c r="K19" s="68"/>
      <c r="L19" s="76"/>
      <c r="M19" s="135"/>
      <c r="N19" s="71" t="s">
        <v>55</v>
      </c>
      <c r="O19" s="71" t="s">
        <v>55</v>
      </c>
      <c r="P19" s="82"/>
      <c r="Q19" s="71"/>
      <c r="R19" s="75"/>
      <c r="S19" s="75"/>
      <c r="T19" s="71" t="s">
        <v>55</v>
      </c>
      <c r="U19" s="71" t="s">
        <v>55</v>
      </c>
      <c r="V19" s="72" t="s">
        <v>342</v>
      </c>
      <c r="W19" s="72" t="s">
        <v>343</v>
      </c>
      <c r="X19" s="82" t="s">
        <v>130</v>
      </c>
      <c r="Y19" s="72">
        <v>6661731.5217391299</v>
      </c>
      <c r="Z19" s="72">
        <f t="shared" si="25"/>
        <v>1065877.0434782607</v>
      </c>
      <c r="AA19" s="72">
        <f t="shared" si="30"/>
        <v>7727608.5652173907</v>
      </c>
      <c r="AB19" s="72" t="s">
        <v>14</v>
      </c>
      <c r="AC19" s="131" t="s">
        <v>794</v>
      </c>
      <c r="AD19" s="73" t="s">
        <v>308</v>
      </c>
      <c r="AE19" s="73" t="s">
        <v>309</v>
      </c>
      <c r="AF19" s="69" t="s">
        <v>130</v>
      </c>
      <c r="AG19" s="73">
        <v>7970000</v>
      </c>
      <c r="AH19" s="73">
        <v>1275200</v>
      </c>
      <c r="AI19" s="73">
        <v>9245200</v>
      </c>
      <c r="AJ19" s="73" t="s">
        <v>282</v>
      </c>
      <c r="AK19" s="73" t="s">
        <v>798</v>
      </c>
      <c r="AL19" s="72" t="s">
        <v>342</v>
      </c>
      <c r="AM19" s="72" t="s">
        <v>310</v>
      </c>
      <c r="AN19" s="69" t="s">
        <v>130</v>
      </c>
      <c r="AO19" s="72">
        <v>6463830</v>
      </c>
      <c r="AP19" s="75">
        <f t="shared" si="2"/>
        <v>1034212.8</v>
      </c>
      <c r="AQ19" s="75">
        <f t="shared" si="3"/>
        <v>7498042.7999999998</v>
      </c>
      <c r="AR19" s="72" t="s">
        <v>14</v>
      </c>
      <c r="AS19" s="72" t="s">
        <v>782</v>
      </c>
      <c r="AT19" s="74" t="s">
        <v>344</v>
      </c>
      <c r="AU19" s="74" t="s">
        <v>345</v>
      </c>
      <c r="AV19" s="82" t="s">
        <v>130</v>
      </c>
      <c r="AW19" s="74">
        <v>8716425</v>
      </c>
      <c r="AX19" s="74">
        <v>1394628</v>
      </c>
      <c r="AY19" s="74">
        <v>10111053</v>
      </c>
      <c r="AZ19" s="74" t="s">
        <v>53</v>
      </c>
      <c r="BA19" s="132" t="s">
        <v>801</v>
      </c>
      <c r="BB19" s="75" t="s">
        <v>346</v>
      </c>
      <c r="BC19" s="75" t="s">
        <v>15</v>
      </c>
      <c r="BD19" s="82" t="s">
        <v>130</v>
      </c>
      <c r="BE19" s="75">
        <v>6869827.5800000001</v>
      </c>
      <c r="BF19" s="75">
        <f t="shared" si="4"/>
        <v>1099172.4128</v>
      </c>
      <c r="BG19" s="75">
        <f t="shared" si="5"/>
        <v>7968999.9928000001</v>
      </c>
      <c r="BH19" s="75" t="s">
        <v>13</v>
      </c>
      <c r="BI19" s="75" t="s">
        <v>799</v>
      </c>
      <c r="BJ19" s="73">
        <f t="shared" si="21"/>
        <v>7498042.7999999998</v>
      </c>
      <c r="BK19" s="73" t="str">
        <f t="shared" si="22"/>
        <v xml:space="preserve"> GTI - ALBERTO ALVAREZ LOPEZ</v>
      </c>
      <c r="BL19" s="74" t="s">
        <v>342</v>
      </c>
      <c r="BM19" s="74" t="s">
        <v>347</v>
      </c>
      <c r="BN19" s="82" t="s">
        <v>130</v>
      </c>
      <c r="BO19" s="74">
        <v>9690000</v>
      </c>
      <c r="BP19" s="74">
        <f t="shared" si="6"/>
        <v>1550400</v>
      </c>
      <c r="BQ19" s="74">
        <f t="shared" si="7"/>
        <v>11240400</v>
      </c>
      <c r="BR19" s="74" t="s">
        <v>13</v>
      </c>
      <c r="BS19" s="132" t="s">
        <v>784</v>
      </c>
      <c r="BT19" s="72"/>
      <c r="BU19" s="72"/>
      <c r="BV19" s="82"/>
      <c r="BW19" s="72"/>
      <c r="BX19" s="72"/>
      <c r="BY19" s="72"/>
      <c r="BZ19" s="72"/>
      <c r="CA19" s="72"/>
      <c r="CB19" s="76" t="s">
        <v>342</v>
      </c>
      <c r="CC19" s="76" t="s">
        <v>312</v>
      </c>
      <c r="CD19" s="82" t="s">
        <v>130</v>
      </c>
      <c r="CE19" s="76">
        <v>8431000</v>
      </c>
      <c r="CF19" s="76">
        <f t="shared" si="8"/>
        <v>1348960</v>
      </c>
      <c r="CG19" s="76">
        <f t="shared" si="9"/>
        <v>9779960</v>
      </c>
      <c r="CH19" s="76" t="s">
        <v>10</v>
      </c>
      <c r="CI19" s="76" t="s">
        <v>58</v>
      </c>
      <c r="CJ19" s="136" t="s">
        <v>348</v>
      </c>
      <c r="CK19" s="73" t="s">
        <v>314</v>
      </c>
      <c r="CL19" s="137" t="s">
        <v>802</v>
      </c>
      <c r="CM19" s="73">
        <v>10581000</v>
      </c>
      <c r="CN19" s="73">
        <f t="shared" si="26"/>
        <v>1692960</v>
      </c>
      <c r="CO19" s="73">
        <f t="shared" si="27"/>
        <v>12273960</v>
      </c>
      <c r="CP19" s="73" t="s">
        <v>292</v>
      </c>
      <c r="CQ19" s="133" t="s">
        <v>782</v>
      </c>
      <c r="CR19" s="77" t="s">
        <v>342</v>
      </c>
      <c r="CS19" s="77" t="s">
        <v>15</v>
      </c>
      <c r="CT19" s="82" t="s">
        <v>130</v>
      </c>
      <c r="CU19" s="77">
        <v>11299500</v>
      </c>
      <c r="CV19" s="77">
        <v>1807920</v>
      </c>
      <c r="CW19" s="77">
        <f t="shared" si="10"/>
        <v>13107420</v>
      </c>
      <c r="CX19" s="77" t="s">
        <v>10</v>
      </c>
      <c r="CY19" s="77" t="s">
        <v>54</v>
      </c>
      <c r="CZ19" s="74" t="s">
        <v>342</v>
      </c>
      <c r="DA19" s="74" t="s">
        <v>316</v>
      </c>
      <c r="DB19" s="82" t="s">
        <v>130</v>
      </c>
      <c r="DC19" s="74">
        <v>8405000</v>
      </c>
      <c r="DD19" s="74">
        <f t="shared" si="11"/>
        <v>1344800</v>
      </c>
      <c r="DE19" s="74">
        <f t="shared" si="12"/>
        <v>9749800</v>
      </c>
      <c r="DF19" s="74" t="s">
        <v>10</v>
      </c>
      <c r="DG19" s="74" t="s">
        <v>787</v>
      </c>
      <c r="DH19" s="72" t="s">
        <v>317</v>
      </c>
      <c r="DI19" s="72" t="s">
        <v>318</v>
      </c>
      <c r="DJ19" s="82" t="s">
        <v>130</v>
      </c>
      <c r="DK19" s="72">
        <v>8186000</v>
      </c>
      <c r="DL19" s="72">
        <f t="shared" si="28"/>
        <v>1309760</v>
      </c>
      <c r="DM19" s="72">
        <f t="shared" si="29"/>
        <v>9495760</v>
      </c>
      <c r="DN19" s="72" t="s">
        <v>297</v>
      </c>
      <c r="DO19" s="72" t="s">
        <v>19</v>
      </c>
      <c r="DP19" s="73">
        <f t="shared" si="13"/>
        <v>9495760</v>
      </c>
      <c r="DQ19" s="73" t="str">
        <f t="shared" si="14"/>
        <v>SUMIMAS SAS</v>
      </c>
      <c r="DR19" s="72" t="s">
        <v>319</v>
      </c>
      <c r="DS19" s="72" t="s">
        <v>320</v>
      </c>
      <c r="DT19" s="82" t="s">
        <v>130</v>
      </c>
      <c r="DU19" s="72">
        <v>8300000</v>
      </c>
      <c r="DV19" s="72">
        <f t="shared" si="23"/>
        <v>1328000</v>
      </c>
      <c r="DW19" s="72">
        <f t="shared" si="24"/>
        <v>9628000</v>
      </c>
      <c r="DX19" s="72" t="s">
        <v>10</v>
      </c>
      <c r="DY19" s="72" t="s">
        <v>43</v>
      </c>
      <c r="DZ19" s="79"/>
      <c r="EA19" s="79"/>
      <c r="EB19" s="82"/>
      <c r="EC19" s="79"/>
      <c r="ED19" s="79"/>
      <c r="EE19" s="79"/>
      <c r="EF19" s="79"/>
      <c r="EG19" s="134"/>
      <c r="EH19" s="77" t="s">
        <v>321</v>
      </c>
      <c r="EI19" s="77" t="s">
        <v>349</v>
      </c>
      <c r="EJ19" s="82" t="s">
        <v>130</v>
      </c>
      <c r="EK19" s="77">
        <v>7725000</v>
      </c>
      <c r="EL19" s="77">
        <v>1236000</v>
      </c>
      <c r="EM19" s="77">
        <f t="shared" si="15"/>
        <v>8961000</v>
      </c>
      <c r="EN19" s="77">
        <v>36</v>
      </c>
      <c r="EO19" s="77" t="s">
        <v>788</v>
      </c>
      <c r="EP19" s="73">
        <f t="shared" si="16"/>
        <v>8961000</v>
      </c>
      <c r="EQ19" s="73" t="str">
        <f t="shared" si="17"/>
        <v>ZURICH DE OCCIDENTE S.A.</v>
      </c>
      <c r="ER19" s="82">
        <f t="shared" si="18"/>
        <v>6463830</v>
      </c>
      <c r="ES19" s="82">
        <f t="shared" si="19"/>
        <v>7498042.7999999998</v>
      </c>
      <c r="ET19" s="82" t="str">
        <f t="shared" si="20"/>
        <v xml:space="preserve"> GTI - ALBERTO ALVAREZ LOPEZ</v>
      </c>
    </row>
    <row r="20" spans="1:155" ht="95.25" customHeight="1">
      <c r="A20" s="63">
        <v>13</v>
      </c>
      <c r="B20" s="64" t="s">
        <v>350</v>
      </c>
      <c r="C20" s="95" t="s">
        <v>351</v>
      </c>
      <c r="D20" s="91" t="s">
        <v>15</v>
      </c>
      <c r="E20" s="96">
        <v>1</v>
      </c>
      <c r="F20" s="81"/>
      <c r="G20" s="81"/>
      <c r="H20" s="82"/>
      <c r="I20" s="81"/>
      <c r="J20" s="68"/>
      <c r="K20" s="68"/>
      <c r="L20" s="76"/>
      <c r="M20" s="135"/>
      <c r="N20" s="71" t="s">
        <v>55</v>
      </c>
      <c r="O20" s="71" t="s">
        <v>55</v>
      </c>
      <c r="P20" s="82"/>
      <c r="Q20" s="71"/>
      <c r="R20" s="75"/>
      <c r="S20" s="75"/>
      <c r="T20" s="71" t="s">
        <v>55</v>
      </c>
      <c r="U20" s="71" t="s">
        <v>55</v>
      </c>
      <c r="V20" s="72" t="s">
        <v>351</v>
      </c>
      <c r="W20" s="72" t="s">
        <v>352</v>
      </c>
      <c r="X20" s="82" t="s">
        <v>130</v>
      </c>
      <c r="Y20" s="72">
        <v>619837.92391304346</v>
      </c>
      <c r="Z20" s="72">
        <f t="shared" si="25"/>
        <v>99174.067826086961</v>
      </c>
      <c r="AA20" s="72">
        <f t="shared" si="30"/>
        <v>719011.99173913046</v>
      </c>
      <c r="AB20" s="72" t="s">
        <v>14</v>
      </c>
      <c r="AC20" s="131" t="s">
        <v>794</v>
      </c>
      <c r="AD20" s="73" t="s">
        <v>353</v>
      </c>
      <c r="AE20" s="73" t="s">
        <v>354</v>
      </c>
      <c r="AF20" s="69" t="s">
        <v>130</v>
      </c>
      <c r="AG20" s="73">
        <v>830000</v>
      </c>
      <c r="AH20" s="73">
        <v>132800</v>
      </c>
      <c r="AI20" s="73">
        <v>962800</v>
      </c>
      <c r="AJ20" s="73" t="s">
        <v>282</v>
      </c>
      <c r="AK20" s="73" t="s">
        <v>781</v>
      </c>
      <c r="AL20" s="72" t="s">
        <v>351</v>
      </c>
      <c r="AM20" s="72" t="s">
        <v>355</v>
      </c>
      <c r="AN20" s="69" t="s">
        <v>130</v>
      </c>
      <c r="AO20" s="72">
        <v>695851</v>
      </c>
      <c r="AP20" s="75">
        <f t="shared" si="2"/>
        <v>111336.16</v>
      </c>
      <c r="AQ20" s="75">
        <f t="shared" si="3"/>
        <v>807187.16</v>
      </c>
      <c r="AR20" s="72" t="s">
        <v>14</v>
      </c>
      <c r="AS20" s="72" t="s">
        <v>12</v>
      </c>
      <c r="AT20" s="74" t="s">
        <v>356</v>
      </c>
      <c r="AU20" s="74" t="s">
        <v>357</v>
      </c>
      <c r="AV20" s="82" t="s">
        <v>130</v>
      </c>
      <c r="AW20" s="74">
        <v>909075</v>
      </c>
      <c r="AX20" s="74">
        <v>145452</v>
      </c>
      <c r="AY20" s="74">
        <v>1054527</v>
      </c>
      <c r="AZ20" s="74" t="s">
        <v>10</v>
      </c>
      <c r="BA20" s="132" t="s">
        <v>801</v>
      </c>
      <c r="BB20" s="75" t="s">
        <v>358</v>
      </c>
      <c r="BC20" s="75" t="s">
        <v>15</v>
      </c>
      <c r="BD20" s="82" t="s">
        <v>130</v>
      </c>
      <c r="BE20" s="75">
        <v>655172.41</v>
      </c>
      <c r="BF20" s="75">
        <f t="shared" si="4"/>
        <v>104827.58560000001</v>
      </c>
      <c r="BG20" s="75">
        <f t="shared" si="5"/>
        <v>759999.99560000002</v>
      </c>
      <c r="BH20" s="75" t="s">
        <v>13</v>
      </c>
      <c r="BI20" s="75" t="s">
        <v>799</v>
      </c>
      <c r="BJ20" s="73">
        <f t="shared" si="21"/>
        <v>719011.99173913046</v>
      </c>
      <c r="BK20" s="73" t="str">
        <f t="shared" si="22"/>
        <v xml:space="preserve">DISTRICOM DE COLOMBIA LTDA </v>
      </c>
      <c r="BL20" s="74" t="s">
        <v>351</v>
      </c>
      <c r="BM20" s="74" t="s">
        <v>359</v>
      </c>
      <c r="BN20" s="82" t="s">
        <v>130</v>
      </c>
      <c r="BO20" s="74">
        <v>1015000</v>
      </c>
      <c r="BP20" s="74">
        <f t="shared" si="6"/>
        <v>162400</v>
      </c>
      <c r="BQ20" s="74">
        <f t="shared" si="7"/>
        <v>1177400</v>
      </c>
      <c r="BR20" s="74" t="s">
        <v>13</v>
      </c>
      <c r="BS20" s="132" t="s">
        <v>796</v>
      </c>
      <c r="BT20" s="72"/>
      <c r="BU20" s="72"/>
      <c r="BV20" s="82"/>
      <c r="BW20" s="72"/>
      <c r="BX20" s="72"/>
      <c r="BY20" s="72"/>
      <c r="BZ20" s="72"/>
      <c r="CA20" s="72"/>
      <c r="CB20" s="76" t="s">
        <v>351</v>
      </c>
      <c r="CC20" s="76" t="s">
        <v>360</v>
      </c>
      <c r="CD20" s="82" t="s">
        <v>130</v>
      </c>
      <c r="CE20" s="76">
        <v>845000</v>
      </c>
      <c r="CF20" s="76">
        <f t="shared" si="8"/>
        <v>135200</v>
      </c>
      <c r="CG20" s="76">
        <f t="shared" si="9"/>
        <v>980200</v>
      </c>
      <c r="CH20" s="76" t="s">
        <v>10</v>
      </c>
      <c r="CI20" s="76" t="s">
        <v>56</v>
      </c>
      <c r="CJ20" s="138"/>
      <c r="CK20" s="73"/>
      <c r="CL20" s="139"/>
      <c r="CM20" s="73"/>
      <c r="CN20" s="73"/>
      <c r="CO20" s="73"/>
      <c r="CP20" s="73"/>
      <c r="CQ20" s="133"/>
      <c r="CR20" s="77" t="s">
        <v>351</v>
      </c>
      <c r="CS20" s="77" t="s">
        <v>15</v>
      </c>
      <c r="CT20" s="82" t="s">
        <v>130</v>
      </c>
      <c r="CU20" s="77">
        <v>1154250</v>
      </c>
      <c r="CV20" s="77">
        <v>184680</v>
      </c>
      <c r="CW20" s="77">
        <f t="shared" si="10"/>
        <v>1338930</v>
      </c>
      <c r="CX20" s="77" t="s">
        <v>10</v>
      </c>
      <c r="CY20" s="77" t="s">
        <v>54</v>
      </c>
      <c r="CZ20" s="74" t="s">
        <v>351</v>
      </c>
      <c r="DA20" s="74" t="s">
        <v>361</v>
      </c>
      <c r="DB20" s="82" t="s">
        <v>130</v>
      </c>
      <c r="DC20" s="74">
        <v>827000</v>
      </c>
      <c r="DD20" s="74">
        <f t="shared" si="11"/>
        <v>132320</v>
      </c>
      <c r="DE20" s="74">
        <f t="shared" si="12"/>
        <v>959320</v>
      </c>
      <c r="DF20" s="74" t="s">
        <v>10</v>
      </c>
      <c r="DG20" s="74" t="s">
        <v>787</v>
      </c>
      <c r="DH20" s="72" t="s">
        <v>362</v>
      </c>
      <c r="DI20" s="72" t="s">
        <v>363</v>
      </c>
      <c r="DJ20" s="82" t="s">
        <v>130</v>
      </c>
      <c r="DK20" s="72">
        <v>854000</v>
      </c>
      <c r="DL20" s="72">
        <f t="shared" si="28"/>
        <v>136640</v>
      </c>
      <c r="DM20" s="72">
        <f t="shared" si="29"/>
        <v>990640</v>
      </c>
      <c r="DN20" s="72" t="s">
        <v>297</v>
      </c>
      <c r="DO20" s="72" t="s">
        <v>19</v>
      </c>
      <c r="DP20" s="73">
        <f t="shared" si="13"/>
        <v>959320</v>
      </c>
      <c r="DQ20" s="73" t="str">
        <f t="shared" si="14"/>
        <v>SITEC SOLUCIONES SAS</v>
      </c>
      <c r="DR20" s="72" t="s">
        <v>364</v>
      </c>
      <c r="DS20" s="72" t="s">
        <v>365</v>
      </c>
      <c r="DT20" s="82" t="s">
        <v>130</v>
      </c>
      <c r="DU20" s="72">
        <v>850000</v>
      </c>
      <c r="DV20" s="72">
        <f t="shared" si="23"/>
        <v>136000</v>
      </c>
      <c r="DW20" s="72">
        <f t="shared" si="24"/>
        <v>986000</v>
      </c>
      <c r="DX20" s="72" t="s">
        <v>10</v>
      </c>
      <c r="DY20" s="72" t="s">
        <v>43</v>
      </c>
      <c r="DZ20" s="79"/>
      <c r="EA20" s="79"/>
      <c r="EB20" s="82"/>
      <c r="EC20" s="79"/>
      <c r="ED20" s="79"/>
      <c r="EE20" s="79"/>
      <c r="EF20" s="79"/>
      <c r="EG20" s="134"/>
      <c r="EH20" s="77" t="s">
        <v>366</v>
      </c>
      <c r="EI20" s="77" t="s">
        <v>367</v>
      </c>
      <c r="EJ20" s="82" t="s">
        <v>130</v>
      </c>
      <c r="EK20" s="77">
        <v>1032256</v>
      </c>
      <c r="EL20" s="77">
        <v>165161</v>
      </c>
      <c r="EM20" s="77">
        <f t="shared" si="15"/>
        <v>1197417</v>
      </c>
      <c r="EN20" s="77" t="s">
        <v>302</v>
      </c>
      <c r="EO20" s="77" t="s">
        <v>788</v>
      </c>
      <c r="EP20" s="73">
        <f t="shared" si="16"/>
        <v>986000</v>
      </c>
      <c r="EQ20" s="73" t="str">
        <f t="shared" si="17"/>
        <v>TEK SOLUCIONES TECNOLOGICAS S.A.S</v>
      </c>
      <c r="ER20" s="82">
        <f t="shared" si="18"/>
        <v>619837.92391304346</v>
      </c>
      <c r="ES20" s="82">
        <f t="shared" si="19"/>
        <v>719011.99173913046</v>
      </c>
      <c r="ET20" s="82" t="str">
        <f t="shared" si="20"/>
        <v xml:space="preserve">DISTRICOM DE COLOMBIA LTDA </v>
      </c>
    </row>
    <row r="21" spans="1:155" ht="297" customHeight="1">
      <c r="A21" s="80">
        <v>14</v>
      </c>
      <c r="B21" s="64" t="s">
        <v>368</v>
      </c>
      <c r="C21" s="95" t="s">
        <v>369</v>
      </c>
      <c r="D21" s="97" t="s">
        <v>15</v>
      </c>
      <c r="E21" s="89">
        <v>2</v>
      </c>
      <c r="F21" s="81"/>
      <c r="G21" s="81"/>
      <c r="H21" s="82"/>
      <c r="I21" s="81"/>
      <c r="J21" s="68"/>
      <c r="K21" s="68"/>
      <c r="L21" s="76"/>
      <c r="M21" s="135"/>
      <c r="N21" s="71" t="s">
        <v>55</v>
      </c>
      <c r="O21" s="71" t="s">
        <v>55</v>
      </c>
      <c r="P21" s="82"/>
      <c r="Q21" s="71"/>
      <c r="R21" s="75"/>
      <c r="S21" s="75"/>
      <c r="T21" s="71" t="s">
        <v>55</v>
      </c>
      <c r="U21" s="71" t="s">
        <v>55</v>
      </c>
      <c r="V21" s="72" t="s">
        <v>369</v>
      </c>
      <c r="W21" s="72" t="s">
        <v>370</v>
      </c>
      <c r="X21" s="82" t="s">
        <v>130</v>
      </c>
      <c r="Y21" s="72">
        <v>4780301.0869565215</v>
      </c>
      <c r="Z21" s="72">
        <f t="shared" si="25"/>
        <v>764848.17391304346</v>
      </c>
      <c r="AA21" s="72">
        <f t="shared" si="30"/>
        <v>11090298.521739129</v>
      </c>
      <c r="AB21" s="72" t="s">
        <v>14</v>
      </c>
      <c r="AC21" s="131" t="s">
        <v>794</v>
      </c>
      <c r="AD21" s="73" t="s">
        <v>371</v>
      </c>
      <c r="AE21" s="73" t="s">
        <v>372</v>
      </c>
      <c r="AF21" s="69" t="s">
        <v>130</v>
      </c>
      <c r="AG21" s="73">
        <v>5640000</v>
      </c>
      <c r="AH21" s="73">
        <v>902400</v>
      </c>
      <c r="AI21" s="73">
        <v>13084800</v>
      </c>
      <c r="AJ21" s="73" t="s">
        <v>282</v>
      </c>
      <c r="AK21" s="73" t="s">
        <v>63</v>
      </c>
      <c r="AL21" s="72" t="s">
        <v>369</v>
      </c>
      <c r="AM21" s="72" t="s">
        <v>373</v>
      </c>
      <c r="AN21" s="69" t="s">
        <v>130</v>
      </c>
      <c r="AO21" s="72">
        <v>4633510</v>
      </c>
      <c r="AP21" s="75">
        <f t="shared" si="2"/>
        <v>741361.6</v>
      </c>
      <c r="AQ21" s="75">
        <f t="shared" si="3"/>
        <v>10749743.199999999</v>
      </c>
      <c r="AR21" s="72" t="s">
        <v>14</v>
      </c>
      <c r="AS21" s="72" t="s">
        <v>782</v>
      </c>
      <c r="AT21" s="74" t="s">
        <v>374</v>
      </c>
      <c r="AU21" s="74" t="s">
        <v>375</v>
      </c>
      <c r="AV21" s="82" t="s">
        <v>130</v>
      </c>
      <c r="AW21" s="74">
        <v>25400625</v>
      </c>
      <c r="AX21" s="74">
        <v>4064100</v>
      </c>
      <c r="AY21" s="74">
        <v>58929450</v>
      </c>
      <c r="AZ21" s="74" t="s">
        <v>10</v>
      </c>
      <c r="BA21" s="132" t="s">
        <v>801</v>
      </c>
      <c r="BB21" s="75" t="s">
        <v>376</v>
      </c>
      <c r="BC21" s="75" t="s">
        <v>15</v>
      </c>
      <c r="BD21" s="82" t="s">
        <v>130</v>
      </c>
      <c r="BE21" s="75">
        <v>5163793.0999999996</v>
      </c>
      <c r="BF21" s="75">
        <f t="shared" si="4"/>
        <v>826206.89599999995</v>
      </c>
      <c r="BG21" s="75">
        <f t="shared" si="5"/>
        <v>11979999.991999999</v>
      </c>
      <c r="BH21" s="75" t="s">
        <v>13</v>
      </c>
      <c r="BI21" s="75" t="s">
        <v>799</v>
      </c>
      <c r="BJ21" s="73">
        <f t="shared" si="21"/>
        <v>10749743.199999999</v>
      </c>
      <c r="BK21" s="73" t="str">
        <f t="shared" si="22"/>
        <v xml:space="preserve"> GTI - ALBERTO ALVAREZ LOPEZ</v>
      </c>
      <c r="BL21" s="74" t="s">
        <v>369</v>
      </c>
      <c r="BM21" s="74" t="s">
        <v>377</v>
      </c>
      <c r="BN21" s="82" t="s">
        <v>130</v>
      </c>
      <c r="BO21" s="74">
        <v>5450000</v>
      </c>
      <c r="BP21" s="74">
        <f t="shared" si="6"/>
        <v>872000</v>
      </c>
      <c r="BQ21" s="74">
        <f t="shared" si="7"/>
        <v>12644000</v>
      </c>
      <c r="BR21" s="74" t="s">
        <v>13</v>
      </c>
      <c r="BS21" s="132" t="s">
        <v>796</v>
      </c>
      <c r="BT21" s="72"/>
      <c r="BU21" s="72"/>
      <c r="BV21" s="82"/>
      <c r="BW21" s="72"/>
      <c r="BX21" s="72"/>
      <c r="BY21" s="72"/>
      <c r="BZ21" s="72"/>
      <c r="CA21" s="72"/>
      <c r="CB21" s="76" t="s">
        <v>369</v>
      </c>
      <c r="CC21" s="76" t="s">
        <v>378</v>
      </c>
      <c r="CD21" s="82" t="s">
        <v>130</v>
      </c>
      <c r="CE21" s="76">
        <v>5155200</v>
      </c>
      <c r="CF21" s="76">
        <f t="shared" si="8"/>
        <v>824832</v>
      </c>
      <c r="CG21" s="76">
        <f t="shared" si="9"/>
        <v>11960064</v>
      </c>
      <c r="CH21" s="76" t="s">
        <v>10</v>
      </c>
      <c r="CI21" s="76" t="s">
        <v>56</v>
      </c>
      <c r="CJ21" s="73" t="s">
        <v>379</v>
      </c>
      <c r="CK21" s="73" t="s">
        <v>380</v>
      </c>
      <c r="CL21" s="82" t="s">
        <v>315</v>
      </c>
      <c r="CM21" s="73">
        <v>6716000</v>
      </c>
      <c r="CN21" s="73">
        <f>+CM21*0.16</f>
        <v>1074560</v>
      </c>
      <c r="CO21" s="73">
        <f t="shared" si="27"/>
        <v>15581120</v>
      </c>
      <c r="CP21" s="73" t="s">
        <v>292</v>
      </c>
      <c r="CQ21" s="133" t="s">
        <v>782</v>
      </c>
      <c r="CR21" s="77" t="s">
        <v>381</v>
      </c>
      <c r="CS21" s="77" t="s">
        <v>15</v>
      </c>
      <c r="CT21" s="82" t="s">
        <v>130</v>
      </c>
      <c r="CU21" s="77">
        <v>6591375</v>
      </c>
      <c r="CV21" s="77">
        <v>1054620</v>
      </c>
      <c r="CW21" s="77">
        <f t="shared" si="10"/>
        <v>15291990</v>
      </c>
      <c r="CX21" s="77" t="s">
        <v>10</v>
      </c>
      <c r="CY21" s="77" t="s">
        <v>54</v>
      </c>
      <c r="CZ21" s="74" t="s">
        <v>382</v>
      </c>
      <c r="DA21" s="74" t="s">
        <v>383</v>
      </c>
      <c r="DB21" s="82" t="s">
        <v>130</v>
      </c>
      <c r="DC21" s="74">
        <v>5839000</v>
      </c>
      <c r="DD21" s="74">
        <f t="shared" si="11"/>
        <v>934240</v>
      </c>
      <c r="DE21" s="74">
        <f t="shared" si="12"/>
        <v>13546480</v>
      </c>
      <c r="DF21" s="74" t="s">
        <v>10</v>
      </c>
      <c r="DG21" s="74" t="s">
        <v>787</v>
      </c>
      <c r="DH21" s="72" t="s">
        <v>384</v>
      </c>
      <c r="DI21" s="72" t="s">
        <v>385</v>
      </c>
      <c r="DJ21" s="82" t="s">
        <v>130</v>
      </c>
      <c r="DK21" s="72">
        <v>4885000</v>
      </c>
      <c r="DL21" s="72">
        <f t="shared" si="28"/>
        <v>781600</v>
      </c>
      <c r="DM21" s="72">
        <f t="shared" si="29"/>
        <v>11333200</v>
      </c>
      <c r="DN21" s="72" t="s">
        <v>297</v>
      </c>
      <c r="DO21" s="72" t="s">
        <v>19</v>
      </c>
      <c r="DP21" s="73">
        <f t="shared" si="13"/>
        <v>11333200</v>
      </c>
      <c r="DQ21" s="73" t="str">
        <f t="shared" si="14"/>
        <v>SUMIMAS SAS</v>
      </c>
      <c r="DR21" s="72" t="s">
        <v>386</v>
      </c>
      <c r="DS21" s="72" t="s">
        <v>387</v>
      </c>
      <c r="DT21" s="82" t="s">
        <v>130</v>
      </c>
      <c r="DU21" s="72">
        <v>5858000</v>
      </c>
      <c r="DV21" s="72">
        <f t="shared" si="23"/>
        <v>937280</v>
      </c>
      <c r="DW21" s="72">
        <f t="shared" si="24"/>
        <v>13590560</v>
      </c>
      <c r="DX21" s="72" t="s">
        <v>10</v>
      </c>
      <c r="DY21" s="72" t="s">
        <v>43</v>
      </c>
      <c r="DZ21" s="79" t="s">
        <v>388</v>
      </c>
      <c r="EA21" s="79" t="s">
        <v>389</v>
      </c>
      <c r="EB21" s="82" t="s">
        <v>130</v>
      </c>
      <c r="EC21" s="79">
        <v>5610000</v>
      </c>
      <c r="ED21" s="79">
        <v>897600</v>
      </c>
      <c r="EE21" s="79">
        <v>13015200</v>
      </c>
      <c r="EF21" s="79" t="s">
        <v>14</v>
      </c>
      <c r="EG21" s="134" t="s">
        <v>789</v>
      </c>
      <c r="EH21" s="77" t="s">
        <v>390</v>
      </c>
      <c r="EI21" s="77" t="s">
        <v>391</v>
      </c>
      <c r="EJ21" s="82" t="s">
        <v>130</v>
      </c>
      <c r="EK21" s="77">
        <v>5020224</v>
      </c>
      <c r="EL21" s="77">
        <v>803236</v>
      </c>
      <c r="EM21" s="77">
        <f t="shared" si="15"/>
        <v>11646920</v>
      </c>
      <c r="EN21" s="77" t="s">
        <v>302</v>
      </c>
      <c r="EO21" s="77" t="s">
        <v>788</v>
      </c>
      <c r="EP21" s="73">
        <f t="shared" si="16"/>
        <v>11646920</v>
      </c>
      <c r="EQ21" s="73" t="str">
        <f t="shared" si="17"/>
        <v>ZURICH DE OCCIDENTE S.A.</v>
      </c>
      <c r="ER21" s="82">
        <f t="shared" si="18"/>
        <v>4633510</v>
      </c>
      <c r="ES21" s="82">
        <f t="shared" si="19"/>
        <v>10749743.199999999</v>
      </c>
      <c r="ET21" s="82" t="str">
        <f t="shared" si="20"/>
        <v xml:space="preserve"> GTI - ALBERTO ALVAREZ LOPEZ</v>
      </c>
    </row>
    <row r="22" spans="1:155" ht="118.5" customHeight="1">
      <c r="A22" s="63">
        <v>15</v>
      </c>
      <c r="B22" s="98" t="s">
        <v>323</v>
      </c>
      <c r="C22" s="90" t="s">
        <v>392</v>
      </c>
      <c r="D22" s="97" t="s">
        <v>15</v>
      </c>
      <c r="E22" s="89">
        <v>2</v>
      </c>
      <c r="F22" s="81"/>
      <c r="G22" s="81"/>
      <c r="H22" s="82"/>
      <c r="I22" s="81"/>
      <c r="J22" s="68"/>
      <c r="K22" s="68"/>
      <c r="L22" s="76"/>
      <c r="M22" s="135"/>
      <c r="N22" s="71" t="s">
        <v>55</v>
      </c>
      <c r="O22" s="71" t="s">
        <v>55</v>
      </c>
      <c r="P22" s="82"/>
      <c r="Q22" s="71"/>
      <c r="R22" s="75"/>
      <c r="S22" s="75"/>
      <c r="T22" s="71" t="s">
        <v>55</v>
      </c>
      <c r="U22" s="71" t="s">
        <v>55</v>
      </c>
      <c r="V22" s="72" t="s">
        <v>392</v>
      </c>
      <c r="W22" s="72" t="s">
        <v>393</v>
      </c>
      <c r="X22" s="82" t="s">
        <v>130</v>
      </c>
      <c r="Y22" s="72">
        <v>609830.31521739124</v>
      </c>
      <c r="Z22" s="72">
        <f t="shared" si="25"/>
        <v>97572.850434782595</v>
      </c>
      <c r="AA22" s="72">
        <f t="shared" si="30"/>
        <v>1414806.3313043476</v>
      </c>
      <c r="AB22" s="72" t="s">
        <v>14</v>
      </c>
      <c r="AC22" s="131" t="s">
        <v>794</v>
      </c>
      <c r="AD22" s="73" t="s">
        <v>353</v>
      </c>
      <c r="AE22" s="73" t="s">
        <v>354</v>
      </c>
      <c r="AF22" s="69" t="s">
        <v>130</v>
      </c>
      <c r="AG22" s="73">
        <v>830000</v>
      </c>
      <c r="AH22" s="73">
        <v>132800</v>
      </c>
      <c r="AI22" s="73">
        <v>1925600</v>
      </c>
      <c r="AJ22" s="73" t="s">
        <v>282</v>
      </c>
      <c r="AK22" s="73" t="s">
        <v>63</v>
      </c>
      <c r="AL22" s="72" t="s">
        <v>392</v>
      </c>
      <c r="AM22" s="72" t="s">
        <v>355</v>
      </c>
      <c r="AN22" s="69" t="s">
        <v>130</v>
      </c>
      <c r="AO22" s="72">
        <v>695851</v>
      </c>
      <c r="AP22" s="75">
        <f t="shared" si="2"/>
        <v>111336.16</v>
      </c>
      <c r="AQ22" s="75">
        <f t="shared" si="3"/>
        <v>1614374.32</v>
      </c>
      <c r="AR22" s="72" t="s">
        <v>14</v>
      </c>
      <c r="AS22" s="72" t="s">
        <v>12</v>
      </c>
      <c r="AT22" s="74" t="s">
        <v>356</v>
      </c>
      <c r="AU22" s="74" t="s">
        <v>357</v>
      </c>
      <c r="AV22" s="82" t="s">
        <v>130</v>
      </c>
      <c r="AW22" s="74">
        <v>909075</v>
      </c>
      <c r="AX22" s="74">
        <v>145452</v>
      </c>
      <c r="AY22" s="74">
        <v>2109054</v>
      </c>
      <c r="AZ22" s="74" t="s">
        <v>10</v>
      </c>
      <c r="BA22" s="132" t="s">
        <v>801</v>
      </c>
      <c r="BB22" s="99" t="s">
        <v>392</v>
      </c>
      <c r="BC22" s="100" t="s">
        <v>15</v>
      </c>
      <c r="BD22" s="82" t="s">
        <v>130</v>
      </c>
      <c r="BE22" s="99">
        <v>655172.41</v>
      </c>
      <c r="BF22" s="75">
        <f t="shared" si="4"/>
        <v>104827.58560000001</v>
      </c>
      <c r="BG22" s="75">
        <f t="shared" si="5"/>
        <v>1519999.9912</v>
      </c>
      <c r="BH22" s="75" t="s">
        <v>139</v>
      </c>
      <c r="BI22" s="75" t="s">
        <v>799</v>
      </c>
      <c r="BJ22" s="73">
        <f t="shared" si="21"/>
        <v>1414806.3313043476</v>
      </c>
      <c r="BK22" s="73" t="str">
        <f t="shared" si="22"/>
        <v xml:space="preserve">DISTRICOM DE COLOMBIA LTDA </v>
      </c>
      <c r="BL22" s="74" t="s">
        <v>392</v>
      </c>
      <c r="BM22" s="74" t="s">
        <v>394</v>
      </c>
      <c r="BN22" s="82" t="s">
        <v>130</v>
      </c>
      <c r="BO22" s="74">
        <v>1015000</v>
      </c>
      <c r="BP22" s="74">
        <f t="shared" si="6"/>
        <v>162400</v>
      </c>
      <c r="BQ22" s="74">
        <f t="shared" si="7"/>
        <v>2354800</v>
      </c>
      <c r="BR22" s="74" t="s">
        <v>13</v>
      </c>
      <c r="BS22" s="132" t="s">
        <v>796</v>
      </c>
      <c r="BT22" s="72"/>
      <c r="BU22" s="72"/>
      <c r="BV22" s="82"/>
      <c r="BW22" s="72"/>
      <c r="BX22" s="72"/>
      <c r="BY22" s="72"/>
      <c r="BZ22" s="72"/>
      <c r="CA22" s="72"/>
      <c r="CB22" s="76" t="s">
        <v>392</v>
      </c>
      <c r="CC22" s="76" t="s">
        <v>360</v>
      </c>
      <c r="CD22" s="82" t="s">
        <v>130</v>
      </c>
      <c r="CE22" s="76">
        <v>845000</v>
      </c>
      <c r="CF22" s="76">
        <f t="shared" si="8"/>
        <v>135200</v>
      </c>
      <c r="CG22" s="76">
        <f t="shared" si="9"/>
        <v>1960400</v>
      </c>
      <c r="CH22" s="76" t="s">
        <v>10</v>
      </c>
      <c r="CI22" s="76" t="s">
        <v>56</v>
      </c>
      <c r="CJ22" s="73"/>
      <c r="CK22" s="73"/>
      <c r="CL22" s="94" t="s">
        <v>333</v>
      </c>
      <c r="CM22" s="73"/>
      <c r="CN22" s="73"/>
      <c r="CO22" s="73"/>
      <c r="CP22" s="73"/>
      <c r="CQ22" s="133"/>
      <c r="CR22" s="77" t="s">
        <v>392</v>
      </c>
      <c r="CS22" s="77" t="s">
        <v>15</v>
      </c>
      <c r="CT22" s="82" t="s">
        <v>130</v>
      </c>
      <c r="CU22" s="77">
        <v>1154250</v>
      </c>
      <c r="CV22" s="77">
        <v>184680</v>
      </c>
      <c r="CW22" s="77">
        <f t="shared" si="10"/>
        <v>2677860</v>
      </c>
      <c r="CX22" s="77" t="s">
        <v>10</v>
      </c>
      <c r="CY22" s="77" t="s">
        <v>54</v>
      </c>
      <c r="CZ22" s="74" t="s">
        <v>392</v>
      </c>
      <c r="DA22" s="74" t="s">
        <v>395</v>
      </c>
      <c r="DB22" s="82" t="s">
        <v>130</v>
      </c>
      <c r="DC22" s="74">
        <v>827000</v>
      </c>
      <c r="DD22" s="74">
        <f t="shared" si="11"/>
        <v>132320</v>
      </c>
      <c r="DE22" s="74">
        <f t="shared" si="12"/>
        <v>1918640</v>
      </c>
      <c r="DF22" s="74" t="s">
        <v>10</v>
      </c>
      <c r="DG22" s="74" t="s">
        <v>787</v>
      </c>
      <c r="DH22" s="72" t="s">
        <v>362</v>
      </c>
      <c r="DI22" s="72" t="s">
        <v>396</v>
      </c>
      <c r="DJ22" s="82" t="s">
        <v>130</v>
      </c>
      <c r="DK22" s="72">
        <v>854000</v>
      </c>
      <c r="DL22" s="72">
        <f t="shared" si="28"/>
        <v>136640</v>
      </c>
      <c r="DM22" s="72">
        <f t="shared" si="29"/>
        <v>1981280</v>
      </c>
      <c r="DN22" s="72" t="s">
        <v>297</v>
      </c>
      <c r="DO22" s="72" t="s">
        <v>19</v>
      </c>
      <c r="DP22" s="73">
        <f t="shared" si="13"/>
        <v>1918640</v>
      </c>
      <c r="DQ22" s="73" t="str">
        <f t="shared" si="14"/>
        <v>SITEC SOLUCIONES SAS</v>
      </c>
      <c r="DR22" s="72" t="s">
        <v>397</v>
      </c>
      <c r="DS22" s="72" t="s">
        <v>365</v>
      </c>
      <c r="DT22" s="82" t="s">
        <v>130</v>
      </c>
      <c r="DU22" s="72">
        <v>850000</v>
      </c>
      <c r="DV22" s="72">
        <f t="shared" si="23"/>
        <v>136000</v>
      </c>
      <c r="DW22" s="72">
        <f t="shared" si="24"/>
        <v>1972000</v>
      </c>
      <c r="DX22" s="72" t="s">
        <v>10</v>
      </c>
      <c r="DY22" s="72" t="s">
        <v>43</v>
      </c>
      <c r="DZ22" s="79"/>
      <c r="EA22" s="79"/>
      <c r="EB22" s="82"/>
      <c r="EC22" s="79"/>
      <c r="ED22" s="79"/>
      <c r="EE22" s="79"/>
      <c r="EF22" s="79"/>
      <c r="EG22" s="134"/>
      <c r="EH22" s="77" t="s">
        <v>366</v>
      </c>
      <c r="EI22" s="77" t="s">
        <v>367</v>
      </c>
      <c r="EJ22" s="82" t="s">
        <v>130</v>
      </c>
      <c r="EK22" s="77">
        <v>1032256</v>
      </c>
      <c r="EL22" s="77">
        <v>165161</v>
      </c>
      <c r="EM22" s="77">
        <f t="shared" si="15"/>
        <v>2394834</v>
      </c>
      <c r="EN22" s="77" t="s">
        <v>302</v>
      </c>
      <c r="EO22" s="77" t="s">
        <v>788</v>
      </c>
      <c r="EP22" s="73">
        <f t="shared" si="16"/>
        <v>1972000</v>
      </c>
      <c r="EQ22" s="73" t="str">
        <f t="shared" si="17"/>
        <v>TEK SOLUCIONES TECNOLOGICAS S.A.S</v>
      </c>
      <c r="ER22" s="82">
        <f t="shared" si="18"/>
        <v>609830.31521739124</v>
      </c>
      <c r="ES22" s="82">
        <f t="shared" si="19"/>
        <v>1414806.3313043476</v>
      </c>
      <c r="ET22" s="82" t="str">
        <f t="shared" si="20"/>
        <v xml:space="preserve">DISTRICOM DE COLOMBIA LTDA </v>
      </c>
    </row>
    <row r="23" spans="1:155" ht="182.1" customHeight="1">
      <c r="A23" s="80">
        <v>16</v>
      </c>
      <c r="B23" s="64" t="s">
        <v>398</v>
      </c>
      <c r="C23" s="90" t="s">
        <v>399</v>
      </c>
      <c r="D23" s="91" t="s">
        <v>400</v>
      </c>
      <c r="E23" s="89">
        <v>1</v>
      </c>
      <c r="F23" s="81" t="s">
        <v>401</v>
      </c>
      <c r="G23" s="81" t="s">
        <v>402</v>
      </c>
      <c r="H23" s="82" t="s">
        <v>130</v>
      </c>
      <c r="I23" s="81">
        <v>3103200</v>
      </c>
      <c r="J23" s="68">
        <f t="shared" si="0"/>
        <v>496512</v>
      </c>
      <c r="K23" s="68">
        <f t="shared" si="1"/>
        <v>3599712</v>
      </c>
      <c r="L23" s="76" t="s">
        <v>14</v>
      </c>
      <c r="M23" s="135" t="s">
        <v>779</v>
      </c>
      <c r="N23" s="71" t="s">
        <v>55</v>
      </c>
      <c r="O23" s="71" t="s">
        <v>55</v>
      </c>
      <c r="P23" s="82"/>
      <c r="Q23" s="71"/>
      <c r="R23" s="75"/>
      <c r="S23" s="75"/>
      <c r="T23" s="71" t="s">
        <v>55</v>
      </c>
      <c r="U23" s="71" t="s">
        <v>55</v>
      </c>
      <c r="V23" s="72" t="s">
        <v>403</v>
      </c>
      <c r="W23" s="72" t="s">
        <v>404</v>
      </c>
      <c r="X23" s="83" t="s">
        <v>405</v>
      </c>
      <c r="Y23" s="72"/>
      <c r="Z23" s="72"/>
      <c r="AA23" s="72"/>
      <c r="AB23" s="72"/>
      <c r="AC23" s="131"/>
      <c r="AD23" s="73" t="s">
        <v>406</v>
      </c>
      <c r="AE23" s="73" t="s">
        <v>407</v>
      </c>
      <c r="AF23" s="69" t="s">
        <v>130</v>
      </c>
      <c r="AG23" s="73">
        <v>2210000</v>
      </c>
      <c r="AH23" s="73">
        <v>353600</v>
      </c>
      <c r="AI23" s="73">
        <v>2563600</v>
      </c>
      <c r="AJ23" s="73" t="s">
        <v>282</v>
      </c>
      <c r="AK23" s="73" t="s">
        <v>63</v>
      </c>
      <c r="AL23" s="72" t="s">
        <v>408</v>
      </c>
      <c r="AM23" s="72" t="s">
        <v>409</v>
      </c>
      <c r="AN23" s="78" t="s">
        <v>405</v>
      </c>
      <c r="AO23" s="72"/>
      <c r="AP23" s="75"/>
      <c r="AQ23" s="75"/>
      <c r="AR23" s="72"/>
      <c r="AS23" s="72"/>
      <c r="AT23" s="74" t="s">
        <v>410</v>
      </c>
      <c r="AU23" s="74" t="s">
        <v>411</v>
      </c>
      <c r="AV23" s="78" t="s">
        <v>405</v>
      </c>
      <c r="AW23" s="74"/>
      <c r="AX23" s="74"/>
      <c r="AY23" s="74"/>
      <c r="AZ23" s="74"/>
      <c r="BA23" s="132"/>
      <c r="BB23" s="75" t="s">
        <v>412</v>
      </c>
      <c r="BC23" s="75" t="s">
        <v>413</v>
      </c>
      <c r="BD23" s="83" t="s">
        <v>405</v>
      </c>
      <c r="BE23" s="75"/>
      <c r="BF23" s="75"/>
      <c r="BG23" s="75"/>
      <c r="BH23" s="75"/>
      <c r="BI23" s="75"/>
      <c r="BJ23" s="73">
        <f t="shared" si="21"/>
        <v>2563600</v>
      </c>
      <c r="BK23" s="73" t="str">
        <f t="shared" si="22"/>
        <v xml:space="preserve">ELATIN S.A.S </v>
      </c>
      <c r="BL23" s="74"/>
      <c r="BM23" s="74"/>
      <c r="BN23" s="82"/>
      <c r="BO23" s="74"/>
      <c r="BP23" s="74"/>
      <c r="BQ23" s="74"/>
      <c r="BR23" s="74"/>
      <c r="BS23" s="132"/>
      <c r="BT23" s="72"/>
      <c r="BU23" s="72"/>
      <c r="BV23" s="82"/>
      <c r="BW23" s="72"/>
      <c r="BX23" s="72"/>
      <c r="BY23" s="72"/>
      <c r="BZ23" s="72"/>
      <c r="CA23" s="72"/>
      <c r="CB23" s="76" t="s">
        <v>399</v>
      </c>
      <c r="CC23" s="76" t="s">
        <v>414</v>
      </c>
      <c r="CD23" s="82" t="s">
        <v>130</v>
      </c>
      <c r="CE23" s="76">
        <v>2203500</v>
      </c>
      <c r="CF23" s="76">
        <f t="shared" si="8"/>
        <v>352560</v>
      </c>
      <c r="CG23" s="76">
        <f t="shared" si="9"/>
        <v>2556060</v>
      </c>
      <c r="CH23" s="76" t="s">
        <v>10</v>
      </c>
      <c r="CI23" s="76" t="s">
        <v>56</v>
      </c>
      <c r="CJ23" s="73" t="s">
        <v>415</v>
      </c>
      <c r="CK23" s="73" t="s">
        <v>416</v>
      </c>
      <c r="CL23" s="83" t="s">
        <v>417</v>
      </c>
      <c r="CM23" s="140"/>
      <c r="CN23" s="140"/>
      <c r="CO23" s="140"/>
      <c r="CP23" s="73"/>
      <c r="CQ23" s="133"/>
      <c r="CR23" s="77" t="s">
        <v>418</v>
      </c>
      <c r="CS23" s="77" t="s">
        <v>52</v>
      </c>
      <c r="CT23" s="83" t="s">
        <v>148</v>
      </c>
      <c r="CU23" s="77">
        <v>2733750</v>
      </c>
      <c r="CV23" s="77">
        <v>437400</v>
      </c>
      <c r="CW23" s="77">
        <f t="shared" si="10"/>
        <v>3171150</v>
      </c>
      <c r="CX23" s="77" t="s">
        <v>10</v>
      </c>
      <c r="CY23" s="77" t="s">
        <v>54</v>
      </c>
      <c r="CZ23" s="74" t="s">
        <v>418</v>
      </c>
      <c r="DA23" s="74" t="s">
        <v>419</v>
      </c>
      <c r="DB23" s="83" t="s">
        <v>420</v>
      </c>
      <c r="DC23" s="74"/>
      <c r="DD23" s="74"/>
      <c r="DE23" s="74"/>
      <c r="DF23" s="74"/>
      <c r="DG23" s="74"/>
      <c r="DH23" s="72"/>
      <c r="DI23" s="72"/>
      <c r="DJ23" s="82"/>
      <c r="DK23" s="72"/>
      <c r="DL23" s="72"/>
      <c r="DM23" s="72"/>
      <c r="DN23" s="72" t="s">
        <v>297</v>
      </c>
      <c r="DO23" s="72" t="s">
        <v>19</v>
      </c>
      <c r="DP23" s="73">
        <f t="shared" si="13"/>
        <v>2556060</v>
      </c>
      <c r="DQ23" s="73" t="str">
        <f t="shared" si="14"/>
        <v xml:space="preserve"> NEX COMPUTER S.A</v>
      </c>
      <c r="DR23" s="72" t="s">
        <v>421</v>
      </c>
      <c r="DS23" s="72" t="s">
        <v>422</v>
      </c>
      <c r="DT23" s="82" t="s">
        <v>130</v>
      </c>
      <c r="DU23" s="72">
        <v>2260000</v>
      </c>
      <c r="DV23" s="72"/>
      <c r="DW23" s="72">
        <f t="shared" si="24"/>
        <v>2260000</v>
      </c>
      <c r="DX23" s="72" t="s">
        <v>10</v>
      </c>
      <c r="DY23" s="72" t="s">
        <v>43</v>
      </c>
      <c r="DZ23" s="79" t="s">
        <v>423</v>
      </c>
      <c r="EA23" s="79" t="s">
        <v>424</v>
      </c>
      <c r="EB23" s="82" t="s">
        <v>130</v>
      </c>
      <c r="EC23" s="79">
        <v>2278174</v>
      </c>
      <c r="ED23" s="79"/>
      <c r="EE23" s="79">
        <v>2278174</v>
      </c>
      <c r="EF23" s="79" t="s">
        <v>14</v>
      </c>
      <c r="EG23" s="134" t="s">
        <v>797</v>
      </c>
      <c r="EH23" s="77" t="s">
        <v>425</v>
      </c>
      <c r="EI23" s="77" t="s">
        <v>426</v>
      </c>
      <c r="EJ23" s="82" t="s">
        <v>130</v>
      </c>
      <c r="EK23" s="77">
        <v>2216000</v>
      </c>
      <c r="EL23" s="77">
        <v>25703</v>
      </c>
      <c r="EM23" s="77">
        <f t="shared" si="15"/>
        <v>2241703</v>
      </c>
      <c r="EN23" s="77" t="s">
        <v>302</v>
      </c>
      <c r="EO23" s="77" t="s">
        <v>788</v>
      </c>
      <c r="EP23" s="73">
        <f t="shared" si="16"/>
        <v>2241703</v>
      </c>
      <c r="EQ23" s="73" t="str">
        <f t="shared" si="17"/>
        <v>ZURICH DE OCCIDENTE S.A.</v>
      </c>
      <c r="ER23" s="82">
        <f t="shared" si="18"/>
        <v>2203500</v>
      </c>
      <c r="ES23" s="82">
        <f t="shared" si="19"/>
        <v>2241703</v>
      </c>
      <c r="ET23" s="82" t="str">
        <f t="shared" si="20"/>
        <v>ZURICH DE OCCIDENTE S.A.</v>
      </c>
    </row>
    <row r="24" spans="1:155" ht="173.1" customHeight="1">
      <c r="A24" s="63">
        <v>17</v>
      </c>
      <c r="B24" s="64" t="s">
        <v>427</v>
      </c>
      <c r="C24" s="90" t="s">
        <v>428</v>
      </c>
      <c r="D24" s="88" t="s">
        <v>429</v>
      </c>
      <c r="E24" s="64">
        <v>1</v>
      </c>
      <c r="F24" s="81" t="s">
        <v>430</v>
      </c>
      <c r="G24" s="81" t="s">
        <v>431</v>
      </c>
      <c r="H24" s="82" t="s">
        <v>130</v>
      </c>
      <c r="I24" s="81">
        <v>2844000.0000000005</v>
      </c>
      <c r="J24" s="68">
        <f t="shared" si="0"/>
        <v>455040.00000000006</v>
      </c>
      <c r="K24" s="68">
        <f t="shared" si="1"/>
        <v>3299040.0000000005</v>
      </c>
      <c r="L24" s="76" t="s">
        <v>14</v>
      </c>
      <c r="M24" s="135" t="s">
        <v>779</v>
      </c>
      <c r="N24" s="71" t="s">
        <v>55</v>
      </c>
      <c r="O24" s="71" t="s">
        <v>55</v>
      </c>
      <c r="P24" s="82"/>
      <c r="Q24" s="71"/>
      <c r="R24" s="75"/>
      <c r="S24" s="75"/>
      <c r="T24" s="71" t="s">
        <v>55</v>
      </c>
      <c r="U24" s="71" t="s">
        <v>55</v>
      </c>
      <c r="V24" s="72" t="s">
        <v>432</v>
      </c>
      <c r="W24" s="72" t="s">
        <v>433</v>
      </c>
      <c r="X24" s="82" t="s">
        <v>130</v>
      </c>
      <c r="Y24" s="72">
        <v>2558611.9565217393</v>
      </c>
      <c r="Z24" s="72"/>
      <c r="AA24" s="72">
        <f t="shared" si="30"/>
        <v>2558611.9565217393</v>
      </c>
      <c r="AB24" s="72" t="s">
        <v>14</v>
      </c>
      <c r="AC24" s="131" t="s">
        <v>794</v>
      </c>
      <c r="AD24" s="73" t="s">
        <v>434</v>
      </c>
      <c r="AE24" s="73" t="s">
        <v>435</v>
      </c>
      <c r="AF24" s="69" t="s">
        <v>130</v>
      </c>
      <c r="AG24" s="73">
        <v>2260000</v>
      </c>
      <c r="AH24" s="73">
        <v>0</v>
      </c>
      <c r="AI24" s="73">
        <v>2260000</v>
      </c>
      <c r="AJ24" s="73" t="s">
        <v>282</v>
      </c>
      <c r="AK24" s="73" t="s">
        <v>63</v>
      </c>
      <c r="AL24" s="72" t="s">
        <v>436</v>
      </c>
      <c r="AM24" s="72" t="s">
        <v>409</v>
      </c>
      <c r="AN24" s="69" t="s">
        <v>130</v>
      </c>
      <c r="AO24" s="72">
        <f>2563073</f>
        <v>2563073</v>
      </c>
      <c r="AP24" s="75">
        <v>47294</v>
      </c>
      <c r="AQ24" s="75">
        <f t="shared" si="3"/>
        <v>2610367</v>
      </c>
      <c r="AR24" s="72" t="s">
        <v>14</v>
      </c>
      <c r="AS24" s="72" t="s">
        <v>12</v>
      </c>
      <c r="AT24" s="74" t="s">
        <v>437</v>
      </c>
      <c r="AU24" s="74" t="s">
        <v>438</v>
      </c>
      <c r="AV24" s="82" t="s">
        <v>130</v>
      </c>
      <c r="AW24" s="74">
        <v>3725514</v>
      </c>
      <c r="AX24" s="74">
        <v>56572.32</v>
      </c>
      <c r="AY24" s="74">
        <v>3782086.32</v>
      </c>
      <c r="AZ24" s="74" t="s">
        <v>10</v>
      </c>
      <c r="BA24" s="132" t="s">
        <v>795</v>
      </c>
      <c r="BB24" s="75" t="s">
        <v>439</v>
      </c>
      <c r="BC24" s="75" t="s">
        <v>413</v>
      </c>
      <c r="BD24" s="82" t="s">
        <v>130</v>
      </c>
      <c r="BE24" s="75">
        <f>2380000+227586+170690</f>
        <v>2778276</v>
      </c>
      <c r="BF24" s="75">
        <f>36414+27310</f>
        <v>63724</v>
      </c>
      <c r="BG24" s="75">
        <f t="shared" si="5"/>
        <v>2842000</v>
      </c>
      <c r="BH24" s="75" t="s">
        <v>139</v>
      </c>
      <c r="BI24" s="75" t="s">
        <v>803</v>
      </c>
      <c r="BJ24" s="73">
        <f t="shared" si="21"/>
        <v>2260000</v>
      </c>
      <c r="BK24" s="73" t="str">
        <f t="shared" si="22"/>
        <v xml:space="preserve">ELATIN S.A.S </v>
      </c>
      <c r="BL24" s="74"/>
      <c r="BM24" s="74"/>
      <c r="BN24" s="82"/>
      <c r="BO24" s="74"/>
      <c r="BP24" s="74"/>
      <c r="BQ24" s="74"/>
      <c r="BR24" s="74"/>
      <c r="BS24" s="132"/>
      <c r="BT24" s="72"/>
      <c r="BU24" s="72"/>
      <c r="BV24" s="82"/>
      <c r="BW24" s="72"/>
      <c r="BX24" s="72"/>
      <c r="BY24" s="72"/>
      <c r="BZ24" s="72"/>
      <c r="CA24" s="72"/>
      <c r="CB24" s="76" t="s">
        <v>428</v>
      </c>
      <c r="CC24" s="76" t="s">
        <v>414</v>
      </c>
      <c r="CD24" s="82" t="s">
        <v>130</v>
      </c>
      <c r="CE24" s="76">
        <v>2535000</v>
      </c>
      <c r="CF24" s="76">
        <f t="shared" si="8"/>
        <v>405600</v>
      </c>
      <c r="CG24" s="76">
        <f t="shared" si="9"/>
        <v>2940600</v>
      </c>
      <c r="CH24" s="76" t="s">
        <v>10</v>
      </c>
      <c r="CI24" s="76" t="s">
        <v>56</v>
      </c>
      <c r="CJ24" s="73" t="s">
        <v>415</v>
      </c>
      <c r="CK24" s="73" t="s">
        <v>416</v>
      </c>
      <c r="CL24" s="82" t="s">
        <v>130</v>
      </c>
      <c r="CM24" s="140">
        <v>2872000</v>
      </c>
      <c r="CN24" s="140"/>
      <c r="CO24" s="140">
        <f t="shared" si="27"/>
        <v>2872000</v>
      </c>
      <c r="CP24" s="73" t="s">
        <v>292</v>
      </c>
      <c r="CQ24" s="133" t="s">
        <v>782</v>
      </c>
      <c r="CR24" s="77" t="s">
        <v>428</v>
      </c>
      <c r="CS24" s="77" t="s">
        <v>52</v>
      </c>
      <c r="CT24" s="83" t="s">
        <v>148</v>
      </c>
      <c r="CU24" s="77">
        <v>3159000</v>
      </c>
      <c r="CV24" s="77">
        <v>505440</v>
      </c>
      <c r="CW24" s="77">
        <f t="shared" si="10"/>
        <v>3664440</v>
      </c>
      <c r="CX24" s="77" t="s">
        <v>10</v>
      </c>
      <c r="CY24" s="77" t="s">
        <v>54</v>
      </c>
      <c r="CZ24" s="74" t="s">
        <v>428</v>
      </c>
      <c r="DA24" s="74" t="s">
        <v>440</v>
      </c>
      <c r="DB24" s="82" t="s">
        <v>130</v>
      </c>
      <c r="DC24" s="74">
        <v>2850000</v>
      </c>
      <c r="DD24" s="74"/>
      <c r="DE24" s="74">
        <f t="shared" si="12"/>
        <v>2850000</v>
      </c>
      <c r="DF24" s="74" t="s">
        <v>10</v>
      </c>
      <c r="DG24" s="74" t="s">
        <v>787</v>
      </c>
      <c r="DH24" s="72"/>
      <c r="DI24" s="72"/>
      <c r="DJ24" s="82"/>
      <c r="DK24" s="72"/>
      <c r="DL24" s="72"/>
      <c r="DM24" s="72"/>
      <c r="DN24" s="72" t="s">
        <v>297</v>
      </c>
      <c r="DO24" s="72" t="s">
        <v>19</v>
      </c>
      <c r="DP24" s="73">
        <f t="shared" si="13"/>
        <v>2850000</v>
      </c>
      <c r="DQ24" s="73" t="str">
        <f t="shared" si="14"/>
        <v>SITEC SOLUCIONES SAS</v>
      </c>
      <c r="DR24" s="72" t="s">
        <v>441</v>
      </c>
      <c r="DS24" s="72" t="s">
        <v>422</v>
      </c>
      <c r="DT24" s="82" t="s">
        <v>130</v>
      </c>
      <c r="DU24" s="72">
        <v>2480000</v>
      </c>
      <c r="DV24" s="72"/>
      <c r="DW24" s="72">
        <f t="shared" si="24"/>
        <v>2480000</v>
      </c>
      <c r="DX24" s="72" t="s">
        <v>10</v>
      </c>
      <c r="DY24" s="72" t="s">
        <v>43</v>
      </c>
      <c r="DZ24" s="79" t="s">
        <v>442</v>
      </c>
      <c r="EA24" s="79" t="s">
        <v>443</v>
      </c>
      <c r="EB24" s="82" t="s">
        <v>130</v>
      </c>
      <c r="EC24" s="79">
        <v>2575000</v>
      </c>
      <c r="ED24" s="79"/>
      <c r="EE24" s="79">
        <v>2575000</v>
      </c>
      <c r="EF24" s="79" t="s">
        <v>444</v>
      </c>
      <c r="EG24" s="134" t="s">
        <v>797</v>
      </c>
      <c r="EH24" s="77" t="s">
        <v>445</v>
      </c>
      <c r="EI24" s="77" t="s">
        <v>446</v>
      </c>
      <c r="EJ24" s="82" t="s">
        <v>130</v>
      </c>
      <c r="EK24" s="77">
        <v>2516433</v>
      </c>
      <c r="EL24" s="77">
        <v>61294</v>
      </c>
      <c r="EM24" s="77">
        <f t="shared" si="15"/>
        <v>2577727</v>
      </c>
      <c r="EN24" s="77" t="s">
        <v>302</v>
      </c>
      <c r="EO24" s="77" t="s">
        <v>788</v>
      </c>
      <c r="EP24" s="73">
        <f t="shared" si="16"/>
        <v>2480000</v>
      </c>
      <c r="EQ24" s="73" t="str">
        <f t="shared" si="17"/>
        <v>TEK SOLUCIONES TECNOLOGICAS S.A.S</v>
      </c>
      <c r="ER24" s="82">
        <f t="shared" si="18"/>
        <v>2260000</v>
      </c>
      <c r="ES24" s="82">
        <f t="shared" si="19"/>
        <v>2260000</v>
      </c>
      <c r="ET24" s="82" t="str">
        <f t="shared" si="20"/>
        <v xml:space="preserve">ELATIN S.A.S </v>
      </c>
    </row>
    <row r="25" spans="1:155" ht="170.1" customHeight="1">
      <c r="A25" s="80">
        <v>18</v>
      </c>
      <c r="B25" s="64" t="s">
        <v>427</v>
      </c>
      <c r="C25" s="90" t="s">
        <v>447</v>
      </c>
      <c r="D25" s="88" t="s">
        <v>400</v>
      </c>
      <c r="E25" s="64">
        <v>4</v>
      </c>
      <c r="F25" s="81" t="s">
        <v>430</v>
      </c>
      <c r="G25" s="81" t="s">
        <v>431</v>
      </c>
      <c r="H25" s="83" t="s">
        <v>448</v>
      </c>
      <c r="I25" s="81"/>
      <c r="J25" s="68"/>
      <c r="K25" s="68"/>
      <c r="L25" s="76"/>
      <c r="M25" s="135"/>
      <c r="N25" s="71" t="s">
        <v>55</v>
      </c>
      <c r="O25" s="71" t="s">
        <v>55</v>
      </c>
      <c r="P25" s="82"/>
      <c r="Q25" s="71"/>
      <c r="R25" s="75"/>
      <c r="S25" s="75"/>
      <c r="T25" s="71" t="s">
        <v>55</v>
      </c>
      <c r="U25" s="71" t="s">
        <v>55</v>
      </c>
      <c r="V25" s="72" t="s">
        <v>449</v>
      </c>
      <c r="W25" s="72" t="s">
        <v>404</v>
      </c>
      <c r="X25" s="83" t="s">
        <v>450</v>
      </c>
      <c r="Y25" s="72"/>
      <c r="Z25" s="72"/>
      <c r="AA25" s="72"/>
      <c r="AB25" s="72"/>
      <c r="AC25" s="131"/>
      <c r="AD25" s="73" t="s">
        <v>451</v>
      </c>
      <c r="AE25" s="73" t="s">
        <v>452</v>
      </c>
      <c r="AF25" s="83" t="s">
        <v>453</v>
      </c>
      <c r="AG25" s="73"/>
      <c r="AH25" s="73"/>
      <c r="AI25" s="73"/>
      <c r="AJ25" s="73"/>
      <c r="AK25" s="73"/>
      <c r="AL25" s="72" t="s">
        <v>454</v>
      </c>
      <c r="AM25" s="72" t="s">
        <v>409</v>
      </c>
      <c r="AN25" s="78" t="s">
        <v>405</v>
      </c>
      <c r="AO25" s="72"/>
      <c r="AP25" s="75"/>
      <c r="AQ25" s="75"/>
      <c r="AR25" s="72"/>
      <c r="AS25" s="72"/>
      <c r="AT25" s="74" t="s">
        <v>437</v>
      </c>
      <c r="AU25" s="74" t="s">
        <v>438</v>
      </c>
      <c r="AV25" s="83" t="s">
        <v>455</v>
      </c>
      <c r="AW25" s="74"/>
      <c r="AX25" s="74"/>
      <c r="AY25" s="74"/>
      <c r="AZ25" s="74"/>
      <c r="BA25" s="132"/>
      <c r="BB25" s="75" t="s">
        <v>456</v>
      </c>
      <c r="BC25" s="75" t="s">
        <v>413</v>
      </c>
      <c r="BD25" s="83" t="s">
        <v>405</v>
      </c>
      <c r="BE25" s="75"/>
      <c r="BF25" s="75"/>
      <c r="BG25" s="75"/>
      <c r="BH25" s="75"/>
      <c r="BI25" s="75"/>
      <c r="BJ25" s="73"/>
      <c r="BK25" s="73"/>
      <c r="BL25" s="74"/>
      <c r="BM25" s="74"/>
      <c r="BN25" s="82"/>
      <c r="BO25" s="74"/>
      <c r="BP25" s="74"/>
      <c r="BQ25" s="74"/>
      <c r="BR25" s="74"/>
      <c r="BS25" s="132"/>
      <c r="BT25" s="72"/>
      <c r="BU25" s="72"/>
      <c r="BV25" s="82"/>
      <c r="BW25" s="72"/>
      <c r="BX25" s="72"/>
      <c r="BY25" s="72"/>
      <c r="BZ25" s="72"/>
      <c r="CA25" s="72"/>
      <c r="CB25" s="76" t="s">
        <v>447</v>
      </c>
      <c r="CC25" s="76" t="s">
        <v>414</v>
      </c>
      <c r="CD25" s="82" t="s">
        <v>130</v>
      </c>
      <c r="CE25" s="76">
        <v>2603500</v>
      </c>
      <c r="CF25" s="76">
        <f t="shared" si="8"/>
        <v>416560</v>
      </c>
      <c r="CG25" s="76">
        <f t="shared" si="9"/>
        <v>12080240</v>
      </c>
      <c r="CH25" s="76" t="s">
        <v>10</v>
      </c>
      <c r="CI25" s="76" t="s">
        <v>56</v>
      </c>
      <c r="CJ25" s="73" t="s">
        <v>415</v>
      </c>
      <c r="CK25" s="73" t="s">
        <v>416</v>
      </c>
      <c r="CL25" s="83" t="s">
        <v>457</v>
      </c>
      <c r="CM25" s="140"/>
      <c r="CN25" s="140"/>
      <c r="CO25" s="140"/>
      <c r="CP25" s="73"/>
      <c r="CQ25" s="133"/>
      <c r="CR25" s="77" t="s">
        <v>447</v>
      </c>
      <c r="CS25" s="77" t="s">
        <v>52</v>
      </c>
      <c r="CT25" s="83" t="s">
        <v>148</v>
      </c>
      <c r="CU25" s="77"/>
      <c r="CV25" s="77"/>
      <c r="CW25" s="77"/>
      <c r="CX25" s="77"/>
      <c r="CY25" s="77"/>
      <c r="CZ25" s="74" t="s">
        <v>447</v>
      </c>
      <c r="DA25" s="74" t="s">
        <v>458</v>
      </c>
      <c r="DB25" s="83" t="s">
        <v>405</v>
      </c>
      <c r="DC25" s="74"/>
      <c r="DD25" s="74"/>
      <c r="DE25" s="74"/>
      <c r="DF25" s="74"/>
      <c r="DG25" s="74"/>
      <c r="DH25" s="72"/>
      <c r="DI25" s="72"/>
      <c r="DJ25" s="82"/>
      <c r="DK25" s="72"/>
      <c r="DL25" s="72"/>
      <c r="DM25" s="72"/>
      <c r="DN25" s="72" t="s">
        <v>297</v>
      </c>
      <c r="DO25" s="72" t="s">
        <v>19</v>
      </c>
      <c r="DP25" s="73">
        <f t="shared" si="13"/>
        <v>12080240</v>
      </c>
      <c r="DQ25" s="73" t="str">
        <f t="shared" si="14"/>
        <v xml:space="preserve"> NEX COMPUTER S.A</v>
      </c>
      <c r="DR25" s="72" t="s">
        <v>459</v>
      </c>
      <c r="DS25" s="72" t="s">
        <v>422</v>
      </c>
      <c r="DT25" s="83" t="s">
        <v>287</v>
      </c>
      <c r="DU25" s="72"/>
      <c r="DV25" s="72"/>
      <c r="DW25" s="72"/>
      <c r="DX25" s="72"/>
      <c r="DY25" s="72"/>
      <c r="DZ25" s="79" t="s">
        <v>460</v>
      </c>
      <c r="EA25" s="79" t="s">
        <v>461</v>
      </c>
      <c r="EB25" s="83" t="s">
        <v>462</v>
      </c>
      <c r="EC25" s="79"/>
      <c r="ED25" s="79"/>
      <c r="EE25" s="79"/>
      <c r="EF25" s="79"/>
      <c r="EG25" s="134"/>
      <c r="EH25" s="77" t="s">
        <v>463</v>
      </c>
      <c r="EI25" s="77" t="s">
        <v>464</v>
      </c>
      <c r="EJ25" s="83" t="s">
        <v>287</v>
      </c>
      <c r="EK25" s="77"/>
      <c r="EL25" s="77"/>
      <c r="EM25" s="77"/>
      <c r="EN25" s="77"/>
      <c r="EO25" s="77"/>
      <c r="EP25" s="73"/>
      <c r="EQ25" s="73"/>
      <c r="ER25" s="82">
        <f t="shared" si="18"/>
        <v>2603500</v>
      </c>
      <c r="ES25" s="82">
        <f t="shared" si="19"/>
        <v>12080240</v>
      </c>
      <c r="ET25" s="82" t="str">
        <f t="shared" si="20"/>
        <v xml:space="preserve"> NEX COMPUTER S.A</v>
      </c>
      <c r="EY25" s="41" t="s">
        <v>7</v>
      </c>
    </row>
    <row r="26" spans="1:155" ht="149.25" customHeight="1">
      <c r="A26" s="63">
        <v>19</v>
      </c>
      <c r="B26" s="64" t="s">
        <v>465</v>
      </c>
      <c r="C26" s="95" t="s">
        <v>466</v>
      </c>
      <c r="D26" s="101" t="s">
        <v>467</v>
      </c>
      <c r="E26" s="102">
        <v>1</v>
      </c>
      <c r="F26" s="81" t="s">
        <v>466</v>
      </c>
      <c r="G26" s="81" t="s">
        <v>468</v>
      </c>
      <c r="H26" s="82" t="s">
        <v>130</v>
      </c>
      <c r="I26" s="81">
        <v>1035294.1176470588</v>
      </c>
      <c r="J26" s="68">
        <f t="shared" si="0"/>
        <v>165647.0588235294</v>
      </c>
      <c r="K26" s="68">
        <f t="shared" si="1"/>
        <v>1200941.1764705882</v>
      </c>
      <c r="L26" s="76" t="s">
        <v>16</v>
      </c>
      <c r="M26" s="135" t="s">
        <v>779</v>
      </c>
      <c r="N26" s="71" t="s">
        <v>55</v>
      </c>
      <c r="O26" s="71" t="s">
        <v>55</v>
      </c>
      <c r="P26" s="82"/>
      <c r="Q26" s="71"/>
      <c r="R26" s="75"/>
      <c r="S26" s="75"/>
      <c r="T26" s="71" t="s">
        <v>55</v>
      </c>
      <c r="U26" s="71" t="s">
        <v>55</v>
      </c>
      <c r="V26" s="72" t="s">
        <v>469</v>
      </c>
      <c r="W26" s="72" t="s">
        <v>470</v>
      </c>
      <c r="X26" s="83" t="s">
        <v>471</v>
      </c>
      <c r="Y26" s="72"/>
      <c r="Z26" s="72"/>
      <c r="AA26" s="72"/>
      <c r="AB26" s="72"/>
      <c r="AC26" s="131"/>
      <c r="AD26" s="73" t="s">
        <v>472</v>
      </c>
      <c r="AE26" s="73" t="s">
        <v>473</v>
      </c>
      <c r="AF26" s="82" t="s">
        <v>130</v>
      </c>
      <c r="AG26" s="73">
        <v>640000</v>
      </c>
      <c r="AH26" s="73">
        <v>102400</v>
      </c>
      <c r="AI26" s="73">
        <v>742400</v>
      </c>
      <c r="AJ26" s="73" t="s">
        <v>135</v>
      </c>
      <c r="AK26" s="73" t="s">
        <v>59</v>
      </c>
      <c r="AL26" s="72" t="s">
        <v>474</v>
      </c>
      <c r="AM26" s="72" t="s">
        <v>468</v>
      </c>
      <c r="AN26" s="69" t="s">
        <v>130</v>
      </c>
      <c r="AO26" s="72">
        <v>1269680</v>
      </c>
      <c r="AP26" s="75">
        <f t="shared" si="2"/>
        <v>203148.80000000002</v>
      </c>
      <c r="AQ26" s="75">
        <f t="shared" si="3"/>
        <v>1472828.8</v>
      </c>
      <c r="AR26" s="72" t="s">
        <v>14</v>
      </c>
      <c r="AS26" s="72" t="s">
        <v>12</v>
      </c>
      <c r="AT26" s="74" t="s">
        <v>475</v>
      </c>
      <c r="AU26" s="74" t="s">
        <v>468</v>
      </c>
      <c r="AV26" s="82" t="s">
        <v>130</v>
      </c>
      <c r="AW26" s="74">
        <v>1012000</v>
      </c>
      <c r="AX26" s="74">
        <v>161920</v>
      </c>
      <c r="AY26" s="74">
        <v>1173920</v>
      </c>
      <c r="AZ26" s="74" t="s">
        <v>9</v>
      </c>
      <c r="BA26" s="132" t="s">
        <v>801</v>
      </c>
      <c r="BB26" s="75" t="s">
        <v>476</v>
      </c>
      <c r="BC26" s="75" t="s">
        <v>468</v>
      </c>
      <c r="BD26" s="82" t="s">
        <v>130</v>
      </c>
      <c r="BE26" s="75">
        <v>560344.81999999995</v>
      </c>
      <c r="BF26" s="75">
        <f t="shared" si="4"/>
        <v>89655.171199999997</v>
      </c>
      <c r="BG26" s="75">
        <f t="shared" si="5"/>
        <v>649999.99119999993</v>
      </c>
      <c r="BH26" s="75" t="s">
        <v>139</v>
      </c>
      <c r="BI26" s="75" t="s">
        <v>799</v>
      </c>
      <c r="BJ26" s="73">
        <f t="shared" si="21"/>
        <v>649999.99119999993</v>
      </c>
      <c r="BK26" s="73" t="str">
        <f t="shared" si="22"/>
        <v xml:space="preserve"> JMMULTISISTEMAS S.A.S</v>
      </c>
      <c r="BL26" s="74" t="s">
        <v>466</v>
      </c>
      <c r="BM26" s="74" t="s">
        <v>477</v>
      </c>
      <c r="BN26" s="82" t="s">
        <v>130</v>
      </c>
      <c r="BO26" s="74">
        <v>1230000</v>
      </c>
      <c r="BP26" s="74">
        <f t="shared" si="6"/>
        <v>196800</v>
      </c>
      <c r="BQ26" s="74">
        <f t="shared" si="7"/>
        <v>1426800</v>
      </c>
      <c r="BR26" s="74" t="s">
        <v>141</v>
      </c>
      <c r="BS26" s="132" t="s">
        <v>796</v>
      </c>
      <c r="BT26" s="72"/>
      <c r="BU26" s="72"/>
      <c r="BV26" s="82"/>
      <c r="BW26" s="72"/>
      <c r="BX26" s="72"/>
      <c r="BY26" s="72"/>
      <c r="BZ26" s="72"/>
      <c r="CA26" s="72"/>
      <c r="CB26" s="76" t="s">
        <v>478</v>
      </c>
      <c r="CC26" s="76" t="s">
        <v>479</v>
      </c>
      <c r="CD26" s="82" t="s">
        <v>130</v>
      </c>
      <c r="CE26" s="76">
        <v>575000</v>
      </c>
      <c r="CF26" s="76">
        <f t="shared" si="8"/>
        <v>92000</v>
      </c>
      <c r="CG26" s="76">
        <f t="shared" si="9"/>
        <v>667000</v>
      </c>
      <c r="CH26" s="76" t="s">
        <v>9</v>
      </c>
      <c r="CI26" s="76" t="s">
        <v>56</v>
      </c>
      <c r="CJ26" s="73" t="s">
        <v>480</v>
      </c>
      <c r="CK26" s="73" t="s">
        <v>481</v>
      </c>
      <c r="CL26" s="83" t="s">
        <v>482</v>
      </c>
      <c r="CM26" s="73"/>
      <c r="CN26" s="73"/>
      <c r="CO26" s="73"/>
      <c r="CP26" s="73"/>
      <c r="CQ26" s="133"/>
      <c r="CR26" s="77" t="s">
        <v>466</v>
      </c>
      <c r="CS26" s="77" t="s">
        <v>15</v>
      </c>
      <c r="CT26" s="83" t="s">
        <v>148</v>
      </c>
      <c r="CU26" s="77"/>
      <c r="CV26" s="77"/>
      <c r="CW26" s="77"/>
      <c r="CX26" s="77"/>
      <c r="CY26" s="77"/>
      <c r="CZ26" s="74" t="s">
        <v>466</v>
      </c>
      <c r="DA26" s="74" t="s">
        <v>484</v>
      </c>
      <c r="DB26" s="82" t="s">
        <v>130</v>
      </c>
      <c r="DC26" s="74">
        <v>978000</v>
      </c>
      <c r="DD26" s="74">
        <f t="shared" si="11"/>
        <v>156480</v>
      </c>
      <c r="DE26" s="74">
        <f t="shared" si="12"/>
        <v>1134480</v>
      </c>
      <c r="DF26" s="74" t="s">
        <v>9</v>
      </c>
      <c r="DG26" s="74" t="s">
        <v>787</v>
      </c>
      <c r="DH26" s="72" t="s">
        <v>485</v>
      </c>
      <c r="DI26" s="72" t="s">
        <v>468</v>
      </c>
      <c r="DJ26" s="82" t="s">
        <v>130</v>
      </c>
      <c r="DK26" s="72">
        <v>518000</v>
      </c>
      <c r="DL26" s="72">
        <f t="shared" si="28"/>
        <v>82880</v>
      </c>
      <c r="DM26" s="72">
        <f t="shared" si="29"/>
        <v>600880</v>
      </c>
      <c r="DN26" s="72" t="s">
        <v>297</v>
      </c>
      <c r="DO26" s="72" t="s">
        <v>17</v>
      </c>
      <c r="DP26" s="73">
        <f t="shared" si="13"/>
        <v>600880</v>
      </c>
      <c r="DQ26" s="73" t="str">
        <f t="shared" si="14"/>
        <v>SUMIMAS SAS</v>
      </c>
      <c r="DR26" s="72" t="s">
        <v>466</v>
      </c>
      <c r="DS26" s="72" t="s">
        <v>486</v>
      </c>
      <c r="DT26" s="82" t="s">
        <v>130</v>
      </c>
      <c r="DU26" s="72">
        <v>948000</v>
      </c>
      <c r="DV26" s="72">
        <f t="shared" si="23"/>
        <v>151680</v>
      </c>
      <c r="DW26" s="72">
        <f t="shared" si="24"/>
        <v>1099680</v>
      </c>
      <c r="DX26" s="72" t="s">
        <v>9</v>
      </c>
      <c r="DY26" s="72" t="s">
        <v>43</v>
      </c>
      <c r="DZ26" s="79" t="s">
        <v>487</v>
      </c>
      <c r="EA26" s="79" t="s">
        <v>488</v>
      </c>
      <c r="EB26" s="82" t="s">
        <v>130</v>
      </c>
      <c r="EC26" s="79">
        <v>1360800</v>
      </c>
      <c r="ED26" s="79">
        <v>217728</v>
      </c>
      <c r="EE26" s="79">
        <v>1578528</v>
      </c>
      <c r="EF26" s="79" t="s">
        <v>153</v>
      </c>
      <c r="EG26" s="134" t="s">
        <v>797</v>
      </c>
      <c r="EH26" s="77" t="s">
        <v>489</v>
      </c>
      <c r="EI26" s="77" t="s">
        <v>490</v>
      </c>
      <c r="EJ26" s="82" t="s">
        <v>130</v>
      </c>
      <c r="EK26" s="77">
        <v>557000</v>
      </c>
      <c r="EL26" s="77">
        <v>89120</v>
      </c>
      <c r="EM26" s="77">
        <f t="shared" si="15"/>
        <v>646120</v>
      </c>
      <c r="EN26" s="77" t="s">
        <v>153</v>
      </c>
      <c r="EO26" s="77" t="s">
        <v>788</v>
      </c>
      <c r="EP26" s="73">
        <f t="shared" si="16"/>
        <v>646120</v>
      </c>
      <c r="EQ26" s="73" t="str">
        <f t="shared" si="17"/>
        <v>ZURICH DE OCCIDENTE S.A.</v>
      </c>
      <c r="ER26" s="82">
        <f t="shared" si="18"/>
        <v>518000</v>
      </c>
      <c r="ES26" s="82">
        <f t="shared" si="19"/>
        <v>600880</v>
      </c>
      <c r="ET26" s="82" t="str">
        <f t="shared" si="20"/>
        <v>SUMIMAS SAS</v>
      </c>
    </row>
    <row r="27" spans="1:155" ht="145.5" customHeight="1">
      <c r="A27" s="80">
        <v>20</v>
      </c>
      <c r="B27" s="64" t="s">
        <v>491</v>
      </c>
      <c r="C27" s="95" t="s">
        <v>492</v>
      </c>
      <c r="D27" s="91" t="s">
        <v>493</v>
      </c>
      <c r="E27" s="64">
        <v>7</v>
      </c>
      <c r="F27" s="81" t="s">
        <v>492</v>
      </c>
      <c r="G27" s="81" t="s">
        <v>493</v>
      </c>
      <c r="H27" s="82" t="s">
        <v>130</v>
      </c>
      <c r="I27" s="81">
        <v>317647.0588235294</v>
      </c>
      <c r="J27" s="68">
        <f t="shared" si="0"/>
        <v>50823.529411764706</v>
      </c>
      <c r="K27" s="68">
        <f t="shared" si="1"/>
        <v>2579294.1176470588</v>
      </c>
      <c r="L27" s="76" t="s">
        <v>16</v>
      </c>
      <c r="M27" s="135" t="s">
        <v>779</v>
      </c>
      <c r="N27" s="71" t="s">
        <v>55</v>
      </c>
      <c r="O27" s="71" t="s">
        <v>55</v>
      </c>
      <c r="P27" s="82"/>
      <c r="Q27" s="71"/>
      <c r="R27" s="75"/>
      <c r="S27" s="75"/>
      <c r="T27" s="71" t="s">
        <v>55</v>
      </c>
      <c r="U27" s="71" t="s">
        <v>55</v>
      </c>
      <c r="V27" s="72" t="s">
        <v>492</v>
      </c>
      <c r="W27" s="72" t="s">
        <v>493</v>
      </c>
      <c r="X27" s="82" t="s">
        <v>130</v>
      </c>
      <c r="Y27" s="72">
        <v>239130.43478260867</v>
      </c>
      <c r="Z27" s="72">
        <f t="shared" si="25"/>
        <v>38260.869565217392</v>
      </c>
      <c r="AA27" s="72">
        <f t="shared" si="30"/>
        <v>1941739.1304347822</v>
      </c>
      <c r="AB27" s="72" t="s">
        <v>16</v>
      </c>
      <c r="AC27" s="131" t="s">
        <v>794</v>
      </c>
      <c r="AD27" s="73" t="s">
        <v>60</v>
      </c>
      <c r="AE27" s="73" t="s">
        <v>494</v>
      </c>
      <c r="AF27" s="82" t="s">
        <v>130</v>
      </c>
      <c r="AG27" s="73">
        <v>292000</v>
      </c>
      <c r="AH27" s="73">
        <v>46720</v>
      </c>
      <c r="AI27" s="73">
        <v>2371040</v>
      </c>
      <c r="AJ27" s="73" t="s">
        <v>495</v>
      </c>
      <c r="AK27" s="73" t="s">
        <v>63</v>
      </c>
      <c r="AL27" s="72" t="s">
        <v>496</v>
      </c>
      <c r="AM27" s="72" t="s">
        <v>493</v>
      </c>
      <c r="AN27" s="69" t="s">
        <v>130</v>
      </c>
      <c r="AO27" s="72">
        <v>313298</v>
      </c>
      <c r="AP27" s="75">
        <f t="shared" si="2"/>
        <v>50127.68</v>
      </c>
      <c r="AQ27" s="75">
        <f t="shared" si="3"/>
        <v>2543979.7599999998</v>
      </c>
      <c r="AR27" s="72" t="s">
        <v>14</v>
      </c>
      <c r="AS27" s="72" t="s">
        <v>12</v>
      </c>
      <c r="AT27" s="74" t="s">
        <v>497</v>
      </c>
      <c r="AU27" s="74" t="s">
        <v>493</v>
      </c>
      <c r="AV27" s="82" t="s">
        <v>130</v>
      </c>
      <c r="AW27" s="74">
        <v>333500</v>
      </c>
      <c r="AX27" s="74">
        <v>53360</v>
      </c>
      <c r="AY27" s="74">
        <v>2708020</v>
      </c>
      <c r="AZ27" s="74" t="s">
        <v>9</v>
      </c>
      <c r="BA27" s="132" t="s">
        <v>801</v>
      </c>
      <c r="BB27" s="75" t="s">
        <v>498</v>
      </c>
      <c r="BC27" s="75" t="s">
        <v>493</v>
      </c>
      <c r="BD27" s="82" t="s">
        <v>130</v>
      </c>
      <c r="BE27" s="75">
        <v>267241.37</v>
      </c>
      <c r="BF27" s="75">
        <f t="shared" si="4"/>
        <v>42758.619200000001</v>
      </c>
      <c r="BG27" s="75">
        <f t="shared" si="5"/>
        <v>2169999.9243999999</v>
      </c>
      <c r="BH27" s="75" t="s">
        <v>139</v>
      </c>
      <c r="BI27" s="75" t="s">
        <v>803</v>
      </c>
      <c r="BJ27" s="73">
        <f t="shared" si="21"/>
        <v>1941739.1304347822</v>
      </c>
      <c r="BK27" s="73" t="str">
        <f t="shared" si="22"/>
        <v xml:space="preserve">DISTRICOM DE COLOMBIA LTDA </v>
      </c>
      <c r="BL27" s="74" t="s">
        <v>492</v>
      </c>
      <c r="BM27" s="74" t="s">
        <v>499</v>
      </c>
      <c r="BN27" s="82" t="s">
        <v>130</v>
      </c>
      <c r="BO27" s="74">
        <v>349000</v>
      </c>
      <c r="BP27" s="74">
        <f t="shared" si="6"/>
        <v>55840</v>
      </c>
      <c r="BQ27" s="74">
        <f t="shared" si="7"/>
        <v>2833880</v>
      </c>
      <c r="BR27" s="74" t="s">
        <v>141</v>
      </c>
      <c r="BS27" s="132" t="s">
        <v>796</v>
      </c>
      <c r="BT27" s="72"/>
      <c r="BU27" s="72"/>
      <c r="BV27" s="82"/>
      <c r="BW27" s="72"/>
      <c r="BX27" s="72"/>
      <c r="BY27" s="72"/>
      <c r="BZ27" s="72"/>
      <c r="CA27" s="72"/>
      <c r="CB27" s="76" t="s">
        <v>492</v>
      </c>
      <c r="CC27" s="76" t="s">
        <v>493</v>
      </c>
      <c r="CD27" s="82" t="s">
        <v>130</v>
      </c>
      <c r="CE27" s="76">
        <v>287500</v>
      </c>
      <c r="CF27" s="76">
        <f t="shared" si="8"/>
        <v>46000</v>
      </c>
      <c r="CG27" s="76">
        <f t="shared" si="9"/>
        <v>2334500</v>
      </c>
      <c r="CH27" s="76" t="s">
        <v>9</v>
      </c>
      <c r="CI27" s="76" t="s">
        <v>56</v>
      </c>
      <c r="CJ27" s="73" t="s">
        <v>500</v>
      </c>
      <c r="CK27" s="73" t="s">
        <v>501</v>
      </c>
      <c r="CL27" s="82" t="s">
        <v>130</v>
      </c>
      <c r="CM27" s="73">
        <v>326000</v>
      </c>
      <c r="CN27" s="73">
        <f t="shared" si="26"/>
        <v>52160</v>
      </c>
      <c r="CO27" s="73">
        <f t="shared" si="27"/>
        <v>2647120</v>
      </c>
      <c r="CP27" s="73" t="s">
        <v>483</v>
      </c>
      <c r="CQ27" s="133" t="s">
        <v>804</v>
      </c>
      <c r="CR27" s="77" t="s">
        <v>492</v>
      </c>
      <c r="CS27" s="77" t="s">
        <v>15</v>
      </c>
      <c r="CT27" s="83" t="s">
        <v>148</v>
      </c>
      <c r="CU27" s="77"/>
      <c r="CV27" s="77"/>
      <c r="CW27" s="77"/>
      <c r="CX27" s="77"/>
      <c r="CY27" s="77"/>
      <c r="CZ27" s="74" t="s">
        <v>492</v>
      </c>
      <c r="DA27" s="74" t="s">
        <v>502</v>
      </c>
      <c r="DB27" s="82" t="s">
        <v>130</v>
      </c>
      <c r="DC27" s="74">
        <v>323000</v>
      </c>
      <c r="DD27" s="74">
        <f t="shared" si="11"/>
        <v>51680</v>
      </c>
      <c r="DE27" s="74">
        <f t="shared" si="12"/>
        <v>2622760</v>
      </c>
      <c r="DF27" s="74" t="s">
        <v>9</v>
      </c>
      <c r="DG27" s="74" t="s">
        <v>787</v>
      </c>
      <c r="DH27" s="72" t="s">
        <v>503</v>
      </c>
      <c r="DI27" s="72" t="s">
        <v>493</v>
      </c>
      <c r="DJ27" s="82" t="s">
        <v>130</v>
      </c>
      <c r="DK27" s="72">
        <v>254000</v>
      </c>
      <c r="DL27" s="72">
        <f t="shared" si="28"/>
        <v>40640</v>
      </c>
      <c r="DM27" s="72">
        <f t="shared" si="29"/>
        <v>2062480</v>
      </c>
      <c r="DN27" s="72" t="s">
        <v>297</v>
      </c>
      <c r="DO27" s="72" t="s">
        <v>19</v>
      </c>
      <c r="DP27" s="73">
        <f t="shared" si="13"/>
        <v>2062480</v>
      </c>
      <c r="DQ27" s="73" t="str">
        <f t="shared" si="14"/>
        <v>SUMIMAS SAS</v>
      </c>
      <c r="DR27" s="72" t="s">
        <v>504</v>
      </c>
      <c r="DS27" s="72" t="s">
        <v>505</v>
      </c>
      <c r="DT27" s="82" t="s">
        <v>130</v>
      </c>
      <c r="DU27" s="72">
        <v>254000</v>
      </c>
      <c r="DV27" s="72">
        <f t="shared" si="23"/>
        <v>40640</v>
      </c>
      <c r="DW27" s="72">
        <f t="shared" si="24"/>
        <v>2062480</v>
      </c>
      <c r="DX27" s="72" t="s">
        <v>173</v>
      </c>
      <c r="DY27" s="72" t="s">
        <v>43</v>
      </c>
      <c r="DZ27" s="79" t="s">
        <v>506</v>
      </c>
      <c r="EA27" s="79" t="s">
        <v>61</v>
      </c>
      <c r="EB27" s="82" t="s">
        <v>130</v>
      </c>
      <c r="EC27" s="79">
        <v>254880</v>
      </c>
      <c r="ED27" s="79">
        <v>40780.800000000003</v>
      </c>
      <c r="EE27" s="79">
        <v>2069625.5999999999</v>
      </c>
      <c r="EF27" s="79" t="s">
        <v>153</v>
      </c>
      <c r="EG27" s="134" t="s">
        <v>797</v>
      </c>
      <c r="EH27" s="77" t="s">
        <v>507</v>
      </c>
      <c r="EI27" s="77" t="s">
        <v>508</v>
      </c>
      <c r="EJ27" s="82" t="s">
        <v>130</v>
      </c>
      <c r="EK27" s="77">
        <v>275000</v>
      </c>
      <c r="EL27" s="77">
        <v>41920</v>
      </c>
      <c r="EM27" s="77">
        <f t="shared" si="15"/>
        <v>2218440</v>
      </c>
      <c r="EN27" s="77" t="s">
        <v>153</v>
      </c>
      <c r="EO27" s="77" t="s">
        <v>788</v>
      </c>
      <c r="EP27" s="73">
        <f t="shared" si="16"/>
        <v>2062480</v>
      </c>
      <c r="EQ27" s="73" t="str">
        <f t="shared" si="17"/>
        <v>TEK SOLUCIONES TECNOLOGICAS S.A.S</v>
      </c>
      <c r="ER27" s="82">
        <f t="shared" si="18"/>
        <v>239130.43478260867</v>
      </c>
      <c r="ES27" s="82">
        <f t="shared" si="19"/>
        <v>1941739.1304347822</v>
      </c>
      <c r="ET27" s="82" t="str">
        <f t="shared" si="20"/>
        <v xml:space="preserve">DISTRICOM DE COLOMBIA LTDA </v>
      </c>
    </row>
    <row r="28" spans="1:155" ht="187.5" customHeight="1">
      <c r="A28" s="63">
        <v>21</v>
      </c>
      <c r="B28" s="64" t="s">
        <v>509</v>
      </c>
      <c r="C28" s="95" t="s">
        <v>510</v>
      </c>
      <c r="D28" s="91" t="s">
        <v>511</v>
      </c>
      <c r="E28" s="102">
        <v>3</v>
      </c>
      <c r="F28" s="81" t="s">
        <v>512</v>
      </c>
      <c r="G28" s="81" t="s">
        <v>511</v>
      </c>
      <c r="H28" s="82" t="s">
        <v>130</v>
      </c>
      <c r="I28" s="81">
        <v>858823.5294117647</v>
      </c>
      <c r="J28" s="68">
        <f t="shared" si="0"/>
        <v>137411.76470588235</v>
      </c>
      <c r="K28" s="68">
        <f t="shared" si="1"/>
        <v>2988705.8823529407</v>
      </c>
      <c r="L28" s="76" t="s">
        <v>16</v>
      </c>
      <c r="M28" s="135" t="s">
        <v>779</v>
      </c>
      <c r="N28" s="71" t="s">
        <v>55</v>
      </c>
      <c r="O28" s="71" t="s">
        <v>55</v>
      </c>
      <c r="P28" s="82"/>
      <c r="Q28" s="71"/>
      <c r="R28" s="75"/>
      <c r="S28" s="75"/>
      <c r="T28" s="71" t="s">
        <v>55</v>
      </c>
      <c r="U28" s="71" t="s">
        <v>55</v>
      </c>
      <c r="V28" s="72" t="s">
        <v>510</v>
      </c>
      <c r="W28" s="72" t="s">
        <v>511</v>
      </c>
      <c r="X28" s="82" t="s">
        <v>130</v>
      </c>
      <c r="Y28" s="72">
        <v>857608.69565217383</v>
      </c>
      <c r="Z28" s="72">
        <f t="shared" si="25"/>
        <v>137217.39130434781</v>
      </c>
      <c r="AA28" s="72">
        <f t="shared" si="30"/>
        <v>2984478.260869565</v>
      </c>
      <c r="AB28" s="72" t="s">
        <v>16</v>
      </c>
      <c r="AC28" s="131" t="s">
        <v>794</v>
      </c>
      <c r="AD28" s="73" t="s">
        <v>513</v>
      </c>
      <c r="AE28" s="73" t="s">
        <v>514</v>
      </c>
      <c r="AF28" s="82" t="s">
        <v>130</v>
      </c>
      <c r="AG28" s="73">
        <v>799000</v>
      </c>
      <c r="AH28" s="73">
        <v>127840</v>
      </c>
      <c r="AI28" s="73">
        <v>2780520</v>
      </c>
      <c r="AJ28" s="73" t="s">
        <v>495</v>
      </c>
      <c r="AK28" s="73" t="s">
        <v>63</v>
      </c>
      <c r="AL28" s="72" t="s">
        <v>515</v>
      </c>
      <c r="AM28" s="72" t="s">
        <v>511</v>
      </c>
      <c r="AN28" s="69" t="s">
        <v>130</v>
      </c>
      <c r="AO28" s="72">
        <v>1071808</v>
      </c>
      <c r="AP28" s="75">
        <f t="shared" si="2"/>
        <v>171489.28</v>
      </c>
      <c r="AQ28" s="75">
        <f t="shared" si="3"/>
        <v>3729891.84</v>
      </c>
      <c r="AR28" s="72" t="s">
        <v>14</v>
      </c>
      <c r="AS28" s="72" t="s">
        <v>12</v>
      </c>
      <c r="AT28" s="74" t="s">
        <v>516</v>
      </c>
      <c r="AU28" s="74" t="s">
        <v>511</v>
      </c>
      <c r="AV28" s="82" t="s">
        <v>130</v>
      </c>
      <c r="AW28" s="74">
        <v>1150000</v>
      </c>
      <c r="AX28" s="74">
        <v>184000</v>
      </c>
      <c r="AY28" s="74">
        <v>4002000</v>
      </c>
      <c r="AZ28" s="74" t="s">
        <v>9</v>
      </c>
      <c r="BA28" s="132" t="s">
        <v>801</v>
      </c>
      <c r="BB28" s="75" t="s">
        <v>517</v>
      </c>
      <c r="BC28" s="75" t="s">
        <v>511</v>
      </c>
      <c r="BD28" s="82" t="s">
        <v>130</v>
      </c>
      <c r="BE28" s="75">
        <v>646551.72</v>
      </c>
      <c r="BF28" s="75">
        <f t="shared" si="4"/>
        <v>103448.2752</v>
      </c>
      <c r="BG28" s="75">
        <f t="shared" si="5"/>
        <v>2249999.9856000002</v>
      </c>
      <c r="BH28" s="75" t="s">
        <v>139</v>
      </c>
      <c r="BI28" s="75" t="s">
        <v>805</v>
      </c>
      <c r="BJ28" s="73">
        <f t="shared" si="21"/>
        <v>2249999.9856000002</v>
      </c>
      <c r="BK28" s="73" t="str">
        <f t="shared" si="22"/>
        <v xml:space="preserve"> JMMULTISISTEMAS S.A.S</v>
      </c>
      <c r="BL28" s="74" t="s">
        <v>510</v>
      </c>
      <c r="BM28" s="74" t="s">
        <v>518</v>
      </c>
      <c r="BN28" s="82" t="s">
        <v>130</v>
      </c>
      <c r="BO28" s="74">
        <v>1080000</v>
      </c>
      <c r="BP28" s="74">
        <f t="shared" si="6"/>
        <v>172800</v>
      </c>
      <c r="BQ28" s="74">
        <f t="shared" si="7"/>
        <v>3758400</v>
      </c>
      <c r="BR28" s="74" t="s">
        <v>141</v>
      </c>
      <c r="BS28" s="132" t="s">
        <v>796</v>
      </c>
      <c r="BT28" s="72"/>
      <c r="BU28" s="72"/>
      <c r="BV28" s="82"/>
      <c r="BW28" s="72"/>
      <c r="BX28" s="72"/>
      <c r="BY28" s="72"/>
      <c r="BZ28" s="72"/>
      <c r="CA28" s="72"/>
      <c r="CB28" s="76" t="s">
        <v>510</v>
      </c>
      <c r="CC28" s="76" t="s">
        <v>511</v>
      </c>
      <c r="CD28" s="82" t="s">
        <v>130</v>
      </c>
      <c r="CE28" s="76">
        <v>874000</v>
      </c>
      <c r="CF28" s="76">
        <f t="shared" si="8"/>
        <v>139840</v>
      </c>
      <c r="CG28" s="76">
        <f t="shared" si="9"/>
        <v>3041520</v>
      </c>
      <c r="CH28" s="76" t="s">
        <v>9</v>
      </c>
      <c r="CI28" s="76" t="s">
        <v>56</v>
      </c>
      <c r="CJ28" s="73" t="s">
        <v>519</v>
      </c>
      <c r="CK28" s="73" t="s">
        <v>520</v>
      </c>
      <c r="CL28" s="82" t="s">
        <v>130</v>
      </c>
      <c r="CM28" s="73">
        <v>1082000</v>
      </c>
      <c r="CN28" s="73">
        <f t="shared" si="26"/>
        <v>173120</v>
      </c>
      <c r="CO28" s="73">
        <f t="shared" si="27"/>
        <v>3765360</v>
      </c>
      <c r="CP28" s="73" t="s">
        <v>483</v>
      </c>
      <c r="CQ28" s="133" t="s">
        <v>804</v>
      </c>
      <c r="CR28" s="77" t="s">
        <v>510</v>
      </c>
      <c r="CS28" s="77" t="s">
        <v>15</v>
      </c>
      <c r="CT28" s="83" t="s">
        <v>148</v>
      </c>
      <c r="CU28" s="77"/>
      <c r="CV28" s="77"/>
      <c r="CW28" s="77"/>
      <c r="CX28" s="77"/>
      <c r="CY28" s="77"/>
      <c r="CZ28" s="74" t="s">
        <v>510</v>
      </c>
      <c r="DA28" s="74" t="s">
        <v>521</v>
      </c>
      <c r="DB28" s="82" t="s">
        <v>130</v>
      </c>
      <c r="DC28" s="74">
        <v>879000</v>
      </c>
      <c r="DD28" s="74">
        <f t="shared" si="11"/>
        <v>140640</v>
      </c>
      <c r="DE28" s="74">
        <f t="shared" si="12"/>
        <v>3058920</v>
      </c>
      <c r="DF28" s="74" t="s">
        <v>9</v>
      </c>
      <c r="DG28" s="74" t="s">
        <v>787</v>
      </c>
      <c r="DH28" s="72" t="s">
        <v>522</v>
      </c>
      <c r="DI28" s="72" t="s">
        <v>511</v>
      </c>
      <c r="DJ28" s="82" t="s">
        <v>130</v>
      </c>
      <c r="DK28" s="72">
        <v>840000</v>
      </c>
      <c r="DL28" s="72">
        <f t="shared" si="28"/>
        <v>134400</v>
      </c>
      <c r="DM28" s="72">
        <f t="shared" si="29"/>
        <v>2923200</v>
      </c>
      <c r="DN28" s="72" t="s">
        <v>297</v>
      </c>
      <c r="DO28" s="72" t="s">
        <v>19</v>
      </c>
      <c r="DP28" s="73">
        <f t="shared" si="13"/>
        <v>2923200</v>
      </c>
      <c r="DQ28" s="73" t="str">
        <f t="shared" si="14"/>
        <v>SUMIMAS SAS</v>
      </c>
      <c r="DR28" s="72" t="s">
        <v>523</v>
      </c>
      <c r="DS28" s="72" t="s">
        <v>524</v>
      </c>
      <c r="DT28" s="82" t="s">
        <v>130</v>
      </c>
      <c r="DU28" s="72">
        <v>850000</v>
      </c>
      <c r="DV28" s="72">
        <f t="shared" si="23"/>
        <v>136000</v>
      </c>
      <c r="DW28" s="72">
        <f t="shared" si="24"/>
        <v>2958000</v>
      </c>
      <c r="DX28" s="72" t="s">
        <v>9</v>
      </c>
      <c r="DY28" s="72" t="s">
        <v>43</v>
      </c>
      <c r="DZ28" s="79" t="s">
        <v>525</v>
      </c>
      <c r="EA28" s="79" t="s">
        <v>526</v>
      </c>
      <c r="EB28" s="82" t="s">
        <v>130</v>
      </c>
      <c r="EC28" s="79">
        <v>852120</v>
      </c>
      <c r="ED28" s="79">
        <v>136339.20000000001</v>
      </c>
      <c r="EE28" s="79">
        <v>2965377.5999999996</v>
      </c>
      <c r="EF28" s="79" t="s">
        <v>135</v>
      </c>
      <c r="EG28" s="134" t="s">
        <v>806</v>
      </c>
      <c r="EH28" s="77" t="s">
        <v>527</v>
      </c>
      <c r="EI28" s="77" t="s">
        <v>528</v>
      </c>
      <c r="EJ28" s="82" t="s">
        <v>130</v>
      </c>
      <c r="EK28" s="77">
        <v>870000</v>
      </c>
      <c r="EL28" s="77">
        <v>139200</v>
      </c>
      <c r="EM28" s="77">
        <f t="shared" si="15"/>
        <v>3027600</v>
      </c>
      <c r="EN28" s="77" t="s">
        <v>153</v>
      </c>
      <c r="EO28" s="77" t="s">
        <v>788</v>
      </c>
      <c r="EP28" s="73">
        <f t="shared" si="16"/>
        <v>2958000</v>
      </c>
      <c r="EQ28" s="73" t="str">
        <f t="shared" si="17"/>
        <v>TEK SOLUCIONES TECNOLOGICAS S.A.S</v>
      </c>
      <c r="ER28" s="82">
        <f t="shared" si="18"/>
        <v>646551.72</v>
      </c>
      <c r="ES28" s="82">
        <f t="shared" si="19"/>
        <v>2249999.9856000002</v>
      </c>
      <c r="ET28" s="82" t="str">
        <f t="shared" si="20"/>
        <v xml:space="preserve"> JMMULTISISTEMAS S.A.S</v>
      </c>
    </row>
    <row r="29" spans="1:155" ht="165.75" customHeight="1">
      <c r="A29" s="80">
        <v>22</v>
      </c>
      <c r="B29" s="64" t="s">
        <v>529</v>
      </c>
      <c r="C29" s="95" t="s">
        <v>530</v>
      </c>
      <c r="D29" s="91" t="s">
        <v>531</v>
      </c>
      <c r="E29" s="64">
        <v>3</v>
      </c>
      <c r="F29" s="81" t="s">
        <v>530</v>
      </c>
      <c r="G29" s="81" t="s">
        <v>531</v>
      </c>
      <c r="H29" s="82" t="s">
        <v>130</v>
      </c>
      <c r="I29" s="81">
        <v>2235294.1176470588</v>
      </c>
      <c r="J29" s="68">
        <f t="shared" si="0"/>
        <v>357647.0588235294</v>
      </c>
      <c r="K29" s="68">
        <f t="shared" si="1"/>
        <v>7778823.5294117639</v>
      </c>
      <c r="L29" s="76" t="s">
        <v>16</v>
      </c>
      <c r="M29" s="135" t="s">
        <v>779</v>
      </c>
      <c r="N29" s="71" t="s">
        <v>55</v>
      </c>
      <c r="O29" s="71" t="s">
        <v>55</v>
      </c>
      <c r="P29" s="82"/>
      <c r="Q29" s="71"/>
      <c r="R29" s="75"/>
      <c r="S29" s="75"/>
      <c r="T29" s="71" t="s">
        <v>55</v>
      </c>
      <c r="U29" s="71" t="s">
        <v>55</v>
      </c>
      <c r="V29" s="72" t="s">
        <v>530</v>
      </c>
      <c r="W29" s="72" t="s">
        <v>531</v>
      </c>
      <c r="X29" s="82" t="s">
        <v>130</v>
      </c>
      <c r="Y29" s="72">
        <v>2657608.6956521738</v>
      </c>
      <c r="Z29" s="72">
        <f t="shared" si="25"/>
        <v>425217.39130434784</v>
      </c>
      <c r="AA29" s="72">
        <f t="shared" si="30"/>
        <v>9248478.2608695645</v>
      </c>
      <c r="AB29" s="72" t="s">
        <v>16</v>
      </c>
      <c r="AC29" s="131" t="s">
        <v>794</v>
      </c>
      <c r="AD29" s="73" t="s">
        <v>532</v>
      </c>
      <c r="AE29" s="73" t="s">
        <v>533</v>
      </c>
      <c r="AF29" s="82" t="s">
        <v>130</v>
      </c>
      <c r="AG29" s="73">
        <v>2570000</v>
      </c>
      <c r="AH29" s="73">
        <v>411200</v>
      </c>
      <c r="AI29" s="73">
        <v>8943600</v>
      </c>
      <c r="AJ29" s="73" t="s">
        <v>495</v>
      </c>
      <c r="AK29" s="73" t="s">
        <v>63</v>
      </c>
      <c r="AL29" s="72" t="s">
        <v>534</v>
      </c>
      <c r="AM29" s="72" t="s">
        <v>531</v>
      </c>
      <c r="AN29" s="69" t="s">
        <v>130</v>
      </c>
      <c r="AO29" s="72">
        <v>2301914</v>
      </c>
      <c r="AP29" s="75">
        <f t="shared" si="2"/>
        <v>368306.24</v>
      </c>
      <c r="AQ29" s="75">
        <f t="shared" si="3"/>
        <v>8010660.7200000007</v>
      </c>
      <c r="AR29" s="72" t="s">
        <v>14</v>
      </c>
      <c r="AS29" s="72" t="s">
        <v>12</v>
      </c>
      <c r="AT29" s="74" t="s">
        <v>535</v>
      </c>
      <c r="AU29" s="74" t="s">
        <v>531</v>
      </c>
      <c r="AV29" s="82" t="s">
        <v>130</v>
      </c>
      <c r="AW29" s="74">
        <v>2808645</v>
      </c>
      <c r="AX29" s="74">
        <v>449383.2</v>
      </c>
      <c r="AY29" s="74">
        <v>9774084.6000000015</v>
      </c>
      <c r="AZ29" s="74" t="s">
        <v>9</v>
      </c>
      <c r="BA29" s="132" t="s">
        <v>801</v>
      </c>
      <c r="BB29" s="75" t="s">
        <v>536</v>
      </c>
      <c r="BC29" s="75" t="s">
        <v>531</v>
      </c>
      <c r="BD29" s="82" t="s">
        <v>130</v>
      </c>
      <c r="BE29" s="75">
        <v>2103448.27</v>
      </c>
      <c r="BF29" s="75">
        <f t="shared" si="4"/>
        <v>336551.72320000001</v>
      </c>
      <c r="BG29" s="75">
        <f t="shared" si="5"/>
        <v>7319999.9795999993</v>
      </c>
      <c r="BH29" s="75" t="s">
        <v>139</v>
      </c>
      <c r="BI29" s="75" t="s">
        <v>803</v>
      </c>
      <c r="BJ29" s="73">
        <f t="shared" si="21"/>
        <v>7319999.9795999993</v>
      </c>
      <c r="BK29" s="73" t="str">
        <f t="shared" si="22"/>
        <v xml:space="preserve"> JMMULTISISTEMAS S.A.S</v>
      </c>
      <c r="BL29" s="74" t="s">
        <v>530</v>
      </c>
      <c r="BM29" s="74" t="s">
        <v>537</v>
      </c>
      <c r="BN29" s="82" t="s">
        <v>130</v>
      </c>
      <c r="BO29" s="74">
        <v>2990000</v>
      </c>
      <c r="BP29" s="74">
        <f t="shared" si="6"/>
        <v>478400</v>
      </c>
      <c r="BQ29" s="74">
        <f t="shared" si="7"/>
        <v>10405200</v>
      </c>
      <c r="BR29" s="74" t="s">
        <v>141</v>
      </c>
      <c r="BS29" s="132" t="s">
        <v>796</v>
      </c>
      <c r="BT29" s="72"/>
      <c r="BU29" s="72"/>
      <c r="BV29" s="82"/>
      <c r="BW29" s="72"/>
      <c r="BX29" s="72"/>
      <c r="BY29" s="72"/>
      <c r="BZ29" s="72"/>
      <c r="CA29" s="72"/>
      <c r="CB29" s="76" t="s">
        <v>530</v>
      </c>
      <c r="CC29" s="76" t="s">
        <v>531</v>
      </c>
      <c r="CD29" s="82" t="s">
        <v>130</v>
      </c>
      <c r="CE29" s="76">
        <v>2414300</v>
      </c>
      <c r="CF29" s="76">
        <f t="shared" si="8"/>
        <v>386288</v>
      </c>
      <c r="CG29" s="76">
        <f t="shared" si="9"/>
        <v>8401764</v>
      </c>
      <c r="CH29" s="76" t="s">
        <v>9</v>
      </c>
      <c r="CI29" s="76" t="s">
        <v>56</v>
      </c>
      <c r="CJ29" s="73" t="s">
        <v>538</v>
      </c>
      <c r="CK29" s="73" t="s">
        <v>539</v>
      </c>
      <c r="CL29" s="82" t="s">
        <v>130</v>
      </c>
      <c r="CM29" s="73">
        <v>3106000</v>
      </c>
      <c r="CN29" s="73">
        <f t="shared" si="26"/>
        <v>496960</v>
      </c>
      <c r="CO29" s="73">
        <f t="shared" si="27"/>
        <v>10808880</v>
      </c>
      <c r="CP29" s="73" t="s">
        <v>483</v>
      </c>
      <c r="CQ29" s="133" t="s">
        <v>804</v>
      </c>
      <c r="CR29" s="77" t="s">
        <v>530</v>
      </c>
      <c r="CS29" s="77" t="s">
        <v>15</v>
      </c>
      <c r="CT29" s="83" t="s">
        <v>148</v>
      </c>
      <c r="CU29" s="77"/>
      <c r="CV29" s="77"/>
      <c r="CW29" s="77"/>
      <c r="CX29" s="77"/>
      <c r="CY29" s="77"/>
      <c r="CZ29" s="74" t="s">
        <v>530</v>
      </c>
      <c r="DA29" s="74" t="s">
        <v>540</v>
      </c>
      <c r="DB29" s="82" t="s">
        <v>130</v>
      </c>
      <c r="DC29" s="74">
        <v>2778000</v>
      </c>
      <c r="DD29" s="74">
        <f t="shared" si="11"/>
        <v>444480</v>
      </c>
      <c r="DE29" s="74">
        <f t="shared" si="12"/>
        <v>9667440</v>
      </c>
      <c r="DF29" s="74" t="s">
        <v>9</v>
      </c>
      <c r="DG29" s="74" t="s">
        <v>787</v>
      </c>
      <c r="DH29" s="72" t="s">
        <v>541</v>
      </c>
      <c r="DI29" s="72" t="s">
        <v>531</v>
      </c>
      <c r="DJ29" s="82" t="s">
        <v>130</v>
      </c>
      <c r="DK29" s="72">
        <v>1105000</v>
      </c>
      <c r="DL29" s="72">
        <f t="shared" si="28"/>
        <v>176800</v>
      </c>
      <c r="DM29" s="72">
        <f t="shared" si="29"/>
        <v>3845400</v>
      </c>
      <c r="DN29" s="72" t="s">
        <v>297</v>
      </c>
      <c r="DO29" s="72" t="s">
        <v>19</v>
      </c>
      <c r="DP29" s="73">
        <f t="shared" si="13"/>
        <v>3845400</v>
      </c>
      <c r="DQ29" s="73" t="str">
        <f t="shared" si="14"/>
        <v>SUMIMAS SAS</v>
      </c>
      <c r="DR29" s="72" t="s">
        <v>530</v>
      </c>
      <c r="DS29" s="72" t="s">
        <v>542</v>
      </c>
      <c r="DT29" s="82" t="s">
        <v>130</v>
      </c>
      <c r="DU29" s="72">
        <v>2628000</v>
      </c>
      <c r="DV29" s="72">
        <f t="shared" si="23"/>
        <v>420480</v>
      </c>
      <c r="DW29" s="72">
        <f t="shared" si="24"/>
        <v>9145440</v>
      </c>
      <c r="DX29" s="72" t="s">
        <v>9</v>
      </c>
      <c r="DY29" s="72" t="s">
        <v>43</v>
      </c>
      <c r="DZ29" s="79" t="s">
        <v>543</v>
      </c>
      <c r="EA29" s="79" t="s">
        <v>544</v>
      </c>
      <c r="EB29" s="82" t="s">
        <v>130</v>
      </c>
      <c r="EC29" s="79">
        <v>2698920</v>
      </c>
      <c r="ED29" s="79">
        <v>431827.20000000001</v>
      </c>
      <c r="EE29" s="79">
        <v>9392241.6000000015</v>
      </c>
      <c r="EF29" s="79" t="s">
        <v>135</v>
      </c>
      <c r="EG29" s="134" t="s">
        <v>806</v>
      </c>
      <c r="EH29" s="77" t="s">
        <v>545</v>
      </c>
      <c r="EI29" s="77" t="s">
        <v>546</v>
      </c>
      <c r="EJ29" s="82" t="s">
        <v>130</v>
      </c>
      <c r="EK29" s="77">
        <v>2629000</v>
      </c>
      <c r="EL29" s="77">
        <v>429600</v>
      </c>
      <c r="EM29" s="77">
        <f t="shared" si="15"/>
        <v>9175800</v>
      </c>
      <c r="EN29" s="77" t="s">
        <v>153</v>
      </c>
      <c r="EO29" s="77" t="s">
        <v>788</v>
      </c>
      <c r="EP29" s="73">
        <f t="shared" si="16"/>
        <v>9145440</v>
      </c>
      <c r="EQ29" s="73" t="str">
        <f t="shared" si="17"/>
        <v>TEK SOLUCIONES TECNOLOGICAS S.A.S</v>
      </c>
      <c r="ER29" s="82">
        <f t="shared" si="18"/>
        <v>1105000</v>
      </c>
      <c r="ES29" s="82">
        <f t="shared" si="19"/>
        <v>3845400</v>
      </c>
      <c r="ET29" s="82" t="str">
        <f t="shared" si="20"/>
        <v>SUMIMAS SAS</v>
      </c>
    </row>
    <row r="30" spans="1:155" ht="90.75" customHeight="1">
      <c r="A30" s="63">
        <v>23</v>
      </c>
      <c r="B30" s="64" t="s">
        <v>547</v>
      </c>
      <c r="C30" s="95" t="s">
        <v>548</v>
      </c>
      <c r="D30" s="91" t="s">
        <v>549</v>
      </c>
      <c r="E30" s="89">
        <v>1</v>
      </c>
      <c r="F30" s="81" t="s">
        <v>550</v>
      </c>
      <c r="G30" s="81" t="s">
        <v>551</v>
      </c>
      <c r="H30" s="82" t="s">
        <v>130</v>
      </c>
      <c r="I30" s="81">
        <v>341176.4705882353</v>
      </c>
      <c r="J30" s="68">
        <f t="shared" si="0"/>
        <v>54588.23529411765</v>
      </c>
      <c r="K30" s="68">
        <f t="shared" si="1"/>
        <v>395764.70588235295</v>
      </c>
      <c r="L30" s="76" t="s">
        <v>16</v>
      </c>
      <c r="M30" s="135" t="s">
        <v>59</v>
      </c>
      <c r="N30" s="71" t="s">
        <v>55</v>
      </c>
      <c r="O30" s="71" t="s">
        <v>55</v>
      </c>
      <c r="P30" s="82"/>
      <c r="Q30" s="71"/>
      <c r="R30" s="75"/>
      <c r="S30" s="75"/>
      <c r="T30" s="71" t="s">
        <v>55</v>
      </c>
      <c r="U30" s="71" t="s">
        <v>55</v>
      </c>
      <c r="V30" s="72" t="s">
        <v>548</v>
      </c>
      <c r="W30" s="72" t="s">
        <v>551</v>
      </c>
      <c r="X30" s="82" t="s">
        <v>130</v>
      </c>
      <c r="Y30" s="72">
        <v>295652.17391304346</v>
      </c>
      <c r="Z30" s="72">
        <f t="shared" si="25"/>
        <v>47304.347826086952</v>
      </c>
      <c r="AA30" s="72">
        <f t="shared" si="30"/>
        <v>342956.52173913043</v>
      </c>
      <c r="AB30" s="72" t="s">
        <v>16</v>
      </c>
      <c r="AC30" s="131" t="s">
        <v>794</v>
      </c>
      <c r="AD30" s="73" t="s">
        <v>552</v>
      </c>
      <c r="AE30" s="73" t="s">
        <v>553</v>
      </c>
      <c r="AF30" s="82" t="s">
        <v>130</v>
      </c>
      <c r="AG30" s="73">
        <v>273000</v>
      </c>
      <c r="AH30" s="73">
        <v>43680</v>
      </c>
      <c r="AI30" s="73">
        <v>316680</v>
      </c>
      <c r="AJ30" s="73" t="s">
        <v>495</v>
      </c>
      <c r="AK30" s="73" t="s">
        <v>63</v>
      </c>
      <c r="AL30" s="72" t="s">
        <v>554</v>
      </c>
      <c r="AM30" s="72" t="s">
        <v>551</v>
      </c>
      <c r="AN30" s="69" t="s">
        <v>130</v>
      </c>
      <c r="AO30" s="72">
        <v>362766</v>
      </c>
      <c r="AP30" s="75">
        <f t="shared" si="2"/>
        <v>58042.559999999998</v>
      </c>
      <c r="AQ30" s="75">
        <f t="shared" si="3"/>
        <v>420808.56</v>
      </c>
      <c r="AR30" s="72" t="s">
        <v>14</v>
      </c>
      <c r="AS30" s="72" t="s">
        <v>12</v>
      </c>
      <c r="AT30" s="74" t="s">
        <v>555</v>
      </c>
      <c r="AU30" s="74" t="s">
        <v>556</v>
      </c>
      <c r="AV30" s="82" t="s">
        <v>130</v>
      </c>
      <c r="AW30" s="74">
        <v>312800</v>
      </c>
      <c r="AX30" s="74">
        <v>50048</v>
      </c>
      <c r="AY30" s="74">
        <v>362848</v>
      </c>
      <c r="AZ30" s="74" t="s">
        <v>557</v>
      </c>
      <c r="BA30" s="132" t="s">
        <v>801</v>
      </c>
      <c r="BB30" s="75" t="s">
        <v>558</v>
      </c>
      <c r="BC30" s="75" t="s">
        <v>551</v>
      </c>
      <c r="BD30" s="82" t="s">
        <v>130</v>
      </c>
      <c r="BE30" s="75">
        <v>303448.27</v>
      </c>
      <c r="BF30" s="75">
        <f t="shared" si="4"/>
        <v>48551.7232</v>
      </c>
      <c r="BG30" s="75">
        <f t="shared" si="5"/>
        <v>351999.99320000003</v>
      </c>
      <c r="BH30" s="75" t="s">
        <v>139</v>
      </c>
      <c r="BI30" s="75" t="s">
        <v>803</v>
      </c>
      <c r="BJ30" s="73">
        <f t="shared" si="21"/>
        <v>316680</v>
      </c>
      <c r="BK30" s="73" t="str">
        <f t="shared" si="22"/>
        <v xml:space="preserve">ELATIN S.A.S </v>
      </c>
      <c r="BL30" s="74" t="s">
        <v>548</v>
      </c>
      <c r="BM30" s="74" t="s">
        <v>559</v>
      </c>
      <c r="BN30" s="82" t="s">
        <v>130</v>
      </c>
      <c r="BO30" s="74">
        <v>369900</v>
      </c>
      <c r="BP30" s="74">
        <f t="shared" si="6"/>
        <v>59184</v>
      </c>
      <c r="BQ30" s="74">
        <f t="shared" si="7"/>
        <v>429084</v>
      </c>
      <c r="BR30" s="74" t="s">
        <v>141</v>
      </c>
      <c r="BS30" s="132" t="s">
        <v>796</v>
      </c>
      <c r="BT30" s="72" t="s">
        <v>560</v>
      </c>
      <c r="BU30" s="72" t="s">
        <v>561</v>
      </c>
      <c r="BV30" s="82" t="s">
        <v>130</v>
      </c>
      <c r="BW30" s="72">
        <v>287356</v>
      </c>
      <c r="BX30" s="72">
        <f>+BW30*0.16</f>
        <v>45976.959999999999</v>
      </c>
      <c r="BY30" s="72">
        <f>+(BW30+BX30)*E30</f>
        <v>333332.96000000002</v>
      </c>
      <c r="BZ30" s="72" t="s">
        <v>144</v>
      </c>
      <c r="CA30" s="72" t="s">
        <v>791</v>
      </c>
      <c r="CB30" s="76" t="s">
        <v>548</v>
      </c>
      <c r="CC30" s="76" t="s">
        <v>551</v>
      </c>
      <c r="CD30" s="82" t="s">
        <v>130</v>
      </c>
      <c r="CE30" s="76">
        <v>302300</v>
      </c>
      <c r="CF30" s="76">
        <f t="shared" si="8"/>
        <v>48368</v>
      </c>
      <c r="CG30" s="76">
        <f t="shared" si="9"/>
        <v>350668</v>
      </c>
      <c r="CH30" s="76" t="s">
        <v>9</v>
      </c>
      <c r="CI30" s="76" t="s">
        <v>56</v>
      </c>
      <c r="CJ30" s="73" t="s">
        <v>548</v>
      </c>
      <c r="CK30" s="73" t="s">
        <v>549</v>
      </c>
      <c r="CL30" s="83" t="s">
        <v>562</v>
      </c>
      <c r="CM30" s="73"/>
      <c r="CN30" s="73"/>
      <c r="CO30" s="73"/>
      <c r="CP30" s="73"/>
      <c r="CQ30" s="133"/>
      <c r="CR30" s="77" t="s">
        <v>548</v>
      </c>
      <c r="CS30" s="77" t="s">
        <v>8</v>
      </c>
      <c r="CT30" s="83" t="s">
        <v>148</v>
      </c>
      <c r="CU30" s="77"/>
      <c r="CV30" s="77"/>
      <c r="CW30" s="77"/>
      <c r="CX30" s="77"/>
      <c r="CY30" s="77"/>
      <c r="CZ30" s="74" t="s">
        <v>548</v>
      </c>
      <c r="DA30" s="74" t="s">
        <v>551</v>
      </c>
      <c r="DB30" s="82" t="s">
        <v>130</v>
      </c>
      <c r="DC30" s="74">
        <v>303000</v>
      </c>
      <c r="DD30" s="74">
        <f t="shared" si="11"/>
        <v>48480</v>
      </c>
      <c r="DE30" s="74">
        <f t="shared" si="12"/>
        <v>351480</v>
      </c>
      <c r="DF30" s="74" t="s">
        <v>9</v>
      </c>
      <c r="DG30" s="74" t="s">
        <v>787</v>
      </c>
      <c r="DH30" s="72" t="s">
        <v>563</v>
      </c>
      <c r="DI30" s="72" t="s">
        <v>564</v>
      </c>
      <c r="DJ30" s="82" t="s">
        <v>130</v>
      </c>
      <c r="DK30" s="72">
        <v>288000</v>
      </c>
      <c r="DL30" s="72">
        <f t="shared" si="28"/>
        <v>46080</v>
      </c>
      <c r="DM30" s="72">
        <f t="shared" si="29"/>
        <v>334080</v>
      </c>
      <c r="DN30" s="72" t="s">
        <v>297</v>
      </c>
      <c r="DO30" s="72" t="s">
        <v>19</v>
      </c>
      <c r="DP30" s="73">
        <f t="shared" si="13"/>
        <v>333332.96000000002</v>
      </c>
      <c r="DQ30" s="73" t="str">
        <f t="shared" si="14"/>
        <v xml:space="preserve"> Microtrón SAS</v>
      </c>
      <c r="DR30" s="72" t="s">
        <v>555</v>
      </c>
      <c r="DS30" s="72" t="s">
        <v>565</v>
      </c>
      <c r="DT30" s="82" t="s">
        <v>130</v>
      </c>
      <c r="DU30" s="72">
        <v>303000</v>
      </c>
      <c r="DV30" s="72">
        <f t="shared" si="23"/>
        <v>48480</v>
      </c>
      <c r="DW30" s="72">
        <f t="shared" si="24"/>
        <v>351480</v>
      </c>
      <c r="DX30" s="72" t="s">
        <v>9</v>
      </c>
      <c r="DY30" s="72" t="s">
        <v>17</v>
      </c>
      <c r="DZ30" s="79" t="s">
        <v>566</v>
      </c>
      <c r="EA30" s="79" t="s">
        <v>567</v>
      </c>
      <c r="EB30" s="82" t="s">
        <v>130</v>
      </c>
      <c r="EC30" s="79">
        <v>310000</v>
      </c>
      <c r="ED30" s="79">
        <v>49600</v>
      </c>
      <c r="EE30" s="79">
        <v>359600</v>
      </c>
      <c r="EF30" s="79" t="s">
        <v>153</v>
      </c>
      <c r="EG30" s="134" t="s">
        <v>800</v>
      </c>
      <c r="EH30" s="77" t="s">
        <v>560</v>
      </c>
      <c r="EI30" s="77" t="s">
        <v>568</v>
      </c>
      <c r="EJ30" s="82" t="s">
        <v>130</v>
      </c>
      <c r="EK30" s="77">
        <v>279500</v>
      </c>
      <c r="EL30" s="77">
        <v>44720</v>
      </c>
      <c r="EM30" s="77">
        <f t="shared" si="15"/>
        <v>324220</v>
      </c>
      <c r="EN30" s="77" t="s">
        <v>153</v>
      </c>
      <c r="EO30" s="77" t="s">
        <v>788</v>
      </c>
      <c r="EP30" s="73">
        <f t="shared" si="16"/>
        <v>324220</v>
      </c>
      <c r="EQ30" s="73" t="str">
        <f t="shared" si="17"/>
        <v>ZURICH DE OCCIDENTE S.A.</v>
      </c>
      <c r="ER30" s="82">
        <f t="shared" si="18"/>
        <v>273000</v>
      </c>
      <c r="ES30" s="82">
        <f t="shared" si="19"/>
        <v>316680</v>
      </c>
      <c r="ET30" s="82" t="str">
        <f t="shared" si="20"/>
        <v xml:space="preserve">ELATIN S.A.S </v>
      </c>
    </row>
    <row r="31" spans="1:155" ht="102" customHeight="1">
      <c r="A31" s="80">
        <v>24</v>
      </c>
      <c r="B31" s="64" t="s">
        <v>569</v>
      </c>
      <c r="C31" s="95" t="s">
        <v>570</v>
      </c>
      <c r="D31" s="91" t="s">
        <v>571</v>
      </c>
      <c r="E31" s="64">
        <v>4</v>
      </c>
      <c r="F31" s="81" t="s">
        <v>572</v>
      </c>
      <c r="G31" s="81" t="s">
        <v>573</v>
      </c>
      <c r="H31" s="83" t="s">
        <v>574</v>
      </c>
      <c r="I31" s="81"/>
      <c r="J31" s="68"/>
      <c r="K31" s="68"/>
      <c r="L31" s="76"/>
      <c r="M31" s="135"/>
      <c r="N31" s="71" t="s">
        <v>55</v>
      </c>
      <c r="O31" s="71" t="s">
        <v>55</v>
      </c>
      <c r="P31" s="82"/>
      <c r="Q31" s="71"/>
      <c r="R31" s="75"/>
      <c r="S31" s="75"/>
      <c r="T31" s="71" t="s">
        <v>55</v>
      </c>
      <c r="U31" s="71" t="s">
        <v>55</v>
      </c>
      <c r="V31" s="72" t="s">
        <v>570</v>
      </c>
      <c r="W31" s="72" t="s">
        <v>575</v>
      </c>
      <c r="X31" s="82" t="s">
        <v>130</v>
      </c>
      <c r="Y31" s="72">
        <v>2673913.0434782607</v>
      </c>
      <c r="Z31" s="72">
        <f t="shared" si="25"/>
        <v>427826.08695652173</v>
      </c>
      <c r="AA31" s="72">
        <f t="shared" si="30"/>
        <v>12406956.521739129</v>
      </c>
      <c r="AB31" s="72" t="s">
        <v>16</v>
      </c>
      <c r="AC31" s="131" t="s">
        <v>794</v>
      </c>
      <c r="AD31" s="73" t="s">
        <v>576</v>
      </c>
      <c r="AE31" s="73" t="s">
        <v>577</v>
      </c>
      <c r="AF31" s="82" t="s">
        <v>130</v>
      </c>
      <c r="AG31" s="73">
        <v>2585000</v>
      </c>
      <c r="AH31" s="73">
        <v>413600</v>
      </c>
      <c r="AI31" s="73">
        <v>11994400</v>
      </c>
      <c r="AJ31" s="73" t="s">
        <v>495</v>
      </c>
      <c r="AK31" s="73" t="s">
        <v>63</v>
      </c>
      <c r="AL31" s="72" t="s">
        <v>578</v>
      </c>
      <c r="AM31" s="72" t="s">
        <v>579</v>
      </c>
      <c r="AN31" s="69" t="s">
        <v>130</v>
      </c>
      <c r="AO31" s="72">
        <v>3150000</v>
      </c>
      <c r="AP31" s="75">
        <f t="shared" si="2"/>
        <v>504000</v>
      </c>
      <c r="AQ31" s="75">
        <f t="shared" si="3"/>
        <v>14616000</v>
      </c>
      <c r="AR31" s="72" t="s">
        <v>14</v>
      </c>
      <c r="AS31" s="72" t="s">
        <v>12</v>
      </c>
      <c r="AT31" s="74" t="s">
        <v>580</v>
      </c>
      <c r="AU31" s="74" t="s">
        <v>575</v>
      </c>
      <c r="AV31" s="82" t="s">
        <v>130</v>
      </c>
      <c r="AW31" s="74">
        <v>2931350</v>
      </c>
      <c r="AX31" s="74">
        <v>469016</v>
      </c>
      <c r="AY31" s="74">
        <v>13601464</v>
      </c>
      <c r="AZ31" s="74" t="s">
        <v>9</v>
      </c>
      <c r="BA31" s="132" t="s">
        <v>801</v>
      </c>
      <c r="BB31" s="75" t="s">
        <v>581</v>
      </c>
      <c r="BC31" s="75" t="s">
        <v>575</v>
      </c>
      <c r="BD31" s="82" t="s">
        <v>130</v>
      </c>
      <c r="BE31" s="75">
        <v>2758620.68</v>
      </c>
      <c r="BF31" s="75">
        <f t="shared" si="4"/>
        <v>441379.30880000006</v>
      </c>
      <c r="BG31" s="75">
        <f t="shared" si="5"/>
        <v>12799999.955200002</v>
      </c>
      <c r="BH31" s="75" t="s">
        <v>139</v>
      </c>
      <c r="BI31" s="75" t="s">
        <v>803</v>
      </c>
      <c r="BJ31" s="73">
        <f>MIN(BG31,AY31,AQ31,AI31,AA31,S31,K31)</f>
        <v>11994400</v>
      </c>
      <c r="BK31" s="73" t="str">
        <f t="shared" si="22"/>
        <v xml:space="preserve">ELATIN S.A.S </v>
      </c>
      <c r="BL31" s="74" t="s">
        <v>570</v>
      </c>
      <c r="BM31" s="74" t="s">
        <v>582</v>
      </c>
      <c r="BN31" s="82" t="s">
        <v>130</v>
      </c>
      <c r="BO31" s="74">
        <v>3240000</v>
      </c>
      <c r="BP31" s="74">
        <f t="shared" si="6"/>
        <v>518400</v>
      </c>
      <c r="BQ31" s="74">
        <f t="shared" si="7"/>
        <v>15033600</v>
      </c>
      <c r="BR31" s="74" t="s">
        <v>18</v>
      </c>
      <c r="BS31" s="132" t="s">
        <v>807</v>
      </c>
      <c r="BT31" s="72" t="s">
        <v>583</v>
      </c>
      <c r="BU31" s="72" t="s">
        <v>584</v>
      </c>
      <c r="BV31" s="82" t="s">
        <v>130</v>
      </c>
      <c r="BW31" s="72">
        <v>2701149</v>
      </c>
      <c r="BX31" s="72">
        <f>+BW31*0.16</f>
        <v>432183.84</v>
      </c>
      <c r="BY31" s="72">
        <f>+(BW31+BX31)*E31</f>
        <v>12533331.359999999</v>
      </c>
      <c r="BZ31" s="72" t="s">
        <v>144</v>
      </c>
      <c r="CA31" s="72" t="s">
        <v>791</v>
      </c>
      <c r="CB31" s="76" t="s">
        <v>570</v>
      </c>
      <c r="CC31" s="76" t="s">
        <v>579</v>
      </c>
      <c r="CD31" s="82" t="s">
        <v>130</v>
      </c>
      <c r="CE31" s="76">
        <v>2837000</v>
      </c>
      <c r="CF31" s="76">
        <f t="shared" si="8"/>
        <v>453920</v>
      </c>
      <c r="CG31" s="76">
        <f t="shared" si="9"/>
        <v>13163680</v>
      </c>
      <c r="CH31" s="76" t="s">
        <v>9</v>
      </c>
      <c r="CI31" s="76" t="s">
        <v>56</v>
      </c>
      <c r="CJ31" s="73" t="s">
        <v>570</v>
      </c>
      <c r="CK31" s="73" t="s">
        <v>571</v>
      </c>
      <c r="CL31" s="83" t="s">
        <v>562</v>
      </c>
      <c r="CM31" s="73"/>
      <c r="CN31" s="73"/>
      <c r="CO31" s="73"/>
      <c r="CP31" s="73"/>
      <c r="CQ31" s="133"/>
      <c r="CR31" s="77" t="s">
        <v>570</v>
      </c>
      <c r="CS31" s="77" t="s">
        <v>8</v>
      </c>
      <c r="CT31" s="83" t="s">
        <v>148</v>
      </c>
      <c r="CU31" s="77"/>
      <c r="CV31" s="77"/>
      <c r="CW31" s="77"/>
      <c r="CX31" s="77"/>
      <c r="CY31" s="77"/>
      <c r="CZ31" s="74" t="s">
        <v>570</v>
      </c>
      <c r="DA31" s="74" t="s">
        <v>585</v>
      </c>
      <c r="DB31" s="82" t="s">
        <v>130</v>
      </c>
      <c r="DC31" s="74">
        <v>2833000</v>
      </c>
      <c r="DD31" s="74">
        <f t="shared" si="11"/>
        <v>453280</v>
      </c>
      <c r="DE31" s="74">
        <f t="shared" si="12"/>
        <v>13145120</v>
      </c>
      <c r="DF31" s="74" t="s">
        <v>9</v>
      </c>
      <c r="DG31" s="74" t="s">
        <v>787</v>
      </c>
      <c r="DH31" s="72" t="s">
        <v>586</v>
      </c>
      <c r="DI31" s="72" t="s">
        <v>587</v>
      </c>
      <c r="DJ31" s="82" t="s">
        <v>130</v>
      </c>
      <c r="DK31" s="72">
        <v>2680000</v>
      </c>
      <c r="DL31" s="72">
        <f>+DK31*0.16</f>
        <v>428800</v>
      </c>
      <c r="DM31" s="72">
        <f>+(DK31+DL31)*E31</f>
        <v>12435200</v>
      </c>
      <c r="DN31" s="72"/>
      <c r="DO31" s="72"/>
      <c r="DP31" s="73">
        <f t="shared" si="13"/>
        <v>12435200</v>
      </c>
      <c r="DQ31" s="73" t="str">
        <f t="shared" si="14"/>
        <v>SUMIMAS SAS</v>
      </c>
      <c r="DR31" s="72" t="s">
        <v>588</v>
      </c>
      <c r="DS31" s="72" t="s">
        <v>589</v>
      </c>
      <c r="DT31" s="82" t="s">
        <v>130</v>
      </c>
      <c r="DU31" s="72">
        <v>2750000</v>
      </c>
      <c r="DV31" s="72">
        <f t="shared" si="23"/>
        <v>440000</v>
      </c>
      <c r="DW31" s="72">
        <f t="shared" si="24"/>
        <v>12760000</v>
      </c>
      <c r="DX31" s="72" t="s">
        <v>9</v>
      </c>
      <c r="DY31" s="72" t="s">
        <v>43</v>
      </c>
      <c r="DZ31" s="79" t="s">
        <v>590</v>
      </c>
      <c r="EA31" s="79" t="s">
        <v>591</v>
      </c>
      <c r="EB31" s="82" t="s">
        <v>130</v>
      </c>
      <c r="EC31" s="79">
        <v>2711000</v>
      </c>
      <c r="ED31" s="79">
        <v>433760</v>
      </c>
      <c r="EE31" s="79">
        <v>12579040</v>
      </c>
      <c r="EF31" s="79" t="s">
        <v>153</v>
      </c>
      <c r="EG31" s="134" t="s">
        <v>800</v>
      </c>
      <c r="EH31" s="77" t="s">
        <v>583</v>
      </c>
      <c r="EI31" s="77" t="s">
        <v>592</v>
      </c>
      <c r="EJ31" s="82" t="s">
        <v>130</v>
      </c>
      <c r="EK31" s="77">
        <v>2630000</v>
      </c>
      <c r="EL31" s="77">
        <v>420800</v>
      </c>
      <c r="EM31" s="77">
        <f t="shared" si="15"/>
        <v>12203200</v>
      </c>
      <c r="EN31" s="77" t="s">
        <v>153</v>
      </c>
      <c r="EO31" s="77" t="s">
        <v>788</v>
      </c>
      <c r="EP31" s="73">
        <f t="shared" si="16"/>
        <v>12203200</v>
      </c>
      <c r="EQ31" s="73" t="str">
        <f t="shared" si="17"/>
        <v>ZURICH DE OCCIDENTE S.A.</v>
      </c>
      <c r="ER31" s="82">
        <f t="shared" si="18"/>
        <v>2585000</v>
      </c>
      <c r="ES31" s="82">
        <f t="shared" si="19"/>
        <v>11994400</v>
      </c>
      <c r="ET31" s="82" t="str">
        <f t="shared" si="20"/>
        <v xml:space="preserve">ELATIN S.A.S </v>
      </c>
    </row>
    <row r="32" spans="1:155" ht="152.25" customHeight="1">
      <c r="A32" s="63">
        <v>25</v>
      </c>
      <c r="B32" s="64" t="s">
        <v>593</v>
      </c>
      <c r="C32" s="103" t="s">
        <v>594</v>
      </c>
      <c r="D32" s="104" t="s">
        <v>8</v>
      </c>
      <c r="E32" s="64">
        <v>1</v>
      </c>
      <c r="F32" s="81" t="s">
        <v>595</v>
      </c>
      <c r="G32" s="81" t="s">
        <v>579</v>
      </c>
      <c r="H32" s="82" t="s">
        <v>130</v>
      </c>
      <c r="I32" s="81">
        <v>3352941.1764705884</v>
      </c>
      <c r="J32" s="68">
        <f t="shared" si="0"/>
        <v>536470.58823529421</v>
      </c>
      <c r="K32" s="68">
        <f t="shared" si="1"/>
        <v>3889411.7647058824</v>
      </c>
      <c r="L32" s="76" t="s">
        <v>14</v>
      </c>
      <c r="M32" s="135" t="s">
        <v>59</v>
      </c>
      <c r="N32" s="71" t="s">
        <v>55</v>
      </c>
      <c r="O32" s="71" t="s">
        <v>55</v>
      </c>
      <c r="P32" s="82"/>
      <c r="Q32" s="71"/>
      <c r="R32" s="75"/>
      <c r="S32" s="75"/>
      <c r="T32" s="71" t="s">
        <v>55</v>
      </c>
      <c r="U32" s="71" t="s">
        <v>55</v>
      </c>
      <c r="V32" s="72" t="s">
        <v>594</v>
      </c>
      <c r="W32" s="72" t="s">
        <v>593</v>
      </c>
      <c r="X32" s="82" t="s">
        <v>130</v>
      </c>
      <c r="Y32" s="72">
        <v>2673913.0434782607</v>
      </c>
      <c r="Z32" s="72">
        <f t="shared" si="25"/>
        <v>427826.08695652173</v>
      </c>
      <c r="AA32" s="72">
        <f t="shared" si="30"/>
        <v>3101739.1304347822</v>
      </c>
      <c r="AB32" s="72" t="s">
        <v>16</v>
      </c>
      <c r="AC32" s="131" t="s">
        <v>794</v>
      </c>
      <c r="AD32" s="73" t="s">
        <v>576</v>
      </c>
      <c r="AE32" s="73" t="s">
        <v>577</v>
      </c>
      <c r="AF32" s="82" t="s">
        <v>130</v>
      </c>
      <c r="AG32" s="73">
        <v>2585000</v>
      </c>
      <c r="AH32" s="73">
        <v>413600</v>
      </c>
      <c r="AI32" s="73">
        <v>2998600</v>
      </c>
      <c r="AJ32" s="73" t="s">
        <v>495</v>
      </c>
      <c r="AK32" s="73" t="s">
        <v>63</v>
      </c>
      <c r="AL32" s="72" t="s">
        <v>596</v>
      </c>
      <c r="AM32" s="72" t="s">
        <v>579</v>
      </c>
      <c r="AN32" s="69" t="s">
        <v>130</v>
      </c>
      <c r="AO32" s="72">
        <v>3150000</v>
      </c>
      <c r="AP32" s="75">
        <f t="shared" si="2"/>
        <v>504000</v>
      </c>
      <c r="AQ32" s="75">
        <f t="shared" si="3"/>
        <v>3654000</v>
      </c>
      <c r="AR32" s="72" t="s">
        <v>14</v>
      </c>
      <c r="AS32" s="72" t="s">
        <v>12</v>
      </c>
      <c r="AT32" s="74" t="s">
        <v>580</v>
      </c>
      <c r="AU32" s="74" t="s">
        <v>597</v>
      </c>
      <c r="AV32" s="82" t="s">
        <v>130</v>
      </c>
      <c r="AW32" s="74">
        <v>2931350</v>
      </c>
      <c r="AX32" s="74">
        <v>469016</v>
      </c>
      <c r="AY32" s="74">
        <v>3400366</v>
      </c>
      <c r="AZ32" s="74" t="s">
        <v>9</v>
      </c>
      <c r="BA32" s="132" t="s">
        <v>801</v>
      </c>
      <c r="BB32" s="75" t="s">
        <v>581</v>
      </c>
      <c r="BC32" s="75" t="s">
        <v>575</v>
      </c>
      <c r="BD32" s="82" t="s">
        <v>130</v>
      </c>
      <c r="BE32" s="75">
        <v>2758620.68</v>
      </c>
      <c r="BF32" s="75">
        <f t="shared" si="4"/>
        <v>441379.30880000006</v>
      </c>
      <c r="BG32" s="75">
        <f t="shared" si="5"/>
        <v>3199999.9888000004</v>
      </c>
      <c r="BH32" s="75" t="s">
        <v>139</v>
      </c>
      <c r="BI32" s="75" t="s">
        <v>803</v>
      </c>
      <c r="BJ32" s="73">
        <f t="shared" si="21"/>
        <v>2998600</v>
      </c>
      <c r="BK32" s="73" t="str">
        <f t="shared" si="22"/>
        <v xml:space="preserve">ELATIN S.A.S </v>
      </c>
      <c r="BL32" s="74" t="s">
        <v>594</v>
      </c>
      <c r="BM32" s="74" t="s">
        <v>582</v>
      </c>
      <c r="BN32" s="82" t="s">
        <v>130</v>
      </c>
      <c r="BO32" s="74">
        <v>3240000</v>
      </c>
      <c r="BP32" s="74">
        <f t="shared" si="6"/>
        <v>518400</v>
      </c>
      <c r="BQ32" s="74">
        <f t="shared" si="7"/>
        <v>3758400</v>
      </c>
      <c r="BR32" s="74" t="s">
        <v>141</v>
      </c>
      <c r="BS32" s="132" t="s">
        <v>808</v>
      </c>
      <c r="BT32" s="72" t="s">
        <v>583</v>
      </c>
      <c r="BU32" s="72" t="s">
        <v>584</v>
      </c>
      <c r="BV32" s="82" t="s">
        <v>130</v>
      </c>
      <c r="BW32" s="72">
        <v>2701149</v>
      </c>
      <c r="BX32" s="72">
        <f>+BW32*0.16</f>
        <v>432183.84</v>
      </c>
      <c r="BY32" s="72">
        <f>+(BW32+BX32)*E32</f>
        <v>3133332.84</v>
      </c>
      <c r="BZ32" s="72" t="s">
        <v>144</v>
      </c>
      <c r="CA32" s="72" t="s">
        <v>791</v>
      </c>
      <c r="CB32" s="76" t="s">
        <v>594</v>
      </c>
      <c r="CC32" s="76" t="s">
        <v>579</v>
      </c>
      <c r="CD32" s="82" t="s">
        <v>130</v>
      </c>
      <c r="CE32" s="76">
        <v>2837000</v>
      </c>
      <c r="CF32" s="76">
        <f t="shared" si="8"/>
        <v>453920</v>
      </c>
      <c r="CG32" s="76">
        <f t="shared" si="9"/>
        <v>3290920</v>
      </c>
      <c r="CH32" s="76" t="s">
        <v>9</v>
      </c>
      <c r="CI32" s="76" t="s">
        <v>56</v>
      </c>
      <c r="CJ32" s="73" t="s">
        <v>570</v>
      </c>
      <c r="CK32" s="73" t="s">
        <v>571</v>
      </c>
      <c r="CL32" s="83" t="s">
        <v>562</v>
      </c>
      <c r="CM32" s="73"/>
      <c r="CN32" s="73"/>
      <c r="CO32" s="73"/>
      <c r="CP32" s="73"/>
      <c r="CQ32" s="133"/>
      <c r="CR32" s="77" t="s">
        <v>594</v>
      </c>
      <c r="CS32" s="77" t="s">
        <v>8</v>
      </c>
      <c r="CT32" s="82" t="s">
        <v>130</v>
      </c>
      <c r="CU32" s="77">
        <v>3183300</v>
      </c>
      <c r="CV32" s="77">
        <v>509328</v>
      </c>
      <c r="CW32" s="77">
        <f t="shared" si="10"/>
        <v>3692628</v>
      </c>
      <c r="CX32" s="77" t="s">
        <v>9</v>
      </c>
      <c r="CY32" s="77" t="s">
        <v>54</v>
      </c>
      <c r="CZ32" s="74" t="s">
        <v>594</v>
      </c>
      <c r="DA32" s="74" t="s">
        <v>585</v>
      </c>
      <c r="DB32" s="82" t="s">
        <v>130</v>
      </c>
      <c r="DC32" s="74">
        <v>2833000</v>
      </c>
      <c r="DD32" s="74">
        <f t="shared" si="11"/>
        <v>453280</v>
      </c>
      <c r="DE32" s="74">
        <f t="shared" si="12"/>
        <v>3286280</v>
      </c>
      <c r="DF32" s="74" t="s">
        <v>9</v>
      </c>
      <c r="DG32" s="74" t="s">
        <v>787</v>
      </c>
      <c r="DH32" s="72" t="s">
        <v>586</v>
      </c>
      <c r="DI32" s="72" t="s">
        <v>587</v>
      </c>
      <c r="DJ32" s="82" t="s">
        <v>130</v>
      </c>
      <c r="DK32" s="72">
        <v>2680000</v>
      </c>
      <c r="DL32" s="72">
        <f>+DK32*0.16</f>
        <v>428800</v>
      </c>
      <c r="DM32" s="72">
        <f>+(DK32+DL32)*E32</f>
        <v>3108800</v>
      </c>
      <c r="DN32" s="72"/>
      <c r="DO32" s="72"/>
      <c r="DP32" s="73">
        <f t="shared" si="13"/>
        <v>3108800</v>
      </c>
      <c r="DQ32" s="73" t="str">
        <f t="shared" si="14"/>
        <v>SUMIMAS SAS</v>
      </c>
      <c r="DR32" s="72" t="s">
        <v>588</v>
      </c>
      <c r="DS32" s="72" t="s">
        <v>589</v>
      </c>
      <c r="DT32" s="82" t="s">
        <v>130</v>
      </c>
      <c r="DU32" s="72">
        <v>2750000</v>
      </c>
      <c r="DV32" s="72">
        <f t="shared" si="23"/>
        <v>440000</v>
      </c>
      <c r="DW32" s="72">
        <f t="shared" si="24"/>
        <v>3190000</v>
      </c>
      <c r="DX32" s="72" t="s">
        <v>9</v>
      </c>
      <c r="DY32" s="72" t="s">
        <v>43</v>
      </c>
      <c r="DZ32" s="79" t="s">
        <v>590</v>
      </c>
      <c r="EA32" s="79" t="s">
        <v>591</v>
      </c>
      <c r="EB32" s="82" t="s">
        <v>130</v>
      </c>
      <c r="EC32" s="79">
        <v>2711000</v>
      </c>
      <c r="ED32" s="79">
        <v>433760</v>
      </c>
      <c r="EE32" s="79">
        <v>3144760</v>
      </c>
      <c r="EF32" s="79" t="s">
        <v>153</v>
      </c>
      <c r="EG32" s="134" t="s">
        <v>800</v>
      </c>
      <c r="EH32" s="77" t="s">
        <v>583</v>
      </c>
      <c r="EI32" s="77" t="s">
        <v>592</v>
      </c>
      <c r="EJ32" s="82" t="s">
        <v>130</v>
      </c>
      <c r="EK32" s="77">
        <v>2630000</v>
      </c>
      <c r="EL32" s="77">
        <v>420800</v>
      </c>
      <c r="EM32" s="77">
        <f t="shared" si="15"/>
        <v>3050800</v>
      </c>
      <c r="EN32" s="77" t="s">
        <v>153</v>
      </c>
      <c r="EO32" s="77" t="s">
        <v>788</v>
      </c>
      <c r="EP32" s="73">
        <f t="shared" si="16"/>
        <v>3050800</v>
      </c>
      <c r="EQ32" s="73" t="str">
        <f t="shared" si="17"/>
        <v>ZURICH DE OCCIDENTE S.A.</v>
      </c>
      <c r="ER32" s="82">
        <f t="shared" si="18"/>
        <v>2585000</v>
      </c>
      <c r="ES32" s="82">
        <f t="shared" si="19"/>
        <v>2998600</v>
      </c>
      <c r="ET32" s="82" t="str">
        <f t="shared" si="20"/>
        <v xml:space="preserve">ELATIN S.A.S </v>
      </c>
    </row>
    <row r="33" spans="1:150" ht="127.5" customHeight="1">
      <c r="A33" s="80">
        <v>26</v>
      </c>
      <c r="B33" s="64" t="s">
        <v>598</v>
      </c>
      <c r="C33" s="103" t="s">
        <v>599</v>
      </c>
      <c r="D33" s="104" t="s">
        <v>8</v>
      </c>
      <c r="E33" s="102">
        <v>1</v>
      </c>
      <c r="F33" s="81" t="s">
        <v>600</v>
      </c>
      <c r="G33" s="81" t="s">
        <v>601</v>
      </c>
      <c r="H33" s="83" t="s">
        <v>602</v>
      </c>
      <c r="I33" s="81"/>
      <c r="J33" s="68"/>
      <c r="K33" s="68"/>
      <c r="L33" s="76"/>
      <c r="M33" s="135"/>
      <c r="N33" s="71" t="s">
        <v>55</v>
      </c>
      <c r="O33" s="71" t="s">
        <v>55</v>
      </c>
      <c r="P33" s="82"/>
      <c r="Q33" s="71"/>
      <c r="R33" s="75"/>
      <c r="S33" s="75"/>
      <c r="T33" s="71" t="s">
        <v>55</v>
      </c>
      <c r="U33" s="71" t="s">
        <v>55</v>
      </c>
      <c r="V33" s="72" t="s">
        <v>599</v>
      </c>
      <c r="W33" s="72" t="s">
        <v>598</v>
      </c>
      <c r="X33" s="82" t="s">
        <v>130</v>
      </c>
      <c r="Y33" s="72">
        <v>3565217.3913043477</v>
      </c>
      <c r="Z33" s="72">
        <f t="shared" si="25"/>
        <v>570434.78260869568</v>
      </c>
      <c r="AA33" s="72">
        <f t="shared" si="30"/>
        <v>4135652.1739130435</v>
      </c>
      <c r="AB33" s="72" t="s">
        <v>16</v>
      </c>
      <c r="AC33" s="131" t="s">
        <v>794</v>
      </c>
      <c r="AD33" s="73" t="s">
        <v>603</v>
      </c>
      <c r="AE33" s="73" t="s">
        <v>604</v>
      </c>
      <c r="AF33" s="83" t="s">
        <v>602</v>
      </c>
      <c r="AG33" s="73"/>
      <c r="AH33" s="73"/>
      <c r="AI33" s="73"/>
      <c r="AJ33" s="73"/>
      <c r="AK33" s="73"/>
      <c r="AL33" s="72" t="s">
        <v>605</v>
      </c>
      <c r="AM33" s="72" t="s">
        <v>601</v>
      </c>
      <c r="AN33" s="69" t="s">
        <v>130</v>
      </c>
      <c r="AO33" s="72">
        <v>4001063</v>
      </c>
      <c r="AP33" s="75">
        <f t="shared" si="2"/>
        <v>640170.07999999996</v>
      </c>
      <c r="AQ33" s="75">
        <f t="shared" si="3"/>
        <v>4641233.08</v>
      </c>
      <c r="AR33" s="72" t="s">
        <v>14</v>
      </c>
      <c r="AS33" s="72" t="s">
        <v>12</v>
      </c>
      <c r="AT33" s="74" t="s">
        <v>606</v>
      </c>
      <c r="AU33" s="74" t="s">
        <v>607</v>
      </c>
      <c r="AV33" s="83" t="s">
        <v>608</v>
      </c>
      <c r="AW33" s="74"/>
      <c r="AX33" s="74"/>
      <c r="AY33" s="74"/>
      <c r="AZ33" s="74"/>
      <c r="BA33" s="132"/>
      <c r="BB33" s="75" t="s">
        <v>599</v>
      </c>
      <c r="BC33" s="75" t="s">
        <v>8</v>
      </c>
      <c r="BD33" s="82" t="s">
        <v>130</v>
      </c>
      <c r="BE33" s="75">
        <v>3681034.48</v>
      </c>
      <c r="BF33" s="75">
        <f t="shared" si="4"/>
        <v>588965.51679999998</v>
      </c>
      <c r="BG33" s="75">
        <f t="shared" si="5"/>
        <v>4269999.9967999998</v>
      </c>
      <c r="BH33" s="75" t="s">
        <v>139</v>
      </c>
      <c r="BI33" s="75" t="s">
        <v>803</v>
      </c>
      <c r="BJ33" s="73">
        <f t="shared" si="21"/>
        <v>4135652.1739130435</v>
      </c>
      <c r="BK33" s="73" t="str">
        <f t="shared" si="22"/>
        <v xml:space="preserve">DISTRICOM DE COLOMBIA LTDA </v>
      </c>
      <c r="BL33" s="74" t="s">
        <v>599</v>
      </c>
      <c r="BM33" s="74" t="s">
        <v>609</v>
      </c>
      <c r="BN33" s="82" t="s">
        <v>130</v>
      </c>
      <c r="BO33" s="74">
        <v>4399900</v>
      </c>
      <c r="BP33" s="74">
        <f t="shared" si="6"/>
        <v>703984</v>
      </c>
      <c r="BQ33" s="74">
        <f t="shared" si="7"/>
        <v>5103884</v>
      </c>
      <c r="BR33" s="74" t="s">
        <v>141</v>
      </c>
      <c r="BS33" s="132" t="s">
        <v>796</v>
      </c>
      <c r="BT33" s="72" t="s">
        <v>610</v>
      </c>
      <c r="BU33" s="72" t="s">
        <v>611</v>
      </c>
      <c r="BV33" s="82" t="s">
        <v>130</v>
      </c>
      <c r="BW33" s="72">
        <v>4958824</v>
      </c>
      <c r="BX33" s="72">
        <f>+BW33*0.16</f>
        <v>793411.84</v>
      </c>
      <c r="BY33" s="72">
        <f>+(BW33+BX33)*E33</f>
        <v>5752235.8399999999</v>
      </c>
      <c r="BZ33" s="72" t="s">
        <v>144</v>
      </c>
      <c r="CA33" s="72" t="s">
        <v>791</v>
      </c>
      <c r="CB33" s="76" t="s">
        <v>599</v>
      </c>
      <c r="CC33" s="76" t="s">
        <v>612</v>
      </c>
      <c r="CD33" s="82" t="s">
        <v>130</v>
      </c>
      <c r="CE33" s="76">
        <v>3793200</v>
      </c>
      <c r="CF33" s="76">
        <f t="shared" si="8"/>
        <v>606912</v>
      </c>
      <c r="CG33" s="76">
        <f t="shared" si="9"/>
        <v>4400112</v>
      </c>
      <c r="CH33" s="76" t="s">
        <v>9</v>
      </c>
      <c r="CI33" s="76" t="s">
        <v>56</v>
      </c>
      <c r="CJ33" s="73" t="s">
        <v>599</v>
      </c>
      <c r="CK33" s="73" t="s">
        <v>613</v>
      </c>
      <c r="CL33" s="82" t="s">
        <v>130</v>
      </c>
      <c r="CM33" s="73">
        <v>4473000</v>
      </c>
      <c r="CN33" s="73">
        <f t="shared" si="26"/>
        <v>715680</v>
      </c>
      <c r="CO33" s="73">
        <f t="shared" si="27"/>
        <v>5188680</v>
      </c>
      <c r="CP33" s="73" t="s">
        <v>483</v>
      </c>
      <c r="CQ33" s="133" t="s">
        <v>804</v>
      </c>
      <c r="CR33" s="77" t="s">
        <v>599</v>
      </c>
      <c r="CS33" s="77" t="s">
        <v>8</v>
      </c>
      <c r="CT33" s="82" t="s">
        <v>130</v>
      </c>
      <c r="CU33" s="77">
        <v>4252500</v>
      </c>
      <c r="CV33" s="77">
        <v>680400</v>
      </c>
      <c r="CW33" s="77">
        <f t="shared" si="10"/>
        <v>4932900</v>
      </c>
      <c r="CX33" s="77" t="s">
        <v>9</v>
      </c>
      <c r="CY33" s="77" t="s">
        <v>54</v>
      </c>
      <c r="CZ33" s="74" t="s">
        <v>599</v>
      </c>
      <c r="DA33" s="74" t="s">
        <v>614</v>
      </c>
      <c r="DB33" s="82" t="s">
        <v>130</v>
      </c>
      <c r="DC33" s="74">
        <v>3787000</v>
      </c>
      <c r="DD33" s="74">
        <f t="shared" si="11"/>
        <v>605920</v>
      </c>
      <c r="DE33" s="74">
        <f t="shared" si="12"/>
        <v>4392920</v>
      </c>
      <c r="DF33" s="74" t="s">
        <v>9</v>
      </c>
      <c r="DG33" s="74" t="s">
        <v>787</v>
      </c>
      <c r="DH33" s="72" t="s">
        <v>615</v>
      </c>
      <c r="DI33" s="72" t="s">
        <v>616</v>
      </c>
      <c r="DJ33" s="141" t="s">
        <v>617</v>
      </c>
      <c r="DK33" s="72"/>
      <c r="DL33" s="72"/>
      <c r="DM33" s="72"/>
      <c r="DN33" s="72"/>
      <c r="DO33" s="72"/>
      <c r="DP33" s="73">
        <f t="shared" si="13"/>
        <v>4392920</v>
      </c>
      <c r="DQ33" s="73" t="str">
        <f t="shared" si="14"/>
        <v>SITEC SOLUCIONES SAS</v>
      </c>
      <c r="DR33" s="72" t="s">
        <v>618</v>
      </c>
      <c r="DS33" s="72" t="s">
        <v>619</v>
      </c>
      <c r="DT33" s="82" t="s">
        <v>130</v>
      </c>
      <c r="DU33" s="72">
        <v>4900000</v>
      </c>
      <c r="DV33" s="72">
        <f t="shared" si="23"/>
        <v>784000</v>
      </c>
      <c r="DW33" s="72">
        <f t="shared" si="24"/>
        <v>5684000</v>
      </c>
      <c r="DX33" s="72" t="s">
        <v>9</v>
      </c>
      <c r="DY33" s="72" t="s">
        <v>43</v>
      </c>
      <c r="DZ33" s="79" t="s">
        <v>620</v>
      </c>
      <c r="EA33" s="79" t="s">
        <v>621</v>
      </c>
      <c r="EB33" s="83" t="s">
        <v>617</v>
      </c>
      <c r="EC33" s="79"/>
      <c r="ED33" s="79"/>
      <c r="EE33" s="79"/>
      <c r="EF33" s="79"/>
      <c r="EG33" s="134"/>
      <c r="EH33" s="77" t="s">
        <v>622</v>
      </c>
      <c r="EI33" s="77" t="s">
        <v>623</v>
      </c>
      <c r="EJ33" s="83" t="s">
        <v>617</v>
      </c>
      <c r="EK33" s="77"/>
      <c r="EL33" s="77"/>
      <c r="EM33" s="77"/>
      <c r="EN33" s="77"/>
      <c r="EO33" s="77"/>
      <c r="EP33" s="73">
        <f t="shared" si="16"/>
        <v>5684000</v>
      </c>
      <c r="EQ33" s="73" t="str">
        <f t="shared" si="17"/>
        <v>TEK SOLUCIONES TECNOLOGICAS S.A.S</v>
      </c>
      <c r="ER33" s="82">
        <f t="shared" si="18"/>
        <v>3565217.3913043477</v>
      </c>
      <c r="ES33" s="82">
        <f t="shared" si="19"/>
        <v>4135652.1739130435</v>
      </c>
      <c r="ET33" s="82" t="str">
        <f t="shared" si="20"/>
        <v xml:space="preserve">DISTRICOM DE COLOMBIA LTDA </v>
      </c>
    </row>
    <row r="34" spans="1:150" ht="47.25" customHeight="1">
      <c r="A34" s="63">
        <v>27</v>
      </c>
      <c r="B34" s="66" t="s">
        <v>624</v>
      </c>
      <c r="C34" s="103" t="s">
        <v>625</v>
      </c>
      <c r="D34" s="104" t="s">
        <v>62</v>
      </c>
      <c r="E34" s="102">
        <v>1</v>
      </c>
      <c r="F34" s="81"/>
      <c r="G34" s="81"/>
      <c r="H34" s="82"/>
      <c r="I34" s="81"/>
      <c r="J34" s="68"/>
      <c r="K34" s="68"/>
      <c r="L34" s="76"/>
      <c r="M34" s="135"/>
      <c r="N34" s="71" t="s">
        <v>55</v>
      </c>
      <c r="O34" s="71" t="s">
        <v>55</v>
      </c>
      <c r="P34" s="82"/>
      <c r="Q34" s="71"/>
      <c r="R34" s="75"/>
      <c r="S34" s="75"/>
      <c r="T34" s="71" t="s">
        <v>55</v>
      </c>
      <c r="U34" s="71" t="s">
        <v>55</v>
      </c>
      <c r="V34" s="72" t="s">
        <v>625</v>
      </c>
      <c r="W34" s="72" t="s">
        <v>626</v>
      </c>
      <c r="X34" s="82" t="s">
        <v>130</v>
      </c>
      <c r="Y34" s="72">
        <v>959239.13043478259</v>
      </c>
      <c r="Z34" s="72">
        <f t="shared" si="25"/>
        <v>153478.26086956522</v>
      </c>
      <c r="AA34" s="72">
        <f t="shared" si="30"/>
        <v>1112717.3913043479</v>
      </c>
      <c r="AB34" s="72" t="s">
        <v>14</v>
      </c>
      <c r="AC34" s="131" t="s">
        <v>794</v>
      </c>
      <c r="AD34" s="73" t="s">
        <v>627</v>
      </c>
      <c r="AE34" s="73" t="s">
        <v>628</v>
      </c>
      <c r="AF34" s="82" t="s">
        <v>130</v>
      </c>
      <c r="AG34" s="73">
        <v>865000</v>
      </c>
      <c r="AH34" s="73">
        <v>138400</v>
      </c>
      <c r="AI34" s="73">
        <v>1003400</v>
      </c>
      <c r="AJ34" s="73" t="s">
        <v>495</v>
      </c>
      <c r="AK34" s="73" t="s">
        <v>57</v>
      </c>
      <c r="AL34" s="72" t="s">
        <v>625</v>
      </c>
      <c r="AM34" s="72" t="s">
        <v>62</v>
      </c>
      <c r="AN34" s="69" t="s">
        <v>130</v>
      </c>
      <c r="AO34" s="72"/>
      <c r="AP34" s="75"/>
      <c r="AQ34" s="75"/>
      <c r="AR34" s="72" t="s">
        <v>14</v>
      </c>
      <c r="AS34" s="72"/>
      <c r="AT34" s="74" t="s">
        <v>629</v>
      </c>
      <c r="AU34" s="74" t="s">
        <v>630</v>
      </c>
      <c r="AV34" s="82" t="s">
        <v>130</v>
      </c>
      <c r="AW34" s="74">
        <v>1014875</v>
      </c>
      <c r="AX34" s="74">
        <v>162380</v>
      </c>
      <c r="AY34" s="74">
        <v>1177255</v>
      </c>
      <c r="AZ34" s="74" t="s">
        <v>9</v>
      </c>
      <c r="BA34" s="132" t="s">
        <v>801</v>
      </c>
      <c r="BB34" s="75" t="s">
        <v>631</v>
      </c>
      <c r="BC34" s="75" t="s">
        <v>62</v>
      </c>
      <c r="BD34" s="82" t="s">
        <v>130</v>
      </c>
      <c r="BE34" s="75">
        <v>978448.27</v>
      </c>
      <c r="BF34" s="75">
        <f t="shared" si="4"/>
        <v>156551.72320000001</v>
      </c>
      <c r="BG34" s="75">
        <f t="shared" si="5"/>
        <v>1134999.9931999999</v>
      </c>
      <c r="BH34" s="75" t="s">
        <v>139</v>
      </c>
      <c r="BI34" s="75" t="s">
        <v>803</v>
      </c>
      <c r="BJ34" s="73">
        <f t="shared" si="21"/>
        <v>1003400</v>
      </c>
      <c r="BK34" s="73" t="str">
        <f t="shared" si="22"/>
        <v xml:space="preserve">ELATIN S.A.S </v>
      </c>
      <c r="BL34" s="74" t="s">
        <v>632</v>
      </c>
      <c r="BM34" s="74" t="s">
        <v>633</v>
      </c>
      <c r="BN34" s="82" t="s">
        <v>130</v>
      </c>
      <c r="BO34" s="74">
        <v>1200000</v>
      </c>
      <c r="BP34" s="74">
        <f t="shared" si="6"/>
        <v>192000</v>
      </c>
      <c r="BQ34" s="74">
        <f t="shared" si="7"/>
        <v>1392000</v>
      </c>
      <c r="BR34" s="74" t="s">
        <v>13</v>
      </c>
      <c r="BS34" s="132" t="s">
        <v>796</v>
      </c>
      <c r="BT34" s="72"/>
      <c r="BU34" s="72"/>
      <c r="BV34" s="82"/>
      <c r="BW34" s="72"/>
      <c r="BX34" s="72"/>
      <c r="BY34" s="72"/>
      <c r="BZ34" s="72"/>
      <c r="CA34" s="72"/>
      <c r="CB34" s="76" t="s">
        <v>625</v>
      </c>
      <c r="CC34" s="76" t="s">
        <v>634</v>
      </c>
      <c r="CD34" s="82" t="s">
        <v>130</v>
      </c>
      <c r="CE34" s="76">
        <v>1023000</v>
      </c>
      <c r="CF34" s="76">
        <f t="shared" si="8"/>
        <v>163680</v>
      </c>
      <c r="CG34" s="76">
        <f t="shared" si="9"/>
        <v>1186680</v>
      </c>
      <c r="CH34" s="76" t="s">
        <v>10</v>
      </c>
      <c r="CI34" s="76" t="s">
        <v>56</v>
      </c>
      <c r="CJ34" s="73"/>
      <c r="CK34" s="73"/>
      <c r="CL34" s="82"/>
      <c r="CM34" s="73"/>
      <c r="CN34" s="73"/>
      <c r="CO34" s="73"/>
      <c r="CP34" s="73"/>
      <c r="CQ34" s="133"/>
      <c r="CR34" s="77" t="s">
        <v>625</v>
      </c>
      <c r="CS34" s="77" t="s">
        <v>62</v>
      </c>
      <c r="CT34" s="82" t="s">
        <v>130</v>
      </c>
      <c r="CU34" s="77">
        <v>1081350</v>
      </c>
      <c r="CV34" s="77">
        <v>173016</v>
      </c>
      <c r="CW34" s="77">
        <f t="shared" si="10"/>
        <v>1254366</v>
      </c>
      <c r="CX34" s="77" t="s">
        <v>9</v>
      </c>
      <c r="CY34" s="77" t="s">
        <v>54</v>
      </c>
      <c r="CZ34" s="74" t="s">
        <v>625</v>
      </c>
      <c r="DA34" s="74" t="s">
        <v>626</v>
      </c>
      <c r="DB34" s="82" t="s">
        <v>130</v>
      </c>
      <c r="DC34" s="74">
        <v>981000</v>
      </c>
      <c r="DD34" s="74">
        <f t="shared" si="11"/>
        <v>156960</v>
      </c>
      <c r="DE34" s="74">
        <f t="shared" si="12"/>
        <v>1137960</v>
      </c>
      <c r="DF34" s="74" t="s">
        <v>9</v>
      </c>
      <c r="DG34" s="74" t="s">
        <v>787</v>
      </c>
      <c r="DH34" s="72"/>
      <c r="DI34" s="72"/>
      <c r="DJ34" s="82"/>
      <c r="DK34" s="72"/>
      <c r="DL34" s="72"/>
      <c r="DM34" s="72"/>
      <c r="DN34" s="72"/>
      <c r="DO34" s="72"/>
      <c r="DP34" s="73">
        <f t="shared" si="13"/>
        <v>1137960</v>
      </c>
      <c r="DQ34" s="73" t="str">
        <f t="shared" si="14"/>
        <v>SITEC SOLUCIONES SAS</v>
      </c>
      <c r="DR34" s="72" t="s">
        <v>635</v>
      </c>
      <c r="DS34" s="72" t="s">
        <v>636</v>
      </c>
      <c r="DT34" s="82" t="s">
        <v>130</v>
      </c>
      <c r="DU34" s="72">
        <v>966000</v>
      </c>
      <c r="DV34" s="72">
        <f t="shared" si="23"/>
        <v>154560</v>
      </c>
      <c r="DW34" s="72">
        <f t="shared" si="24"/>
        <v>1120560</v>
      </c>
      <c r="DX34" s="72" t="s">
        <v>9</v>
      </c>
      <c r="DY34" s="72" t="s">
        <v>795</v>
      </c>
      <c r="DZ34" s="79"/>
      <c r="EA34" s="79"/>
      <c r="EB34" s="82"/>
      <c r="EC34" s="79"/>
      <c r="ED34" s="79"/>
      <c r="EE34" s="79"/>
      <c r="EF34" s="79"/>
      <c r="EG34" s="134"/>
      <c r="EH34" s="77" t="s">
        <v>629</v>
      </c>
      <c r="EI34" s="77" t="s">
        <v>637</v>
      </c>
      <c r="EJ34" s="82" t="s">
        <v>130</v>
      </c>
      <c r="EK34" s="77">
        <v>949000</v>
      </c>
      <c r="EL34" s="77">
        <v>151840</v>
      </c>
      <c r="EM34" s="77">
        <f t="shared" si="15"/>
        <v>1100840</v>
      </c>
      <c r="EN34" s="77" t="s">
        <v>302</v>
      </c>
      <c r="EO34" s="77" t="s">
        <v>809</v>
      </c>
      <c r="EP34" s="73">
        <f t="shared" si="16"/>
        <v>1100840</v>
      </c>
      <c r="EQ34" s="73" t="str">
        <f t="shared" si="17"/>
        <v>ZURICH DE OCCIDENTE S.A.</v>
      </c>
      <c r="ER34" s="82">
        <f t="shared" si="18"/>
        <v>865000</v>
      </c>
      <c r="ES34" s="82">
        <f t="shared" si="19"/>
        <v>1003400</v>
      </c>
      <c r="ET34" s="82" t="str">
        <f t="shared" si="20"/>
        <v xml:space="preserve">ELATIN S.A.S </v>
      </c>
    </row>
    <row r="35" spans="1:150" ht="56.1" customHeight="1">
      <c r="A35" s="80">
        <v>28</v>
      </c>
      <c r="B35" s="66" t="s">
        <v>638</v>
      </c>
      <c r="C35" s="105" t="s">
        <v>639</v>
      </c>
      <c r="D35" s="104" t="s">
        <v>640</v>
      </c>
      <c r="E35" s="102">
        <v>1</v>
      </c>
      <c r="F35" s="81" t="s">
        <v>639</v>
      </c>
      <c r="G35" s="81" t="s">
        <v>641</v>
      </c>
      <c r="H35" s="82" t="s">
        <v>130</v>
      </c>
      <c r="I35" s="81">
        <v>2457529.411764706</v>
      </c>
      <c r="J35" s="68">
        <f t="shared" si="0"/>
        <v>393204.70588235295</v>
      </c>
      <c r="K35" s="68">
        <f t="shared" si="1"/>
        <v>2850734.1176470588</v>
      </c>
      <c r="L35" s="76"/>
      <c r="M35" s="135" t="s">
        <v>779</v>
      </c>
      <c r="N35" s="71" t="s">
        <v>642</v>
      </c>
      <c r="O35" s="71" t="s">
        <v>643</v>
      </c>
      <c r="P35" s="69" t="s">
        <v>130</v>
      </c>
      <c r="Q35" s="71">
        <v>1879695</v>
      </c>
      <c r="R35" s="75">
        <f>+Q35*0.16</f>
        <v>300751.2</v>
      </c>
      <c r="S35" s="75">
        <f>+(Q35+R35)*E35</f>
        <v>2180446.2000000002</v>
      </c>
      <c r="T35" s="71" t="s">
        <v>16</v>
      </c>
      <c r="U35" s="71" t="s">
        <v>789</v>
      </c>
      <c r="V35" s="72"/>
      <c r="W35" s="72"/>
      <c r="X35" s="82"/>
      <c r="Y35" s="72"/>
      <c r="Z35" s="72"/>
      <c r="AA35" s="72"/>
      <c r="AB35" s="72"/>
      <c r="AC35" s="131"/>
      <c r="AD35" s="73" t="s">
        <v>644</v>
      </c>
      <c r="AE35" s="73" t="s">
        <v>645</v>
      </c>
      <c r="AF35" s="82" t="s">
        <v>130</v>
      </c>
      <c r="AG35" s="73">
        <v>1758000</v>
      </c>
      <c r="AH35" s="73">
        <v>0</v>
      </c>
      <c r="AI35" s="73">
        <v>1758000</v>
      </c>
      <c r="AJ35" s="73" t="s">
        <v>495</v>
      </c>
      <c r="AK35" s="73" t="s">
        <v>57</v>
      </c>
      <c r="AL35" s="72" t="s">
        <v>639</v>
      </c>
      <c r="AM35" s="72" t="s">
        <v>127</v>
      </c>
      <c r="AN35" s="69" t="s">
        <v>130</v>
      </c>
      <c r="AO35" s="72"/>
      <c r="AP35" s="75"/>
      <c r="AQ35" s="75"/>
      <c r="AR35" s="72" t="s">
        <v>16</v>
      </c>
      <c r="AS35" s="72"/>
      <c r="AT35" s="74"/>
      <c r="AU35" s="74"/>
      <c r="AV35" s="82"/>
      <c r="AW35" s="74"/>
      <c r="AX35" s="74"/>
      <c r="AY35" s="74"/>
      <c r="AZ35" s="74"/>
      <c r="BA35" s="132"/>
      <c r="BB35" s="75"/>
      <c r="BC35" s="75"/>
      <c r="BD35" s="82"/>
      <c r="BE35" s="75"/>
      <c r="BF35" s="75"/>
      <c r="BG35" s="75"/>
      <c r="BH35" s="75" t="s">
        <v>139</v>
      </c>
      <c r="BI35" s="75" t="s">
        <v>803</v>
      </c>
      <c r="BJ35" s="73">
        <f t="shared" si="21"/>
        <v>1758000</v>
      </c>
      <c r="BK35" s="73" t="str">
        <f t="shared" si="22"/>
        <v xml:space="preserve">ELATIN S.A.S </v>
      </c>
      <c r="BL35" s="74" t="s">
        <v>646</v>
      </c>
      <c r="BM35" s="74" t="s">
        <v>647</v>
      </c>
      <c r="BN35" s="82" t="s">
        <v>130</v>
      </c>
      <c r="BO35" s="74">
        <v>2426999</v>
      </c>
      <c r="BP35" s="74">
        <f t="shared" si="6"/>
        <v>388319.84</v>
      </c>
      <c r="BQ35" s="74">
        <f t="shared" si="7"/>
        <v>2815318.84</v>
      </c>
      <c r="BR35" s="74" t="s">
        <v>141</v>
      </c>
      <c r="BS35" s="132" t="s">
        <v>796</v>
      </c>
      <c r="BT35" s="72" t="s">
        <v>648</v>
      </c>
      <c r="BU35" s="72" t="s">
        <v>649</v>
      </c>
      <c r="BV35" s="82" t="s">
        <v>130</v>
      </c>
      <c r="BW35" s="72">
        <v>2194379</v>
      </c>
      <c r="BX35" s="72">
        <v>28519</v>
      </c>
      <c r="BY35" s="72">
        <f>+(BW35+BX35)*E35</f>
        <v>2222898</v>
      </c>
      <c r="BZ35" s="72" t="s">
        <v>650</v>
      </c>
      <c r="CA35" s="72" t="s">
        <v>791</v>
      </c>
      <c r="CB35" s="76" t="s">
        <v>639</v>
      </c>
      <c r="CC35" s="76" t="s">
        <v>651</v>
      </c>
      <c r="CD35" s="82" t="s">
        <v>130</v>
      </c>
      <c r="CE35" s="76">
        <v>2563100</v>
      </c>
      <c r="CF35" s="76">
        <f t="shared" si="8"/>
        <v>410096</v>
      </c>
      <c r="CG35" s="76">
        <f t="shared" si="9"/>
        <v>2973196</v>
      </c>
      <c r="CH35" s="76" t="s">
        <v>9</v>
      </c>
      <c r="CI35" s="76" t="s">
        <v>786</v>
      </c>
      <c r="CJ35" s="73"/>
      <c r="CK35" s="73"/>
      <c r="CL35" s="82"/>
      <c r="CM35" s="73"/>
      <c r="CN35" s="73"/>
      <c r="CO35" s="73"/>
      <c r="CP35" s="73"/>
      <c r="CQ35" s="133"/>
      <c r="CR35" s="77" t="s">
        <v>639</v>
      </c>
      <c r="CS35" s="77" t="s">
        <v>147</v>
      </c>
      <c r="CT35" s="82" t="s">
        <v>130</v>
      </c>
      <c r="CU35" s="77">
        <v>2830950</v>
      </c>
      <c r="CV35" s="77">
        <v>452952</v>
      </c>
      <c r="CW35" s="77">
        <f t="shared" si="10"/>
        <v>3283902</v>
      </c>
      <c r="CX35" s="77" t="s">
        <v>9</v>
      </c>
      <c r="CY35" s="77" t="s">
        <v>54</v>
      </c>
      <c r="CZ35" s="74" t="s">
        <v>639</v>
      </c>
      <c r="DA35" s="74" t="s">
        <v>652</v>
      </c>
      <c r="DB35" s="82" t="s">
        <v>130</v>
      </c>
      <c r="DC35" s="74">
        <v>1810000</v>
      </c>
      <c r="DD35" s="74"/>
      <c r="DE35" s="74">
        <f t="shared" si="12"/>
        <v>1810000</v>
      </c>
      <c r="DF35" s="74" t="s">
        <v>9</v>
      </c>
      <c r="DG35" s="74" t="s">
        <v>787</v>
      </c>
      <c r="DH35" s="72"/>
      <c r="DI35" s="72"/>
      <c r="DJ35" s="82"/>
      <c r="DK35" s="72"/>
      <c r="DL35" s="72"/>
      <c r="DM35" s="72"/>
      <c r="DN35" s="72"/>
      <c r="DO35" s="72"/>
      <c r="DP35" s="73">
        <f t="shared" si="13"/>
        <v>1810000</v>
      </c>
      <c r="DQ35" s="73" t="str">
        <f t="shared" si="14"/>
        <v>SITEC SOLUCIONES SAS</v>
      </c>
      <c r="DR35" s="72" t="s">
        <v>653</v>
      </c>
      <c r="DS35" s="72" t="s">
        <v>654</v>
      </c>
      <c r="DT35" s="82" t="s">
        <v>130</v>
      </c>
      <c r="DU35" s="72">
        <v>1905000</v>
      </c>
      <c r="DV35" s="72">
        <f t="shared" si="23"/>
        <v>304800</v>
      </c>
      <c r="DW35" s="72">
        <f t="shared" si="24"/>
        <v>2209800</v>
      </c>
      <c r="DX35" s="72" t="s">
        <v>9</v>
      </c>
      <c r="DY35" s="72" t="s">
        <v>57</v>
      </c>
      <c r="DZ35" s="79"/>
      <c r="EA35" s="79"/>
      <c r="EB35" s="82"/>
      <c r="EC35" s="79"/>
      <c r="ED35" s="79"/>
      <c r="EE35" s="79"/>
      <c r="EF35" s="79"/>
      <c r="EG35" s="134"/>
      <c r="EH35" s="77" t="s">
        <v>655</v>
      </c>
      <c r="EI35" s="77" t="s">
        <v>656</v>
      </c>
      <c r="EJ35" s="82" t="s">
        <v>130</v>
      </c>
      <c r="EK35" s="77">
        <v>1799000</v>
      </c>
      <c r="EL35" s="77">
        <v>287840</v>
      </c>
      <c r="EM35" s="77">
        <f t="shared" si="15"/>
        <v>2086840</v>
      </c>
      <c r="EN35" s="77" t="s">
        <v>153</v>
      </c>
      <c r="EO35" s="77" t="s">
        <v>788</v>
      </c>
      <c r="EP35" s="73">
        <f t="shared" si="16"/>
        <v>2086840</v>
      </c>
      <c r="EQ35" s="73" t="str">
        <f t="shared" si="17"/>
        <v>ZURICH DE OCCIDENTE S.A.</v>
      </c>
      <c r="ER35" s="82">
        <f t="shared" si="18"/>
        <v>1758000</v>
      </c>
      <c r="ES35" s="82">
        <f t="shared" si="19"/>
        <v>1758000</v>
      </c>
      <c r="ET35" s="82" t="str">
        <f t="shared" si="20"/>
        <v xml:space="preserve">ELATIN S.A.S </v>
      </c>
    </row>
    <row r="36" spans="1:150" ht="47.25" customHeight="1">
      <c r="A36" s="63">
        <v>29</v>
      </c>
      <c r="B36" s="66" t="s">
        <v>657</v>
      </c>
      <c r="C36" s="105" t="s">
        <v>658</v>
      </c>
      <c r="D36" s="106" t="s">
        <v>659</v>
      </c>
      <c r="E36" s="102">
        <v>2</v>
      </c>
      <c r="F36" s="81"/>
      <c r="G36" s="81"/>
      <c r="H36" s="82"/>
      <c r="I36" s="81"/>
      <c r="J36" s="81"/>
      <c r="K36" s="68"/>
      <c r="L36" s="76"/>
      <c r="M36" s="135"/>
      <c r="N36" s="71" t="s">
        <v>660</v>
      </c>
      <c r="O36" s="71" t="s">
        <v>661</v>
      </c>
      <c r="P36" s="69" t="s">
        <v>130</v>
      </c>
      <c r="Q36" s="71">
        <v>248017</v>
      </c>
      <c r="R36" s="75">
        <f>+Q36*0.16</f>
        <v>39682.720000000001</v>
      </c>
      <c r="S36" s="75">
        <f>+(Q36+R36)*E36</f>
        <v>575399.43999999994</v>
      </c>
      <c r="T36" s="71" t="s">
        <v>16</v>
      </c>
      <c r="U36" s="71" t="s">
        <v>789</v>
      </c>
      <c r="V36" s="72" t="s">
        <v>658</v>
      </c>
      <c r="W36" s="72" t="s">
        <v>662</v>
      </c>
      <c r="X36" s="82" t="s">
        <v>130</v>
      </c>
      <c r="Y36" s="72">
        <v>206896.55172413794</v>
      </c>
      <c r="Z36" s="72">
        <f t="shared" si="25"/>
        <v>33103.448275862072</v>
      </c>
      <c r="AA36" s="72">
        <f t="shared" si="30"/>
        <v>480000</v>
      </c>
      <c r="AB36" s="72" t="s">
        <v>16</v>
      </c>
      <c r="AC36" s="131" t="s">
        <v>794</v>
      </c>
      <c r="AD36" s="73" t="s">
        <v>663</v>
      </c>
      <c r="AE36" s="73" t="s">
        <v>664</v>
      </c>
      <c r="AF36" s="83" t="s">
        <v>665</v>
      </c>
      <c r="AG36" s="73"/>
      <c r="AH36" s="73"/>
      <c r="AI36" s="73"/>
      <c r="AJ36" s="73"/>
      <c r="AK36" s="73"/>
      <c r="AL36" s="72" t="s">
        <v>658</v>
      </c>
      <c r="AM36" s="72" t="s">
        <v>659</v>
      </c>
      <c r="AN36" s="69" t="s">
        <v>130</v>
      </c>
      <c r="AO36" s="72">
        <v>200844</v>
      </c>
      <c r="AP36" s="75">
        <f t="shared" si="2"/>
        <v>32135.040000000001</v>
      </c>
      <c r="AQ36" s="75">
        <f t="shared" si="3"/>
        <v>465958.08</v>
      </c>
      <c r="AR36" s="72" t="s">
        <v>16</v>
      </c>
      <c r="AS36" s="72" t="s">
        <v>11</v>
      </c>
      <c r="AT36" s="74"/>
      <c r="AU36" s="74"/>
      <c r="AV36" s="82"/>
      <c r="AW36" s="74"/>
      <c r="AX36" s="74"/>
      <c r="AY36" s="74"/>
      <c r="AZ36" s="74"/>
      <c r="BA36" s="132"/>
      <c r="BB36" s="75" t="s">
        <v>658</v>
      </c>
      <c r="BC36" s="75" t="s">
        <v>666</v>
      </c>
      <c r="BD36" s="82" t="s">
        <v>130</v>
      </c>
      <c r="BE36" s="75">
        <v>212931</v>
      </c>
      <c r="BF36" s="75">
        <f t="shared" si="4"/>
        <v>34068.959999999999</v>
      </c>
      <c r="BG36" s="75">
        <f t="shared" si="5"/>
        <v>493999.92</v>
      </c>
      <c r="BH36" s="75" t="s">
        <v>139</v>
      </c>
      <c r="BI36" s="75" t="s">
        <v>803</v>
      </c>
      <c r="BJ36" s="73">
        <f t="shared" si="21"/>
        <v>465958.08</v>
      </c>
      <c r="BK36" s="73" t="str">
        <f t="shared" si="22"/>
        <v xml:space="preserve"> GTI - ALBERTO ALVAREZ LOPEZ</v>
      </c>
      <c r="BL36" s="74" t="s">
        <v>667</v>
      </c>
      <c r="BM36" s="74" t="s">
        <v>668</v>
      </c>
      <c r="BN36" s="83" t="s">
        <v>669</v>
      </c>
      <c r="BO36" s="74"/>
      <c r="BP36" s="74"/>
      <c r="BQ36" s="74"/>
      <c r="BR36" s="74"/>
      <c r="BS36" s="132"/>
      <c r="BT36" s="72" t="s">
        <v>671</v>
      </c>
      <c r="BU36" s="72" t="s">
        <v>672</v>
      </c>
      <c r="BV36" s="83" t="s">
        <v>673</v>
      </c>
      <c r="BW36" s="72"/>
      <c r="BX36" s="72"/>
      <c r="BY36" s="72"/>
      <c r="BZ36" s="72"/>
      <c r="CA36" s="72"/>
      <c r="CB36" s="76" t="s">
        <v>658</v>
      </c>
      <c r="CC36" s="76" t="s">
        <v>674</v>
      </c>
      <c r="CD36" s="82" t="s">
        <v>130</v>
      </c>
      <c r="CE36" s="76">
        <v>257500</v>
      </c>
      <c r="CF36" s="76">
        <f t="shared" si="8"/>
        <v>41200</v>
      </c>
      <c r="CG36" s="76">
        <f t="shared" si="9"/>
        <v>597400</v>
      </c>
      <c r="CH36" s="76" t="s">
        <v>9</v>
      </c>
      <c r="CI36" s="76" t="s">
        <v>56</v>
      </c>
      <c r="CJ36" s="73"/>
      <c r="CK36" s="73"/>
      <c r="CL36" s="82"/>
      <c r="CM36" s="73"/>
      <c r="CN36" s="73"/>
      <c r="CO36" s="73"/>
      <c r="CP36" s="73"/>
      <c r="CQ36" s="133"/>
      <c r="CR36" s="77" t="s">
        <v>658</v>
      </c>
      <c r="CS36" s="77" t="s">
        <v>674</v>
      </c>
      <c r="CT36" s="82" t="s">
        <v>130</v>
      </c>
      <c r="CU36" s="77">
        <v>382725</v>
      </c>
      <c r="CV36" s="77">
        <v>61236</v>
      </c>
      <c r="CW36" s="77">
        <f t="shared" si="10"/>
        <v>887922</v>
      </c>
      <c r="CX36" s="77" t="s">
        <v>9</v>
      </c>
      <c r="CY36" s="77" t="s">
        <v>54</v>
      </c>
      <c r="CZ36" s="74" t="s">
        <v>658</v>
      </c>
      <c r="DA36" s="74" t="s">
        <v>675</v>
      </c>
      <c r="DB36" s="83" t="s">
        <v>673</v>
      </c>
      <c r="DC36" s="74"/>
      <c r="DD36" s="74"/>
      <c r="DE36" s="74"/>
      <c r="DF36" s="74"/>
      <c r="DG36" s="74"/>
      <c r="DH36" s="72"/>
      <c r="DI36" s="72"/>
      <c r="DJ36" s="82"/>
      <c r="DK36" s="72"/>
      <c r="DL36" s="72"/>
      <c r="DM36" s="72"/>
      <c r="DN36" s="72"/>
      <c r="DO36" s="72"/>
      <c r="DP36" s="73">
        <f t="shared" si="13"/>
        <v>597400</v>
      </c>
      <c r="DQ36" s="73" t="str">
        <f t="shared" si="14"/>
        <v xml:space="preserve"> NEX COMPUTER S.A</v>
      </c>
      <c r="DR36" s="72" t="s">
        <v>658</v>
      </c>
      <c r="DS36" s="72" t="s">
        <v>676</v>
      </c>
      <c r="DT36" s="82" t="s">
        <v>130</v>
      </c>
      <c r="DU36" s="72">
        <v>220000</v>
      </c>
      <c r="DV36" s="72">
        <f t="shared" si="23"/>
        <v>35200</v>
      </c>
      <c r="DW36" s="72">
        <f t="shared" si="24"/>
        <v>510400</v>
      </c>
      <c r="DX36" s="72" t="s">
        <v>9</v>
      </c>
      <c r="DY36" s="72" t="s">
        <v>43</v>
      </c>
      <c r="DZ36" s="79"/>
      <c r="EA36" s="79"/>
      <c r="EB36" s="82"/>
      <c r="EC36" s="79"/>
      <c r="ED36" s="79"/>
      <c r="EE36" s="79"/>
      <c r="EF36" s="79"/>
      <c r="EG36" s="134"/>
      <c r="EH36" s="77" t="s">
        <v>677</v>
      </c>
      <c r="EI36" s="77" t="s">
        <v>678</v>
      </c>
      <c r="EJ36" s="82" t="s">
        <v>130</v>
      </c>
      <c r="EK36" s="77">
        <v>217000</v>
      </c>
      <c r="EL36" s="77">
        <v>34720</v>
      </c>
      <c r="EM36" s="77">
        <f t="shared" si="15"/>
        <v>503440</v>
      </c>
      <c r="EN36" s="77" t="s">
        <v>302</v>
      </c>
      <c r="EO36" s="77" t="s">
        <v>788</v>
      </c>
      <c r="EP36" s="73">
        <f t="shared" si="16"/>
        <v>503440</v>
      </c>
      <c r="EQ36" s="73" t="str">
        <f t="shared" si="17"/>
        <v>ZURICH DE OCCIDENTE S.A.</v>
      </c>
      <c r="ER36" s="82">
        <f t="shared" si="18"/>
        <v>200844</v>
      </c>
      <c r="ES36" s="82">
        <f t="shared" si="19"/>
        <v>465958.08</v>
      </c>
      <c r="ET36" s="82" t="str">
        <f t="shared" si="20"/>
        <v xml:space="preserve"> GTI - ALBERTO ALVAREZ LOPEZ</v>
      </c>
    </row>
    <row r="37" spans="1:150" ht="47.25" customHeight="1">
      <c r="A37" s="80">
        <v>30</v>
      </c>
      <c r="B37" s="66" t="s">
        <v>679</v>
      </c>
      <c r="C37" s="65" t="s">
        <v>680</v>
      </c>
      <c r="D37" s="66" t="s">
        <v>661</v>
      </c>
      <c r="E37" s="64">
        <v>8</v>
      </c>
      <c r="F37" s="81"/>
      <c r="G37" s="81"/>
      <c r="H37" s="82"/>
      <c r="I37" s="81"/>
      <c r="J37" s="81"/>
      <c r="K37" s="68"/>
      <c r="L37" s="76"/>
      <c r="M37" s="135"/>
      <c r="N37" s="71" t="s">
        <v>681</v>
      </c>
      <c r="O37" s="71" t="s">
        <v>661</v>
      </c>
      <c r="P37" s="69" t="s">
        <v>130</v>
      </c>
      <c r="Q37" s="71">
        <v>721000</v>
      </c>
      <c r="R37" s="75">
        <f>+Q37*0.16</f>
        <v>115360</v>
      </c>
      <c r="S37" s="75">
        <f>+(Q37+R37)*E37</f>
        <v>6690880</v>
      </c>
      <c r="T37" s="71" t="s">
        <v>16</v>
      </c>
      <c r="U37" s="71" t="s">
        <v>786</v>
      </c>
      <c r="V37" s="72" t="s">
        <v>680</v>
      </c>
      <c r="W37" s="72" t="s">
        <v>682</v>
      </c>
      <c r="X37" s="82" t="s">
        <v>130</v>
      </c>
      <c r="Y37" s="72">
        <v>630434.78260869568</v>
      </c>
      <c r="Z37" s="72">
        <f t="shared" si="25"/>
        <v>100869.56521739131</v>
      </c>
      <c r="AA37" s="72">
        <f t="shared" si="30"/>
        <v>5850434.7826086963</v>
      </c>
      <c r="AB37" s="72" t="s">
        <v>16</v>
      </c>
      <c r="AC37" s="131" t="s">
        <v>810</v>
      </c>
      <c r="AD37" s="73" t="s">
        <v>683</v>
      </c>
      <c r="AE37" s="73" t="s">
        <v>684</v>
      </c>
      <c r="AF37" s="82" t="s">
        <v>130</v>
      </c>
      <c r="AG37" s="73">
        <v>515000</v>
      </c>
      <c r="AH37" s="73">
        <v>82400</v>
      </c>
      <c r="AI37" s="73">
        <v>4779200</v>
      </c>
      <c r="AJ37" s="73" t="s">
        <v>135</v>
      </c>
      <c r="AK37" s="73" t="s">
        <v>57</v>
      </c>
      <c r="AL37" s="72" t="s">
        <v>680</v>
      </c>
      <c r="AM37" s="72" t="s">
        <v>661</v>
      </c>
      <c r="AN37" s="69" t="s">
        <v>130</v>
      </c>
      <c r="AO37" s="72">
        <v>1055319</v>
      </c>
      <c r="AP37" s="75">
        <f t="shared" si="2"/>
        <v>168851.04</v>
      </c>
      <c r="AQ37" s="75">
        <f t="shared" si="3"/>
        <v>9793360.3200000003</v>
      </c>
      <c r="AR37" s="72" t="s">
        <v>16</v>
      </c>
      <c r="AS37" s="72" t="s">
        <v>11</v>
      </c>
      <c r="AT37" s="74" t="s">
        <v>685</v>
      </c>
      <c r="AU37" s="74" t="s">
        <v>661</v>
      </c>
      <c r="AV37" s="83" t="s">
        <v>686</v>
      </c>
      <c r="AW37" s="74"/>
      <c r="AX37" s="74"/>
      <c r="AY37" s="74"/>
      <c r="AZ37" s="74"/>
      <c r="BA37" s="132"/>
      <c r="BB37" s="75" t="s">
        <v>687</v>
      </c>
      <c r="BC37" s="75" t="s">
        <v>661</v>
      </c>
      <c r="BD37" s="82" t="s">
        <v>130</v>
      </c>
      <c r="BE37" s="75">
        <v>491379.31</v>
      </c>
      <c r="BF37" s="75">
        <f t="shared" si="4"/>
        <v>78620.689599999998</v>
      </c>
      <c r="BG37" s="75">
        <f t="shared" si="5"/>
        <v>4559999.9967999998</v>
      </c>
      <c r="BH37" s="75" t="s">
        <v>139</v>
      </c>
      <c r="BI37" s="75" t="s">
        <v>803</v>
      </c>
      <c r="BJ37" s="73">
        <f t="shared" si="21"/>
        <v>4559999.9967999998</v>
      </c>
      <c r="BK37" s="73" t="str">
        <f t="shared" si="22"/>
        <v xml:space="preserve"> JMMULTISISTEMAS S.A.S</v>
      </c>
      <c r="BL37" s="74"/>
      <c r="BM37" s="74"/>
      <c r="BN37" s="82"/>
      <c r="BO37" s="74"/>
      <c r="BP37" s="74"/>
      <c r="BQ37" s="74"/>
      <c r="BR37" s="74"/>
      <c r="BS37" s="132"/>
      <c r="BT37" s="72" t="s">
        <v>688</v>
      </c>
      <c r="BU37" s="72" t="s">
        <v>689</v>
      </c>
      <c r="BV37" s="82" t="s">
        <v>130</v>
      </c>
      <c r="BW37" s="72">
        <v>555176</v>
      </c>
      <c r="BX37" s="72">
        <f>+BW37*0.16</f>
        <v>88828.160000000003</v>
      </c>
      <c r="BY37" s="72">
        <f>+(BW37+BX37)*E37</f>
        <v>5152033.28</v>
      </c>
      <c r="BZ37" s="72" t="s">
        <v>144</v>
      </c>
      <c r="CA37" s="72" t="s">
        <v>785</v>
      </c>
      <c r="CB37" s="76" t="s">
        <v>690</v>
      </c>
      <c r="CC37" s="76" t="s">
        <v>64</v>
      </c>
      <c r="CD37" s="83" t="s">
        <v>562</v>
      </c>
      <c r="CE37" s="76"/>
      <c r="CF37" s="76"/>
      <c r="CG37" s="76"/>
      <c r="CH37" s="76"/>
      <c r="CI37" s="76"/>
      <c r="CJ37" s="73"/>
      <c r="CK37" s="73"/>
      <c r="CL37" s="82"/>
      <c r="CM37" s="73"/>
      <c r="CN37" s="73"/>
      <c r="CO37" s="73"/>
      <c r="CP37" s="73"/>
      <c r="CQ37" s="133"/>
      <c r="CR37" s="77" t="s">
        <v>680</v>
      </c>
      <c r="CS37" s="77" t="s">
        <v>661</v>
      </c>
      <c r="CT37" s="82" t="s">
        <v>130</v>
      </c>
      <c r="CU37" s="77">
        <v>1397250</v>
      </c>
      <c r="CV37" s="77">
        <v>223560</v>
      </c>
      <c r="CW37" s="77">
        <f t="shared" si="10"/>
        <v>12966480</v>
      </c>
      <c r="CX37" s="77" t="s">
        <v>9</v>
      </c>
      <c r="CY37" s="77" t="s">
        <v>54</v>
      </c>
      <c r="CZ37" s="74" t="s">
        <v>680</v>
      </c>
      <c r="DA37" s="74" t="s">
        <v>691</v>
      </c>
      <c r="DB37" s="82" t="s">
        <v>130</v>
      </c>
      <c r="DC37" s="74">
        <v>442000</v>
      </c>
      <c r="DD37" s="74">
        <f t="shared" si="11"/>
        <v>70720</v>
      </c>
      <c r="DE37" s="74">
        <f t="shared" si="12"/>
        <v>4101760</v>
      </c>
      <c r="DF37" s="74" t="s">
        <v>9</v>
      </c>
      <c r="DG37" s="74" t="s">
        <v>787</v>
      </c>
      <c r="DH37" s="72"/>
      <c r="DI37" s="72"/>
      <c r="DJ37" s="82"/>
      <c r="DK37" s="72"/>
      <c r="DL37" s="72"/>
      <c r="DM37" s="72"/>
      <c r="DN37" s="72"/>
      <c r="DO37" s="72"/>
      <c r="DP37" s="73">
        <f t="shared" si="13"/>
        <v>4101760</v>
      </c>
      <c r="DQ37" s="73" t="str">
        <f t="shared" si="14"/>
        <v>SITEC SOLUCIONES SAS</v>
      </c>
      <c r="DR37" s="72" t="s">
        <v>680</v>
      </c>
      <c r="DS37" s="72" t="s">
        <v>691</v>
      </c>
      <c r="DT37" s="82" t="s">
        <v>130</v>
      </c>
      <c r="DU37" s="72">
        <v>700000</v>
      </c>
      <c r="DV37" s="72">
        <f t="shared" si="23"/>
        <v>112000</v>
      </c>
      <c r="DW37" s="72">
        <f t="shared" si="24"/>
        <v>6496000</v>
      </c>
      <c r="DX37" s="72" t="s">
        <v>9</v>
      </c>
      <c r="DY37" s="72" t="s">
        <v>57</v>
      </c>
      <c r="DZ37" s="79"/>
      <c r="EA37" s="79"/>
      <c r="EB37" s="82"/>
      <c r="EC37" s="79"/>
      <c r="ED37" s="79"/>
      <c r="EE37" s="79"/>
      <c r="EF37" s="79"/>
      <c r="EG37" s="134"/>
      <c r="EH37" s="77" t="s">
        <v>692</v>
      </c>
      <c r="EI37" s="77" t="s">
        <v>693</v>
      </c>
      <c r="EJ37" s="82" t="s">
        <v>130</v>
      </c>
      <c r="EK37" s="77">
        <v>929000</v>
      </c>
      <c r="EL37" s="77">
        <v>148640</v>
      </c>
      <c r="EM37" s="77">
        <f t="shared" si="15"/>
        <v>8621120</v>
      </c>
      <c r="EN37" s="77" t="s">
        <v>153</v>
      </c>
      <c r="EO37" s="77" t="s">
        <v>788</v>
      </c>
      <c r="EP37" s="73">
        <f t="shared" si="16"/>
        <v>6496000</v>
      </c>
      <c r="EQ37" s="73" t="str">
        <f t="shared" si="17"/>
        <v>TEK SOLUCIONES TECNOLOGICAS S.A.S</v>
      </c>
      <c r="ER37" s="82">
        <f t="shared" si="18"/>
        <v>442000</v>
      </c>
      <c r="ES37" s="82">
        <f t="shared" si="19"/>
        <v>4101760</v>
      </c>
      <c r="ET37" s="82" t="str">
        <f t="shared" si="20"/>
        <v>SITEC SOLUCIONES SAS</v>
      </c>
    </row>
    <row r="38" spans="1:150" ht="47.25" customHeight="1">
      <c r="A38" s="63">
        <v>31</v>
      </c>
      <c r="B38" s="66" t="s">
        <v>694</v>
      </c>
      <c r="C38" s="65" t="s">
        <v>695</v>
      </c>
      <c r="D38" s="66" t="s">
        <v>696</v>
      </c>
      <c r="E38" s="64">
        <v>2</v>
      </c>
      <c r="F38" s="81"/>
      <c r="G38" s="81"/>
      <c r="H38" s="82"/>
      <c r="I38" s="81"/>
      <c r="J38" s="81"/>
      <c r="K38" s="68"/>
      <c r="L38" s="76"/>
      <c r="M38" s="135"/>
      <c r="N38" s="71" t="s">
        <v>55</v>
      </c>
      <c r="O38" s="71" t="s">
        <v>55</v>
      </c>
      <c r="P38" s="82"/>
      <c r="Q38" s="71"/>
      <c r="R38" s="75"/>
      <c r="S38" s="75"/>
      <c r="T38" s="71" t="s">
        <v>55</v>
      </c>
      <c r="U38" s="71" t="s">
        <v>55</v>
      </c>
      <c r="V38" s="72" t="s">
        <v>695</v>
      </c>
      <c r="W38" s="72" t="s">
        <v>64</v>
      </c>
      <c r="X38" s="82" t="s">
        <v>130</v>
      </c>
      <c r="Y38" s="72">
        <v>1038043.4782608695</v>
      </c>
      <c r="Z38" s="72">
        <f t="shared" si="25"/>
        <v>166086.95652173914</v>
      </c>
      <c r="AA38" s="72">
        <f t="shared" si="30"/>
        <v>2408260.8695652173</v>
      </c>
      <c r="AB38" s="72" t="s">
        <v>697</v>
      </c>
      <c r="AC38" s="131" t="s">
        <v>811</v>
      </c>
      <c r="AD38" s="73" t="s">
        <v>698</v>
      </c>
      <c r="AE38" s="73" t="s">
        <v>699</v>
      </c>
      <c r="AF38" s="82" t="s">
        <v>130</v>
      </c>
      <c r="AG38" s="73">
        <v>790000</v>
      </c>
      <c r="AH38" s="73">
        <v>126400</v>
      </c>
      <c r="AI38" s="73">
        <v>1832800</v>
      </c>
      <c r="AJ38" s="73" t="s">
        <v>135</v>
      </c>
      <c r="AK38" s="73" t="s">
        <v>57</v>
      </c>
      <c r="AL38" s="72" t="s">
        <v>695</v>
      </c>
      <c r="AM38" s="72" t="s">
        <v>696</v>
      </c>
      <c r="AN38" s="69" t="s">
        <v>130</v>
      </c>
      <c r="AO38" s="72">
        <v>753533</v>
      </c>
      <c r="AP38" s="75">
        <f t="shared" si="2"/>
        <v>120565.28</v>
      </c>
      <c r="AQ38" s="75">
        <f t="shared" si="3"/>
        <v>1748196.56</v>
      </c>
      <c r="AR38" s="72" t="s">
        <v>16</v>
      </c>
      <c r="AS38" s="72" t="s">
        <v>11</v>
      </c>
      <c r="AT38" s="74" t="s">
        <v>695</v>
      </c>
      <c r="AU38" s="74" t="s">
        <v>700</v>
      </c>
      <c r="AV38" s="82" t="s">
        <v>130</v>
      </c>
      <c r="AW38" s="74">
        <v>931034</v>
      </c>
      <c r="AX38" s="74">
        <v>148965.44</v>
      </c>
      <c r="AY38" s="74">
        <v>2159998.88</v>
      </c>
      <c r="AZ38" s="74" t="s">
        <v>9</v>
      </c>
      <c r="BA38" s="132" t="s">
        <v>63</v>
      </c>
      <c r="BB38" s="75" t="s">
        <v>701</v>
      </c>
      <c r="BC38" s="75" t="s">
        <v>702</v>
      </c>
      <c r="BD38" s="82" t="s">
        <v>130</v>
      </c>
      <c r="BE38" s="75">
        <v>797413.79</v>
      </c>
      <c r="BF38" s="75">
        <f t="shared" si="4"/>
        <v>127586.20640000001</v>
      </c>
      <c r="BG38" s="75">
        <f t="shared" si="5"/>
        <v>1849999.9928000001</v>
      </c>
      <c r="BH38" s="75" t="s">
        <v>14</v>
      </c>
      <c r="BI38" s="75" t="s">
        <v>803</v>
      </c>
      <c r="BJ38" s="73">
        <f t="shared" si="21"/>
        <v>1748196.56</v>
      </c>
      <c r="BK38" s="73" t="str">
        <f t="shared" si="22"/>
        <v xml:space="preserve"> GTI - ALBERTO ALVAREZ LOPEZ</v>
      </c>
      <c r="BL38" s="74" t="s">
        <v>703</v>
      </c>
      <c r="BM38" s="74" t="s">
        <v>704</v>
      </c>
      <c r="BN38" s="82" t="s">
        <v>130</v>
      </c>
      <c r="BO38" s="74">
        <v>950000</v>
      </c>
      <c r="BP38" s="74">
        <f t="shared" si="6"/>
        <v>152000</v>
      </c>
      <c r="BQ38" s="74">
        <f t="shared" si="7"/>
        <v>2204000</v>
      </c>
      <c r="BR38" s="74" t="s">
        <v>670</v>
      </c>
      <c r="BS38" s="132" t="s">
        <v>812</v>
      </c>
      <c r="BT38" s="72" t="s">
        <v>705</v>
      </c>
      <c r="BU38" s="72" t="s">
        <v>706</v>
      </c>
      <c r="BV38" s="82" t="s">
        <v>130</v>
      </c>
      <c r="BW38" s="72">
        <v>865765</v>
      </c>
      <c r="BX38" s="72">
        <f>+BW38*0.16</f>
        <v>138522.4</v>
      </c>
      <c r="BY38" s="72">
        <f>+(BW38+BX38)*E38</f>
        <v>2008574.8</v>
      </c>
      <c r="BZ38" s="72" t="s">
        <v>14</v>
      </c>
      <c r="CA38" s="72" t="s">
        <v>791</v>
      </c>
      <c r="CB38" s="76" t="s">
        <v>695</v>
      </c>
      <c r="CC38" s="76" t="s">
        <v>64</v>
      </c>
      <c r="CD38" s="82" t="s">
        <v>130</v>
      </c>
      <c r="CE38" s="76">
        <v>948300</v>
      </c>
      <c r="CF38" s="76">
        <f t="shared" si="8"/>
        <v>151728</v>
      </c>
      <c r="CG38" s="76">
        <f t="shared" si="9"/>
        <v>2200056</v>
      </c>
      <c r="CH38" s="76" t="s">
        <v>9</v>
      </c>
      <c r="CI38" s="76" t="s">
        <v>56</v>
      </c>
      <c r="CJ38" s="73"/>
      <c r="CK38" s="73"/>
      <c r="CL38" s="82"/>
      <c r="CM38" s="73"/>
      <c r="CN38" s="73"/>
      <c r="CO38" s="73"/>
      <c r="CP38" s="73"/>
      <c r="CQ38" s="133"/>
      <c r="CR38" s="77" t="s">
        <v>695</v>
      </c>
      <c r="CS38" s="77" t="s">
        <v>64</v>
      </c>
      <c r="CT38" s="82" t="s">
        <v>130</v>
      </c>
      <c r="CU38" s="77">
        <v>1640250</v>
      </c>
      <c r="CV38" s="77">
        <v>262440</v>
      </c>
      <c r="CW38" s="77">
        <f t="shared" si="10"/>
        <v>3805380</v>
      </c>
      <c r="CX38" s="77" t="s">
        <v>9</v>
      </c>
      <c r="CY38" s="77" t="s">
        <v>54</v>
      </c>
      <c r="CZ38" s="74" t="s">
        <v>695</v>
      </c>
      <c r="DA38" s="74" t="s">
        <v>707</v>
      </c>
      <c r="DB38" s="82" t="s">
        <v>130</v>
      </c>
      <c r="DC38" s="74">
        <v>710000</v>
      </c>
      <c r="DD38" s="74">
        <f t="shared" si="11"/>
        <v>113600</v>
      </c>
      <c r="DE38" s="74">
        <f t="shared" si="12"/>
        <v>1647200</v>
      </c>
      <c r="DF38" s="74" t="s">
        <v>9</v>
      </c>
      <c r="DG38" s="74" t="s">
        <v>787</v>
      </c>
      <c r="DH38" s="72"/>
      <c r="DI38" s="72"/>
      <c r="DJ38" s="82"/>
      <c r="DK38" s="72"/>
      <c r="DL38" s="72"/>
      <c r="DM38" s="72"/>
      <c r="DN38" s="72"/>
      <c r="DO38" s="72"/>
      <c r="DP38" s="73">
        <f t="shared" si="13"/>
        <v>1647200</v>
      </c>
      <c r="DQ38" s="73" t="str">
        <f t="shared" si="14"/>
        <v>SITEC SOLUCIONES SAS</v>
      </c>
      <c r="DR38" s="72" t="s">
        <v>708</v>
      </c>
      <c r="DS38" s="72" t="s">
        <v>709</v>
      </c>
      <c r="DT38" s="82" t="s">
        <v>130</v>
      </c>
      <c r="DU38" s="72">
        <v>780000</v>
      </c>
      <c r="DV38" s="72">
        <f t="shared" si="23"/>
        <v>124800</v>
      </c>
      <c r="DW38" s="72">
        <f t="shared" si="24"/>
        <v>1809600</v>
      </c>
      <c r="DX38" s="72" t="s">
        <v>9</v>
      </c>
      <c r="DY38" s="72" t="s">
        <v>57</v>
      </c>
      <c r="DZ38" s="79"/>
      <c r="EA38" s="79"/>
      <c r="EB38" s="82"/>
      <c r="EC38" s="79"/>
      <c r="ED38" s="79"/>
      <c r="EE38" s="79"/>
      <c r="EF38" s="79"/>
      <c r="EG38" s="134"/>
      <c r="EH38" s="77" t="s">
        <v>710</v>
      </c>
      <c r="EI38" s="77" t="s">
        <v>711</v>
      </c>
      <c r="EJ38" s="82" t="s">
        <v>130</v>
      </c>
      <c r="EK38" s="77">
        <v>985000</v>
      </c>
      <c r="EL38" s="77">
        <v>157600</v>
      </c>
      <c r="EM38" s="77">
        <f t="shared" si="15"/>
        <v>2285200</v>
      </c>
      <c r="EN38" s="77" t="s">
        <v>153</v>
      </c>
      <c r="EO38" s="77" t="s">
        <v>788</v>
      </c>
      <c r="EP38" s="73">
        <f t="shared" si="16"/>
        <v>1809600</v>
      </c>
      <c r="EQ38" s="73" t="str">
        <f t="shared" si="17"/>
        <v>TEK SOLUCIONES TECNOLOGICAS S.A.S</v>
      </c>
      <c r="ER38" s="82">
        <f t="shared" si="18"/>
        <v>710000</v>
      </c>
      <c r="ES38" s="82">
        <f t="shared" si="19"/>
        <v>1647200</v>
      </c>
      <c r="ET38" s="82" t="str">
        <f t="shared" si="20"/>
        <v>SITEC SOLUCIONES SAS</v>
      </c>
    </row>
    <row r="39" spans="1:150" s="112" customFormat="1" ht="90" customHeight="1">
      <c r="A39" s="107">
        <v>32</v>
      </c>
      <c r="B39" s="108" t="s">
        <v>712</v>
      </c>
      <c r="C39" s="109" t="s">
        <v>713</v>
      </c>
      <c r="D39" s="110" t="s">
        <v>15</v>
      </c>
      <c r="E39" s="111">
        <v>1</v>
      </c>
      <c r="F39" s="81"/>
      <c r="G39" s="81"/>
      <c r="H39" s="82"/>
      <c r="I39" s="81"/>
      <c r="J39" s="81"/>
      <c r="K39" s="68"/>
      <c r="L39" s="76"/>
      <c r="M39" s="135"/>
      <c r="N39" s="71" t="s">
        <v>55</v>
      </c>
      <c r="O39" s="71" t="s">
        <v>55</v>
      </c>
      <c r="P39" s="82"/>
      <c r="Q39" s="71"/>
      <c r="R39" s="75"/>
      <c r="S39" s="75"/>
      <c r="T39" s="71" t="s">
        <v>55</v>
      </c>
      <c r="U39" s="71" t="s">
        <v>55</v>
      </c>
      <c r="V39" s="72" t="s">
        <v>713</v>
      </c>
      <c r="W39" s="72" t="s">
        <v>714</v>
      </c>
      <c r="X39" s="82" t="s">
        <v>130</v>
      </c>
      <c r="Y39" s="72">
        <v>17680108.695652172</v>
      </c>
      <c r="Z39" s="72">
        <f t="shared" si="25"/>
        <v>2828817.3913043477</v>
      </c>
      <c r="AA39" s="72">
        <f t="shared" si="30"/>
        <v>20508926.08695652</v>
      </c>
      <c r="AB39" s="72" t="s">
        <v>14</v>
      </c>
      <c r="AC39" s="131" t="s">
        <v>794</v>
      </c>
      <c r="AD39" s="73" t="s">
        <v>715</v>
      </c>
      <c r="AE39" s="73" t="s">
        <v>716</v>
      </c>
      <c r="AF39" s="82" t="s">
        <v>130</v>
      </c>
      <c r="AG39" s="73">
        <v>18299000</v>
      </c>
      <c r="AH39" s="73">
        <v>2927840</v>
      </c>
      <c r="AI39" s="73">
        <v>21226840</v>
      </c>
      <c r="AJ39" s="73" t="s">
        <v>282</v>
      </c>
      <c r="AK39" s="73" t="s">
        <v>63</v>
      </c>
      <c r="AL39" s="72" t="s">
        <v>713</v>
      </c>
      <c r="AM39" s="72" t="s">
        <v>712</v>
      </c>
      <c r="AN39" s="69" t="s">
        <v>130</v>
      </c>
      <c r="AO39" s="72">
        <v>18544949</v>
      </c>
      <c r="AP39" s="75">
        <f t="shared" si="2"/>
        <v>2967191.84</v>
      </c>
      <c r="AQ39" s="75">
        <f t="shared" si="3"/>
        <v>21512140.84</v>
      </c>
      <c r="AR39" s="72" t="s">
        <v>14</v>
      </c>
      <c r="AS39" s="72" t="s">
        <v>813</v>
      </c>
      <c r="AT39" s="74"/>
      <c r="AU39" s="74"/>
      <c r="AV39" s="82"/>
      <c r="AW39" s="74"/>
      <c r="AX39" s="74"/>
      <c r="AY39" s="74"/>
      <c r="AZ39" s="74"/>
      <c r="BA39" s="132"/>
      <c r="BB39" s="75" t="s">
        <v>717</v>
      </c>
      <c r="BC39" s="75" t="s">
        <v>15</v>
      </c>
      <c r="BD39" s="82" t="s">
        <v>130</v>
      </c>
      <c r="BE39" s="75">
        <v>18437068.960000001</v>
      </c>
      <c r="BF39" s="75">
        <f t="shared" si="4"/>
        <v>2949931.0336000002</v>
      </c>
      <c r="BG39" s="75">
        <f t="shared" si="5"/>
        <v>21386999.9936</v>
      </c>
      <c r="BH39" s="75"/>
      <c r="BI39" s="75" t="s">
        <v>803</v>
      </c>
      <c r="BJ39" s="73">
        <f t="shared" si="21"/>
        <v>20508926.08695652</v>
      </c>
      <c r="BK39" s="73" t="str">
        <f t="shared" si="22"/>
        <v xml:space="preserve">DISTRICOM DE COLOMBIA LTDA </v>
      </c>
      <c r="BL39" s="74" t="s">
        <v>713</v>
      </c>
      <c r="BM39" s="74" t="s">
        <v>718</v>
      </c>
      <c r="BN39" s="82" t="s">
        <v>130</v>
      </c>
      <c r="BO39" s="74">
        <v>21980000</v>
      </c>
      <c r="BP39" s="74">
        <f t="shared" si="6"/>
        <v>3516800</v>
      </c>
      <c r="BQ39" s="74">
        <f t="shared" si="7"/>
        <v>25496800</v>
      </c>
      <c r="BR39" s="74" t="s">
        <v>14</v>
      </c>
      <c r="BS39" s="132" t="s">
        <v>796</v>
      </c>
      <c r="BT39" s="72"/>
      <c r="BU39" s="72"/>
      <c r="BV39" s="82"/>
      <c r="BW39" s="72"/>
      <c r="BX39" s="72"/>
      <c r="BY39" s="72"/>
      <c r="BZ39" s="72"/>
      <c r="CA39" s="72"/>
      <c r="CB39" s="76" t="s">
        <v>713</v>
      </c>
      <c r="CC39" s="76" t="s">
        <v>719</v>
      </c>
      <c r="CD39" s="82" t="s">
        <v>130</v>
      </c>
      <c r="CE39" s="76">
        <v>19284500</v>
      </c>
      <c r="CF39" s="76">
        <f t="shared" si="8"/>
        <v>3085520</v>
      </c>
      <c r="CG39" s="76">
        <f t="shared" si="9"/>
        <v>22370020</v>
      </c>
      <c r="CH39" s="76" t="s">
        <v>10</v>
      </c>
      <c r="CI39" s="76" t="s">
        <v>56</v>
      </c>
      <c r="CJ39" s="73"/>
      <c r="CK39" s="73"/>
      <c r="CL39" s="82"/>
      <c r="CM39" s="73"/>
      <c r="CN39" s="73"/>
      <c r="CO39" s="73"/>
      <c r="CP39" s="73"/>
      <c r="CQ39" s="133"/>
      <c r="CR39" s="77" t="s">
        <v>713</v>
      </c>
      <c r="CS39" s="77" t="s">
        <v>15</v>
      </c>
      <c r="CT39" s="82" t="s">
        <v>130</v>
      </c>
      <c r="CU39" s="77">
        <v>23728950</v>
      </c>
      <c r="CV39" s="77">
        <v>3796632</v>
      </c>
      <c r="CW39" s="77">
        <f t="shared" si="10"/>
        <v>27525582</v>
      </c>
      <c r="CX39" s="77" t="s">
        <v>10</v>
      </c>
      <c r="CY39" s="77" t="s">
        <v>54</v>
      </c>
      <c r="CZ39" s="74" t="s">
        <v>713</v>
      </c>
      <c r="DA39" s="74" t="s">
        <v>720</v>
      </c>
      <c r="DB39" s="82" t="s">
        <v>130</v>
      </c>
      <c r="DC39" s="74">
        <v>19632000</v>
      </c>
      <c r="DD39" s="74">
        <f t="shared" si="11"/>
        <v>3141120</v>
      </c>
      <c r="DE39" s="74">
        <f t="shared" si="12"/>
        <v>22773120</v>
      </c>
      <c r="DF39" s="74" t="s">
        <v>10</v>
      </c>
      <c r="DG39" s="74" t="s">
        <v>787</v>
      </c>
      <c r="DH39" s="72"/>
      <c r="DI39" s="72"/>
      <c r="DJ39" s="82"/>
      <c r="DK39" s="72"/>
      <c r="DL39" s="72"/>
      <c r="DM39" s="72"/>
      <c r="DN39" s="72"/>
      <c r="DO39" s="72"/>
      <c r="DP39" s="142">
        <f t="shared" si="13"/>
        <v>22370020</v>
      </c>
      <c r="DQ39" s="142" t="str">
        <f t="shared" si="14"/>
        <v xml:space="preserve"> NEX COMPUTER S.A</v>
      </c>
      <c r="DR39" s="72" t="s">
        <v>713</v>
      </c>
      <c r="DS39" s="72" t="s">
        <v>721</v>
      </c>
      <c r="DT39" s="82" t="s">
        <v>130</v>
      </c>
      <c r="DU39" s="72">
        <v>18500000</v>
      </c>
      <c r="DV39" s="72">
        <f t="shared" si="23"/>
        <v>2960000</v>
      </c>
      <c r="DW39" s="72">
        <f t="shared" si="24"/>
        <v>21460000</v>
      </c>
      <c r="DX39" s="72" t="s">
        <v>10</v>
      </c>
      <c r="DY39" s="72" t="s">
        <v>43</v>
      </c>
      <c r="DZ39" s="79"/>
      <c r="EA39" s="79"/>
      <c r="EB39" s="82"/>
      <c r="EC39" s="79"/>
      <c r="ED39" s="79"/>
      <c r="EE39" s="79"/>
      <c r="EF39" s="79"/>
      <c r="EG39" s="134"/>
      <c r="EH39" s="77" t="s">
        <v>722</v>
      </c>
      <c r="EI39" s="77" t="s">
        <v>723</v>
      </c>
      <c r="EJ39" s="82" t="s">
        <v>130</v>
      </c>
      <c r="EK39" s="77">
        <v>18948832</v>
      </c>
      <c r="EL39" s="77">
        <v>3031813</v>
      </c>
      <c r="EM39" s="77">
        <f t="shared" si="15"/>
        <v>21980645</v>
      </c>
      <c r="EN39" s="77" t="s">
        <v>302</v>
      </c>
      <c r="EO39" s="77" t="s">
        <v>788</v>
      </c>
      <c r="EP39" s="142">
        <f t="shared" si="16"/>
        <v>21460000</v>
      </c>
      <c r="EQ39" s="142" t="str">
        <f t="shared" si="17"/>
        <v>TEK SOLUCIONES TECNOLOGICAS S.A.S</v>
      </c>
      <c r="ER39" s="82">
        <f t="shared" si="18"/>
        <v>17680108.695652172</v>
      </c>
      <c r="ES39" s="82">
        <f t="shared" si="19"/>
        <v>20508926.08695652</v>
      </c>
      <c r="ET39" s="82" t="str">
        <f t="shared" si="20"/>
        <v xml:space="preserve">DISTRICOM DE COLOMBIA LTDA </v>
      </c>
    </row>
    <row r="40" spans="1:150" s="112" customFormat="1" ht="47.25" customHeight="1">
      <c r="A40" s="113"/>
      <c r="B40" s="114"/>
      <c r="C40" s="109" t="s">
        <v>724</v>
      </c>
      <c r="D40" s="110"/>
      <c r="E40" s="111">
        <v>1</v>
      </c>
      <c r="F40" s="81"/>
      <c r="G40" s="81"/>
      <c r="H40" s="82"/>
      <c r="I40" s="81"/>
      <c r="J40" s="81"/>
      <c r="K40" s="68"/>
      <c r="L40" s="76"/>
      <c r="M40" s="135"/>
      <c r="N40" s="71" t="s">
        <v>55</v>
      </c>
      <c r="O40" s="71" t="s">
        <v>55</v>
      </c>
      <c r="P40" s="82"/>
      <c r="Q40" s="71"/>
      <c r="R40" s="75"/>
      <c r="S40" s="75"/>
      <c r="T40" s="71" t="s">
        <v>55</v>
      </c>
      <c r="U40" s="71" t="s">
        <v>55</v>
      </c>
      <c r="V40" s="72" t="s">
        <v>724</v>
      </c>
      <c r="W40" s="72"/>
      <c r="X40" s="82" t="s">
        <v>130</v>
      </c>
      <c r="Y40" s="72">
        <v>1280973.9130434783</v>
      </c>
      <c r="Z40" s="72">
        <f t="shared" si="25"/>
        <v>204955.82608695654</v>
      </c>
      <c r="AA40" s="72">
        <f t="shared" si="30"/>
        <v>1485929.7391304348</v>
      </c>
      <c r="AB40" s="72"/>
      <c r="AC40" s="131" t="s">
        <v>794</v>
      </c>
      <c r="AD40" s="73" t="s">
        <v>725</v>
      </c>
      <c r="AE40" s="73" t="s">
        <v>726</v>
      </c>
      <c r="AF40" s="82" t="s">
        <v>130</v>
      </c>
      <c r="AG40" s="73">
        <v>1270000</v>
      </c>
      <c r="AH40" s="73">
        <v>203200</v>
      </c>
      <c r="AI40" s="73">
        <v>1473200</v>
      </c>
      <c r="AJ40" s="73" t="s">
        <v>727</v>
      </c>
      <c r="AK40" s="73" t="s">
        <v>17</v>
      </c>
      <c r="AL40" s="72" t="s">
        <v>724</v>
      </c>
      <c r="AM40" s="72"/>
      <c r="AN40" s="69" t="s">
        <v>130</v>
      </c>
      <c r="AO40" s="72">
        <v>1294505</v>
      </c>
      <c r="AP40" s="75">
        <f t="shared" si="2"/>
        <v>207120.80000000002</v>
      </c>
      <c r="AQ40" s="75">
        <f t="shared" si="3"/>
        <v>1501625.8</v>
      </c>
      <c r="AR40" s="72"/>
      <c r="AS40" s="72" t="s">
        <v>813</v>
      </c>
      <c r="AT40" s="74"/>
      <c r="AU40" s="74"/>
      <c r="AV40" s="82"/>
      <c r="AW40" s="74"/>
      <c r="AX40" s="74"/>
      <c r="AY40" s="74"/>
      <c r="AZ40" s="74"/>
      <c r="BA40" s="132"/>
      <c r="BB40" s="75" t="s">
        <v>728</v>
      </c>
      <c r="BC40" s="75" t="s">
        <v>15</v>
      </c>
      <c r="BD40" s="82" t="s">
        <v>130</v>
      </c>
      <c r="BE40" s="75">
        <v>1324137.93</v>
      </c>
      <c r="BF40" s="75">
        <f t="shared" si="4"/>
        <v>211862.06880000001</v>
      </c>
      <c r="BG40" s="75">
        <f t="shared" si="5"/>
        <v>1535999.9987999999</v>
      </c>
      <c r="BH40" s="75"/>
      <c r="BI40" s="75" t="s">
        <v>803</v>
      </c>
      <c r="BJ40" s="73">
        <f t="shared" si="21"/>
        <v>1473200</v>
      </c>
      <c r="BK40" s="73" t="str">
        <f t="shared" si="22"/>
        <v xml:space="preserve">ELATIN S.A.S </v>
      </c>
      <c r="BL40" s="74" t="s">
        <v>729</v>
      </c>
      <c r="BM40" s="74" t="s">
        <v>730</v>
      </c>
      <c r="BN40" s="82" t="s">
        <v>130</v>
      </c>
      <c r="BO40" s="74">
        <v>3580000</v>
      </c>
      <c r="BP40" s="74">
        <f t="shared" si="6"/>
        <v>572800</v>
      </c>
      <c r="BQ40" s="74">
        <f t="shared" si="7"/>
        <v>4152800</v>
      </c>
      <c r="BR40" s="74"/>
      <c r="BS40" s="132" t="s">
        <v>796</v>
      </c>
      <c r="BT40" s="72"/>
      <c r="BU40" s="72"/>
      <c r="BV40" s="82"/>
      <c r="BW40" s="72"/>
      <c r="BX40" s="72"/>
      <c r="BY40" s="72"/>
      <c r="BZ40" s="72"/>
      <c r="CA40" s="72"/>
      <c r="CB40" s="76" t="s">
        <v>731</v>
      </c>
      <c r="CC40" s="76" t="s">
        <v>15</v>
      </c>
      <c r="CD40" s="82" t="s">
        <v>130</v>
      </c>
      <c r="CE40" s="76">
        <v>1347600</v>
      </c>
      <c r="CF40" s="76">
        <f t="shared" si="8"/>
        <v>215616</v>
      </c>
      <c r="CG40" s="76">
        <f t="shared" si="9"/>
        <v>1563216</v>
      </c>
      <c r="CH40" s="76" t="s">
        <v>10</v>
      </c>
      <c r="CI40" s="76" t="s">
        <v>56</v>
      </c>
      <c r="CJ40" s="73"/>
      <c r="CK40" s="73"/>
      <c r="CL40" s="82"/>
      <c r="CM40" s="73"/>
      <c r="CN40" s="73"/>
      <c r="CO40" s="73"/>
      <c r="CP40" s="73"/>
      <c r="CQ40" s="133"/>
      <c r="CR40" s="77" t="s">
        <v>724</v>
      </c>
      <c r="CS40" s="77" t="s">
        <v>15</v>
      </c>
      <c r="CT40" s="82" t="s">
        <v>130</v>
      </c>
      <c r="CU40" s="77">
        <v>1579500</v>
      </c>
      <c r="CV40" s="77">
        <v>252720</v>
      </c>
      <c r="CW40" s="77">
        <f t="shared" si="10"/>
        <v>1832220</v>
      </c>
      <c r="CX40" s="77" t="s">
        <v>10</v>
      </c>
      <c r="CY40" s="77" t="s">
        <v>54</v>
      </c>
      <c r="CZ40" s="74" t="s">
        <v>724</v>
      </c>
      <c r="DA40" s="74" t="s">
        <v>732</v>
      </c>
      <c r="DB40" s="82" t="s">
        <v>130</v>
      </c>
      <c r="DC40" s="74">
        <v>2739000</v>
      </c>
      <c r="DD40" s="74">
        <f t="shared" si="11"/>
        <v>438240</v>
      </c>
      <c r="DE40" s="74">
        <f t="shared" si="12"/>
        <v>3177240</v>
      </c>
      <c r="DF40" s="74" t="s">
        <v>10</v>
      </c>
      <c r="DG40" s="74" t="s">
        <v>787</v>
      </c>
      <c r="DH40" s="72"/>
      <c r="DI40" s="72"/>
      <c r="DJ40" s="82"/>
      <c r="DK40" s="72"/>
      <c r="DL40" s="72"/>
      <c r="DM40" s="72"/>
      <c r="DN40" s="72"/>
      <c r="DO40" s="72"/>
      <c r="DP40" s="142">
        <f t="shared" si="13"/>
        <v>1563216</v>
      </c>
      <c r="DQ40" s="142" t="str">
        <f t="shared" si="14"/>
        <v xml:space="preserve"> NEX COMPUTER S.A</v>
      </c>
      <c r="DR40" s="72" t="s">
        <v>724</v>
      </c>
      <c r="DS40" s="72" t="s">
        <v>733</v>
      </c>
      <c r="DT40" s="82" t="s">
        <v>130</v>
      </c>
      <c r="DU40" s="72">
        <v>1303000</v>
      </c>
      <c r="DV40" s="72">
        <f t="shared" si="23"/>
        <v>208480</v>
      </c>
      <c r="DW40" s="72">
        <f t="shared" si="24"/>
        <v>1511480</v>
      </c>
      <c r="DX40" s="72" t="s">
        <v>10</v>
      </c>
      <c r="DY40" s="72" t="s">
        <v>43</v>
      </c>
      <c r="DZ40" s="79"/>
      <c r="EA40" s="79"/>
      <c r="EB40" s="82"/>
      <c r="EC40" s="79"/>
      <c r="ED40" s="79"/>
      <c r="EE40" s="79"/>
      <c r="EF40" s="79"/>
      <c r="EG40" s="134"/>
      <c r="EH40" s="77" t="s">
        <v>734</v>
      </c>
      <c r="EI40" s="77" t="s">
        <v>735</v>
      </c>
      <c r="EJ40" s="82" t="s">
        <v>130</v>
      </c>
      <c r="EK40" s="77">
        <v>1324736</v>
      </c>
      <c r="EL40" s="77">
        <v>211958</v>
      </c>
      <c r="EM40" s="77">
        <f t="shared" si="15"/>
        <v>1536694</v>
      </c>
      <c r="EN40" s="77" t="s">
        <v>302</v>
      </c>
      <c r="EO40" s="77" t="s">
        <v>788</v>
      </c>
      <c r="EP40" s="142">
        <f t="shared" si="16"/>
        <v>1511480</v>
      </c>
      <c r="EQ40" s="142" t="str">
        <f t="shared" si="17"/>
        <v>TEK SOLUCIONES TECNOLOGICAS S.A.S</v>
      </c>
      <c r="ER40" s="82">
        <f t="shared" si="18"/>
        <v>1270000</v>
      </c>
      <c r="ES40" s="82">
        <f t="shared" si="19"/>
        <v>1473200</v>
      </c>
      <c r="ET40" s="82" t="str">
        <f t="shared" si="20"/>
        <v xml:space="preserve">ELATIN S.A.S </v>
      </c>
    </row>
    <row r="41" spans="1:150" s="112" customFormat="1" ht="47.25" customHeight="1">
      <c r="A41" s="113"/>
      <c r="B41" s="114"/>
      <c r="C41" s="109" t="s">
        <v>736</v>
      </c>
      <c r="D41" s="110" t="s">
        <v>15</v>
      </c>
      <c r="E41" s="111">
        <v>1</v>
      </c>
      <c r="F41" s="81"/>
      <c r="G41" s="81"/>
      <c r="H41" s="82"/>
      <c r="I41" s="81"/>
      <c r="J41" s="81"/>
      <c r="K41" s="68"/>
      <c r="L41" s="76"/>
      <c r="M41" s="135"/>
      <c r="N41" s="71" t="s">
        <v>55</v>
      </c>
      <c r="O41" s="71" t="s">
        <v>55</v>
      </c>
      <c r="P41" s="82"/>
      <c r="Q41" s="71"/>
      <c r="R41" s="75"/>
      <c r="S41" s="75"/>
      <c r="T41" s="71" t="s">
        <v>55</v>
      </c>
      <c r="U41" s="71" t="s">
        <v>55</v>
      </c>
      <c r="V41" s="72" t="s">
        <v>736</v>
      </c>
      <c r="W41" s="72" t="s">
        <v>15</v>
      </c>
      <c r="X41" s="82" t="s">
        <v>130</v>
      </c>
      <c r="Y41" s="72">
        <v>1534500</v>
      </c>
      <c r="Z41" s="72">
        <f t="shared" si="25"/>
        <v>245520</v>
      </c>
      <c r="AA41" s="72">
        <f t="shared" si="30"/>
        <v>1780020</v>
      </c>
      <c r="AB41" s="72" t="s">
        <v>737</v>
      </c>
      <c r="AC41" s="131" t="s">
        <v>794</v>
      </c>
      <c r="AD41" s="73" t="s">
        <v>738</v>
      </c>
      <c r="AE41" s="73" t="s">
        <v>739</v>
      </c>
      <c r="AF41" s="82" t="s">
        <v>130</v>
      </c>
      <c r="AG41" s="73">
        <v>1500000</v>
      </c>
      <c r="AH41" s="73">
        <v>240000</v>
      </c>
      <c r="AI41" s="73">
        <v>1740000</v>
      </c>
      <c r="AJ41" s="73" t="s">
        <v>282</v>
      </c>
      <c r="AK41" s="73" t="s">
        <v>63</v>
      </c>
      <c r="AL41" s="72" t="s">
        <v>736</v>
      </c>
      <c r="AM41" s="72"/>
      <c r="AN41" s="69" t="s">
        <v>130</v>
      </c>
      <c r="AO41" s="72">
        <v>1556813</v>
      </c>
      <c r="AP41" s="75">
        <f t="shared" si="2"/>
        <v>249090.08000000002</v>
      </c>
      <c r="AQ41" s="75">
        <f t="shared" si="3"/>
        <v>1805903.08</v>
      </c>
      <c r="AR41" s="72"/>
      <c r="AS41" s="72" t="s">
        <v>813</v>
      </c>
      <c r="AT41" s="74"/>
      <c r="AU41" s="74"/>
      <c r="AV41" s="82"/>
      <c r="AW41" s="74"/>
      <c r="AX41" s="74"/>
      <c r="AY41" s="74"/>
      <c r="AZ41" s="74"/>
      <c r="BA41" s="132"/>
      <c r="BB41" s="75" t="s">
        <v>736</v>
      </c>
      <c r="BC41" s="75" t="s">
        <v>15</v>
      </c>
      <c r="BD41" s="82" t="s">
        <v>130</v>
      </c>
      <c r="BE41" s="75">
        <v>1543103.44</v>
      </c>
      <c r="BF41" s="75">
        <f t="shared" si="4"/>
        <v>246896.55040000001</v>
      </c>
      <c r="BG41" s="75">
        <f t="shared" si="5"/>
        <v>1789999.9904</v>
      </c>
      <c r="BH41" s="75"/>
      <c r="BI41" s="75" t="s">
        <v>803</v>
      </c>
      <c r="BJ41" s="73">
        <f t="shared" si="21"/>
        <v>1740000</v>
      </c>
      <c r="BK41" s="73" t="str">
        <f t="shared" si="22"/>
        <v xml:space="preserve">ELATIN S.A.S </v>
      </c>
      <c r="BL41" s="74" t="s">
        <v>740</v>
      </c>
      <c r="BM41" s="74" t="s">
        <v>741</v>
      </c>
      <c r="BN41" s="82" t="s">
        <v>130</v>
      </c>
      <c r="BO41" s="74">
        <v>2032990</v>
      </c>
      <c r="BP41" s="74">
        <f t="shared" si="6"/>
        <v>325278.40000000002</v>
      </c>
      <c r="BQ41" s="74">
        <f t="shared" si="7"/>
        <v>2358268.4</v>
      </c>
      <c r="BR41" s="74" t="s">
        <v>141</v>
      </c>
      <c r="BS41" s="132" t="s">
        <v>812</v>
      </c>
      <c r="BT41" s="72"/>
      <c r="BU41" s="72"/>
      <c r="BV41" s="82"/>
      <c r="BW41" s="72"/>
      <c r="BX41" s="72"/>
      <c r="BY41" s="72"/>
      <c r="BZ41" s="72"/>
      <c r="CA41" s="72"/>
      <c r="CB41" s="76" t="s">
        <v>736</v>
      </c>
      <c r="CC41" s="76" t="s">
        <v>15</v>
      </c>
      <c r="CD41" s="82" t="s">
        <v>130</v>
      </c>
      <c r="CE41" s="76">
        <v>1684600</v>
      </c>
      <c r="CF41" s="76">
        <f t="shared" si="8"/>
        <v>269536</v>
      </c>
      <c r="CG41" s="76">
        <f t="shared" si="9"/>
        <v>1954136</v>
      </c>
      <c r="CH41" s="76" t="s">
        <v>10</v>
      </c>
      <c r="CI41" s="76" t="s">
        <v>56</v>
      </c>
      <c r="CJ41" s="73"/>
      <c r="CK41" s="73"/>
      <c r="CL41" s="82"/>
      <c r="CM41" s="73"/>
      <c r="CN41" s="73"/>
      <c r="CO41" s="73"/>
      <c r="CP41" s="73"/>
      <c r="CQ41" s="133"/>
      <c r="CR41" s="77" t="s">
        <v>736</v>
      </c>
      <c r="CS41" s="77" t="s">
        <v>15</v>
      </c>
      <c r="CT41" s="82" t="s">
        <v>130</v>
      </c>
      <c r="CU41" s="77">
        <v>1925775.0000000002</v>
      </c>
      <c r="CV41" s="77">
        <v>308124.00000000006</v>
      </c>
      <c r="CW41" s="77">
        <f t="shared" si="10"/>
        <v>2233899.0000000005</v>
      </c>
      <c r="CX41" s="77" t="s">
        <v>10</v>
      </c>
      <c r="CY41" s="77" t="s">
        <v>54</v>
      </c>
      <c r="CZ41" s="74" t="s">
        <v>736</v>
      </c>
      <c r="DA41" s="74" t="s">
        <v>742</v>
      </c>
      <c r="DB41" s="82" t="s">
        <v>130</v>
      </c>
      <c r="DC41" s="74">
        <v>1720000</v>
      </c>
      <c r="DD41" s="74">
        <f t="shared" si="11"/>
        <v>275200</v>
      </c>
      <c r="DE41" s="74">
        <f t="shared" si="12"/>
        <v>1995200</v>
      </c>
      <c r="DF41" s="74" t="s">
        <v>10</v>
      </c>
      <c r="DG41" s="74" t="s">
        <v>787</v>
      </c>
      <c r="DH41" s="72"/>
      <c r="DI41" s="72"/>
      <c r="DJ41" s="82"/>
      <c r="DK41" s="72"/>
      <c r="DL41" s="72"/>
      <c r="DM41" s="72"/>
      <c r="DN41" s="72"/>
      <c r="DO41" s="72"/>
      <c r="DP41" s="142">
        <f t="shared" si="13"/>
        <v>1954136</v>
      </c>
      <c r="DQ41" s="142" t="str">
        <f t="shared" si="14"/>
        <v xml:space="preserve"> NEX COMPUTER S.A</v>
      </c>
      <c r="DR41" s="72" t="s">
        <v>736</v>
      </c>
      <c r="DS41" s="72" t="s">
        <v>743</v>
      </c>
      <c r="DT41" s="82" t="s">
        <v>130</v>
      </c>
      <c r="DU41" s="72">
        <v>1600000</v>
      </c>
      <c r="DV41" s="72">
        <f t="shared" si="23"/>
        <v>256000</v>
      </c>
      <c r="DW41" s="72">
        <f t="shared" si="24"/>
        <v>1856000</v>
      </c>
      <c r="DX41" s="72" t="s">
        <v>10</v>
      </c>
      <c r="DY41" s="72" t="s">
        <v>43</v>
      </c>
      <c r="DZ41" s="79"/>
      <c r="EA41" s="79"/>
      <c r="EB41" s="82"/>
      <c r="EC41" s="79"/>
      <c r="ED41" s="79"/>
      <c r="EE41" s="79"/>
      <c r="EF41" s="79"/>
      <c r="EG41" s="134"/>
      <c r="EH41" s="77" t="s">
        <v>744</v>
      </c>
      <c r="EI41" s="77" t="s">
        <v>745</v>
      </c>
      <c r="EJ41" s="82" t="s">
        <v>130</v>
      </c>
      <c r="EK41" s="77">
        <v>1575904</v>
      </c>
      <c r="EL41" s="77">
        <v>252145</v>
      </c>
      <c r="EM41" s="77">
        <f t="shared" si="15"/>
        <v>1828049</v>
      </c>
      <c r="EN41" s="77" t="s">
        <v>153</v>
      </c>
      <c r="EO41" s="77" t="s">
        <v>788</v>
      </c>
      <c r="EP41" s="142">
        <f t="shared" si="16"/>
        <v>1828049</v>
      </c>
      <c r="EQ41" s="142" t="str">
        <f t="shared" si="17"/>
        <v>ZURICH DE OCCIDENTE S.A.</v>
      </c>
      <c r="ER41" s="82">
        <f t="shared" si="18"/>
        <v>1500000</v>
      </c>
      <c r="ES41" s="82">
        <f t="shared" si="19"/>
        <v>1740000</v>
      </c>
      <c r="ET41" s="82" t="str">
        <f t="shared" si="20"/>
        <v xml:space="preserve">ELATIN S.A.S </v>
      </c>
    </row>
    <row r="42" spans="1:150" s="112" customFormat="1" ht="90" customHeight="1">
      <c r="A42" s="115"/>
      <c r="B42" s="116"/>
      <c r="C42" s="109" t="s">
        <v>746</v>
      </c>
      <c r="D42" s="110" t="s">
        <v>15</v>
      </c>
      <c r="E42" s="111">
        <v>1</v>
      </c>
      <c r="F42" s="81"/>
      <c r="G42" s="81"/>
      <c r="H42" s="82"/>
      <c r="I42" s="81"/>
      <c r="J42" s="81"/>
      <c r="K42" s="68"/>
      <c r="L42" s="76"/>
      <c r="M42" s="135"/>
      <c r="N42" s="71" t="s">
        <v>55</v>
      </c>
      <c r="O42" s="71" t="s">
        <v>55</v>
      </c>
      <c r="P42" s="82"/>
      <c r="Q42" s="71"/>
      <c r="R42" s="75"/>
      <c r="S42" s="75"/>
      <c r="T42" s="71" t="s">
        <v>55</v>
      </c>
      <c r="U42" s="71" t="s">
        <v>55</v>
      </c>
      <c r="V42" s="72" t="s">
        <v>746</v>
      </c>
      <c r="W42" s="72" t="s">
        <v>15</v>
      </c>
      <c r="X42" s="82" t="s">
        <v>130</v>
      </c>
      <c r="Y42" s="72">
        <v>2068239.1304347825</v>
      </c>
      <c r="Z42" s="72">
        <f t="shared" si="25"/>
        <v>330918.26086956519</v>
      </c>
      <c r="AA42" s="72">
        <f t="shared" si="30"/>
        <v>2399157.3913043477</v>
      </c>
      <c r="AB42" s="72" t="s">
        <v>697</v>
      </c>
      <c r="AC42" s="131" t="s">
        <v>794</v>
      </c>
      <c r="AD42" s="73" t="s">
        <v>747</v>
      </c>
      <c r="AE42" s="73" t="s">
        <v>748</v>
      </c>
      <c r="AF42" s="82" t="s">
        <v>130</v>
      </c>
      <c r="AG42" s="73">
        <v>1840000</v>
      </c>
      <c r="AH42" s="73">
        <v>294400</v>
      </c>
      <c r="AI42" s="73">
        <v>2134400</v>
      </c>
      <c r="AJ42" s="73" t="s">
        <v>135</v>
      </c>
      <c r="AK42" s="73" t="s">
        <v>63</v>
      </c>
      <c r="AL42" s="72" t="s">
        <v>746</v>
      </c>
      <c r="AM42" s="72"/>
      <c r="AN42" s="69" t="s">
        <v>130</v>
      </c>
      <c r="AO42" s="72">
        <v>1975824</v>
      </c>
      <c r="AP42" s="75">
        <f t="shared" si="2"/>
        <v>316131.84000000003</v>
      </c>
      <c r="AQ42" s="75">
        <f t="shared" si="3"/>
        <v>2291955.84</v>
      </c>
      <c r="AR42" s="72"/>
      <c r="AS42" s="72" t="s">
        <v>813</v>
      </c>
      <c r="AT42" s="74"/>
      <c r="AU42" s="74"/>
      <c r="AV42" s="82"/>
      <c r="AW42" s="74"/>
      <c r="AX42" s="74"/>
      <c r="AY42" s="74"/>
      <c r="AZ42" s="74"/>
      <c r="BA42" s="132"/>
      <c r="BB42" s="75" t="s">
        <v>749</v>
      </c>
      <c r="BC42" s="75" t="s">
        <v>15</v>
      </c>
      <c r="BD42" s="82" t="s">
        <v>130</v>
      </c>
      <c r="BE42" s="75">
        <v>1918103.44</v>
      </c>
      <c r="BF42" s="75">
        <f t="shared" si="4"/>
        <v>306896.55040000001</v>
      </c>
      <c r="BG42" s="75">
        <f t="shared" si="5"/>
        <v>2224999.9904</v>
      </c>
      <c r="BH42" s="75"/>
      <c r="BI42" s="75" t="s">
        <v>803</v>
      </c>
      <c r="BJ42" s="73">
        <f t="shared" si="21"/>
        <v>2134400</v>
      </c>
      <c r="BK42" s="73" t="str">
        <f t="shared" si="22"/>
        <v xml:space="preserve">ELATIN S.A.S </v>
      </c>
      <c r="BL42" s="74" t="s">
        <v>750</v>
      </c>
      <c r="BM42" s="74" t="s">
        <v>751</v>
      </c>
      <c r="BN42" s="82" t="s">
        <v>130</v>
      </c>
      <c r="BO42" s="74">
        <v>2118300</v>
      </c>
      <c r="BP42" s="74">
        <f t="shared" si="6"/>
        <v>338928</v>
      </c>
      <c r="BQ42" s="74">
        <f t="shared" si="7"/>
        <v>2457228</v>
      </c>
      <c r="BR42" s="74" t="s">
        <v>141</v>
      </c>
      <c r="BS42" s="132" t="s">
        <v>814</v>
      </c>
      <c r="BT42" s="72"/>
      <c r="BU42" s="72"/>
      <c r="BV42" s="82"/>
      <c r="BW42" s="72"/>
      <c r="BX42" s="72"/>
      <c r="BY42" s="72"/>
      <c r="BZ42" s="72"/>
      <c r="CA42" s="72"/>
      <c r="CB42" s="76" t="s">
        <v>749</v>
      </c>
      <c r="CC42" s="76" t="s">
        <v>15</v>
      </c>
      <c r="CD42" s="82" t="s">
        <v>130</v>
      </c>
      <c r="CE42" s="76">
        <v>2001200</v>
      </c>
      <c r="CF42" s="76">
        <f t="shared" si="8"/>
        <v>320192</v>
      </c>
      <c r="CG42" s="76">
        <f t="shared" si="9"/>
        <v>2321392</v>
      </c>
      <c r="CH42" s="76" t="s">
        <v>10</v>
      </c>
      <c r="CI42" s="76" t="s">
        <v>56</v>
      </c>
      <c r="CJ42" s="73"/>
      <c r="CK42" s="73"/>
      <c r="CL42" s="82"/>
      <c r="CM42" s="73"/>
      <c r="CN42" s="73"/>
      <c r="CO42" s="73"/>
      <c r="CP42" s="73"/>
      <c r="CQ42" s="133"/>
      <c r="CR42" s="77" t="s">
        <v>749</v>
      </c>
      <c r="CS42" s="77" t="s">
        <v>15</v>
      </c>
      <c r="CT42" s="82" t="s">
        <v>130</v>
      </c>
      <c r="CU42" s="77">
        <v>2454300</v>
      </c>
      <c r="CV42" s="77">
        <v>392688</v>
      </c>
      <c r="CW42" s="77">
        <f t="shared" si="10"/>
        <v>2846988</v>
      </c>
      <c r="CX42" s="77" t="s">
        <v>10</v>
      </c>
      <c r="CY42" s="77" t="s">
        <v>54</v>
      </c>
      <c r="CZ42" s="74" t="s">
        <v>749</v>
      </c>
      <c r="DA42" s="74" t="s">
        <v>752</v>
      </c>
      <c r="DB42" s="82" t="s">
        <v>130</v>
      </c>
      <c r="DC42" s="74">
        <v>2033000</v>
      </c>
      <c r="DD42" s="74">
        <f t="shared" si="11"/>
        <v>325280</v>
      </c>
      <c r="DE42" s="74">
        <f t="shared" si="12"/>
        <v>2358280</v>
      </c>
      <c r="DF42" s="74" t="s">
        <v>10</v>
      </c>
      <c r="DG42" s="74" t="s">
        <v>787</v>
      </c>
      <c r="DH42" s="72"/>
      <c r="DI42" s="72"/>
      <c r="DJ42" s="82"/>
      <c r="DK42" s="72"/>
      <c r="DL42" s="72"/>
      <c r="DM42" s="72"/>
      <c r="DN42" s="72"/>
      <c r="DO42" s="72"/>
      <c r="DP42" s="142">
        <f t="shared" si="13"/>
        <v>2321392</v>
      </c>
      <c r="DQ42" s="142" t="str">
        <f t="shared" si="14"/>
        <v xml:space="preserve"> NEX COMPUTER S.A</v>
      </c>
      <c r="DR42" s="72" t="s">
        <v>746</v>
      </c>
      <c r="DS42" s="72" t="s">
        <v>753</v>
      </c>
      <c r="DT42" s="82" t="s">
        <v>130</v>
      </c>
      <c r="DU42" s="72">
        <v>1970000</v>
      </c>
      <c r="DV42" s="72">
        <f t="shared" si="23"/>
        <v>315200</v>
      </c>
      <c r="DW42" s="72">
        <f t="shared" si="24"/>
        <v>2285200</v>
      </c>
      <c r="DX42" s="72" t="s">
        <v>10</v>
      </c>
      <c r="DY42" s="72" t="s">
        <v>43</v>
      </c>
      <c r="DZ42" s="79"/>
      <c r="EA42" s="79"/>
      <c r="EB42" s="82"/>
      <c r="EC42" s="79"/>
      <c r="ED42" s="79"/>
      <c r="EE42" s="79"/>
      <c r="EF42" s="79"/>
      <c r="EG42" s="134"/>
      <c r="EH42" s="77" t="s">
        <v>754</v>
      </c>
      <c r="EI42" s="77" t="s">
        <v>755</v>
      </c>
      <c r="EJ42" s="82" t="s">
        <v>130</v>
      </c>
      <c r="EK42" s="77">
        <v>3643872</v>
      </c>
      <c r="EL42" s="77">
        <v>583020</v>
      </c>
      <c r="EM42" s="77">
        <f t="shared" si="15"/>
        <v>4226892</v>
      </c>
      <c r="EN42" s="77" t="s">
        <v>153</v>
      </c>
      <c r="EO42" s="77" t="s">
        <v>788</v>
      </c>
      <c r="EP42" s="142">
        <f>MIN(EM42,EE42,DW42)</f>
        <v>2285200</v>
      </c>
      <c r="EQ42" s="142" t="str">
        <f t="shared" si="17"/>
        <v>TEK SOLUCIONES TECNOLOGICAS S.A.S</v>
      </c>
      <c r="ER42" s="82">
        <f t="shared" si="18"/>
        <v>1840000</v>
      </c>
      <c r="ES42" s="82">
        <f t="shared" si="19"/>
        <v>2134400</v>
      </c>
      <c r="ET42" s="82" t="str">
        <f t="shared" si="20"/>
        <v xml:space="preserve">ELATIN S.A.S </v>
      </c>
    </row>
    <row r="43" spans="1:150" ht="90" customHeight="1">
      <c r="A43" s="117">
        <v>33</v>
      </c>
      <c r="B43" s="118" t="s">
        <v>756</v>
      </c>
      <c r="C43" s="93" t="s">
        <v>757</v>
      </c>
      <c r="D43" s="118" t="s">
        <v>758</v>
      </c>
      <c r="E43" s="98">
        <v>2</v>
      </c>
      <c r="F43" s="119"/>
      <c r="G43" s="119"/>
      <c r="H43" s="120"/>
      <c r="I43" s="119"/>
      <c r="J43" s="119"/>
      <c r="K43" s="143"/>
      <c r="L43" s="76"/>
      <c r="M43" s="135"/>
      <c r="N43" s="71" t="s">
        <v>759</v>
      </c>
      <c r="O43" s="71" t="s">
        <v>760</v>
      </c>
      <c r="P43" s="83" t="s">
        <v>761</v>
      </c>
      <c r="Q43" s="71"/>
      <c r="R43" s="75"/>
      <c r="S43" s="75"/>
      <c r="T43" s="71"/>
      <c r="U43" s="71"/>
      <c r="V43" s="72"/>
      <c r="W43" s="72"/>
      <c r="X43" s="120"/>
      <c r="Y43" s="72"/>
      <c r="Z43" s="72"/>
      <c r="AA43" s="72" t="s">
        <v>7</v>
      </c>
      <c r="AB43" s="72"/>
      <c r="AC43" s="131"/>
      <c r="AD43" s="73" t="s">
        <v>762</v>
      </c>
      <c r="AE43" s="73" t="s">
        <v>763</v>
      </c>
      <c r="AF43" s="120" t="s">
        <v>130</v>
      </c>
      <c r="AG43" s="73">
        <v>240000</v>
      </c>
      <c r="AH43" s="73">
        <v>38400</v>
      </c>
      <c r="AI43" s="73">
        <v>556800</v>
      </c>
      <c r="AJ43" s="73" t="s">
        <v>135</v>
      </c>
      <c r="AK43" s="73" t="s">
        <v>57</v>
      </c>
      <c r="AL43" s="72" t="s">
        <v>757</v>
      </c>
      <c r="AM43" s="72"/>
      <c r="AN43" s="120"/>
      <c r="AO43" s="72"/>
      <c r="AP43" s="75"/>
      <c r="AQ43" s="75"/>
      <c r="AR43" s="72"/>
      <c r="AS43" s="72"/>
      <c r="AT43" s="74"/>
      <c r="AU43" s="74"/>
      <c r="AV43" s="120"/>
      <c r="AW43" s="74"/>
      <c r="AX43" s="74"/>
      <c r="AY43" s="74"/>
      <c r="AZ43" s="74"/>
      <c r="BA43" s="132"/>
      <c r="BB43" s="75" t="s">
        <v>764</v>
      </c>
      <c r="BC43" s="75" t="s">
        <v>15</v>
      </c>
      <c r="BD43" s="83" t="s">
        <v>765</v>
      </c>
      <c r="BE43" s="75"/>
      <c r="BF43" s="75"/>
      <c r="BG43" s="75"/>
      <c r="BH43" s="75"/>
      <c r="BI43" s="75"/>
      <c r="BJ43" s="73">
        <f t="shared" si="21"/>
        <v>556800</v>
      </c>
      <c r="BK43" s="73" t="str">
        <f t="shared" si="22"/>
        <v xml:space="preserve">ELATIN S.A.S </v>
      </c>
      <c r="BL43" s="74"/>
      <c r="BM43" s="74"/>
      <c r="BN43" s="120"/>
      <c r="BO43" s="74"/>
      <c r="BP43" s="74"/>
      <c r="BQ43" s="74"/>
      <c r="BR43" s="74"/>
      <c r="BS43" s="74"/>
      <c r="BT43" s="72" t="s">
        <v>766</v>
      </c>
      <c r="BU43" s="72" t="s">
        <v>767</v>
      </c>
      <c r="BV43" s="120" t="s">
        <v>130</v>
      </c>
      <c r="BW43" s="72">
        <v>354461</v>
      </c>
      <c r="BX43" s="72">
        <f>+BW43*0.16</f>
        <v>56713.760000000002</v>
      </c>
      <c r="BY43" s="72">
        <f>+(BW43+BX43)*E43</f>
        <v>822349.52</v>
      </c>
      <c r="BZ43" s="72" t="s">
        <v>190</v>
      </c>
      <c r="CA43" s="72" t="s">
        <v>780</v>
      </c>
      <c r="CB43" s="121"/>
      <c r="CC43" s="121"/>
      <c r="CD43" s="120"/>
      <c r="CE43" s="76"/>
      <c r="CF43" s="76"/>
      <c r="CG43" s="76"/>
      <c r="CH43" s="121"/>
      <c r="CI43" s="121"/>
      <c r="CJ43" s="122"/>
      <c r="CK43" s="122"/>
      <c r="CL43" s="120"/>
      <c r="CM43" s="73"/>
      <c r="CN43" s="73"/>
      <c r="CO43" s="73"/>
      <c r="CP43" s="122"/>
      <c r="CQ43" s="122"/>
      <c r="CR43" s="77" t="s">
        <v>757</v>
      </c>
      <c r="CS43" s="77" t="s">
        <v>768</v>
      </c>
      <c r="CT43" s="120" t="s">
        <v>130</v>
      </c>
      <c r="CU43" s="77">
        <v>212625</v>
      </c>
      <c r="CV43" s="77">
        <v>34020</v>
      </c>
      <c r="CW43" s="77">
        <f t="shared" si="10"/>
        <v>493290</v>
      </c>
      <c r="CX43" s="77" t="s">
        <v>9</v>
      </c>
      <c r="CY43" s="77" t="s">
        <v>54</v>
      </c>
      <c r="CZ43" s="74" t="s">
        <v>757</v>
      </c>
      <c r="DA43" s="74" t="s">
        <v>762</v>
      </c>
      <c r="DB43" s="120" t="s">
        <v>130</v>
      </c>
      <c r="DC43" s="74">
        <v>271000</v>
      </c>
      <c r="DD43" s="74">
        <f t="shared" si="11"/>
        <v>43360</v>
      </c>
      <c r="DE43" s="74">
        <f t="shared" si="12"/>
        <v>628720</v>
      </c>
      <c r="DF43" s="74" t="s">
        <v>9</v>
      </c>
      <c r="DG43" s="74" t="s">
        <v>787</v>
      </c>
      <c r="DH43" s="72"/>
      <c r="DI43" s="72"/>
      <c r="DJ43" s="120"/>
      <c r="DK43" s="72"/>
      <c r="DL43" s="72"/>
      <c r="DM43" s="72"/>
      <c r="DN43" s="72"/>
      <c r="DO43" s="72"/>
      <c r="DP43" s="73">
        <f t="shared" si="13"/>
        <v>493290</v>
      </c>
      <c r="DQ43" s="73" t="str">
        <f t="shared" si="14"/>
        <v>SIMELC ELECTROMECANICA S.A.S.</v>
      </c>
      <c r="DR43" s="72" t="s">
        <v>55</v>
      </c>
      <c r="DS43" s="72" t="s">
        <v>55</v>
      </c>
      <c r="DT43" s="120"/>
      <c r="DU43" s="72"/>
      <c r="DV43" s="72"/>
      <c r="DW43" s="72"/>
      <c r="DX43" s="72" t="s">
        <v>55</v>
      </c>
      <c r="DY43" s="72" t="s">
        <v>55</v>
      </c>
      <c r="DZ43" s="79"/>
      <c r="EA43" s="79"/>
      <c r="EB43" s="120"/>
      <c r="EC43" s="79"/>
      <c r="ED43" s="79"/>
      <c r="EE43" s="79"/>
      <c r="EF43" s="79"/>
      <c r="EG43" s="79"/>
      <c r="EH43" s="77" t="s">
        <v>55</v>
      </c>
      <c r="EI43" s="77" t="s">
        <v>55</v>
      </c>
      <c r="EJ43" s="120"/>
      <c r="EK43" s="77"/>
      <c r="EL43" s="77"/>
      <c r="EM43" s="77"/>
      <c r="EN43" s="77" t="s">
        <v>55</v>
      </c>
      <c r="EO43" s="77" t="s">
        <v>55</v>
      </c>
      <c r="EP43" s="73"/>
      <c r="EQ43" s="73"/>
      <c r="ER43" s="82">
        <f t="shared" si="18"/>
        <v>212625</v>
      </c>
      <c r="ES43" s="82">
        <f t="shared" si="19"/>
        <v>493290</v>
      </c>
      <c r="ET43" s="82" t="str">
        <f t="shared" si="20"/>
        <v>SIMELC ELECTROMECANICA S.A.S.</v>
      </c>
    </row>
    <row r="44" spans="1:150" ht="41.25" customHeight="1">
      <c r="A44" s="123"/>
      <c r="B44" s="124"/>
      <c r="C44" s="144" t="s">
        <v>815</v>
      </c>
      <c r="D44" s="125"/>
      <c r="E44" s="125"/>
      <c r="K44" s="145">
        <f>SUM(K8:K43)</f>
        <v>99395356.894117653</v>
      </c>
      <c r="N44" s="145"/>
      <c r="O44" s="146"/>
      <c r="P44" s="147"/>
      <c r="Q44" s="147"/>
      <c r="R44" s="147"/>
      <c r="S44" s="145">
        <v>65050119</v>
      </c>
      <c r="T44" s="145"/>
      <c r="U44" s="145"/>
      <c r="AA44" s="145">
        <f>SUM(AA8:AA43)</f>
        <v>112124860.23608696</v>
      </c>
      <c r="AD44" s="145"/>
      <c r="AE44" s="146"/>
      <c r="AF44" s="147"/>
      <c r="AG44" s="147"/>
      <c r="AH44" s="147"/>
      <c r="AI44" s="145">
        <f>SUM(AI8:AI43)</f>
        <v>184671760</v>
      </c>
      <c r="AJ44" s="145"/>
      <c r="AK44" s="145"/>
      <c r="AQ44" s="145">
        <f>SUM(AQ8:AQ43)</f>
        <v>194992305.08000007</v>
      </c>
      <c r="AY44" s="145">
        <f>SUM(AY8:AY43)</f>
        <v>127112106.59999999</v>
      </c>
      <c r="BB44" s="147"/>
      <c r="BC44" s="147"/>
      <c r="BD44" s="147"/>
      <c r="BE44" s="147"/>
      <c r="BF44" s="147"/>
      <c r="BG44" s="145">
        <f>SUM(BG8:BG43)</f>
        <v>165282999.58519998</v>
      </c>
      <c r="BH44" s="148"/>
      <c r="BI44" s="145" t="s">
        <v>803</v>
      </c>
      <c r="BJ44" s="149"/>
      <c r="BK44" s="149"/>
      <c r="BQ44" s="145">
        <f>SUM(BQ8:BQ43)</f>
        <v>202246323.64000002</v>
      </c>
      <c r="BY44" s="145">
        <f>SUM(BY8:BY43)</f>
        <v>92643206.719999999</v>
      </c>
      <c r="CG44" s="150">
        <f>SUM(CG8:CG43)</f>
        <v>186993798</v>
      </c>
      <c r="CO44" s="150">
        <f>SUM(CO8:CO43)</f>
        <v>77925160</v>
      </c>
      <c r="CW44" s="150">
        <f>SUM(CW8:CW43)</f>
        <v>257838454.79999998</v>
      </c>
      <c r="DE44" s="150">
        <f>SUM(DE8:DE43)</f>
        <v>180064760</v>
      </c>
      <c r="DM44" s="150">
        <f>SUM(DM8:DM43)</f>
        <v>70325000</v>
      </c>
      <c r="DW44" s="150">
        <f>SUM(DW8:DW43)</f>
        <v>157264920</v>
      </c>
      <c r="EE44" s="150">
        <f>SUM(EE8:EE43)</f>
        <v>61727080.800000004</v>
      </c>
      <c r="EM44" s="150">
        <f>SUM(EM8:EM43)</f>
        <v>195678941</v>
      </c>
      <c r="ES44" s="151">
        <f>SUM(ES8:ES43)</f>
        <v>183038044.74342608</v>
      </c>
    </row>
    <row r="45" spans="1:150">
      <c r="A45" s="123"/>
      <c r="B45" s="124"/>
      <c r="C45" s="124"/>
      <c r="D45" s="125"/>
      <c r="E45" s="125"/>
    </row>
    <row r="46" spans="1:150" ht="42" customHeight="1">
      <c r="C46" s="126" t="s">
        <v>7</v>
      </c>
      <c r="AA46" s="41">
        <f>SUM(AA39:AA42)</f>
        <v>26174033.217391301</v>
      </c>
      <c r="AI46" s="41">
        <f>SUM(AI39:AI42)</f>
        <v>26574440</v>
      </c>
      <c r="AQ46" s="41">
        <f>SUM(AQ39:AQ42)</f>
        <v>27111625.559999999</v>
      </c>
      <c r="BG46" s="41">
        <f>SUM(BG39:BG42)</f>
        <v>26937999.973200001</v>
      </c>
      <c r="BQ46" s="41">
        <f>SUM(BQ39:BQ42)</f>
        <v>34465096.399999999</v>
      </c>
      <c r="CG46" s="41">
        <f>SUM(CG39:CG42)</f>
        <v>28208764</v>
      </c>
      <c r="CW46" s="41">
        <f>SUM(CW39:CW42)</f>
        <v>34438689</v>
      </c>
      <c r="DE46" s="41">
        <f>SUM(DE39:DE42)</f>
        <v>30303840</v>
      </c>
      <c r="DW46" s="41">
        <f>SUM(DW39:DW42)</f>
        <v>27112680</v>
      </c>
      <c r="EM46" s="41">
        <f>SUM(EM39:EM42)</f>
        <v>29572280</v>
      </c>
      <c r="ES46" s="41">
        <f>MIN(EM46,DW46,DE46,CW46,CG46,BQ46,BG46,AQ46,AI46,AA46)</f>
        <v>26174033.217391301</v>
      </c>
      <c r="ET46" s="41" t="s">
        <v>816</v>
      </c>
    </row>
    <row r="47" spans="1:150" ht="32.25" customHeight="1">
      <c r="B47" s="127" t="s">
        <v>817</v>
      </c>
      <c r="C47" s="128"/>
    </row>
    <row r="48" spans="1:150" ht="33.75" customHeight="1">
      <c r="B48" s="127" t="s">
        <v>818</v>
      </c>
      <c r="C48" s="128"/>
    </row>
    <row r="49" spans="2:3" ht="30" customHeight="1">
      <c r="B49" s="127" t="s">
        <v>65</v>
      </c>
      <c r="C49" s="128"/>
    </row>
    <row r="61" spans="2:3">
      <c r="C61" s="126" t="s">
        <v>7</v>
      </c>
    </row>
  </sheetData>
  <mergeCells count="28">
    <mergeCell ref="CJ19:CJ20"/>
    <mergeCell ref="CL19:CL20"/>
    <mergeCell ref="A39:A42"/>
    <mergeCell ref="B39:B42"/>
    <mergeCell ref="DR6:DY6"/>
    <mergeCell ref="DZ6:EG6"/>
    <mergeCell ref="EH6:EO6"/>
    <mergeCell ref="CJ17:CJ18"/>
    <mergeCell ref="CK17:CK18"/>
    <mergeCell ref="CL17:CL18"/>
    <mergeCell ref="BT6:CA6"/>
    <mergeCell ref="CB6:CI6"/>
    <mergeCell ref="CJ6:CQ6"/>
    <mergeCell ref="CR6:CY6"/>
    <mergeCell ref="CZ6:DG6"/>
    <mergeCell ref="DH6:DO6"/>
    <mergeCell ref="V6:AC6"/>
    <mergeCell ref="AD6:AK6"/>
    <mergeCell ref="AL6:AS6"/>
    <mergeCell ref="AT6:BA6"/>
    <mergeCell ref="BB6:BI6"/>
    <mergeCell ref="BL6:BS6"/>
    <mergeCell ref="A1:K1"/>
    <mergeCell ref="A2:K2"/>
    <mergeCell ref="A3:K3"/>
    <mergeCell ref="A4:K4"/>
    <mergeCell ref="F6:M6"/>
    <mergeCell ref="N6:U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Acta Recomendación</vt:lpstr>
      <vt:lpstr>EVALUACIÓN TÉNICA</vt:lpstr>
      <vt:lpstr>EVALUACIÓN ECONÓMICA</vt:lpstr>
      <vt:lpstr>'Acta Recomendación'!Área_de_impresión</vt:lpstr>
      <vt:lpstr>'Acta Recomendación'!Títulos_a_imprimir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UsuarioUTP1</cp:lastModifiedBy>
  <cp:lastPrinted>2015-12-16T19:07:50Z</cp:lastPrinted>
  <dcterms:created xsi:type="dcterms:W3CDTF">2015-10-22T16:51:46Z</dcterms:created>
  <dcterms:modified xsi:type="dcterms:W3CDTF">2016-06-07T19:44:22Z</dcterms:modified>
</cp:coreProperties>
</file>